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930" windowWidth="15195" windowHeight="8820" tabRatio="830" activeTab="4"/>
  </bookViews>
  <sheets>
    <sheet name="essai" sheetId="158" r:id="rId1"/>
    <sheet name="01" sheetId="152" r:id="rId2"/>
    <sheet name="02" sheetId="153" r:id="rId3"/>
    <sheet name="03" sheetId="154" r:id="rId4"/>
    <sheet name="KM" sheetId="1" r:id="rId5"/>
  </sheets>
  <definedNames>
    <definedName name="_xlnm.Print_Area" localSheetId="1">'01'!$A$1:$S$40</definedName>
    <definedName name="_xlnm.Print_Area" localSheetId="2">'02'!$A$1:$S$40</definedName>
    <definedName name="_xlnm.Print_Area" localSheetId="3">'03'!$A$1:$S$40</definedName>
    <definedName name="_xlnm.Print_Area" localSheetId="0">essai!$A$1:$S$40</definedName>
  </definedNames>
  <calcPr calcId="145621"/>
</workbook>
</file>

<file path=xl/calcChain.xml><?xml version="1.0" encoding="utf-8"?>
<calcChain xmlns="http://schemas.openxmlformats.org/spreadsheetml/2006/main">
  <c r="R14" i="158" l="1"/>
  <c r="Q14" i="158"/>
  <c r="P14" i="158"/>
  <c r="O14" i="158"/>
  <c r="J14" i="158"/>
  <c r="Q13" i="158"/>
  <c r="P13" i="158"/>
  <c r="O13" i="158"/>
  <c r="J13" i="158"/>
  <c r="R12" i="158"/>
  <c r="Q12" i="158"/>
  <c r="P12" i="158" s="1"/>
  <c r="O12" i="158"/>
  <c r="J12" i="158"/>
  <c r="Q11" i="158"/>
  <c r="P11" i="158"/>
  <c r="O11" i="158"/>
  <c r="J11" i="158"/>
  <c r="R34" i="152" l="1"/>
  <c r="Q34" i="152"/>
  <c r="P34" i="152"/>
  <c r="O34" i="152"/>
  <c r="J34" i="152"/>
  <c r="R33" i="152"/>
  <c r="Q33" i="152"/>
  <c r="P33" i="152"/>
  <c r="O33" i="152"/>
  <c r="J33" i="152"/>
  <c r="R32" i="152"/>
  <c r="Q32" i="152"/>
  <c r="P32" i="152" s="1"/>
  <c r="O32" i="152"/>
  <c r="J32" i="152"/>
  <c r="R31" i="152"/>
  <c r="Q31" i="152"/>
  <c r="P31" i="152" s="1"/>
  <c r="O31" i="152"/>
  <c r="J31" i="152"/>
  <c r="R30" i="152"/>
  <c r="Q30" i="152"/>
  <c r="P30" i="152" s="1"/>
  <c r="O30" i="152"/>
  <c r="J30" i="152"/>
  <c r="R29" i="152"/>
  <c r="Q29" i="152"/>
  <c r="P29" i="152" s="1"/>
  <c r="O29" i="152"/>
  <c r="J29" i="152"/>
  <c r="R28" i="152"/>
  <c r="Q28" i="152"/>
  <c r="P28" i="152" s="1"/>
  <c r="O28" i="152"/>
  <c r="J28" i="152"/>
  <c r="R27" i="152"/>
  <c r="Q27" i="152"/>
  <c r="P27" i="152" s="1"/>
  <c r="O27" i="152"/>
  <c r="J27" i="152"/>
  <c r="R26" i="152"/>
  <c r="Q26" i="152"/>
  <c r="P26" i="152"/>
  <c r="O26" i="152"/>
  <c r="J26" i="152"/>
  <c r="R25" i="152"/>
  <c r="Q25" i="152"/>
  <c r="P25" i="152"/>
  <c r="O25" i="152"/>
  <c r="J25" i="152"/>
  <c r="R24" i="152"/>
  <c r="Q24" i="152"/>
  <c r="P24" i="152" s="1"/>
  <c r="O24" i="152"/>
  <c r="J24" i="152"/>
  <c r="R23" i="152"/>
  <c r="Q23" i="152"/>
  <c r="P23" i="152" s="1"/>
  <c r="O23" i="152"/>
  <c r="J23" i="152"/>
  <c r="R22" i="152"/>
  <c r="Q22" i="152"/>
  <c r="P22" i="152" s="1"/>
  <c r="O22" i="152"/>
  <c r="J22" i="152"/>
  <c r="R21" i="152"/>
  <c r="Q21" i="152"/>
  <c r="P21" i="152" s="1"/>
  <c r="O21" i="152"/>
  <c r="J21" i="152"/>
  <c r="R20" i="152"/>
  <c r="Q20" i="152"/>
  <c r="P20" i="152" s="1"/>
  <c r="O20" i="152"/>
  <c r="J20" i="152"/>
  <c r="R19" i="152"/>
  <c r="Q19" i="152"/>
  <c r="P19" i="152" s="1"/>
  <c r="O19" i="152"/>
  <c r="J19" i="152"/>
  <c r="R18" i="152"/>
  <c r="Q18" i="152"/>
  <c r="P18" i="152"/>
  <c r="O18" i="152"/>
  <c r="J18" i="152"/>
  <c r="R17" i="152"/>
  <c r="Q17" i="152"/>
  <c r="P17" i="152" s="1"/>
  <c r="O17" i="152"/>
  <c r="J17" i="152"/>
  <c r="R16" i="152"/>
  <c r="Q16" i="152"/>
  <c r="P16" i="152" s="1"/>
  <c r="O16" i="152"/>
  <c r="J16" i="152"/>
  <c r="R15" i="152"/>
  <c r="Q15" i="152"/>
  <c r="P15" i="152" s="1"/>
  <c r="O15" i="152"/>
  <c r="J15" i="152"/>
  <c r="R14" i="152"/>
  <c r="Q14" i="152"/>
  <c r="P14" i="152" s="1"/>
  <c r="O14" i="152"/>
  <c r="J14" i="152"/>
  <c r="R13" i="152"/>
  <c r="Q13" i="152"/>
  <c r="P13" i="152" s="1"/>
  <c r="O13" i="152"/>
  <c r="J13" i="152"/>
  <c r="R12" i="152"/>
  <c r="Q12" i="152"/>
  <c r="P12" i="152" s="1"/>
  <c r="O12" i="152"/>
  <c r="J12" i="152"/>
  <c r="R11" i="152"/>
  <c r="Q11" i="152"/>
  <c r="P11" i="152" s="1"/>
  <c r="O11" i="152"/>
  <c r="J11" i="152"/>
  <c r="R34" i="153"/>
  <c r="Q34" i="153"/>
  <c r="P34" i="153"/>
  <c r="O34" i="153"/>
  <c r="J34" i="153"/>
  <c r="R33" i="153"/>
  <c r="Q33" i="153"/>
  <c r="P33" i="153" s="1"/>
  <c r="O33" i="153"/>
  <c r="J33" i="153"/>
  <c r="R32" i="153"/>
  <c r="Q32" i="153"/>
  <c r="P32" i="153" s="1"/>
  <c r="O32" i="153"/>
  <c r="J32" i="153"/>
  <c r="R31" i="153"/>
  <c r="Q31" i="153"/>
  <c r="P31" i="153" s="1"/>
  <c r="O31" i="153"/>
  <c r="J31" i="153"/>
  <c r="R30" i="153"/>
  <c r="Q30" i="153"/>
  <c r="P30" i="153" s="1"/>
  <c r="O30" i="153"/>
  <c r="J30" i="153"/>
  <c r="R29" i="153"/>
  <c r="Q29" i="153"/>
  <c r="P29" i="153"/>
  <c r="O29" i="153"/>
  <c r="J29" i="153"/>
  <c r="R28" i="153"/>
  <c r="Q28" i="153"/>
  <c r="P28" i="153" s="1"/>
  <c r="O28" i="153"/>
  <c r="J28" i="153"/>
  <c r="R27" i="153"/>
  <c r="Q27" i="153"/>
  <c r="P27" i="153" s="1"/>
  <c r="O27" i="153"/>
  <c r="J27" i="153"/>
  <c r="R26" i="153"/>
  <c r="Q26" i="153"/>
  <c r="P26" i="153"/>
  <c r="O26" i="153"/>
  <c r="J26" i="153"/>
  <c r="R25" i="153"/>
  <c r="Q25" i="153"/>
  <c r="P25" i="153" s="1"/>
  <c r="O25" i="153"/>
  <c r="J25" i="153"/>
  <c r="R24" i="153"/>
  <c r="Q24" i="153"/>
  <c r="P24" i="153" s="1"/>
  <c r="O24" i="153"/>
  <c r="J24" i="153"/>
  <c r="R23" i="153"/>
  <c r="Q23" i="153"/>
  <c r="P23" i="153" s="1"/>
  <c r="O23" i="153"/>
  <c r="J23" i="153"/>
  <c r="R22" i="153"/>
  <c r="Q22" i="153"/>
  <c r="P22" i="153" s="1"/>
  <c r="O22" i="153"/>
  <c r="J22" i="153"/>
  <c r="R21" i="153"/>
  <c r="Q21" i="153"/>
  <c r="P21" i="153"/>
  <c r="O21" i="153"/>
  <c r="J21" i="153"/>
  <c r="R20" i="153"/>
  <c r="Q20" i="153"/>
  <c r="P20" i="153" s="1"/>
  <c r="O20" i="153"/>
  <c r="J20" i="153"/>
  <c r="R19" i="153"/>
  <c r="Q19" i="153"/>
  <c r="P19" i="153" s="1"/>
  <c r="O19" i="153"/>
  <c r="J19" i="153"/>
  <c r="R18" i="153"/>
  <c r="Q18" i="153"/>
  <c r="P18" i="153"/>
  <c r="O18" i="153"/>
  <c r="J18" i="153"/>
  <c r="R17" i="153"/>
  <c r="Q17" i="153"/>
  <c r="P17" i="153" s="1"/>
  <c r="O17" i="153"/>
  <c r="J17" i="153"/>
  <c r="R16" i="153"/>
  <c r="Q16" i="153"/>
  <c r="P16" i="153" s="1"/>
  <c r="O16" i="153"/>
  <c r="J16" i="153"/>
  <c r="R15" i="153"/>
  <c r="Q15" i="153"/>
  <c r="P15" i="153" s="1"/>
  <c r="O15" i="153"/>
  <c r="J15" i="153"/>
  <c r="R14" i="153"/>
  <c r="Q14" i="153"/>
  <c r="P14" i="153" s="1"/>
  <c r="O14" i="153"/>
  <c r="J14" i="153"/>
  <c r="R13" i="153"/>
  <c r="Q13" i="153"/>
  <c r="P13" i="153" s="1"/>
  <c r="O13" i="153"/>
  <c r="J13" i="153"/>
  <c r="R12" i="153"/>
  <c r="Q12" i="153"/>
  <c r="P12" i="153" s="1"/>
  <c r="O12" i="153"/>
  <c r="J12" i="153"/>
  <c r="R11" i="153"/>
  <c r="Q11" i="153"/>
  <c r="P11" i="153" s="1"/>
  <c r="O11" i="153"/>
  <c r="J11" i="153"/>
  <c r="R34" i="154"/>
  <c r="Q34" i="154"/>
  <c r="P34" i="154"/>
  <c r="O34" i="154"/>
  <c r="J34" i="154"/>
  <c r="R33" i="154"/>
  <c r="Q33" i="154"/>
  <c r="P33" i="154"/>
  <c r="O33" i="154"/>
  <c r="J33" i="154"/>
  <c r="R32" i="154"/>
  <c r="Q32" i="154"/>
  <c r="P32" i="154" s="1"/>
  <c r="O32" i="154"/>
  <c r="J32" i="154"/>
  <c r="R31" i="154"/>
  <c r="Q31" i="154"/>
  <c r="P31" i="154" s="1"/>
  <c r="O31" i="154"/>
  <c r="J31" i="154"/>
  <c r="R30" i="154"/>
  <c r="Q30" i="154"/>
  <c r="P30" i="154" s="1"/>
  <c r="O30" i="154"/>
  <c r="J30" i="154"/>
  <c r="R29" i="154"/>
  <c r="Q29" i="154"/>
  <c r="P29" i="154"/>
  <c r="O29" i="154"/>
  <c r="J29" i="154"/>
  <c r="R28" i="154"/>
  <c r="Q28" i="154"/>
  <c r="P28" i="154" s="1"/>
  <c r="O28" i="154"/>
  <c r="J28" i="154"/>
  <c r="R27" i="154"/>
  <c r="Q27" i="154"/>
  <c r="P27" i="154" s="1"/>
  <c r="O27" i="154"/>
  <c r="J27" i="154"/>
  <c r="R26" i="154"/>
  <c r="Q26" i="154"/>
  <c r="P26" i="154"/>
  <c r="O26" i="154"/>
  <c r="J26" i="154"/>
  <c r="R25" i="154"/>
  <c r="Q25" i="154"/>
  <c r="P25" i="154" s="1"/>
  <c r="O25" i="154"/>
  <c r="J25" i="154"/>
  <c r="R24" i="154"/>
  <c r="Q24" i="154"/>
  <c r="P24" i="154" s="1"/>
  <c r="O24" i="154"/>
  <c r="J24" i="154"/>
  <c r="R23" i="154"/>
  <c r="Q23" i="154"/>
  <c r="P23" i="154" s="1"/>
  <c r="O23" i="154"/>
  <c r="J23" i="154"/>
  <c r="R22" i="154"/>
  <c r="Q22" i="154"/>
  <c r="P22" i="154" s="1"/>
  <c r="O22" i="154"/>
  <c r="J22" i="154"/>
  <c r="R21" i="154"/>
  <c r="Q21" i="154"/>
  <c r="P21" i="154"/>
  <c r="O21" i="154"/>
  <c r="J21" i="154"/>
  <c r="R20" i="154"/>
  <c r="Q20" i="154"/>
  <c r="P20" i="154" s="1"/>
  <c r="O20" i="154"/>
  <c r="J20" i="154"/>
  <c r="R19" i="154"/>
  <c r="Q19" i="154"/>
  <c r="P19" i="154" s="1"/>
  <c r="O19" i="154"/>
  <c r="J19" i="154"/>
  <c r="R18" i="154"/>
  <c r="Q18" i="154"/>
  <c r="P18" i="154"/>
  <c r="O18" i="154"/>
  <c r="J18" i="154"/>
  <c r="R17" i="154"/>
  <c r="Q17" i="154"/>
  <c r="P17" i="154" s="1"/>
  <c r="O17" i="154"/>
  <c r="J17" i="154"/>
  <c r="R16" i="154"/>
  <c r="Q16" i="154"/>
  <c r="P16" i="154" s="1"/>
  <c r="O16" i="154"/>
  <c r="J16" i="154"/>
  <c r="R15" i="154"/>
  <c r="Q15" i="154"/>
  <c r="P15" i="154" s="1"/>
  <c r="O15" i="154"/>
  <c r="J15" i="154"/>
  <c r="R14" i="154"/>
  <c r="Q14" i="154"/>
  <c r="P14" i="154" s="1"/>
  <c r="O14" i="154"/>
  <c r="J14" i="154"/>
  <c r="R13" i="154"/>
  <c r="Q13" i="154"/>
  <c r="P13" i="154"/>
  <c r="O13" i="154"/>
  <c r="J13" i="154"/>
  <c r="R12" i="154"/>
  <c r="Q12" i="154"/>
  <c r="P12" i="154" s="1"/>
  <c r="O12" i="154"/>
  <c r="J12" i="154"/>
  <c r="R11" i="154"/>
  <c r="Q11" i="154"/>
  <c r="P11" i="154" s="1"/>
  <c r="O11" i="154"/>
  <c r="J11" i="154"/>
  <c r="R34" i="158"/>
  <c r="R9" i="158" s="1"/>
  <c r="Q34" i="158"/>
  <c r="P34" i="158"/>
  <c r="O34" i="158"/>
  <c r="J34" i="158"/>
  <c r="R33" i="158"/>
  <c r="Q33" i="158"/>
  <c r="P33" i="158"/>
  <c r="O33" i="158"/>
  <c r="J33" i="158"/>
  <c r="R32" i="158"/>
  <c r="Q32" i="158"/>
  <c r="P32" i="158" s="1"/>
  <c r="O32" i="158"/>
  <c r="J32" i="158"/>
  <c r="R31" i="158"/>
  <c r="Q31" i="158"/>
  <c r="P31" i="158" s="1"/>
  <c r="O31" i="158"/>
  <c r="J31" i="158"/>
  <c r="R30" i="158"/>
  <c r="Q30" i="158"/>
  <c r="P30" i="158"/>
  <c r="O30" i="158"/>
  <c r="J30" i="158"/>
  <c r="H19" i="158"/>
  <c r="G19" i="158"/>
  <c r="F19" i="158"/>
  <c r="E19" i="158"/>
  <c r="D19" i="158"/>
  <c r="C19" i="158"/>
  <c r="D20" i="158" s="1"/>
  <c r="P9" i="158"/>
  <c r="O9" i="158"/>
  <c r="N9" i="158"/>
  <c r="S6" i="158"/>
  <c r="F81" i="1" l="1"/>
  <c r="J5" i="1" l="1"/>
  <c r="K5" i="1"/>
  <c r="K7" i="1" l="1"/>
  <c r="A2" i="1" l="1"/>
  <c r="S6" i="153"/>
  <c r="S6" i="154"/>
  <c r="S6" i="152"/>
  <c r="G15" i="1"/>
  <c r="J12" i="1"/>
  <c r="J13" i="1" s="1"/>
  <c r="F12" i="1"/>
  <c r="H12" i="1" s="1"/>
  <c r="D12" i="1"/>
  <c r="J11" i="1"/>
  <c r="D11" i="1"/>
  <c r="F11" i="1" s="1"/>
  <c r="H11" i="1" s="1"/>
  <c r="K11" i="1" s="1"/>
  <c r="K12" i="1" s="1"/>
  <c r="K10" i="1"/>
  <c r="I10" i="1" s="1"/>
  <c r="J10" i="1"/>
  <c r="D10" i="1"/>
  <c r="F10" i="1" s="1"/>
  <c r="H10" i="1" s="1"/>
  <c r="J9" i="1"/>
  <c r="D9" i="1"/>
  <c r="F9" i="1" s="1"/>
  <c r="H9" i="1" s="1"/>
  <c r="K9" i="1" s="1"/>
  <c r="I9" i="1" s="1"/>
  <c r="J8" i="1"/>
  <c r="D8" i="1"/>
  <c r="F8" i="1" s="1"/>
  <c r="H8" i="1" s="1"/>
  <c r="J7" i="1"/>
  <c r="F7" i="1"/>
  <c r="E15" i="1"/>
  <c r="F15" i="1" l="1"/>
  <c r="J15" i="1" s="1"/>
  <c r="K13" i="1"/>
  <c r="I12" i="1"/>
  <c r="I15" i="1" s="1"/>
  <c r="H7" i="1"/>
  <c r="I11" i="1"/>
  <c r="H19" i="154"/>
  <c r="G19" i="154"/>
  <c r="F19" i="154"/>
  <c r="D20" i="154" s="1"/>
  <c r="E19" i="154"/>
  <c r="D19" i="154"/>
  <c r="C19" i="154"/>
  <c r="O9" i="154"/>
  <c r="N9" i="154"/>
  <c r="H19" i="153"/>
  <c r="G19" i="153"/>
  <c r="F19" i="153"/>
  <c r="D20" i="153" s="1"/>
  <c r="E19" i="153"/>
  <c r="D19" i="153"/>
  <c r="C19" i="153"/>
  <c r="N9" i="153"/>
  <c r="H19" i="152"/>
  <c r="G19" i="152"/>
  <c r="F19" i="152"/>
  <c r="E19" i="152"/>
  <c r="D20" i="152" s="1"/>
  <c r="D19" i="152"/>
  <c r="C19" i="152"/>
  <c r="N9" i="152"/>
  <c r="P9" i="153" l="1"/>
  <c r="O9" i="153"/>
  <c r="P9" i="152"/>
  <c r="O9" i="152"/>
  <c r="H15" i="1"/>
  <c r="K15" i="1" s="1"/>
  <c r="R9" i="153"/>
  <c r="P9" i="154"/>
  <c r="J67" i="1" l="1"/>
  <c r="J68" i="1"/>
  <c r="J69" i="1"/>
  <c r="J70" i="1"/>
  <c r="J71" i="1"/>
  <c r="F72" i="1" l="1"/>
  <c r="G255" i="1" l="1"/>
  <c r="G231" i="1"/>
  <c r="G219" i="1"/>
  <c r="G39" i="1"/>
  <c r="G639" i="1"/>
  <c r="G627" i="1"/>
  <c r="G615" i="1"/>
  <c r="G603" i="1"/>
  <c r="G591" i="1"/>
  <c r="G579" i="1"/>
  <c r="G567" i="1"/>
  <c r="G555" i="1"/>
  <c r="G543" i="1"/>
  <c r="G531" i="1"/>
  <c r="G519" i="1"/>
  <c r="G507" i="1"/>
  <c r="G495" i="1"/>
  <c r="G483" i="1"/>
  <c r="G471" i="1"/>
  <c r="G459" i="1"/>
  <c r="G447" i="1"/>
  <c r="G435" i="1"/>
  <c r="G423" i="1"/>
  <c r="G411" i="1"/>
  <c r="G399" i="1"/>
  <c r="G387" i="1"/>
  <c r="G375" i="1"/>
  <c r="G363" i="1"/>
  <c r="G351" i="1"/>
  <c r="G339" i="1"/>
  <c r="G327" i="1"/>
  <c r="G315" i="1"/>
  <c r="G291" i="1"/>
  <c r="G303" i="1"/>
  <c r="G279" i="1"/>
  <c r="G267" i="1"/>
  <c r="G243" i="1"/>
  <c r="G207" i="1"/>
  <c r="G195" i="1"/>
  <c r="G27" i="1" l="1"/>
  <c r="J636" i="1"/>
  <c r="J637" i="1" s="1"/>
  <c r="J624" i="1"/>
  <c r="J625" i="1" s="1"/>
  <c r="J635" i="1"/>
  <c r="J634" i="1"/>
  <c r="J633" i="1"/>
  <c r="J632" i="1"/>
  <c r="J631" i="1"/>
  <c r="J623" i="1"/>
  <c r="J622" i="1"/>
  <c r="J621" i="1"/>
  <c r="J620" i="1"/>
  <c r="J619" i="1"/>
  <c r="J611" i="1"/>
  <c r="J610" i="1"/>
  <c r="J609" i="1"/>
  <c r="J608" i="1"/>
  <c r="J607" i="1"/>
  <c r="J599" i="1"/>
  <c r="J598" i="1"/>
  <c r="J597" i="1"/>
  <c r="J596" i="1"/>
  <c r="J595" i="1"/>
  <c r="J587" i="1"/>
  <c r="J586" i="1"/>
  <c r="J585" i="1"/>
  <c r="J584" i="1"/>
  <c r="J583" i="1"/>
  <c r="J575" i="1"/>
  <c r="J574" i="1"/>
  <c r="J573" i="1"/>
  <c r="J572" i="1"/>
  <c r="J571" i="1"/>
  <c r="J563" i="1"/>
  <c r="J562" i="1"/>
  <c r="J561" i="1"/>
  <c r="J560" i="1"/>
  <c r="J559" i="1"/>
  <c r="J551" i="1"/>
  <c r="J550" i="1"/>
  <c r="J549" i="1"/>
  <c r="J548" i="1"/>
  <c r="J547" i="1"/>
  <c r="J539" i="1"/>
  <c r="J538" i="1"/>
  <c r="J537" i="1"/>
  <c r="J536" i="1"/>
  <c r="J535" i="1"/>
  <c r="J527" i="1"/>
  <c r="J526" i="1"/>
  <c r="J525" i="1"/>
  <c r="J524" i="1"/>
  <c r="J523" i="1"/>
  <c r="J515" i="1"/>
  <c r="J514" i="1"/>
  <c r="J513" i="1"/>
  <c r="J512" i="1"/>
  <c r="J511" i="1"/>
  <c r="J503" i="1"/>
  <c r="J502" i="1"/>
  <c r="J501" i="1"/>
  <c r="J500" i="1"/>
  <c r="J499" i="1"/>
  <c r="J491" i="1"/>
  <c r="J490" i="1"/>
  <c r="J489" i="1"/>
  <c r="J488" i="1"/>
  <c r="J487" i="1"/>
  <c r="J479" i="1"/>
  <c r="J478" i="1"/>
  <c r="J477" i="1"/>
  <c r="J476" i="1"/>
  <c r="J475" i="1"/>
  <c r="J467" i="1"/>
  <c r="J466" i="1"/>
  <c r="J465" i="1"/>
  <c r="J464" i="1"/>
  <c r="J463" i="1"/>
  <c r="J455" i="1"/>
  <c r="J454" i="1"/>
  <c r="J453" i="1"/>
  <c r="J452" i="1"/>
  <c r="J451" i="1"/>
  <c r="J443" i="1"/>
  <c r="J442" i="1"/>
  <c r="J441" i="1"/>
  <c r="J440" i="1"/>
  <c r="J439" i="1"/>
  <c r="J431" i="1"/>
  <c r="J430" i="1"/>
  <c r="J429" i="1"/>
  <c r="J428" i="1"/>
  <c r="J427" i="1"/>
  <c r="J419" i="1"/>
  <c r="J418" i="1"/>
  <c r="J417" i="1"/>
  <c r="J416" i="1"/>
  <c r="J415" i="1"/>
  <c r="J407" i="1"/>
  <c r="J406" i="1"/>
  <c r="J405" i="1"/>
  <c r="J404" i="1"/>
  <c r="J403" i="1"/>
  <c r="J395" i="1"/>
  <c r="J394" i="1"/>
  <c r="J393" i="1"/>
  <c r="J392" i="1"/>
  <c r="J391" i="1"/>
  <c r="J383" i="1"/>
  <c r="J382" i="1"/>
  <c r="J381" i="1"/>
  <c r="J380" i="1"/>
  <c r="J379" i="1"/>
  <c r="J371" i="1"/>
  <c r="J370" i="1"/>
  <c r="J369" i="1"/>
  <c r="J368" i="1"/>
  <c r="J367" i="1"/>
  <c r="J359" i="1"/>
  <c r="J358" i="1"/>
  <c r="J357" i="1"/>
  <c r="J356" i="1"/>
  <c r="J355" i="1"/>
  <c r="J347" i="1"/>
  <c r="J346" i="1"/>
  <c r="J345" i="1"/>
  <c r="J344" i="1"/>
  <c r="J343" i="1"/>
  <c r="J335" i="1"/>
  <c r="J334" i="1"/>
  <c r="J333" i="1"/>
  <c r="J332" i="1"/>
  <c r="J331" i="1"/>
  <c r="J323" i="1"/>
  <c r="J322" i="1"/>
  <c r="J321" i="1"/>
  <c r="J320" i="1"/>
  <c r="J319" i="1"/>
  <c r="J311" i="1"/>
  <c r="J310" i="1"/>
  <c r="J309" i="1"/>
  <c r="J308" i="1"/>
  <c r="J307" i="1"/>
  <c r="J299" i="1"/>
  <c r="J298" i="1"/>
  <c r="J297" i="1"/>
  <c r="J296" i="1"/>
  <c r="J295" i="1"/>
  <c r="J287" i="1"/>
  <c r="J286" i="1"/>
  <c r="J285" i="1"/>
  <c r="J284" i="1"/>
  <c r="J283" i="1"/>
  <c r="J275" i="1"/>
  <c r="J274" i="1"/>
  <c r="J273" i="1"/>
  <c r="J272" i="1"/>
  <c r="J271" i="1"/>
  <c r="J263" i="1"/>
  <c r="J262" i="1"/>
  <c r="J261" i="1"/>
  <c r="J260" i="1"/>
  <c r="J259" i="1"/>
  <c r="J251" i="1"/>
  <c r="J250" i="1"/>
  <c r="J249" i="1"/>
  <c r="J248" i="1"/>
  <c r="J247" i="1"/>
  <c r="J239" i="1"/>
  <c r="J238" i="1"/>
  <c r="J237" i="1"/>
  <c r="J236" i="1"/>
  <c r="J235" i="1"/>
  <c r="J227" i="1"/>
  <c r="J226" i="1"/>
  <c r="J225" i="1"/>
  <c r="J224" i="1"/>
  <c r="J223" i="1"/>
  <c r="J215" i="1"/>
  <c r="J214" i="1"/>
  <c r="J213" i="1"/>
  <c r="J212" i="1"/>
  <c r="J211" i="1"/>
  <c r="J203" i="1"/>
  <c r="J202" i="1"/>
  <c r="J201" i="1"/>
  <c r="J200" i="1"/>
  <c r="J199" i="1"/>
  <c r="J191" i="1"/>
  <c r="J190" i="1"/>
  <c r="J189" i="1"/>
  <c r="J188" i="1"/>
  <c r="J187" i="1"/>
  <c r="J179" i="1"/>
  <c r="J178" i="1"/>
  <c r="J177" i="1"/>
  <c r="J176" i="1"/>
  <c r="J175" i="1"/>
  <c r="J167" i="1"/>
  <c r="J166" i="1"/>
  <c r="J165" i="1"/>
  <c r="J164" i="1"/>
  <c r="J163" i="1"/>
  <c r="J155" i="1"/>
  <c r="J154" i="1"/>
  <c r="J153" i="1"/>
  <c r="J152" i="1"/>
  <c r="J151" i="1"/>
  <c r="J143" i="1"/>
  <c r="J142" i="1"/>
  <c r="J141" i="1"/>
  <c r="J140" i="1"/>
  <c r="J139" i="1"/>
  <c r="J131" i="1"/>
  <c r="J130" i="1"/>
  <c r="J129" i="1"/>
  <c r="J128" i="1"/>
  <c r="J127" i="1"/>
  <c r="J119" i="1"/>
  <c r="J118" i="1"/>
  <c r="J117" i="1"/>
  <c r="J116" i="1"/>
  <c r="J115" i="1"/>
  <c r="J107" i="1"/>
  <c r="J106" i="1"/>
  <c r="J105" i="1"/>
  <c r="J104" i="1"/>
  <c r="J103" i="1"/>
  <c r="J95" i="1"/>
  <c r="J94" i="1"/>
  <c r="J93" i="1"/>
  <c r="J92" i="1"/>
  <c r="J91" i="1"/>
  <c r="J83" i="1"/>
  <c r="J82" i="1"/>
  <c r="J81" i="1"/>
  <c r="J80" i="1"/>
  <c r="J79" i="1"/>
  <c r="J72" i="1"/>
  <c r="I72" i="1" s="1"/>
  <c r="J59" i="1"/>
  <c r="J58" i="1"/>
  <c r="J57" i="1"/>
  <c r="J56" i="1"/>
  <c r="J55" i="1"/>
  <c r="J47" i="1"/>
  <c r="J46" i="1"/>
  <c r="J45" i="1"/>
  <c r="J44" i="1"/>
  <c r="J43" i="1"/>
  <c r="J35" i="1"/>
  <c r="J34" i="1"/>
  <c r="J33" i="1"/>
  <c r="J32" i="1"/>
  <c r="J31" i="1"/>
  <c r="J23" i="1"/>
  <c r="J22" i="1"/>
  <c r="J21" i="1"/>
  <c r="J20" i="1"/>
  <c r="J19" i="1"/>
  <c r="J627" i="1" l="1"/>
  <c r="K631" i="1"/>
  <c r="I631" i="1" s="1"/>
  <c r="K619" i="1"/>
  <c r="I619" i="1" s="1"/>
  <c r="K607" i="1"/>
  <c r="I607" i="1" s="1"/>
  <c r="K595" i="1"/>
  <c r="I595" i="1" s="1"/>
  <c r="K583" i="1"/>
  <c r="I583" i="1" s="1"/>
  <c r="K571" i="1"/>
  <c r="I571" i="1" s="1"/>
  <c r="K559" i="1"/>
  <c r="I559" i="1" s="1"/>
  <c r="K547" i="1"/>
  <c r="I547" i="1" s="1"/>
  <c r="F636" i="1"/>
  <c r="H636" i="1" s="1"/>
  <c r="D636" i="1"/>
  <c r="F624" i="1"/>
  <c r="H624" i="1" s="1"/>
  <c r="D624" i="1"/>
  <c r="J612" i="1"/>
  <c r="J613" i="1" s="1"/>
  <c r="F612" i="1"/>
  <c r="H612" i="1" s="1"/>
  <c r="D612" i="1"/>
  <c r="J600" i="1"/>
  <c r="J601" i="1" s="1"/>
  <c r="F600" i="1"/>
  <c r="H600" i="1" s="1"/>
  <c r="D600" i="1"/>
  <c r="J588" i="1"/>
  <c r="J589" i="1" s="1"/>
  <c r="F588" i="1"/>
  <c r="H588" i="1" s="1"/>
  <c r="D588" i="1"/>
  <c r="J576" i="1"/>
  <c r="J577" i="1" s="1"/>
  <c r="F576" i="1"/>
  <c r="H576" i="1" s="1"/>
  <c r="D576" i="1"/>
  <c r="J564" i="1"/>
  <c r="J565" i="1" s="1"/>
  <c r="F564" i="1"/>
  <c r="H564" i="1" s="1"/>
  <c r="D564" i="1"/>
  <c r="J552" i="1"/>
  <c r="J553" i="1" s="1"/>
  <c r="F552" i="1"/>
  <c r="H552" i="1" s="1"/>
  <c r="D552" i="1"/>
  <c r="J540" i="1"/>
  <c r="J541" i="1" s="1"/>
  <c r="F540" i="1"/>
  <c r="H540" i="1" s="1"/>
  <c r="D540" i="1"/>
  <c r="J528" i="1"/>
  <c r="J529" i="1" s="1"/>
  <c r="F528" i="1"/>
  <c r="H528" i="1" s="1"/>
  <c r="D528" i="1"/>
  <c r="J516" i="1"/>
  <c r="J517" i="1" s="1"/>
  <c r="F516" i="1"/>
  <c r="H516" i="1" s="1"/>
  <c r="D516" i="1"/>
  <c r="J504" i="1"/>
  <c r="J505" i="1" s="1"/>
  <c r="F504" i="1"/>
  <c r="H504" i="1" s="1"/>
  <c r="D504" i="1"/>
  <c r="J492" i="1"/>
  <c r="J493" i="1" s="1"/>
  <c r="F492" i="1"/>
  <c r="H492" i="1" s="1"/>
  <c r="D492" i="1"/>
  <c r="J480" i="1"/>
  <c r="J481" i="1" s="1"/>
  <c r="F480" i="1"/>
  <c r="H480" i="1" s="1"/>
  <c r="D480" i="1"/>
  <c r="J468" i="1"/>
  <c r="J469" i="1" s="1"/>
  <c r="F468" i="1"/>
  <c r="H468" i="1" s="1"/>
  <c r="D468" i="1"/>
  <c r="J456" i="1"/>
  <c r="J457" i="1" s="1"/>
  <c r="F456" i="1"/>
  <c r="H456" i="1" s="1"/>
  <c r="D456" i="1"/>
  <c r="J444" i="1"/>
  <c r="J445" i="1" s="1"/>
  <c r="F444" i="1"/>
  <c r="H444" i="1" s="1"/>
  <c r="D444" i="1"/>
  <c r="J432" i="1"/>
  <c r="J433" i="1" s="1"/>
  <c r="F432" i="1"/>
  <c r="H432" i="1" s="1"/>
  <c r="D432" i="1"/>
  <c r="J420" i="1"/>
  <c r="J421" i="1" s="1"/>
  <c r="F420" i="1"/>
  <c r="H420" i="1" s="1"/>
  <c r="D420" i="1"/>
  <c r="J408" i="1"/>
  <c r="J409" i="1" s="1"/>
  <c r="F408" i="1"/>
  <c r="H408" i="1" s="1"/>
  <c r="D408" i="1"/>
  <c r="J396" i="1"/>
  <c r="J397" i="1" s="1"/>
  <c r="F396" i="1"/>
  <c r="H396" i="1" s="1"/>
  <c r="D396" i="1"/>
  <c r="J384" i="1"/>
  <c r="J385" i="1" s="1"/>
  <c r="F384" i="1"/>
  <c r="H384" i="1" s="1"/>
  <c r="D384" i="1"/>
  <c r="J372" i="1"/>
  <c r="J373" i="1" s="1"/>
  <c r="F372" i="1"/>
  <c r="H372" i="1" s="1"/>
  <c r="D372" i="1"/>
  <c r="J360" i="1"/>
  <c r="J361" i="1" s="1"/>
  <c r="F360" i="1"/>
  <c r="H360" i="1" s="1"/>
  <c r="D360" i="1"/>
  <c r="J348" i="1"/>
  <c r="J349" i="1" s="1"/>
  <c r="F348" i="1"/>
  <c r="H348" i="1" s="1"/>
  <c r="D348" i="1"/>
  <c r="J336" i="1"/>
  <c r="J337" i="1" s="1"/>
  <c r="F336" i="1"/>
  <c r="H336" i="1" s="1"/>
  <c r="D336" i="1"/>
  <c r="J324" i="1"/>
  <c r="J325" i="1" s="1"/>
  <c r="F324" i="1"/>
  <c r="H324" i="1" s="1"/>
  <c r="D324" i="1"/>
  <c r="J312" i="1"/>
  <c r="J313" i="1" s="1"/>
  <c r="F312" i="1"/>
  <c r="H312" i="1" s="1"/>
  <c r="D312" i="1"/>
  <c r="J300" i="1"/>
  <c r="J301" i="1" s="1"/>
  <c r="F300" i="1"/>
  <c r="H300" i="1" s="1"/>
  <c r="D300" i="1"/>
  <c r="J288" i="1"/>
  <c r="J289" i="1" s="1"/>
  <c r="F288" i="1"/>
  <c r="H288" i="1" s="1"/>
  <c r="D288" i="1"/>
  <c r="J276" i="1"/>
  <c r="J277" i="1" s="1"/>
  <c r="F276" i="1"/>
  <c r="H276" i="1" s="1"/>
  <c r="D276" i="1"/>
  <c r="J264" i="1"/>
  <c r="J265" i="1" s="1"/>
  <c r="F264" i="1"/>
  <c r="H264" i="1" s="1"/>
  <c r="D264" i="1"/>
  <c r="J252" i="1"/>
  <c r="J253" i="1" s="1"/>
  <c r="F252" i="1"/>
  <c r="H252" i="1" s="1"/>
  <c r="D252" i="1"/>
  <c r="J240" i="1"/>
  <c r="J241" i="1" s="1"/>
  <c r="F240" i="1"/>
  <c r="H240" i="1" s="1"/>
  <c r="D240" i="1"/>
  <c r="J228" i="1"/>
  <c r="J229" i="1" s="1"/>
  <c r="F228" i="1"/>
  <c r="H228" i="1" s="1"/>
  <c r="D228" i="1"/>
  <c r="J216" i="1"/>
  <c r="J217" i="1" s="1"/>
  <c r="F216" i="1"/>
  <c r="H216" i="1" s="1"/>
  <c r="D216" i="1"/>
  <c r="J204" i="1"/>
  <c r="J205" i="1" s="1"/>
  <c r="F204" i="1"/>
  <c r="H204" i="1" s="1"/>
  <c r="D204" i="1"/>
  <c r="J192" i="1"/>
  <c r="J193" i="1" s="1"/>
  <c r="F192" i="1"/>
  <c r="H192" i="1" s="1"/>
  <c r="D192" i="1"/>
  <c r="J180" i="1"/>
  <c r="J181" i="1" s="1"/>
  <c r="F180" i="1"/>
  <c r="H180" i="1" s="1"/>
  <c r="D180" i="1"/>
  <c r="J168" i="1"/>
  <c r="J169" i="1" s="1"/>
  <c r="F168" i="1"/>
  <c r="H168" i="1" s="1"/>
  <c r="D168" i="1"/>
  <c r="J156" i="1"/>
  <c r="J157" i="1" s="1"/>
  <c r="F156" i="1"/>
  <c r="H156" i="1" s="1"/>
  <c r="D156" i="1"/>
  <c r="J144" i="1"/>
  <c r="J145" i="1" s="1"/>
  <c r="F144" i="1"/>
  <c r="H144" i="1" s="1"/>
  <c r="D144" i="1"/>
  <c r="J132" i="1"/>
  <c r="J133" i="1" s="1"/>
  <c r="F132" i="1"/>
  <c r="H132" i="1" s="1"/>
  <c r="D132" i="1"/>
  <c r="J120" i="1"/>
  <c r="J121" i="1" s="1"/>
  <c r="F120" i="1"/>
  <c r="H120" i="1" s="1"/>
  <c r="D120" i="1"/>
  <c r="J108" i="1"/>
  <c r="J109" i="1" s="1"/>
  <c r="F108" i="1"/>
  <c r="H108" i="1" s="1"/>
  <c r="D108" i="1"/>
  <c r="J96" i="1"/>
  <c r="J97" i="1" s="1"/>
  <c r="F96" i="1"/>
  <c r="H96" i="1" s="1"/>
  <c r="D96" i="1"/>
  <c r="J84" i="1"/>
  <c r="J85" i="1" s="1"/>
  <c r="F84" i="1"/>
  <c r="H84" i="1" s="1"/>
  <c r="D84" i="1"/>
  <c r="J73" i="1"/>
  <c r="H72" i="1"/>
  <c r="D72" i="1"/>
  <c r="J60" i="1"/>
  <c r="J61" i="1" s="1"/>
  <c r="F60" i="1"/>
  <c r="H60" i="1" s="1"/>
  <c r="D60" i="1"/>
  <c r="J48" i="1"/>
  <c r="J49" i="1" s="1"/>
  <c r="F48" i="1"/>
  <c r="H48" i="1" s="1"/>
  <c r="D48" i="1"/>
  <c r="D43" i="1"/>
  <c r="D44" i="1"/>
  <c r="F44" i="1" s="1"/>
  <c r="H44" i="1"/>
  <c r="D45" i="1"/>
  <c r="D46" i="1"/>
  <c r="D47" i="1"/>
  <c r="J36" i="1"/>
  <c r="J37" i="1" s="1"/>
  <c r="F36" i="1"/>
  <c r="H36" i="1" s="1"/>
  <c r="D36" i="1"/>
  <c r="J24" i="1"/>
  <c r="J25" i="1" s="1"/>
  <c r="F24" i="1"/>
  <c r="H24" i="1" s="1"/>
  <c r="D24" i="1"/>
  <c r="D31" i="1"/>
  <c r="F31" i="1" s="1"/>
  <c r="D32" i="1"/>
  <c r="D33" i="1"/>
  <c r="D34" i="1"/>
  <c r="D35" i="1"/>
  <c r="G51" i="1"/>
  <c r="G63" i="1"/>
  <c r="G75" i="1"/>
  <c r="G87" i="1"/>
  <c r="G99" i="1"/>
  <c r="K639" i="1"/>
  <c r="J639" i="1"/>
  <c r="K635" i="1"/>
  <c r="I635" i="1" s="1"/>
  <c r="K634" i="1"/>
  <c r="I634" i="1" s="1"/>
  <c r="K633" i="1"/>
  <c r="I633" i="1" s="1"/>
  <c r="K632" i="1"/>
  <c r="I632" i="1" s="1"/>
  <c r="K627" i="1"/>
  <c r="K623" i="1"/>
  <c r="I623" i="1" s="1"/>
  <c r="K622" i="1"/>
  <c r="I622" i="1" s="1"/>
  <c r="K621" i="1"/>
  <c r="I621" i="1" s="1"/>
  <c r="K620" i="1"/>
  <c r="I620" i="1" s="1"/>
  <c r="K615" i="1"/>
  <c r="J615" i="1"/>
  <c r="K611" i="1"/>
  <c r="I611" i="1" s="1"/>
  <c r="K610" i="1"/>
  <c r="I610" i="1" s="1"/>
  <c r="K609" i="1"/>
  <c r="I609" i="1" s="1"/>
  <c r="K608" i="1"/>
  <c r="I608" i="1" s="1"/>
  <c r="K603" i="1"/>
  <c r="J603" i="1"/>
  <c r="K599" i="1"/>
  <c r="I599" i="1" s="1"/>
  <c r="K598" i="1"/>
  <c r="I598" i="1" s="1"/>
  <c r="K597" i="1"/>
  <c r="I597" i="1" s="1"/>
  <c r="K596" i="1"/>
  <c r="I596" i="1" s="1"/>
  <c r="K591" i="1"/>
  <c r="J591" i="1"/>
  <c r="K587" i="1"/>
  <c r="I587" i="1" s="1"/>
  <c r="K586" i="1"/>
  <c r="I586" i="1" s="1"/>
  <c r="K585" i="1"/>
  <c r="I585" i="1" s="1"/>
  <c r="K584" i="1"/>
  <c r="I584" i="1" s="1"/>
  <c r="K579" i="1"/>
  <c r="J579" i="1"/>
  <c r="K575" i="1"/>
  <c r="K576" i="1" s="1"/>
  <c r="K577" i="1" s="1"/>
  <c r="K574" i="1"/>
  <c r="I574" i="1" s="1"/>
  <c r="K573" i="1"/>
  <c r="I573" i="1" s="1"/>
  <c r="K572" i="1"/>
  <c r="I572" i="1" s="1"/>
  <c r="K567" i="1"/>
  <c r="J567" i="1"/>
  <c r="K563" i="1"/>
  <c r="I563" i="1" s="1"/>
  <c r="K562" i="1"/>
  <c r="I562" i="1" s="1"/>
  <c r="K561" i="1"/>
  <c r="I561" i="1" s="1"/>
  <c r="K560" i="1"/>
  <c r="I560" i="1" s="1"/>
  <c r="K555" i="1"/>
  <c r="J555" i="1"/>
  <c r="K551" i="1"/>
  <c r="I551" i="1" s="1"/>
  <c r="K550" i="1"/>
  <c r="I550" i="1" s="1"/>
  <c r="K549" i="1"/>
  <c r="I549" i="1" s="1"/>
  <c r="K548" i="1"/>
  <c r="I548" i="1" s="1"/>
  <c r="F47" i="1" l="1"/>
  <c r="H47" i="1" s="1"/>
  <c r="F46" i="1"/>
  <c r="H46" i="1" s="1"/>
  <c r="F45" i="1"/>
  <c r="H45" i="1" s="1"/>
  <c r="F33" i="1"/>
  <c r="H33" i="1" s="1"/>
  <c r="X13" i="154" s="1"/>
  <c r="F32" i="1"/>
  <c r="H32" i="1" s="1"/>
  <c r="X12" i="154" s="1"/>
  <c r="F35" i="1"/>
  <c r="H35" i="1" s="1"/>
  <c r="X15" i="154" s="1"/>
  <c r="F43" i="1"/>
  <c r="H43" i="1" s="1"/>
  <c r="F34" i="1"/>
  <c r="H34" i="1" s="1"/>
  <c r="X14" i="154" s="1"/>
  <c r="E39" i="1"/>
  <c r="K552" i="1"/>
  <c r="K553" i="1" s="1"/>
  <c r="K564" i="1"/>
  <c r="K565" i="1" s="1"/>
  <c r="K588" i="1"/>
  <c r="K589" i="1" s="1"/>
  <c r="K600" i="1"/>
  <c r="K601" i="1" s="1"/>
  <c r="K612" i="1"/>
  <c r="K613" i="1" s="1"/>
  <c r="K624" i="1"/>
  <c r="K625" i="1" s="1"/>
  <c r="K636" i="1"/>
  <c r="K637" i="1" s="1"/>
  <c r="I576" i="1"/>
  <c r="I579" i="1" s="1"/>
  <c r="H31" i="1"/>
  <c r="X11" i="154" s="1"/>
  <c r="I575" i="1"/>
  <c r="F39" i="1" l="1"/>
  <c r="R9" i="154"/>
  <c r="I564" i="1"/>
  <c r="I567" i="1" s="1"/>
  <c r="I636" i="1"/>
  <c r="I639" i="1" s="1"/>
  <c r="I624" i="1"/>
  <c r="I627" i="1" s="1"/>
  <c r="I588" i="1"/>
  <c r="I591" i="1" s="1"/>
  <c r="I612" i="1"/>
  <c r="I615" i="1" s="1"/>
  <c r="I552" i="1"/>
  <c r="I555" i="1" s="1"/>
  <c r="I600" i="1"/>
  <c r="I603" i="1" s="1"/>
  <c r="H39" i="1"/>
  <c r="B8" i="1"/>
  <c r="B9" i="1" l="1"/>
  <c r="B10" i="1" l="1"/>
  <c r="B11" i="1" s="1"/>
  <c r="B12" i="1" s="1"/>
  <c r="B13" i="1" s="1"/>
  <c r="B19" i="1" l="1"/>
  <c r="B20" i="1" s="1"/>
  <c r="B21" i="1" s="1"/>
  <c r="B22" i="1" s="1"/>
  <c r="B23" i="1" s="1"/>
  <c r="B24" i="1" s="1"/>
  <c r="B25" i="1" s="1"/>
  <c r="B31" i="1" s="1"/>
  <c r="B32" i="1" s="1"/>
  <c r="B33" i="1" s="1"/>
  <c r="B34" i="1" s="1"/>
  <c r="B35" i="1" s="1"/>
  <c r="B36" i="1" s="1"/>
  <c r="B37" i="1" s="1"/>
  <c r="B43" i="1" s="1"/>
  <c r="B44" i="1" s="1"/>
  <c r="B45" i="1" s="1"/>
  <c r="B46" i="1" s="1"/>
  <c r="B47" i="1" s="1"/>
  <c r="B48" i="1" s="1"/>
  <c r="B49" i="1" s="1"/>
  <c r="B55" i="1" s="1"/>
  <c r="B56" i="1" s="1"/>
  <c r="B57" i="1" s="1"/>
  <c r="B58" i="1" s="1"/>
  <c r="B59" i="1" s="1"/>
  <c r="B60" i="1" s="1"/>
  <c r="B61" i="1" s="1"/>
  <c r="B67" i="1" s="1"/>
  <c r="B68" i="1" s="1"/>
  <c r="B69" i="1" s="1"/>
  <c r="B70" i="1" s="1"/>
  <c r="B71" i="1" s="1"/>
  <c r="B72" i="1" s="1"/>
  <c r="B73" i="1" s="1"/>
  <c r="B79" i="1" s="1"/>
  <c r="B80" i="1" s="1"/>
  <c r="B81" i="1" s="1"/>
  <c r="B82" i="1" s="1"/>
  <c r="B83" i="1" s="1"/>
  <c r="B84" i="1" s="1"/>
  <c r="B85" i="1" s="1"/>
  <c r="B91" i="1" s="1"/>
  <c r="B92" i="1" s="1"/>
  <c r="B93" i="1" s="1"/>
  <c r="B94" i="1" s="1"/>
  <c r="B95" i="1" s="1"/>
  <c r="B96" i="1" s="1"/>
  <c r="B97" i="1" s="1"/>
  <c r="B103" i="1" s="1"/>
  <c r="B104" i="1" s="1"/>
  <c r="B105" i="1" s="1"/>
  <c r="B106" i="1" s="1"/>
  <c r="B107" i="1" s="1"/>
  <c r="B108" i="1" s="1"/>
  <c r="B109" i="1" s="1"/>
  <c r="B115" i="1" s="1"/>
  <c r="B116" i="1" s="1"/>
  <c r="B117" i="1" s="1"/>
  <c r="B118" i="1" s="1"/>
  <c r="B119" i="1" s="1"/>
  <c r="B120" i="1" s="1"/>
  <c r="B121" i="1" s="1"/>
  <c r="B127" i="1" s="1"/>
  <c r="B128" i="1" s="1"/>
  <c r="B129" i="1" s="1"/>
  <c r="B130" i="1" s="1"/>
  <c r="B131" i="1" s="1"/>
  <c r="B132" i="1" s="1"/>
  <c r="B133" i="1" s="1"/>
  <c r="B139" i="1" s="1"/>
  <c r="B140" i="1" s="1"/>
  <c r="B141" i="1" s="1"/>
  <c r="B142" i="1" s="1"/>
  <c r="B143" i="1" s="1"/>
  <c r="B144" i="1" s="1"/>
  <c r="B145" i="1" s="1"/>
  <c r="B151" i="1" s="1"/>
  <c r="B152" i="1" s="1"/>
  <c r="B153" i="1" s="1"/>
  <c r="B154" i="1" s="1"/>
  <c r="B155" i="1" s="1"/>
  <c r="B156" i="1" s="1"/>
  <c r="B157" i="1" s="1"/>
  <c r="B163" i="1" s="1"/>
  <c r="B164" i="1" s="1"/>
  <c r="B165" i="1" s="1"/>
  <c r="B166" i="1" s="1"/>
  <c r="B167" i="1" s="1"/>
  <c r="B168" i="1" s="1"/>
  <c r="B169" i="1" s="1"/>
  <c r="B175" i="1" s="1"/>
  <c r="B176" i="1" s="1"/>
  <c r="B177" i="1" s="1"/>
  <c r="B178" i="1" s="1"/>
  <c r="B179" i="1" s="1"/>
  <c r="B180" i="1" s="1"/>
  <c r="B181" i="1" s="1"/>
  <c r="B187" i="1" s="1"/>
  <c r="B188" i="1" s="1"/>
  <c r="B189" i="1" s="1"/>
  <c r="B190" i="1" s="1"/>
  <c r="B191" i="1" s="1"/>
  <c r="B192" i="1" s="1"/>
  <c r="B193" i="1" s="1"/>
  <c r="B199" i="1" s="1"/>
  <c r="B200" i="1" s="1"/>
  <c r="B201" i="1" s="1"/>
  <c r="B202" i="1" s="1"/>
  <c r="B203" i="1" s="1"/>
  <c r="B204" i="1" s="1"/>
  <c r="B205" i="1" s="1"/>
  <c r="B211" i="1" s="1"/>
  <c r="B212" i="1" s="1"/>
  <c r="B213" i="1" s="1"/>
  <c r="B214" i="1" s="1"/>
  <c r="B215" i="1" s="1"/>
  <c r="B216" i="1" s="1"/>
  <c r="B217" i="1" s="1"/>
  <c r="B223" i="1" s="1"/>
  <c r="B224" i="1" s="1"/>
  <c r="B225" i="1" s="1"/>
  <c r="B226" i="1" s="1"/>
  <c r="B227" i="1" s="1"/>
  <c r="B228" i="1" s="1"/>
  <c r="B229" i="1" s="1"/>
  <c r="B235" i="1" s="1"/>
  <c r="B236" i="1" s="1"/>
  <c r="B237" i="1" s="1"/>
  <c r="B238" i="1" s="1"/>
  <c r="B239" i="1" s="1"/>
  <c r="B240" i="1" s="1"/>
  <c r="B241" i="1" s="1"/>
  <c r="B247" i="1" s="1"/>
  <c r="B248" i="1" s="1"/>
  <c r="B249" i="1" s="1"/>
  <c r="B250" i="1" s="1"/>
  <c r="B251" i="1" s="1"/>
  <c r="B252" i="1" s="1"/>
  <c r="B253" i="1" s="1"/>
  <c r="B259" i="1" s="1"/>
  <c r="B260" i="1" s="1"/>
  <c r="B261" i="1" s="1"/>
  <c r="B262" i="1" s="1"/>
  <c r="B263" i="1" s="1"/>
  <c r="B264" i="1" s="1"/>
  <c r="B265" i="1" s="1"/>
  <c r="B271" i="1" s="1"/>
  <c r="B272" i="1" s="1"/>
  <c r="B273" i="1" s="1"/>
  <c r="B274" i="1" s="1"/>
  <c r="B275" i="1" s="1"/>
  <c r="B276" i="1" s="1"/>
  <c r="B277" i="1" s="1"/>
  <c r="B283" i="1" s="1"/>
  <c r="B284" i="1" s="1"/>
  <c r="B285" i="1" s="1"/>
  <c r="B286" i="1" s="1"/>
  <c r="B287" i="1" s="1"/>
  <c r="B288" i="1" s="1"/>
  <c r="B289" i="1" s="1"/>
  <c r="B295" i="1" s="1"/>
  <c r="B296" i="1" s="1"/>
  <c r="B297" i="1" s="1"/>
  <c r="B298" i="1" s="1"/>
  <c r="B299" i="1" s="1"/>
  <c r="B300" i="1" s="1"/>
  <c r="B301" i="1" s="1"/>
  <c r="B307" i="1" s="1"/>
  <c r="B308" i="1" s="1"/>
  <c r="B309" i="1" s="1"/>
  <c r="B310" i="1" s="1"/>
  <c r="B311" i="1" s="1"/>
  <c r="B312" i="1" s="1"/>
  <c r="B313" i="1" s="1"/>
  <c r="B319" i="1" s="1"/>
  <c r="B320" i="1" s="1"/>
  <c r="B321" i="1" s="1"/>
  <c r="B322" i="1" s="1"/>
  <c r="B323" i="1" s="1"/>
  <c r="B324" i="1" s="1"/>
  <c r="B325" i="1" s="1"/>
  <c r="B331" i="1" s="1"/>
  <c r="B332" i="1" s="1"/>
  <c r="B333" i="1" s="1"/>
  <c r="B334" i="1" s="1"/>
  <c r="B335" i="1" s="1"/>
  <c r="B336" i="1" s="1"/>
  <c r="B337" i="1" s="1"/>
  <c r="B343" i="1" s="1"/>
  <c r="B344" i="1" s="1"/>
  <c r="B345" i="1" s="1"/>
  <c r="B346" i="1" s="1"/>
  <c r="B347" i="1" s="1"/>
  <c r="B348" i="1" s="1"/>
  <c r="B349" i="1" s="1"/>
  <c r="B355" i="1" s="1"/>
  <c r="B356" i="1" s="1"/>
  <c r="B357" i="1" s="1"/>
  <c r="B358" i="1" s="1"/>
  <c r="B359" i="1" s="1"/>
  <c r="B360" i="1" s="1"/>
  <c r="B361" i="1" s="1"/>
  <c r="B367" i="1" s="1"/>
  <c r="B368" i="1" s="1"/>
  <c r="B369" i="1" s="1"/>
  <c r="B370" i="1" s="1"/>
  <c r="B371" i="1" s="1"/>
  <c r="B372" i="1" s="1"/>
  <c r="B373" i="1" s="1"/>
  <c r="B379" i="1" s="1"/>
  <c r="B380" i="1" s="1"/>
  <c r="B381" i="1" s="1"/>
  <c r="B382" i="1" s="1"/>
  <c r="B383" i="1" s="1"/>
  <c r="B384" i="1" s="1"/>
  <c r="B385" i="1" s="1"/>
  <c r="B391" i="1" s="1"/>
  <c r="B392" i="1" s="1"/>
  <c r="B393" i="1" s="1"/>
  <c r="B394" i="1" s="1"/>
  <c r="B395" i="1" s="1"/>
  <c r="B396" i="1" s="1"/>
  <c r="B397" i="1" s="1"/>
  <c r="B403" i="1" s="1"/>
  <c r="B404" i="1" s="1"/>
  <c r="B405" i="1" s="1"/>
  <c r="B406" i="1" s="1"/>
  <c r="B407" i="1" s="1"/>
  <c r="B408" i="1" s="1"/>
  <c r="B409" i="1" s="1"/>
  <c r="B415" i="1" s="1"/>
  <c r="B416" i="1" s="1"/>
  <c r="B417" i="1" s="1"/>
  <c r="B418" i="1" s="1"/>
  <c r="B419" i="1" s="1"/>
  <c r="B420" i="1" s="1"/>
  <c r="B421" i="1" s="1"/>
  <c r="B427" i="1" s="1"/>
  <c r="B428" i="1" s="1"/>
  <c r="B429" i="1" s="1"/>
  <c r="B430" i="1" s="1"/>
  <c r="B431" i="1" s="1"/>
  <c r="B432" i="1" s="1"/>
  <c r="B433" i="1" s="1"/>
  <c r="B439" i="1" s="1"/>
  <c r="B440" i="1" s="1"/>
  <c r="B441" i="1" s="1"/>
  <c r="B442" i="1" s="1"/>
  <c r="B443" i="1" s="1"/>
  <c r="B444" i="1" s="1"/>
  <c r="B445" i="1" s="1"/>
  <c r="B451" i="1" s="1"/>
  <c r="B452" i="1" s="1"/>
  <c r="B453" i="1" s="1"/>
  <c r="B454" i="1" s="1"/>
  <c r="B455" i="1" s="1"/>
  <c r="B456" i="1" s="1"/>
  <c r="B457" i="1" s="1"/>
  <c r="B463" i="1" s="1"/>
  <c r="B464" i="1" s="1"/>
  <c r="B465" i="1" s="1"/>
  <c r="B466" i="1" s="1"/>
  <c r="B467" i="1" s="1"/>
  <c r="B468" i="1" s="1"/>
  <c r="B469" i="1" s="1"/>
  <c r="B475" i="1" s="1"/>
  <c r="B476" i="1" s="1"/>
  <c r="B477" i="1" s="1"/>
  <c r="B478" i="1" s="1"/>
  <c r="B479" i="1" s="1"/>
  <c r="B480" i="1" s="1"/>
  <c r="B481" i="1" s="1"/>
  <c r="B487" i="1" s="1"/>
  <c r="B488" i="1" s="1"/>
  <c r="B489" i="1" s="1"/>
  <c r="B490" i="1" s="1"/>
  <c r="B491" i="1" s="1"/>
  <c r="B492" i="1" s="1"/>
  <c r="B493" i="1" s="1"/>
  <c r="B499" i="1" s="1"/>
  <c r="B500" i="1" s="1"/>
  <c r="B501" i="1" s="1"/>
  <c r="B502" i="1" s="1"/>
  <c r="B503" i="1" s="1"/>
  <c r="B504" i="1" s="1"/>
  <c r="B505" i="1" s="1"/>
  <c r="B511" i="1" s="1"/>
  <c r="B512" i="1" s="1"/>
  <c r="B513" i="1" s="1"/>
  <c r="B514" i="1" s="1"/>
  <c r="B515" i="1" s="1"/>
  <c r="B516" i="1" s="1"/>
  <c r="B517" i="1" s="1"/>
  <c r="B523" i="1" s="1"/>
  <c r="B524" i="1" s="1"/>
  <c r="B525" i="1" s="1"/>
  <c r="B526" i="1" s="1"/>
  <c r="B527" i="1" s="1"/>
  <c r="B528" i="1" s="1"/>
  <c r="B529" i="1" s="1"/>
  <c r="B535" i="1" s="1"/>
  <c r="B536" i="1" s="1"/>
  <c r="B537" i="1" s="1"/>
  <c r="B538" i="1" s="1"/>
  <c r="B539" i="1" s="1"/>
  <c r="B540" i="1" s="1"/>
  <c r="B541" i="1" s="1"/>
  <c r="B547" i="1" s="1"/>
  <c r="B548" i="1" s="1"/>
  <c r="B549" i="1" s="1"/>
  <c r="B550" i="1" s="1"/>
  <c r="B551" i="1" s="1"/>
  <c r="B552" i="1" s="1"/>
  <c r="B553" i="1" s="1"/>
  <c r="B559" i="1" s="1"/>
  <c r="B560" i="1" s="1"/>
  <c r="B561" i="1" s="1"/>
  <c r="B562" i="1" s="1"/>
  <c r="B563" i="1" s="1"/>
  <c r="B564" i="1" s="1"/>
  <c r="B565" i="1" s="1"/>
  <c r="B571" i="1" s="1"/>
  <c r="B572" i="1" s="1"/>
  <c r="B573" i="1" s="1"/>
  <c r="B574" i="1" s="1"/>
  <c r="B575" i="1" s="1"/>
  <c r="B576" i="1" s="1"/>
  <c r="B577" i="1" s="1"/>
  <c r="B583" i="1" s="1"/>
  <c r="B584" i="1" s="1"/>
  <c r="B585" i="1" s="1"/>
  <c r="B586" i="1" s="1"/>
  <c r="B587" i="1" s="1"/>
  <c r="B588" i="1" s="1"/>
  <c r="B589" i="1" s="1"/>
  <c r="B595" i="1" s="1"/>
  <c r="B596" i="1" s="1"/>
  <c r="B597" i="1" s="1"/>
  <c r="B598" i="1" s="1"/>
  <c r="B599" i="1" s="1"/>
  <c r="B600" i="1" s="1"/>
  <c r="B601" i="1" s="1"/>
  <c r="B607" i="1" s="1"/>
  <c r="B608" i="1" s="1"/>
  <c r="B609" i="1" s="1"/>
  <c r="B610" i="1" s="1"/>
  <c r="B611" i="1" s="1"/>
  <c r="B612" i="1" s="1"/>
  <c r="B613" i="1" s="1"/>
  <c r="B619" i="1" s="1"/>
  <c r="B620" i="1" s="1"/>
  <c r="B621" i="1" s="1"/>
  <c r="B622" i="1" s="1"/>
  <c r="B623" i="1" s="1"/>
  <c r="B624" i="1" s="1"/>
  <c r="B625" i="1" s="1"/>
  <c r="B631" i="1" s="1"/>
  <c r="B632" i="1" s="1"/>
  <c r="B633" i="1" s="1"/>
  <c r="B634" i="1" s="1"/>
  <c r="B635" i="1" s="1"/>
  <c r="B636" i="1" s="1"/>
  <c r="B637" i="1" s="1"/>
  <c r="A1" i="1"/>
  <c r="B1" i="1" s="1"/>
  <c r="C1" i="1" s="1"/>
  <c r="D1" i="1" s="1"/>
  <c r="E1" i="1" s="1"/>
  <c r="F1" i="1" s="1"/>
  <c r="G1" i="1" s="1"/>
  <c r="H1" i="1" s="1"/>
  <c r="I1" i="1" s="1"/>
  <c r="J1" i="1" s="1"/>
  <c r="K1" i="1" s="1"/>
  <c r="D439" i="1"/>
  <c r="D440" i="1"/>
  <c r="D441" i="1"/>
  <c r="D442" i="1"/>
  <c r="D427" i="1"/>
  <c r="D428" i="1"/>
  <c r="D429" i="1"/>
  <c r="F429" i="1" s="1"/>
  <c r="H429" i="1" s="1"/>
  <c r="D430" i="1"/>
  <c r="D431" i="1"/>
  <c r="F431" i="1" s="1"/>
  <c r="H431" i="1"/>
  <c r="D415" i="1"/>
  <c r="D416" i="1"/>
  <c r="F416" i="1" s="1"/>
  <c r="H416" i="1"/>
  <c r="D417" i="1"/>
  <c r="D418" i="1"/>
  <c r="D419" i="1"/>
  <c r="F419" i="1" s="1"/>
  <c r="H419" i="1"/>
  <c r="D403" i="1"/>
  <c r="D404" i="1"/>
  <c r="D405" i="1"/>
  <c r="F405" i="1" s="1"/>
  <c r="H405" i="1"/>
  <c r="D406" i="1"/>
  <c r="D407" i="1"/>
  <c r="D391" i="1"/>
  <c r="F391" i="1" s="1"/>
  <c r="D392" i="1"/>
  <c r="D393" i="1"/>
  <c r="D394" i="1"/>
  <c r="D395" i="1"/>
  <c r="D379" i="1"/>
  <c r="D380" i="1"/>
  <c r="D381" i="1"/>
  <c r="D382" i="1"/>
  <c r="D383" i="1"/>
  <c r="D367" i="1"/>
  <c r="D368" i="1"/>
  <c r="F368" i="1" s="1"/>
  <c r="D369" i="1"/>
  <c r="D370" i="1"/>
  <c r="D371" i="1"/>
  <c r="D355" i="1"/>
  <c r="D356" i="1"/>
  <c r="D357" i="1"/>
  <c r="F357" i="1" s="1"/>
  <c r="D358" i="1"/>
  <c r="D359" i="1"/>
  <c r="D343" i="1"/>
  <c r="D344" i="1"/>
  <c r="D345" i="1"/>
  <c r="D346" i="1"/>
  <c r="D347" i="1"/>
  <c r="D331" i="1"/>
  <c r="D332" i="1"/>
  <c r="F332" i="1" s="1"/>
  <c r="H332" i="1" s="1"/>
  <c r="D333" i="1"/>
  <c r="D334" i="1"/>
  <c r="D335" i="1"/>
  <c r="F335" i="1" s="1"/>
  <c r="D319" i="1"/>
  <c r="D320" i="1"/>
  <c r="D321" i="1"/>
  <c r="D322" i="1"/>
  <c r="F322" i="1" s="1"/>
  <c r="H322" i="1" s="1"/>
  <c r="D323" i="1"/>
  <c r="D307" i="1"/>
  <c r="D308" i="1"/>
  <c r="F308" i="1" s="1"/>
  <c r="D309" i="1"/>
  <c r="D310" i="1"/>
  <c r="D311" i="1"/>
  <c r="D295" i="1"/>
  <c r="F295" i="1" s="1"/>
  <c r="D296" i="1"/>
  <c r="D297" i="1"/>
  <c r="D298" i="1"/>
  <c r="D299" i="1"/>
  <c r="D283" i="1"/>
  <c r="D284" i="1"/>
  <c r="F284" i="1" s="1"/>
  <c r="D285" i="1"/>
  <c r="D286" i="1"/>
  <c r="D287" i="1"/>
  <c r="D271" i="1"/>
  <c r="D272" i="1"/>
  <c r="F272" i="1" s="1"/>
  <c r="D273" i="1"/>
  <c r="D274" i="1"/>
  <c r="D275" i="1"/>
  <c r="D259" i="1"/>
  <c r="D260" i="1"/>
  <c r="D261" i="1"/>
  <c r="D262" i="1"/>
  <c r="D263" i="1"/>
  <c r="D247" i="1"/>
  <c r="D248" i="1"/>
  <c r="D249" i="1"/>
  <c r="D250" i="1"/>
  <c r="D251" i="1"/>
  <c r="D235" i="1"/>
  <c r="D236" i="1"/>
  <c r="D237" i="1"/>
  <c r="D238" i="1"/>
  <c r="D239" i="1"/>
  <c r="D223" i="1"/>
  <c r="D224" i="1"/>
  <c r="D225" i="1"/>
  <c r="D226" i="1"/>
  <c r="F226" i="1" s="1"/>
  <c r="D227" i="1"/>
  <c r="D211" i="1"/>
  <c r="D212" i="1"/>
  <c r="D213" i="1"/>
  <c r="D214" i="1"/>
  <c r="D215" i="1"/>
  <c r="D199" i="1"/>
  <c r="D200" i="1"/>
  <c r="D201" i="1"/>
  <c r="D202" i="1"/>
  <c r="D203" i="1"/>
  <c r="F203" i="1" s="1"/>
  <c r="H203" i="1" s="1"/>
  <c r="D187" i="1"/>
  <c r="D188" i="1"/>
  <c r="D189" i="1"/>
  <c r="D190" i="1"/>
  <c r="D191" i="1"/>
  <c r="D175" i="1"/>
  <c r="F175" i="1" s="1"/>
  <c r="D176" i="1"/>
  <c r="F176" i="1" s="1"/>
  <c r="D177" i="1"/>
  <c r="D178" i="1"/>
  <c r="F178" i="1" s="1"/>
  <c r="H178" i="1" s="1"/>
  <c r="D179" i="1"/>
  <c r="D163" i="1"/>
  <c r="D164" i="1"/>
  <c r="D165" i="1"/>
  <c r="D166" i="1"/>
  <c r="D167" i="1"/>
  <c r="D151" i="1"/>
  <c r="D152" i="1"/>
  <c r="D153" i="1"/>
  <c r="D154" i="1"/>
  <c r="D155" i="1"/>
  <c r="D139" i="1"/>
  <c r="D140" i="1"/>
  <c r="D141" i="1"/>
  <c r="D142" i="1"/>
  <c r="D143" i="1"/>
  <c r="F143" i="1" s="1"/>
  <c r="H143" i="1" s="1"/>
  <c r="D127" i="1"/>
  <c r="F127" i="1" s="1"/>
  <c r="D128" i="1"/>
  <c r="F128" i="1" s="1"/>
  <c r="D129" i="1"/>
  <c r="F129" i="1" s="1"/>
  <c r="D130" i="1"/>
  <c r="F130" i="1" s="1"/>
  <c r="D131" i="1"/>
  <c r="F131" i="1" s="1"/>
  <c r="D115" i="1"/>
  <c r="D116" i="1"/>
  <c r="D117" i="1"/>
  <c r="D118" i="1"/>
  <c r="D119" i="1"/>
  <c r="F119" i="1" s="1"/>
  <c r="D103" i="1"/>
  <c r="D104" i="1"/>
  <c r="D105" i="1"/>
  <c r="D106" i="1"/>
  <c r="D107" i="1"/>
  <c r="D91" i="1"/>
  <c r="D92" i="1"/>
  <c r="D93" i="1"/>
  <c r="D94" i="1"/>
  <c r="D95" i="1"/>
  <c r="F95" i="1" s="1"/>
  <c r="H95" i="1" s="1"/>
  <c r="D79" i="1"/>
  <c r="F79" i="1" s="1"/>
  <c r="D80" i="1"/>
  <c r="F80" i="1" s="1"/>
  <c r="D81" i="1"/>
  <c r="D82" i="1"/>
  <c r="D83" i="1"/>
  <c r="F83" i="1" s="1"/>
  <c r="H83" i="1" s="1"/>
  <c r="D67" i="1"/>
  <c r="F67" i="1" s="1"/>
  <c r="D68" i="1"/>
  <c r="F68" i="1" s="1"/>
  <c r="D69" i="1"/>
  <c r="D70" i="1"/>
  <c r="D71" i="1"/>
  <c r="F71" i="1" s="1"/>
  <c r="D55" i="1"/>
  <c r="D56" i="1"/>
  <c r="F56" i="1" s="1"/>
  <c r="D57" i="1"/>
  <c r="D58" i="1"/>
  <c r="D59" i="1"/>
  <c r="E51" i="1"/>
  <c r="D19" i="1"/>
  <c r="D20" i="1"/>
  <c r="D21" i="1"/>
  <c r="D22" i="1"/>
  <c r="D23" i="1"/>
  <c r="X14" i="152"/>
  <c r="X15" i="152"/>
  <c r="X11" i="152"/>
  <c r="R9" i="152" s="1"/>
  <c r="X12" i="152"/>
  <c r="D631" i="1"/>
  <c r="D632" i="1"/>
  <c r="D633" i="1"/>
  <c r="D634" i="1"/>
  <c r="F634" i="1" s="1"/>
  <c r="D635" i="1"/>
  <c r="D619" i="1"/>
  <c r="F619" i="1" s="1"/>
  <c r="D620" i="1"/>
  <c r="D621" i="1"/>
  <c r="D622" i="1"/>
  <c r="D623" i="1"/>
  <c r="D607" i="1"/>
  <c r="E615" i="1" s="1"/>
  <c r="D608" i="1"/>
  <c r="D609" i="1"/>
  <c r="D610" i="1"/>
  <c r="D611" i="1"/>
  <c r="F611" i="1" s="1"/>
  <c r="H611" i="1" s="1"/>
  <c r="D595" i="1"/>
  <c r="F595" i="1" s="1"/>
  <c r="D596" i="1"/>
  <c r="D597" i="1"/>
  <c r="D598" i="1"/>
  <c r="D599" i="1"/>
  <c r="D583" i="1"/>
  <c r="D584" i="1"/>
  <c r="F584" i="1" s="1"/>
  <c r="D585" i="1"/>
  <c r="D586" i="1"/>
  <c r="F586" i="1" s="1"/>
  <c r="H586" i="1"/>
  <c r="D587" i="1"/>
  <c r="D571" i="1"/>
  <c r="F571" i="1" s="1"/>
  <c r="D572" i="1"/>
  <c r="D573" i="1"/>
  <c r="F573" i="1" s="1"/>
  <c r="H573" i="1"/>
  <c r="D574" i="1"/>
  <c r="D575" i="1"/>
  <c r="D559" i="1"/>
  <c r="D560" i="1"/>
  <c r="D561" i="1"/>
  <c r="D562" i="1"/>
  <c r="D563" i="1"/>
  <c r="D547" i="1"/>
  <c r="F547" i="1" s="1"/>
  <c r="D548" i="1"/>
  <c r="D549" i="1"/>
  <c r="F549" i="1" s="1"/>
  <c r="H549" i="1"/>
  <c r="D550" i="1"/>
  <c r="D551" i="1"/>
  <c r="D535" i="1"/>
  <c r="D536" i="1"/>
  <c r="D537" i="1"/>
  <c r="F537" i="1" s="1"/>
  <c r="D538" i="1"/>
  <c r="D539" i="1"/>
  <c r="D523" i="1"/>
  <c r="D524" i="1"/>
  <c r="D525" i="1"/>
  <c r="D526" i="1"/>
  <c r="D527" i="1"/>
  <c r="D511" i="1"/>
  <c r="D512" i="1"/>
  <c r="D513" i="1"/>
  <c r="D514" i="1"/>
  <c r="D515" i="1"/>
  <c r="D499" i="1"/>
  <c r="D500" i="1"/>
  <c r="F500" i="1" s="1"/>
  <c r="D501" i="1"/>
  <c r="D502" i="1"/>
  <c r="D503" i="1"/>
  <c r="D487" i="1"/>
  <c r="F487" i="1" s="1"/>
  <c r="D488" i="1"/>
  <c r="D489" i="1"/>
  <c r="D490" i="1"/>
  <c r="D491" i="1"/>
  <c r="D475" i="1"/>
  <c r="D476" i="1"/>
  <c r="D477" i="1"/>
  <c r="F477" i="1" s="1"/>
  <c r="H477" i="1" s="1"/>
  <c r="D478" i="1"/>
  <c r="D479" i="1"/>
  <c r="D463" i="1"/>
  <c r="F463" i="1" s="1"/>
  <c r="D464" i="1"/>
  <c r="D465" i="1"/>
  <c r="D466" i="1"/>
  <c r="D467" i="1"/>
  <c r="D451" i="1"/>
  <c r="D452" i="1"/>
  <c r="D453" i="1"/>
  <c r="F453" i="1" s="1"/>
  <c r="D454" i="1"/>
  <c r="D455" i="1"/>
  <c r="D443" i="1"/>
  <c r="F443" i="1" s="1"/>
  <c r="E243" i="1"/>
  <c r="G183" i="1"/>
  <c r="G171" i="1"/>
  <c r="G159" i="1"/>
  <c r="G147" i="1"/>
  <c r="G135" i="1"/>
  <c r="G123" i="1"/>
  <c r="G111" i="1"/>
  <c r="B17" i="1"/>
  <c r="E471" i="1"/>
  <c r="L603" i="1"/>
  <c r="L1" i="1" l="1"/>
  <c r="M1" i="1" s="1"/>
  <c r="F466" i="1"/>
  <c r="H466" i="1" s="1"/>
  <c r="F476" i="1"/>
  <c r="H476" i="1" s="1"/>
  <c r="F515" i="1"/>
  <c r="H515" i="1" s="1"/>
  <c r="F560" i="1"/>
  <c r="F567" i="1" s="1"/>
  <c r="F620" i="1"/>
  <c r="H620" i="1" s="1"/>
  <c r="F465" i="1"/>
  <c r="H465" i="1" s="1"/>
  <c r="E483" i="1"/>
  <c r="F475" i="1"/>
  <c r="F501" i="1"/>
  <c r="H501" i="1" s="1"/>
  <c r="F527" i="1"/>
  <c r="H527" i="1" s="1"/>
  <c r="F523" i="1"/>
  <c r="H523" i="1" s="1"/>
  <c r="F536" i="1"/>
  <c r="H536" i="1" s="1"/>
  <c r="F563" i="1"/>
  <c r="H563" i="1" s="1"/>
  <c r="F249" i="1"/>
  <c r="H249" i="1" s="1"/>
  <c r="F262" i="1"/>
  <c r="H262" i="1" s="1"/>
  <c r="F285" i="1"/>
  <c r="H285" i="1" s="1"/>
  <c r="F298" i="1"/>
  <c r="H298" i="1" s="1"/>
  <c r="F311" i="1"/>
  <c r="H311" i="1" s="1"/>
  <c r="F307" i="1"/>
  <c r="F315" i="1" s="1"/>
  <c r="F321" i="1"/>
  <c r="H321" i="1" s="1"/>
  <c r="F334" i="1"/>
  <c r="H334" i="1" s="1"/>
  <c r="E339" i="1"/>
  <c r="F331" i="1"/>
  <c r="F344" i="1"/>
  <c r="H344" i="1" s="1"/>
  <c r="F370" i="1"/>
  <c r="H370" i="1" s="1"/>
  <c r="F383" i="1"/>
  <c r="H383" i="1" s="1"/>
  <c r="F379" i="1"/>
  <c r="H379" i="1" s="1"/>
  <c r="F392" i="1"/>
  <c r="F399" i="1" s="1"/>
  <c r="F428" i="1"/>
  <c r="H428" i="1" s="1"/>
  <c r="F440" i="1"/>
  <c r="H440" i="1" s="1"/>
  <c r="F455" i="1"/>
  <c r="H455" i="1" s="1"/>
  <c r="F451" i="1"/>
  <c r="F459" i="1" s="1"/>
  <c r="F464" i="1"/>
  <c r="H464" i="1" s="1"/>
  <c r="F491" i="1"/>
  <c r="H491" i="1" s="1"/>
  <c r="F513" i="1"/>
  <c r="H513" i="1" s="1"/>
  <c r="F526" i="1"/>
  <c r="H526" i="1" s="1"/>
  <c r="F539" i="1"/>
  <c r="H539" i="1" s="1"/>
  <c r="F535" i="1"/>
  <c r="F543" i="1" s="1"/>
  <c r="F562" i="1"/>
  <c r="H562" i="1" s="1"/>
  <c r="F575" i="1"/>
  <c r="H575" i="1" s="1"/>
  <c r="F572" i="1"/>
  <c r="H572" i="1" s="1"/>
  <c r="F599" i="1"/>
  <c r="H599" i="1" s="1"/>
  <c r="F609" i="1"/>
  <c r="H609" i="1" s="1"/>
  <c r="F622" i="1"/>
  <c r="F627" i="1" s="1"/>
  <c r="L627" i="1" s="1"/>
  <c r="F635" i="1"/>
  <c r="H635" i="1" s="1"/>
  <c r="F239" i="1"/>
  <c r="H239" i="1" s="1"/>
  <c r="F248" i="1"/>
  <c r="H248" i="1" s="1"/>
  <c r="F261" i="1"/>
  <c r="H261" i="1" s="1"/>
  <c r="F274" i="1"/>
  <c r="H274" i="1" s="1"/>
  <c r="E279" i="1"/>
  <c r="F271" i="1"/>
  <c r="H271" i="1" s="1"/>
  <c r="F297" i="1"/>
  <c r="H297" i="1" s="1"/>
  <c r="F310" i="1"/>
  <c r="H310" i="1" s="1"/>
  <c r="F323" i="1"/>
  <c r="H323" i="1" s="1"/>
  <c r="F320" i="1"/>
  <c r="H320" i="1" s="1"/>
  <c r="F333" i="1"/>
  <c r="H333" i="1" s="1"/>
  <c r="F347" i="1"/>
  <c r="H347" i="1" s="1"/>
  <c r="E351" i="1"/>
  <c r="F343" i="1"/>
  <c r="F356" i="1"/>
  <c r="H356" i="1" s="1"/>
  <c r="F369" i="1"/>
  <c r="H369" i="1" s="1"/>
  <c r="F382" i="1"/>
  <c r="H382" i="1" s="1"/>
  <c r="F395" i="1"/>
  <c r="H395" i="1" s="1"/>
  <c r="F430" i="1"/>
  <c r="F435" i="1" s="1"/>
  <c r="E435" i="1"/>
  <c r="F427" i="1"/>
  <c r="F439" i="1"/>
  <c r="H439" i="1" s="1"/>
  <c r="F489" i="1"/>
  <c r="H489" i="1" s="1"/>
  <c r="F607" i="1"/>
  <c r="F615" i="1" s="1"/>
  <c r="F452" i="1"/>
  <c r="H452" i="1" s="1"/>
  <c r="F478" i="1"/>
  <c r="H478" i="1" s="1"/>
  <c r="F488" i="1"/>
  <c r="H488" i="1" s="1"/>
  <c r="F514" i="1"/>
  <c r="H514" i="1" s="1"/>
  <c r="E567" i="1"/>
  <c r="F559" i="1"/>
  <c r="F583" i="1"/>
  <c r="H583" i="1" s="1"/>
  <c r="F596" i="1"/>
  <c r="H596" i="1" s="1"/>
  <c r="F610" i="1"/>
  <c r="H610" i="1" s="1"/>
  <c r="F623" i="1"/>
  <c r="H623" i="1" s="1"/>
  <c r="F632" i="1"/>
  <c r="H632" i="1" s="1"/>
  <c r="F275" i="1"/>
  <c r="H275" i="1" s="1"/>
  <c r="F454" i="1"/>
  <c r="H454" i="1" s="1"/>
  <c r="F467" i="1"/>
  <c r="H467" i="1" s="1"/>
  <c r="F490" i="1"/>
  <c r="F495" i="1" s="1"/>
  <c r="F503" i="1"/>
  <c r="H503" i="1" s="1"/>
  <c r="F499" i="1"/>
  <c r="F507" i="1" s="1"/>
  <c r="F512" i="1"/>
  <c r="H512" i="1" s="1"/>
  <c r="F525" i="1"/>
  <c r="H525" i="1" s="1"/>
  <c r="F538" i="1"/>
  <c r="H538" i="1" s="1"/>
  <c r="F551" i="1"/>
  <c r="F555" i="1" s="1"/>
  <c r="F548" i="1"/>
  <c r="H548" i="1" s="1"/>
  <c r="F561" i="1"/>
  <c r="H561" i="1" s="1"/>
  <c r="F574" i="1"/>
  <c r="H574" i="1" s="1"/>
  <c r="F585" i="1"/>
  <c r="H585" i="1" s="1"/>
  <c r="F598" i="1"/>
  <c r="H598" i="1" s="1"/>
  <c r="F608" i="1"/>
  <c r="H608" i="1" s="1"/>
  <c r="F621" i="1"/>
  <c r="H621" i="1" s="1"/>
  <c r="E639" i="1"/>
  <c r="F631" i="1"/>
  <c r="H631" i="1" s="1"/>
  <c r="F238" i="1"/>
  <c r="H238" i="1" s="1"/>
  <c r="F251" i="1"/>
  <c r="H251" i="1" s="1"/>
  <c r="F247" i="1"/>
  <c r="H247" i="1" s="1"/>
  <c r="F260" i="1"/>
  <c r="H260" i="1" s="1"/>
  <c r="F273" i="1"/>
  <c r="H273" i="1" s="1"/>
  <c r="F287" i="1"/>
  <c r="H287" i="1" s="1"/>
  <c r="F283" i="1"/>
  <c r="H283" i="1" s="1"/>
  <c r="F296" i="1"/>
  <c r="H296" i="1" s="1"/>
  <c r="F309" i="1"/>
  <c r="H309" i="1" s="1"/>
  <c r="F319" i="1"/>
  <c r="F327" i="1" s="1"/>
  <c r="F346" i="1"/>
  <c r="H346" i="1" s="1"/>
  <c r="F359" i="1"/>
  <c r="H359" i="1" s="1"/>
  <c r="F355" i="1"/>
  <c r="H355" i="1" s="1"/>
  <c r="F381" i="1"/>
  <c r="H381" i="1" s="1"/>
  <c r="F394" i="1"/>
  <c r="H394" i="1" s="1"/>
  <c r="F407" i="1"/>
  <c r="H407" i="1" s="1"/>
  <c r="F404" i="1"/>
  <c r="H404" i="1" s="1"/>
  <c r="F418" i="1"/>
  <c r="F423" i="1" s="1"/>
  <c r="F415" i="1"/>
  <c r="H415" i="1" s="1"/>
  <c r="F442" i="1"/>
  <c r="H442" i="1" s="1"/>
  <c r="F479" i="1"/>
  <c r="H479" i="1" s="1"/>
  <c r="F502" i="1"/>
  <c r="H502" i="1" s="1"/>
  <c r="E519" i="1"/>
  <c r="F511" i="1"/>
  <c r="F519" i="1" s="1"/>
  <c r="F524" i="1"/>
  <c r="H524" i="1" s="1"/>
  <c r="F550" i="1"/>
  <c r="H550" i="1" s="1"/>
  <c r="F587" i="1"/>
  <c r="H587" i="1" s="1"/>
  <c r="F597" i="1"/>
  <c r="H597" i="1" s="1"/>
  <c r="F633" i="1"/>
  <c r="H633" i="1" s="1"/>
  <c r="F237" i="1"/>
  <c r="H237" i="1" s="1"/>
  <c r="F250" i="1"/>
  <c r="F263" i="1"/>
  <c r="H263" i="1" s="1"/>
  <c r="F259" i="1"/>
  <c r="H259" i="1" s="1"/>
  <c r="F286" i="1"/>
  <c r="H286" i="1" s="1"/>
  <c r="F299" i="1"/>
  <c r="H299" i="1" s="1"/>
  <c r="F345" i="1"/>
  <c r="H345" i="1" s="1"/>
  <c r="F358" i="1"/>
  <c r="H358" i="1" s="1"/>
  <c r="F371" i="1"/>
  <c r="H371" i="1" s="1"/>
  <c r="F367" i="1"/>
  <c r="F375" i="1" s="1"/>
  <c r="F380" i="1"/>
  <c r="H380" i="1" s="1"/>
  <c r="F393" i="1"/>
  <c r="H393" i="1" s="1"/>
  <c r="F406" i="1"/>
  <c r="H406" i="1" s="1"/>
  <c r="F403" i="1"/>
  <c r="H403" i="1" s="1"/>
  <c r="F417" i="1"/>
  <c r="H417" i="1" s="1"/>
  <c r="F441" i="1"/>
  <c r="H441" i="1" s="1"/>
  <c r="F70" i="1"/>
  <c r="H70" i="1" s="1"/>
  <c r="F69" i="1"/>
  <c r="H69" i="1" s="1"/>
  <c r="F57" i="1"/>
  <c r="H57" i="1" s="1"/>
  <c r="F59" i="1"/>
  <c r="H59" i="1" s="1"/>
  <c r="F58" i="1"/>
  <c r="H58" i="1" s="1"/>
  <c r="E63" i="1"/>
  <c r="F55" i="1"/>
  <c r="H55" i="1" s="1"/>
  <c r="F23" i="1"/>
  <c r="H23" i="1" s="1"/>
  <c r="X15" i="153" s="1"/>
  <c r="F22" i="1"/>
  <c r="H22" i="1" s="1"/>
  <c r="X14" i="153" s="1"/>
  <c r="F21" i="1"/>
  <c r="H21" i="1" s="1"/>
  <c r="X13" i="153" s="1"/>
  <c r="F20" i="1"/>
  <c r="H20" i="1" s="1"/>
  <c r="X12" i="153" s="1"/>
  <c r="E27" i="1"/>
  <c r="F19" i="1"/>
  <c r="F236" i="1"/>
  <c r="H236" i="1" s="1"/>
  <c r="F235" i="1"/>
  <c r="H235" i="1" s="1"/>
  <c r="F227" i="1"/>
  <c r="H227" i="1" s="1"/>
  <c r="F225" i="1"/>
  <c r="H225" i="1" s="1"/>
  <c r="F224" i="1"/>
  <c r="F223" i="1"/>
  <c r="H223" i="1" s="1"/>
  <c r="F215" i="1"/>
  <c r="H215" i="1" s="1"/>
  <c r="F214" i="1"/>
  <c r="H214" i="1" s="1"/>
  <c r="F213" i="1"/>
  <c r="H213" i="1" s="1"/>
  <c r="F212" i="1"/>
  <c r="H212" i="1" s="1"/>
  <c r="E219" i="1"/>
  <c r="F211" i="1"/>
  <c r="H211" i="1" s="1"/>
  <c r="F202" i="1"/>
  <c r="H202" i="1" s="1"/>
  <c r="F201" i="1"/>
  <c r="H201" i="1" s="1"/>
  <c r="F200" i="1"/>
  <c r="H200" i="1" s="1"/>
  <c r="F199" i="1"/>
  <c r="H199" i="1" s="1"/>
  <c r="F191" i="1"/>
  <c r="H191" i="1" s="1"/>
  <c r="F190" i="1"/>
  <c r="H190" i="1" s="1"/>
  <c r="F189" i="1"/>
  <c r="H189" i="1" s="1"/>
  <c r="F188" i="1"/>
  <c r="H188" i="1" s="1"/>
  <c r="F187" i="1"/>
  <c r="H187" i="1" s="1"/>
  <c r="F179" i="1"/>
  <c r="H179" i="1" s="1"/>
  <c r="F177" i="1"/>
  <c r="H177" i="1" s="1"/>
  <c r="H167" i="1"/>
  <c r="F166" i="1"/>
  <c r="H166" i="1" s="1"/>
  <c r="F165" i="1"/>
  <c r="H165" i="1" s="1"/>
  <c r="F164" i="1"/>
  <c r="H164" i="1" s="1"/>
  <c r="F163" i="1"/>
  <c r="H163" i="1" s="1"/>
  <c r="F155" i="1"/>
  <c r="H155" i="1" s="1"/>
  <c r="F154" i="1"/>
  <c r="H154" i="1" s="1"/>
  <c r="F153" i="1"/>
  <c r="H153" i="1" s="1"/>
  <c r="F152" i="1"/>
  <c r="H152" i="1" s="1"/>
  <c r="F151" i="1"/>
  <c r="F142" i="1"/>
  <c r="H142" i="1" s="1"/>
  <c r="F141" i="1"/>
  <c r="H141" i="1" s="1"/>
  <c r="F140" i="1"/>
  <c r="H140" i="1" s="1"/>
  <c r="F139" i="1"/>
  <c r="H131" i="1"/>
  <c r="H130" i="1"/>
  <c r="H129" i="1"/>
  <c r="H128" i="1"/>
  <c r="H119" i="1"/>
  <c r="F118" i="1"/>
  <c r="H118" i="1" s="1"/>
  <c r="F117" i="1"/>
  <c r="H117" i="1" s="1"/>
  <c r="F116" i="1"/>
  <c r="F115" i="1"/>
  <c r="H115" i="1" s="1"/>
  <c r="F107" i="1"/>
  <c r="H107" i="1" s="1"/>
  <c r="F106" i="1"/>
  <c r="H106" i="1" s="1"/>
  <c r="F105" i="1"/>
  <c r="H105" i="1" s="1"/>
  <c r="F104" i="1"/>
  <c r="H104" i="1" s="1"/>
  <c r="F103" i="1"/>
  <c r="F94" i="1"/>
  <c r="H94" i="1" s="1"/>
  <c r="F93" i="1"/>
  <c r="H93" i="1" s="1"/>
  <c r="F92" i="1"/>
  <c r="H92" i="1" s="1"/>
  <c r="E99" i="1"/>
  <c r="F91" i="1"/>
  <c r="F82" i="1"/>
  <c r="H82" i="1" s="1"/>
  <c r="H81" i="1"/>
  <c r="H71" i="1"/>
  <c r="E531" i="1"/>
  <c r="H427" i="1"/>
  <c r="E255" i="1"/>
  <c r="H559" i="1"/>
  <c r="E507" i="1"/>
  <c r="E447" i="1"/>
  <c r="E423" i="1"/>
  <c r="E327" i="1"/>
  <c r="E291" i="1"/>
  <c r="E147" i="1"/>
  <c r="E459" i="1"/>
  <c r="E315" i="1"/>
  <c r="E135" i="1"/>
  <c r="H331" i="1"/>
  <c r="E75" i="1"/>
  <c r="E87" i="1"/>
  <c r="E123" i="1"/>
  <c r="E207" i="1"/>
  <c r="E303" i="1"/>
  <c r="E363" i="1"/>
  <c r="E231" i="1"/>
  <c r="E267" i="1"/>
  <c r="E591" i="1"/>
  <c r="B29" i="1"/>
  <c r="B41" i="1" s="1"/>
  <c r="B53" i="1" s="1"/>
  <c r="B65" i="1" s="1"/>
  <c r="B77" i="1" s="1"/>
  <c r="B89" i="1" s="1"/>
  <c r="B101" i="1" s="1"/>
  <c r="B113" i="1" s="1"/>
  <c r="B125" i="1" s="1"/>
  <c r="B137" i="1" s="1"/>
  <c r="B149" i="1" s="1"/>
  <c r="B161" i="1" s="1"/>
  <c r="B173" i="1" s="1"/>
  <c r="B185" i="1" s="1"/>
  <c r="B197" i="1" s="1"/>
  <c r="B209" i="1" s="1"/>
  <c r="B221" i="1" s="1"/>
  <c r="B233" i="1" s="1"/>
  <c r="B245" i="1" s="1"/>
  <c r="B257" i="1" s="1"/>
  <c r="B269" i="1" s="1"/>
  <c r="B281" i="1" s="1"/>
  <c r="B293" i="1" s="1"/>
  <c r="B305" i="1" s="1"/>
  <c r="B317" i="1" s="1"/>
  <c r="B329" i="1" s="1"/>
  <c r="B341" i="1" s="1"/>
  <c r="B353" i="1" s="1"/>
  <c r="B365" i="1" s="1"/>
  <c r="B377" i="1" s="1"/>
  <c r="B389" i="1" s="1"/>
  <c r="B401" i="1" s="1"/>
  <c r="B413" i="1" s="1"/>
  <c r="B425" i="1" s="1"/>
  <c r="B437" i="1" s="1"/>
  <c r="B449" i="1" s="1"/>
  <c r="B461" i="1" s="1"/>
  <c r="B473" i="1" s="1"/>
  <c r="B485" i="1" s="1"/>
  <c r="B497" i="1" s="1"/>
  <c r="B509" i="1" s="1"/>
  <c r="B521" i="1" s="1"/>
  <c r="B533" i="1" s="1"/>
  <c r="B545" i="1" s="1"/>
  <c r="B557" i="1" s="1"/>
  <c r="B569" i="1" s="1"/>
  <c r="B581" i="1" s="1"/>
  <c r="B593" i="1" s="1"/>
  <c r="B605" i="1" s="1"/>
  <c r="B617" i="1" s="1"/>
  <c r="B629" i="1" s="1"/>
  <c r="E195" i="1"/>
  <c r="E555" i="1"/>
  <c r="E111" i="1"/>
  <c r="E159" i="1"/>
  <c r="H127" i="1"/>
  <c r="E579" i="1"/>
  <c r="E171" i="1"/>
  <c r="E375" i="1"/>
  <c r="H80" i="1"/>
  <c r="E387" i="1"/>
  <c r="E411" i="1"/>
  <c r="H595" i="1"/>
  <c r="H571" i="1"/>
  <c r="F579" i="1"/>
  <c r="H619" i="1"/>
  <c r="X13" i="152"/>
  <c r="E603" i="1"/>
  <c r="E399" i="1"/>
  <c r="E183" i="1"/>
  <c r="H175" i="1"/>
  <c r="E627" i="1"/>
  <c r="F387" i="1"/>
  <c r="H547" i="1"/>
  <c r="E543" i="1"/>
  <c r="L579" i="1"/>
  <c r="H634" i="1"/>
  <c r="F639" i="1"/>
  <c r="H226" i="1"/>
  <c r="H272" i="1"/>
  <c r="H308" i="1"/>
  <c r="F411" i="1"/>
  <c r="H537" i="1"/>
  <c r="F591" i="1"/>
  <c r="H584" i="1"/>
  <c r="H56" i="1"/>
  <c r="H335" i="1"/>
  <c r="F531" i="1"/>
  <c r="H68" i="1"/>
  <c r="H176" i="1"/>
  <c r="H284" i="1"/>
  <c r="F291" i="1"/>
  <c r="H368" i="1"/>
  <c r="H391" i="1"/>
  <c r="H295" i="1"/>
  <c r="F363" i="1"/>
  <c r="H357" i="1"/>
  <c r="H500" i="1"/>
  <c r="H487" i="1"/>
  <c r="E495" i="1"/>
  <c r="H463" i="1"/>
  <c r="F471" i="1"/>
  <c r="H453" i="1"/>
  <c r="H443" i="1"/>
  <c r="F447" i="1"/>
  <c r="F255" i="1" l="1"/>
  <c r="F75" i="1"/>
  <c r="I7" i="1"/>
  <c r="K8" i="1"/>
  <c r="I8" i="1" s="1"/>
  <c r="H387" i="1"/>
  <c r="H267" i="1"/>
  <c r="H411" i="1"/>
  <c r="H423" i="1"/>
  <c r="H531" i="1"/>
  <c r="F303" i="1"/>
  <c r="F267" i="1"/>
  <c r="H367" i="1"/>
  <c r="H250" i="1"/>
  <c r="H418" i="1"/>
  <c r="H319" i="1"/>
  <c r="H551" i="1"/>
  <c r="H499" i="1"/>
  <c r="H490" i="1"/>
  <c r="H607" i="1"/>
  <c r="H430" i="1"/>
  <c r="H622" i="1"/>
  <c r="H535" i="1"/>
  <c r="H451" i="1"/>
  <c r="H392" i="1"/>
  <c r="H307" i="1"/>
  <c r="H560" i="1"/>
  <c r="F279" i="1"/>
  <c r="F603" i="1"/>
  <c r="F111" i="1"/>
  <c r="F243" i="1"/>
  <c r="H243" i="1"/>
  <c r="F231" i="1"/>
  <c r="H224" i="1"/>
  <c r="F219" i="1"/>
  <c r="F207" i="1"/>
  <c r="H207" i="1"/>
  <c r="F195" i="1"/>
  <c r="H195" i="1"/>
  <c r="F171" i="1"/>
  <c r="H171" i="1"/>
  <c r="F159" i="1"/>
  <c r="H151" i="1"/>
  <c r="F147" i="1"/>
  <c r="H139" i="1"/>
  <c r="F135" i="1"/>
  <c r="F123" i="1"/>
  <c r="H116" i="1"/>
  <c r="H103" i="1"/>
  <c r="H435" i="1"/>
  <c r="H219" i="1"/>
  <c r="H19" i="1"/>
  <c r="F27" i="1"/>
  <c r="F63" i="1"/>
  <c r="F339" i="1"/>
  <c r="H63" i="1"/>
  <c r="M2" i="1"/>
  <c r="H555" i="1"/>
  <c r="F183" i="1"/>
  <c r="F51" i="1"/>
  <c r="H67" i="1"/>
  <c r="H79" i="1"/>
  <c r="F87" i="1"/>
  <c r="H91" i="1"/>
  <c r="F99" i="1"/>
  <c r="H459" i="1"/>
  <c r="H603" i="1"/>
  <c r="H591" i="1"/>
  <c r="H135" i="1"/>
  <c r="H579" i="1"/>
  <c r="H343" i="1"/>
  <c r="F351" i="1"/>
  <c r="H183" i="1"/>
  <c r="H363" i="1"/>
  <c r="H511" i="1"/>
  <c r="H399" i="1"/>
  <c r="H231" i="1"/>
  <c r="H303" i="1"/>
  <c r="H291" i="1"/>
  <c r="L591" i="1"/>
  <c r="H639" i="1"/>
  <c r="H339" i="1"/>
  <c r="L639" i="1"/>
  <c r="L615" i="1"/>
  <c r="H375" i="1"/>
  <c r="H279" i="1"/>
  <c r="H543" i="1"/>
  <c r="H495" i="1"/>
  <c r="H475" i="1"/>
  <c r="F483" i="1"/>
  <c r="H471" i="1"/>
  <c r="H447" i="1"/>
  <c r="H615" i="1" l="1"/>
  <c r="H327" i="1"/>
  <c r="H255" i="1"/>
  <c r="H627" i="1"/>
  <c r="H507" i="1"/>
  <c r="H315" i="1"/>
  <c r="H567" i="1"/>
  <c r="H159" i="1"/>
  <c r="H27" i="1"/>
  <c r="X11" i="153"/>
  <c r="H147" i="1"/>
  <c r="H123" i="1"/>
  <c r="H111" i="1"/>
  <c r="H51" i="1"/>
  <c r="H75" i="1"/>
  <c r="H87" i="1"/>
  <c r="H99" i="1"/>
  <c r="H351" i="1"/>
  <c r="H519" i="1"/>
  <c r="H483" i="1"/>
  <c r="J27" i="1" l="1"/>
  <c r="J39" i="1" s="1"/>
  <c r="J51" i="1" s="1"/>
  <c r="J63" i="1" s="1"/>
  <c r="J75" i="1" s="1"/>
  <c r="J87" i="1" s="1"/>
  <c r="J99" i="1" s="1"/>
  <c r="J111" i="1" s="1"/>
  <c r="J123" i="1" s="1"/>
  <c r="J135" i="1" s="1"/>
  <c r="J147" i="1" s="1"/>
  <c r="J159" i="1" s="1"/>
  <c r="J171" i="1" s="1"/>
  <c r="J183" i="1" s="1"/>
  <c r="J195" i="1" s="1"/>
  <c r="J207" i="1" s="1"/>
  <c r="J219" i="1" s="1"/>
  <c r="J231" i="1" s="1"/>
  <c r="J243" i="1" s="1"/>
  <c r="J255" i="1" s="1"/>
  <c r="J267" i="1" s="1"/>
  <c r="J279" i="1" s="1"/>
  <c r="J291" i="1" s="1"/>
  <c r="J303" i="1" s="1"/>
  <c r="J315" i="1" s="1"/>
  <c r="J327" i="1" s="1"/>
  <c r="J339" i="1" s="1"/>
  <c r="J351" i="1" s="1"/>
  <c r="J363" i="1" s="1"/>
  <c r="J375" i="1" s="1"/>
  <c r="J387" i="1" s="1"/>
  <c r="J399" i="1" s="1"/>
  <c r="J411" i="1" s="1"/>
  <c r="J423" i="1" s="1"/>
  <c r="J435" i="1" s="1"/>
  <c r="J447" i="1" s="1"/>
  <c r="J459" i="1" s="1"/>
  <c r="J471" i="1" s="1"/>
  <c r="J483" i="1" s="1"/>
  <c r="J495" i="1" s="1"/>
  <c r="J507" i="1" s="1"/>
  <c r="J519" i="1" s="1"/>
  <c r="J531" i="1" s="1"/>
  <c r="J543" i="1" s="1"/>
  <c r="K19" i="1"/>
  <c r="K20" i="1" l="1"/>
  <c r="I19" i="1"/>
  <c r="K27" i="1"/>
  <c r="K39" i="1" s="1"/>
  <c r="K51" i="1" s="1"/>
  <c r="K63" i="1" s="1"/>
  <c r="K75" i="1" s="1"/>
  <c r="K87" i="1" s="1"/>
  <c r="K99" i="1" s="1"/>
  <c r="K111" i="1" s="1"/>
  <c r="K123" i="1" s="1"/>
  <c r="K135" i="1" s="1"/>
  <c r="K147" i="1" s="1"/>
  <c r="K159" i="1" s="1"/>
  <c r="K171" i="1" s="1"/>
  <c r="K183" i="1" s="1"/>
  <c r="K195" i="1" s="1"/>
  <c r="K207" i="1" s="1"/>
  <c r="K219" i="1" s="1"/>
  <c r="K231" i="1" s="1"/>
  <c r="K243" i="1" s="1"/>
  <c r="K255" i="1" s="1"/>
  <c r="K267" i="1" s="1"/>
  <c r="K279" i="1" s="1"/>
  <c r="K291" i="1" s="1"/>
  <c r="K303" i="1" s="1"/>
  <c r="K315" i="1" s="1"/>
  <c r="K327" i="1" s="1"/>
  <c r="K339" i="1" s="1"/>
  <c r="K351" i="1" s="1"/>
  <c r="K363" i="1" s="1"/>
  <c r="K375" i="1" s="1"/>
  <c r="K387" i="1" s="1"/>
  <c r="K399" i="1" s="1"/>
  <c r="K411" i="1" s="1"/>
  <c r="K423" i="1" s="1"/>
  <c r="K435" i="1" s="1"/>
  <c r="K447" i="1" s="1"/>
  <c r="K459" i="1" s="1"/>
  <c r="K471" i="1" s="1"/>
  <c r="K483" i="1" s="1"/>
  <c r="K495" i="1" s="1"/>
  <c r="K507" i="1" s="1"/>
  <c r="K519" i="1" s="1"/>
  <c r="K531" i="1" s="1"/>
  <c r="K543" i="1" s="1"/>
  <c r="I20" i="1" l="1"/>
  <c r="K21" i="1"/>
  <c r="I21" i="1" l="1"/>
  <c r="K22" i="1"/>
  <c r="I22" i="1" l="1"/>
  <c r="K23" i="1"/>
  <c r="K24" i="1" l="1"/>
  <c r="I23" i="1"/>
  <c r="K25" i="1" l="1"/>
  <c r="K31" i="1" s="1"/>
  <c r="I24" i="1"/>
  <c r="I27" i="1" s="1"/>
  <c r="I31" i="1" l="1"/>
  <c r="K32" i="1"/>
  <c r="I32" i="1" l="1"/>
  <c r="K33" i="1"/>
  <c r="I33" i="1" l="1"/>
  <c r="K34" i="1"/>
  <c r="I34" i="1" l="1"/>
  <c r="K35" i="1"/>
  <c r="K36" i="1" l="1"/>
  <c r="I35" i="1"/>
  <c r="K37" i="1" l="1"/>
  <c r="K43" i="1" s="1"/>
  <c r="I36" i="1"/>
  <c r="I39" i="1" s="1"/>
  <c r="K44" i="1" l="1"/>
  <c r="I43" i="1"/>
  <c r="I44" i="1" l="1"/>
  <c r="K45" i="1"/>
  <c r="K46" i="1" l="1"/>
  <c r="I45" i="1"/>
  <c r="I46" i="1" l="1"/>
  <c r="K47" i="1"/>
  <c r="I47" i="1" l="1"/>
  <c r="K48" i="1"/>
  <c r="I48" i="1" l="1"/>
  <c r="I51" i="1" s="1"/>
  <c r="K49" i="1"/>
  <c r="K55" i="1" s="1"/>
  <c r="K56" i="1" l="1"/>
  <c r="I55" i="1"/>
  <c r="K57" i="1" l="1"/>
  <c r="I56" i="1"/>
  <c r="K58" i="1" l="1"/>
  <c r="I57" i="1"/>
  <c r="I58" i="1" l="1"/>
  <c r="K59" i="1"/>
  <c r="B2" i="1" s="1"/>
  <c r="I59" i="1" l="1"/>
  <c r="K60" i="1"/>
  <c r="K61" i="1" l="1"/>
  <c r="K67" i="1" s="1"/>
  <c r="I60" i="1"/>
  <c r="I63" i="1" s="1"/>
  <c r="K68" i="1" l="1"/>
  <c r="I67" i="1"/>
  <c r="I68" i="1" l="1"/>
  <c r="K69" i="1"/>
  <c r="K70" i="1" l="1"/>
  <c r="I69" i="1"/>
  <c r="I70" i="1" l="1"/>
  <c r="K71" i="1"/>
  <c r="K72" i="1" l="1"/>
  <c r="I71" i="1"/>
  <c r="K73" i="1" l="1"/>
  <c r="K79" i="1" s="1"/>
  <c r="I75" i="1"/>
  <c r="K80" i="1" l="1"/>
  <c r="I79" i="1"/>
  <c r="I80" i="1" l="1"/>
  <c r="K81" i="1"/>
  <c r="K82" i="1" l="1"/>
  <c r="I81" i="1"/>
  <c r="I82" i="1" l="1"/>
  <c r="K83" i="1"/>
  <c r="K84" i="1" l="1"/>
  <c r="I83" i="1"/>
  <c r="K85" i="1" l="1"/>
  <c r="K91" i="1" s="1"/>
  <c r="I84" i="1"/>
  <c r="I87" i="1" s="1"/>
  <c r="I91" i="1" l="1"/>
  <c r="K92" i="1"/>
  <c r="K93" i="1" l="1"/>
  <c r="I92" i="1"/>
  <c r="K94" i="1" l="1"/>
  <c r="I93" i="1"/>
  <c r="I94" i="1" l="1"/>
  <c r="K95" i="1"/>
  <c r="K96" i="1" l="1"/>
  <c r="I95" i="1"/>
  <c r="K97" i="1" l="1"/>
  <c r="K103" i="1" s="1"/>
  <c r="I96" i="1"/>
  <c r="I99" i="1" s="1"/>
  <c r="K104" i="1" l="1"/>
  <c r="I103" i="1"/>
  <c r="K105" i="1" l="1"/>
  <c r="I104" i="1"/>
  <c r="K106" i="1" l="1"/>
  <c r="I105" i="1"/>
  <c r="I106" i="1" l="1"/>
  <c r="K107" i="1"/>
  <c r="C2" i="1" s="1"/>
  <c r="K108" i="1" l="1"/>
  <c r="I107" i="1"/>
  <c r="K109" i="1" l="1"/>
  <c r="K115" i="1" s="1"/>
  <c r="I108" i="1"/>
  <c r="I111" i="1" s="1"/>
  <c r="K116" i="1" l="1"/>
  <c r="I115" i="1"/>
  <c r="K117" i="1" l="1"/>
  <c r="I116" i="1"/>
  <c r="K118" i="1" l="1"/>
  <c r="I117" i="1"/>
  <c r="I118" i="1" l="1"/>
  <c r="K119" i="1"/>
  <c r="K120" i="1" l="1"/>
  <c r="I119" i="1"/>
  <c r="K121" i="1" l="1"/>
  <c r="K127" i="1" s="1"/>
  <c r="I120" i="1"/>
  <c r="I123" i="1" s="1"/>
  <c r="K128" i="1" l="1"/>
  <c r="I127" i="1"/>
  <c r="I128" i="1" l="1"/>
  <c r="K129" i="1"/>
  <c r="I129" i="1" l="1"/>
  <c r="K130" i="1"/>
  <c r="I130" i="1" l="1"/>
  <c r="K131" i="1"/>
  <c r="K132" i="1" l="1"/>
  <c r="I131" i="1"/>
  <c r="I132" i="1" l="1"/>
  <c r="I135" i="1" s="1"/>
  <c r="K133" i="1"/>
  <c r="K139" i="1" s="1"/>
  <c r="K140" i="1" l="1"/>
  <c r="I139" i="1"/>
  <c r="I140" i="1" l="1"/>
  <c r="K141" i="1"/>
  <c r="K142" i="1" l="1"/>
  <c r="I141" i="1"/>
  <c r="I142" i="1" l="1"/>
  <c r="K143" i="1"/>
  <c r="K144" i="1" l="1"/>
  <c r="I143" i="1"/>
  <c r="K145" i="1" l="1"/>
  <c r="K151" i="1" s="1"/>
  <c r="I144" i="1"/>
  <c r="I147" i="1" s="1"/>
  <c r="K152" i="1" l="1"/>
  <c r="I151" i="1"/>
  <c r="K153" i="1" l="1"/>
  <c r="I152" i="1"/>
  <c r="K154" i="1" l="1"/>
  <c r="I153" i="1"/>
  <c r="I154" i="1" l="1"/>
  <c r="K155" i="1"/>
  <c r="K156" i="1" l="1"/>
  <c r="I155" i="1"/>
  <c r="K157" i="1" l="1"/>
  <c r="I156" i="1"/>
  <c r="I159" i="1" s="1"/>
  <c r="K163" i="1" l="1"/>
  <c r="D2" i="1" s="1"/>
  <c r="K164" i="1" l="1"/>
  <c r="I163" i="1"/>
  <c r="K165" i="1" l="1"/>
  <c r="I164" i="1"/>
  <c r="K166" i="1" l="1"/>
  <c r="I165" i="1"/>
  <c r="I166" i="1" l="1"/>
  <c r="K167" i="1"/>
  <c r="K168" i="1" l="1"/>
  <c r="I167" i="1"/>
  <c r="K169" i="1" l="1"/>
  <c r="K175" i="1" s="1"/>
  <c r="I168" i="1"/>
  <c r="I171" i="1" s="1"/>
  <c r="K176" i="1" l="1"/>
  <c r="I175" i="1"/>
  <c r="I176" i="1" l="1"/>
  <c r="K177" i="1"/>
  <c r="K178" i="1" l="1"/>
  <c r="I177" i="1"/>
  <c r="I178" i="1" l="1"/>
  <c r="K179" i="1"/>
  <c r="K180" i="1" l="1"/>
  <c r="I179" i="1"/>
  <c r="K181" i="1" l="1"/>
  <c r="K187" i="1" s="1"/>
  <c r="I180" i="1"/>
  <c r="I183" i="1" s="1"/>
  <c r="K188" i="1" l="1"/>
  <c r="I187" i="1"/>
  <c r="K189" i="1" l="1"/>
  <c r="I188" i="1"/>
  <c r="I189" i="1" l="1"/>
  <c r="K190" i="1"/>
  <c r="I190" i="1" l="1"/>
  <c r="K191" i="1"/>
  <c r="K192" i="1" l="1"/>
  <c r="I191" i="1"/>
  <c r="K193" i="1" l="1"/>
  <c r="K199" i="1" s="1"/>
  <c r="I192" i="1"/>
  <c r="I195" i="1" s="1"/>
  <c r="K200" i="1" l="1"/>
  <c r="I199" i="1"/>
  <c r="K201" i="1" l="1"/>
  <c r="I200" i="1"/>
  <c r="I201" i="1" l="1"/>
  <c r="K202" i="1"/>
  <c r="I202" i="1" l="1"/>
  <c r="K203" i="1"/>
  <c r="K204" i="1" l="1"/>
  <c r="I203" i="1"/>
  <c r="K205" i="1" l="1"/>
  <c r="K211" i="1" s="1"/>
  <c r="I204" i="1"/>
  <c r="I207" i="1" s="1"/>
  <c r="K212" i="1" l="1"/>
  <c r="I211" i="1"/>
  <c r="I212" i="1" l="1"/>
  <c r="K213" i="1"/>
  <c r="E2" i="1" s="1"/>
  <c r="K214" i="1" l="1"/>
  <c r="I213" i="1"/>
  <c r="I214" i="1" l="1"/>
  <c r="K215" i="1"/>
  <c r="K216" i="1" l="1"/>
  <c r="I215" i="1"/>
  <c r="K217" i="1" l="1"/>
  <c r="K223" i="1" s="1"/>
  <c r="I216" i="1"/>
  <c r="I219" i="1" s="1"/>
  <c r="K224" i="1" l="1"/>
  <c r="I223" i="1"/>
  <c r="K225" i="1" l="1"/>
  <c r="I224" i="1"/>
  <c r="I225" i="1" l="1"/>
  <c r="K226" i="1"/>
  <c r="I226" i="1" l="1"/>
  <c r="K227" i="1"/>
  <c r="K228" i="1" l="1"/>
  <c r="I227" i="1"/>
  <c r="K229" i="1" l="1"/>
  <c r="K235" i="1" s="1"/>
  <c r="I228" i="1"/>
  <c r="I231" i="1" s="1"/>
  <c r="K236" i="1" l="1"/>
  <c r="I235" i="1"/>
  <c r="I236" i="1" l="1"/>
  <c r="K237" i="1"/>
  <c r="I237" i="1" l="1"/>
  <c r="K238" i="1"/>
  <c r="I238" i="1" l="1"/>
  <c r="K239" i="1"/>
  <c r="K240" i="1" l="1"/>
  <c r="I239" i="1"/>
  <c r="K241" i="1" l="1"/>
  <c r="K247" i="1" s="1"/>
  <c r="I240" i="1"/>
  <c r="I243" i="1" s="1"/>
  <c r="K248" i="1" l="1"/>
  <c r="I247" i="1"/>
  <c r="I248" i="1" l="1"/>
  <c r="K249" i="1"/>
  <c r="K250" i="1" l="1"/>
  <c r="I249" i="1"/>
  <c r="I250" i="1" l="1"/>
  <c r="K251" i="1"/>
  <c r="K252" i="1" l="1"/>
  <c r="I251" i="1"/>
  <c r="K253" i="1" l="1"/>
  <c r="K259" i="1" s="1"/>
  <c r="I252" i="1"/>
  <c r="I255" i="1" s="1"/>
  <c r="K260" i="1" l="1"/>
  <c r="I259" i="1"/>
  <c r="K261" i="1" l="1"/>
  <c r="I260" i="1"/>
  <c r="K262" i="1" l="1"/>
  <c r="I261" i="1"/>
  <c r="I262" i="1" l="1"/>
  <c r="K263" i="1"/>
  <c r="K264" i="1" l="1"/>
  <c r="F2" i="1" s="1"/>
  <c r="I263" i="1"/>
  <c r="K265" i="1" l="1"/>
  <c r="K271" i="1" s="1"/>
  <c r="I264" i="1"/>
  <c r="I267" i="1" s="1"/>
  <c r="K272" i="1" l="1"/>
  <c r="I271" i="1"/>
  <c r="I272" i="1" l="1"/>
  <c r="K273" i="1"/>
  <c r="K274" i="1" l="1"/>
  <c r="I273" i="1"/>
  <c r="I274" i="1" l="1"/>
  <c r="K275" i="1"/>
  <c r="K276" i="1" l="1"/>
  <c r="I275" i="1"/>
  <c r="K277" i="1" l="1"/>
  <c r="K283" i="1" s="1"/>
  <c r="I276" i="1"/>
  <c r="I279" i="1" s="1"/>
  <c r="K284" i="1" l="1"/>
  <c r="I283" i="1"/>
  <c r="K285" i="1" l="1"/>
  <c r="I284" i="1"/>
  <c r="K286" i="1" l="1"/>
  <c r="I285" i="1"/>
  <c r="I286" i="1" l="1"/>
  <c r="K287" i="1"/>
  <c r="K288" i="1" l="1"/>
  <c r="I287" i="1"/>
  <c r="K289" i="1" l="1"/>
  <c r="K295" i="1" s="1"/>
  <c r="I288" i="1"/>
  <c r="I291" i="1" s="1"/>
  <c r="K296" i="1" l="1"/>
  <c r="I295" i="1"/>
  <c r="K297" i="1" l="1"/>
  <c r="I296" i="1"/>
  <c r="I297" i="1" l="1"/>
  <c r="K298" i="1"/>
  <c r="K299" i="1" l="1"/>
  <c r="I298" i="1"/>
  <c r="K300" i="1" l="1"/>
  <c r="I299" i="1"/>
  <c r="K301" i="1" l="1"/>
  <c r="K307" i="1" s="1"/>
  <c r="I300" i="1"/>
  <c r="I303" i="1" s="1"/>
  <c r="K308" i="1" l="1"/>
  <c r="I307" i="1"/>
  <c r="I308" i="1" l="1"/>
  <c r="K309" i="1"/>
  <c r="I309" i="1" l="1"/>
  <c r="K310" i="1"/>
  <c r="I310" i="1" l="1"/>
  <c r="K311" i="1"/>
  <c r="K312" i="1" l="1"/>
  <c r="I311" i="1"/>
  <c r="K313" i="1" l="1"/>
  <c r="I312" i="1"/>
  <c r="I315" i="1" s="1"/>
  <c r="K319" i="1" l="1"/>
  <c r="G2" i="1" s="1"/>
  <c r="K320" i="1" l="1"/>
  <c r="I319" i="1"/>
  <c r="K321" i="1" l="1"/>
  <c r="I320" i="1"/>
  <c r="K322" i="1" l="1"/>
  <c r="I321" i="1"/>
  <c r="I322" i="1" l="1"/>
  <c r="K323" i="1"/>
  <c r="K324" i="1" l="1"/>
  <c r="I323" i="1"/>
  <c r="K325" i="1" l="1"/>
  <c r="K331" i="1" s="1"/>
  <c r="I324" i="1"/>
  <c r="I327" i="1" s="1"/>
  <c r="K332" i="1" l="1"/>
  <c r="I331" i="1"/>
  <c r="K333" i="1" l="1"/>
  <c r="I332" i="1"/>
  <c r="I333" i="1" l="1"/>
  <c r="K334" i="1"/>
  <c r="I334" i="1" l="1"/>
  <c r="K335" i="1"/>
  <c r="K336" i="1" l="1"/>
  <c r="I335" i="1"/>
  <c r="K337" i="1" l="1"/>
  <c r="K343" i="1" s="1"/>
  <c r="I336" i="1"/>
  <c r="I339" i="1" s="1"/>
  <c r="K344" i="1" l="1"/>
  <c r="I343" i="1"/>
  <c r="K345" i="1" l="1"/>
  <c r="I344" i="1"/>
  <c r="I345" i="1" l="1"/>
  <c r="K346" i="1"/>
  <c r="I346" i="1" l="1"/>
  <c r="K347" i="1"/>
  <c r="K348" i="1" l="1"/>
  <c r="I347" i="1"/>
  <c r="K349" i="1" l="1"/>
  <c r="K355" i="1" s="1"/>
  <c r="I348" i="1"/>
  <c r="I351" i="1" s="1"/>
  <c r="K356" i="1" l="1"/>
  <c r="I355" i="1"/>
  <c r="K357" i="1" l="1"/>
  <c r="I356" i="1"/>
  <c r="K358" i="1" l="1"/>
  <c r="I357" i="1"/>
  <c r="I358" i="1" l="1"/>
  <c r="K359" i="1"/>
  <c r="K360" i="1" l="1"/>
  <c r="I359" i="1"/>
  <c r="K361" i="1" l="1"/>
  <c r="K367" i="1" s="1"/>
  <c r="I360" i="1"/>
  <c r="I363" i="1" s="1"/>
  <c r="K368" i="1" l="1"/>
  <c r="I367" i="1"/>
  <c r="K369" i="1" l="1"/>
  <c r="I368" i="1"/>
  <c r="K370" i="1" l="1"/>
  <c r="H2" i="1" s="1"/>
  <c r="I369" i="1"/>
  <c r="I370" i="1" l="1"/>
  <c r="K371" i="1"/>
  <c r="K372" i="1" l="1"/>
  <c r="I371" i="1"/>
  <c r="K373" i="1" l="1"/>
  <c r="K379" i="1" s="1"/>
  <c r="I372" i="1"/>
  <c r="I375" i="1" s="1"/>
  <c r="K380" i="1" l="1"/>
  <c r="I379" i="1"/>
  <c r="I380" i="1" l="1"/>
  <c r="K381" i="1"/>
  <c r="I381" i="1" l="1"/>
  <c r="K382" i="1"/>
  <c r="I382" i="1" l="1"/>
  <c r="K383" i="1"/>
  <c r="K384" i="1" l="1"/>
  <c r="I383" i="1"/>
  <c r="K385" i="1" l="1"/>
  <c r="K391" i="1" s="1"/>
  <c r="I384" i="1"/>
  <c r="I387" i="1" s="1"/>
  <c r="K392" i="1" l="1"/>
  <c r="I391" i="1"/>
  <c r="K393" i="1" l="1"/>
  <c r="I392" i="1"/>
  <c r="K394" i="1" l="1"/>
  <c r="I393" i="1"/>
  <c r="I394" i="1" l="1"/>
  <c r="K395" i="1"/>
  <c r="K396" i="1" l="1"/>
  <c r="I395" i="1"/>
  <c r="K397" i="1" l="1"/>
  <c r="K403" i="1" s="1"/>
  <c r="I396" i="1"/>
  <c r="I399" i="1" s="1"/>
  <c r="K404" i="1" l="1"/>
  <c r="I403" i="1"/>
  <c r="K405" i="1" l="1"/>
  <c r="I404" i="1"/>
  <c r="I405" i="1" l="1"/>
  <c r="K406" i="1"/>
  <c r="I406" i="1" l="1"/>
  <c r="K407" i="1"/>
  <c r="K408" i="1" l="1"/>
  <c r="I407" i="1"/>
  <c r="K409" i="1" l="1"/>
  <c r="K415" i="1" s="1"/>
  <c r="I408" i="1"/>
  <c r="I411" i="1" s="1"/>
  <c r="K416" i="1" l="1"/>
  <c r="I415" i="1"/>
  <c r="I416" i="1" l="1"/>
  <c r="K417" i="1"/>
  <c r="K418" i="1" l="1"/>
  <c r="I417" i="1"/>
  <c r="I418" i="1" l="1"/>
  <c r="K419" i="1"/>
  <c r="K420" i="1" l="1"/>
  <c r="I419" i="1"/>
  <c r="K421" i="1" l="1"/>
  <c r="K427" i="1" s="1"/>
  <c r="I420" i="1"/>
  <c r="I423" i="1" s="1"/>
  <c r="I2" i="1" l="1"/>
  <c r="K428" i="1"/>
  <c r="I427" i="1"/>
  <c r="K429" i="1" l="1"/>
  <c r="I428" i="1"/>
  <c r="K430" i="1" l="1"/>
  <c r="I429" i="1"/>
  <c r="I430" i="1" l="1"/>
  <c r="K431" i="1"/>
  <c r="K432" i="1" l="1"/>
  <c r="I431" i="1"/>
  <c r="K433" i="1" l="1"/>
  <c r="K439" i="1" s="1"/>
  <c r="I432" i="1"/>
  <c r="I435" i="1" s="1"/>
  <c r="K440" i="1" l="1"/>
  <c r="I439" i="1"/>
  <c r="K441" i="1" l="1"/>
  <c r="I440" i="1"/>
  <c r="K442" i="1" l="1"/>
  <c r="I441" i="1"/>
  <c r="I442" i="1" l="1"/>
  <c r="K443" i="1"/>
  <c r="K444" i="1" l="1"/>
  <c r="I443" i="1"/>
  <c r="K445" i="1" l="1"/>
  <c r="K451" i="1" s="1"/>
  <c r="I444" i="1"/>
  <c r="I447" i="1" s="1"/>
  <c r="K452" i="1" l="1"/>
  <c r="I451" i="1"/>
  <c r="K453" i="1" l="1"/>
  <c r="I452" i="1"/>
  <c r="K454" i="1" l="1"/>
  <c r="I453" i="1"/>
  <c r="I454" i="1" l="1"/>
  <c r="K455" i="1"/>
  <c r="K456" i="1" l="1"/>
  <c r="I455" i="1"/>
  <c r="K457" i="1" l="1"/>
  <c r="K463" i="1" s="1"/>
  <c r="I456" i="1"/>
  <c r="I459" i="1" s="1"/>
  <c r="K464" i="1" l="1"/>
  <c r="I463" i="1"/>
  <c r="K465" i="1" l="1"/>
  <c r="I464" i="1"/>
  <c r="K466" i="1" l="1"/>
  <c r="I465" i="1"/>
  <c r="I466" i="1" l="1"/>
  <c r="K467" i="1"/>
  <c r="K468" i="1" l="1"/>
  <c r="I467" i="1"/>
  <c r="K469" i="1" l="1"/>
  <c r="K475" i="1" s="1"/>
  <c r="I468" i="1"/>
  <c r="I471" i="1" s="1"/>
  <c r="K476" i="1" l="1"/>
  <c r="J2" i="1" s="1"/>
  <c r="I475" i="1"/>
  <c r="K477" i="1" l="1"/>
  <c r="I476" i="1"/>
  <c r="I477" i="1" l="1"/>
  <c r="K478" i="1"/>
  <c r="I478" i="1" l="1"/>
  <c r="K479" i="1"/>
  <c r="K480" i="1" l="1"/>
  <c r="I479" i="1"/>
  <c r="K481" i="1" l="1"/>
  <c r="K487" i="1" s="1"/>
  <c r="I480" i="1"/>
  <c r="I483" i="1" s="1"/>
  <c r="K488" i="1" l="1"/>
  <c r="I487" i="1"/>
  <c r="I488" i="1" l="1"/>
  <c r="K489" i="1"/>
  <c r="K490" i="1" l="1"/>
  <c r="I489" i="1"/>
  <c r="I490" i="1" l="1"/>
  <c r="K491" i="1"/>
  <c r="K492" i="1" l="1"/>
  <c r="I491" i="1"/>
  <c r="K493" i="1" l="1"/>
  <c r="K499" i="1" s="1"/>
  <c r="I492" i="1"/>
  <c r="I495" i="1" s="1"/>
  <c r="K500" i="1" l="1"/>
  <c r="I499" i="1"/>
  <c r="I500" i="1" l="1"/>
  <c r="K501" i="1"/>
  <c r="K502" i="1" l="1"/>
  <c r="I501" i="1"/>
  <c r="I502" i="1" l="1"/>
  <c r="K503" i="1"/>
  <c r="K504" i="1" l="1"/>
  <c r="I503" i="1"/>
  <c r="K505" i="1" l="1"/>
  <c r="K511" i="1" s="1"/>
  <c r="I504" i="1"/>
  <c r="I507" i="1" s="1"/>
  <c r="K512" i="1" l="1"/>
  <c r="I511" i="1"/>
  <c r="K513" i="1" l="1"/>
  <c r="I512" i="1"/>
  <c r="K514" i="1" l="1"/>
  <c r="I513" i="1"/>
  <c r="I514" i="1" l="1"/>
  <c r="K515" i="1"/>
  <c r="K516" i="1" l="1"/>
  <c r="I515" i="1"/>
  <c r="K517" i="1" l="1"/>
  <c r="K523" i="1" s="1"/>
  <c r="I516" i="1"/>
  <c r="I519" i="1" s="1"/>
  <c r="I523" i="1" l="1"/>
  <c r="K524" i="1"/>
  <c r="K525" i="1" l="1"/>
  <c r="I524" i="1"/>
  <c r="I525" i="1" l="1"/>
  <c r="K526" i="1"/>
  <c r="I526" i="1" l="1"/>
  <c r="K527" i="1"/>
  <c r="K2" i="1" s="1"/>
  <c r="L2" i="1" l="1"/>
  <c r="K528" i="1"/>
  <c r="I527" i="1"/>
  <c r="K529" i="1" l="1"/>
  <c r="K535" i="1" s="1"/>
  <c r="I528" i="1"/>
  <c r="I531" i="1" s="1"/>
  <c r="I535" i="1" l="1"/>
  <c r="K536" i="1"/>
  <c r="K537" i="1" l="1"/>
  <c r="I536" i="1"/>
  <c r="I537" i="1" l="1"/>
  <c r="K538" i="1"/>
  <c r="I538" i="1" l="1"/>
  <c r="K539" i="1"/>
  <c r="K540" i="1" l="1"/>
  <c r="I539" i="1"/>
  <c r="K541" i="1" l="1"/>
  <c r="I540" i="1"/>
  <c r="I543" i="1" s="1"/>
</calcChain>
</file>

<file path=xl/sharedStrings.xml><?xml version="1.0" encoding="utf-8"?>
<sst xmlns="http://schemas.openxmlformats.org/spreadsheetml/2006/main" count="1591" uniqueCount="203">
  <si>
    <t>LUNDI</t>
  </si>
  <si>
    <t>MARDI</t>
  </si>
  <si>
    <t>MERCREDI</t>
  </si>
  <si>
    <t>JEUDI</t>
  </si>
  <si>
    <t>VENDREDI</t>
  </si>
  <si>
    <t>MATIN</t>
  </si>
  <si>
    <t>SOIR</t>
  </si>
  <si>
    <t>KM JOUR</t>
  </si>
  <si>
    <t>KM PERSO JOUR</t>
  </si>
  <si>
    <t>KM A DECL</t>
  </si>
  <si>
    <t>SEM</t>
  </si>
  <si>
    <t>SOMME</t>
  </si>
  <si>
    <t>FICHE DE GESTION D'ACTIVITE ET DU TEMPS DE TRAVAIL</t>
  </si>
  <si>
    <t>Non cadre forfait heure / cadre forfait heure</t>
  </si>
  <si>
    <t>Lun</t>
  </si>
  <si>
    <t>Mar</t>
  </si>
  <si>
    <t>Mer</t>
  </si>
  <si>
    <t>Jeu</t>
  </si>
  <si>
    <t>Ven</t>
  </si>
  <si>
    <t>Sam</t>
  </si>
  <si>
    <t>Montant frais</t>
  </si>
  <si>
    <t>Nature frais</t>
  </si>
  <si>
    <t>Km</t>
  </si>
  <si>
    <t>TE</t>
  </si>
  <si>
    <t>TJ</t>
  </si>
  <si>
    <t>REEL</t>
  </si>
  <si>
    <t>DECLARE</t>
  </si>
  <si>
    <t>SAMEDI</t>
  </si>
  <si>
    <t>DIMANCHE</t>
  </si>
  <si>
    <t xml:space="preserve"> </t>
  </si>
  <si>
    <t xml:space="preserve">CP   </t>
  </si>
  <si>
    <t xml:space="preserve">C2   </t>
  </si>
  <si>
    <t xml:space="preserve">RU   </t>
  </si>
  <si>
    <t xml:space="preserve">RT   </t>
  </si>
  <si>
    <t xml:space="preserve">JF   </t>
  </si>
  <si>
    <t xml:space="preserve">F2   </t>
  </si>
  <si>
    <t xml:space="preserve">FP   </t>
  </si>
  <si>
    <t xml:space="preserve">AE   </t>
  </si>
  <si>
    <t xml:space="preserve">AH   </t>
  </si>
  <si>
    <t xml:space="preserve">AJ   </t>
  </si>
  <si>
    <t xml:space="preserve">AN   </t>
  </si>
  <si>
    <t xml:space="preserve">AP   </t>
  </si>
  <si>
    <t xml:space="preserve">AQ   </t>
  </si>
  <si>
    <t xml:space="preserve">AR   </t>
  </si>
  <si>
    <t xml:space="preserve">AT   </t>
  </si>
  <si>
    <t xml:space="preserve">BB   </t>
  </si>
  <si>
    <t xml:space="preserve">CA   </t>
  </si>
  <si>
    <t xml:space="preserve">CN   </t>
  </si>
  <si>
    <t xml:space="preserve">CT   </t>
  </si>
  <si>
    <t xml:space="preserve">DC   </t>
  </si>
  <si>
    <t xml:space="preserve">DE   </t>
  </si>
  <si>
    <t xml:space="preserve">DF   </t>
  </si>
  <si>
    <t xml:space="preserve">FG   </t>
  </si>
  <si>
    <t xml:space="preserve">GP   </t>
  </si>
  <si>
    <t xml:space="preserve">JA   </t>
  </si>
  <si>
    <t xml:space="preserve">JS   </t>
  </si>
  <si>
    <t xml:space="preserve">MA   </t>
  </si>
  <si>
    <t xml:space="preserve">ME   </t>
  </si>
  <si>
    <t xml:space="preserve">MS   </t>
  </si>
  <si>
    <t xml:space="preserve">MT   </t>
  </si>
  <si>
    <t xml:space="preserve">NE   </t>
  </si>
  <si>
    <t xml:space="preserve">PA   </t>
  </si>
  <si>
    <t xml:space="preserve">R2   </t>
  </si>
  <si>
    <t xml:space="preserve">RE   </t>
  </si>
  <si>
    <t xml:space="preserve">SD   </t>
  </si>
  <si>
    <t xml:space="preserve">SE   </t>
  </si>
  <si>
    <t>Congés Payés 1 journée</t>
  </si>
  <si>
    <t>1/2 Journée Congés Payés</t>
  </si>
  <si>
    <t>N° Collaborateur :</t>
  </si>
  <si>
    <t>Visa Chef de Service :</t>
  </si>
  <si>
    <t>Semaine :</t>
  </si>
  <si>
    <t>Jour de RTT</t>
  </si>
  <si>
    <t>1/2 Jour de RTT</t>
  </si>
  <si>
    <t>CB :</t>
  </si>
  <si>
    <t>AG :</t>
  </si>
  <si>
    <t>020</t>
  </si>
  <si>
    <t>Jour Férié</t>
  </si>
  <si>
    <t xml:space="preserve">- Le temps de repos quotidien à respecter est d’une durée minimale de 11 heures consécutives </t>
  </si>
  <si>
    <t>Formation Professionnelle 1/2 journée</t>
  </si>
  <si>
    <t xml:space="preserve">- Toute intervention comprise entre  21 h et 6 h doit être mentionnée distinctement </t>
  </si>
  <si>
    <t>Formation Professionnelle 1 Jour</t>
  </si>
  <si>
    <t>Déclaration du temps de travail            et de trajet (en H et centièmes d'H)</t>
  </si>
  <si>
    <t>Sum</t>
  </si>
  <si>
    <t>Absence Autorisée payée 1 journée</t>
  </si>
  <si>
    <t>Date    jj / mm</t>
  </si>
  <si>
    <t>CB - affaire - prestation</t>
  </si>
  <si>
    <t>Client</t>
  </si>
  <si>
    <t>Lieu d'intervention</t>
  </si>
  <si>
    <t>UO     prév.</t>
  </si>
  <si>
    <t>UO     pas.</t>
  </si>
  <si>
    <t>Absence Autorisée payée (saisie Heures)</t>
  </si>
  <si>
    <t>M A T  I  N</t>
  </si>
  <si>
    <t>B       Fourniture bureau
DO     Documenta., livres</t>
  </si>
  <si>
    <t>Accident de Trajet</t>
  </si>
  <si>
    <t>IE       Invitation Externe
II         Invitation Interne</t>
  </si>
  <si>
    <t>Absence Autorisée non payée</t>
  </si>
  <si>
    <t>Absence</t>
  </si>
  <si>
    <t>RM     Déjeuner forfait
RS       Diner justifié</t>
  </si>
  <si>
    <t>Absence Autorisée payée 1/2 J.</t>
  </si>
  <si>
    <t>TR       Ticket Restaurant</t>
  </si>
  <si>
    <t>Régul. Forfait annuel (JOUR)</t>
  </si>
  <si>
    <t>A. MI D I</t>
  </si>
  <si>
    <t>HF       Hôtel nuit + petit
           déjeuner province</t>
  </si>
  <si>
    <t>Régul. Forfait annuel (1/2 Journée)</t>
  </si>
  <si>
    <t>HP       Hôtel nuit + petit
             déjeuner IdF</t>
  </si>
  <si>
    <t>Accident de Travail</t>
  </si>
  <si>
    <t>FM       Frais médicaux</t>
  </si>
  <si>
    <t>Maternité</t>
  </si>
  <si>
    <t>G1     Entretien VS (2p)</t>
  </si>
  <si>
    <t>Congé Adoption</t>
  </si>
  <si>
    <t>Total J</t>
  </si>
  <si>
    <t>G2    Entretien VT (4p)
          ou VP (perso.)</t>
  </si>
  <si>
    <t>Congé Naissance</t>
  </si>
  <si>
    <t>FA    Consommables/aff. 
PO    Frais de poste</t>
  </si>
  <si>
    <t>Cure Thermale</t>
  </si>
  <si>
    <t>MC    Mat. Contrôle &lt; 500€
MS    Mat. Sécurité &lt; 500€</t>
  </si>
  <si>
    <t>Décès Conjoint</t>
  </si>
  <si>
    <t>ES     Carburant hors
          TOTAL</t>
  </si>
  <si>
    <t>Décès Enfant</t>
  </si>
  <si>
    <t>PP  Péage/park hors
          TOTAL</t>
  </si>
  <si>
    <t>Décès Famille</t>
  </si>
  <si>
    <t>PT     Péage/park carte
       TOTAL non remboursé</t>
  </si>
  <si>
    <t>Fongecif</t>
  </si>
  <si>
    <t>K      Kilomètres</t>
  </si>
  <si>
    <t>Congé patho. avant maternité</t>
  </si>
  <si>
    <t>T      Voyage(avion/train/
            taxi/métro/bateau/…)</t>
  </si>
  <si>
    <t>Juré d'Assises</t>
  </si>
  <si>
    <t>PV    Passeport/Visa
TL     Téléphonie internet</t>
  </si>
  <si>
    <t>Jour Supplémentaire</t>
  </si>
  <si>
    <t>Maladie</t>
  </si>
  <si>
    <t>Mariage Enfant</t>
  </si>
  <si>
    <t>KC =</t>
  </si>
  <si>
    <t>Mariage Collaborateur</t>
  </si>
  <si>
    <t>Mi temps thérapeutique</t>
  </si>
  <si>
    <r>
      <t xml:space="preserve">Indiquer chaque fin de mois la différence de Km </t>
    </r>
    <r>
      <rPr>
        <u/>
        <sz val="7"/>
        <rFont val="Arial"/>
        <family val="2"/>
      </rPr>
      <t>compteur</t>
    </r>
    <r>
      <rPr>
        <sz val="7"/>
        <rFont val="Arial"/>
        <family val="2"/>
      </rPr>
      <t xml:space="preserve"> entre M et M-1</t>
    </r>
  </si>
  <si>
    <t>Jour Sans Solde (1 jour)</t>
  </si>
  <si>
    <t>Paternité</t>
  </si>
  <si>
    <t>Récupération 1/2 journée</t>
  </si>
  <si>
    <t>=</t>
  </si>
  <si>
    <t>inclus dans le temps de contrôle</t>
  </si>
  <si>
    <t>ANNEE</t>
  </si>
  <si>
    <t>date du 1er jour de la sem N° 1</t>
  </si>
  <si>
    <t>MODFI DEBUT ANNEE</t>
  </si>
  <si>
    <t>KM au 31/12</t>
  </si>
  <si>
    <t>Remettre en jaune les fins de mois</t>
  </si>
  <si>
    <t>km du 1er jour de la sem N° 1 en D7</t>
  </si>
  <si>
    <t>60200 COMPIEGNE</t>
  </si>
  <si>
    <t>REMALOC</t>
  </si>
  <si>
    <t>CB - 003015 1629518/80</t>
  </si>
  <si>
    <t>PRO DUO FRANCE</t>
  </si>
  <si>
    <t>60280 VENETTE</t>
  </si>
  <si>
    <t>VEHICULE PRÊT</t>
  </si>
  <si>
    <t>CB - 003100 1976442/1</t>
  </si>
  <si>
    <t>PULPOSEC DE CHEVRIERES</t>
  </si>
  <si>
    <t>60710   CHEVRIERES</t>
  </si>
  <si>
    <t>CB - 003100 2619241/2</t>
  </si>
  <si>
    <t>NUYTTENS</t>
  </si>
  <si>
    <t>60800  AUGER ST VINCENT</t>
  </si>
  <si>
    <t>CB - 003100 2619241/1</t>
  </si>
  <si>
    <t>CB - 003100 2619224/1</t>
  </si>
  <si>
    <t>DESMET</t>
  </si>
  <si>
    <t>CB - 003789 1751789/529</t>
  </si>
  <si>
    <t>AIR LIQUIDE SANTE FRANCE</t>
  </si>
  <si>
    <t>CB - 003100 1574911/1</t>
  </si>
  <si>
    <t>INEO NORD PICARDIE</t>
  </si>
  <si>
    <t>CB - 003100 2202159/1</t>
  </si>
  <si>
    <t>DE LA MORLIERE</t>
  </si>
  <si>
    <t>60420   WELLES PERENNES</t>
  </si>
  <si>
    <t>CB - 003100 2202186/1</t>
  </si>
  <si>
    <t>LE CAUREL</t>
  </si>
  <si>
    <t>60420   MAIGNELAY MONTIGNY</t>
  </si>
  <si>
    <t>CB - 003100 2202186/2</t>
  </si>
  <si>
    <t>CB - 003100 2202159/2</t>
  </si>
  <si>
    <t>CB - 003158 2627194/1</t>
  </si>
  <si>
    <t xml:space="preserve">ALBERDIS ALBER T DISTRIBUTION           </t>
  </si>
  <si>
    <t>80300 ALBERT</t>
  </si>
  <si>
    <t>CB - 003100 2337225/4</t>
  </si>
  <si>
    <t>HOLDING TEXTILES</t>
  </si>
  <si>
    <t>CB - 003158 2627204/1</t>
  </si>
  <si>
    <t>DISTRI CARB II</t>
  </si>
  <si>
    <t>CB - 003100 2337225/3</t>
  </si>
  <si>
    <t>CB - 003100 2002688/2</t>
  </si>
  <si>
    <t>AUDREN</t>
  </si>
  <si>
    <t>80190   NESLE</t>
  </si>
  <si>
    <t>CB - 003100 2002688/5</t>
  </si>
  <si>
    <t>CB - 003100 2455434/2</t>
  </si>
  <si>
    <t>DE LA FERME DU BOSQUET</t>
  </si>
  <si>
    <t>80320   OMIECOURT</t>
  </si>
  <si>
    <t>CB - 003100 2455434/1</t>
  </si>
  <si>
    <t>CB - 003100 2134153/2</t>
  </si>
  <si>
    <t>ADM</t>
  </si>
  <si>
    <t>CB - 003100 2134153/1</t>
  </si>
  <si>
    <t>CB - 003100 2500515/2</t>
  </si>
  <si>
    <t>ZAZU</t>
  </si>
  <si>
    <t>CB - 003095 2434746/99</t>
  </si>
  <si>
    <t>DANA GUISCARD</t>
  </si>
  <si>
    <t>CB - 003100 2478282/4</t>
  </si>
  <si>
    <t>SICADAP</t>
  </si>
  <si>
    <t>80500 MONTDIDIER</t>
  </si>
  <si>
    <t>j'ai rempli les semaines 01 02 03</t>
  </si>
  <si>
    <t>si je note 2134153 en U10</t>
  </si>
  <si>
    <t>car présent en 02 et en 03</t>
  </si>
  <si>
    <t xml:space="preserve">j'obtiens le tableau suivant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</si>
</sst>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;@"/>
    <numFmt numFmtId="165" formatCode="dd/mm/yy;@"/>
  </numFmts>
  <fonts count="21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6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10"/>
      <color theme="0"/>
      <name val="Arial"/>
      <family val="2"/>
    </font>
    <font>
      <b/>
      <sz val="12"/>
      <name val="Arial"/>
      <family val="2"/>
    </font>
    <font>
      <sz val="8"/>
      <color indexed="9"/>
      <name val="Arial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7"/>
      <color indexed="10"/>
      <name val="Arial"/>
      <family val="2"/>
    </font>
    <font>
      <b/>
      <sz val="10"/>
      <color indexed="8"/>
      <name val="Arial"/>
      <family val="2"/>
    </font>
    <font>
      <sz val="6"/>
      <name val="Arial"/>
      <family val="2"/>
    </font>
    <font>
      <sz val="7"/>
      <name val="Arial"/>
      <family val="2"/>
    </font>
    <font>
      <u/>
      <sz val="7"/>
      <name val="Arial"/>
      <family val="2"/>
    </font>
    <font>
      <b/>
      <sz val="10"/>
      <color theme="0"/>
      <name val="Arial"/>
      <family val="2"/>
    </font>
    <font>
      <sz val="8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3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Fill="1" applyBorder="1"/>
    <xf numFmtId="0" fontId="0" fillId="0" borderId="7" xfId="0" applyBorder="1"/>
    <xf numFmtId="0" fontId="0" fillId="0" borderId="8" xfId="0" applyFill="1" applyBorder="1"/>
    <xf numFmtId="0" fontId="0" fillId="0" borderId="9" xfId="0" applyBorder="1"/>
    <xf numFmtId="0" fontId="3" fillId="0" borderId="5" xfId="0" applyFont="1" applyBorder="1"/>
    <xf numFmtId="0" fontId="3" fillId="0" borderId="1" xfId="0" applyFont="1" applyBorder="1"/>
    <xf numFmtId="0" fontId="4" fillId="0" borderId="1" xfId="0" applyFont="1" applyBorder="1"/>
    <xf numFmtId="0" fontId="3" fillId="0" borderId="1" xfId="0" applyFont="1" applyFill="1" applyBorder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/>
    <xf numFmtId="0" fontId="5" fillId="0" borderId="0" xfId="0" applyFont="1"/>
    <xf numFmtId="0" fontId="3" fillId="0" borderId="0" xfId="0" applyFont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6" fillId="0" borderId="0" xfId="0" applyFont="1"/>
    <xf numFmtId="0" fontId="5" fillId="0" borderId="1" xfId="0" applyFont="1" applyBorder="1"/>
    <xf numFmtId="0" fontId="3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0" fillId="0" borderId="1" xfId="0" applyFill="1" applyBorder="1"/>
    <xf numFmtId="0" fontId="5" fillId="0" borderId="6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14" fontId="5" fillId="0" borderId="0" xfId="0" applyNumberFormat="1" applyFont="1" applyBorder="1"/>
    <xf numFmtId="14" fontId="0" fillId="0" borderId="0" xfId="0" applyNumberFormat="1" applyBorder="1"/>
    <xf numFmtId="14" fontId="1" fillId="0" borderId="24" xfId="0" applyNumberFormat="1" applyFont="1" applyBorder="1" applyAlignment="1">
      <alignment horizontal="center" vertical="center"/>
    </xf>
    <xf numFmtId="0" fontId="0" fillId="0" borderId="9" xfId="0" applyNumberFormat="1" applyBorder="1"/>
    <xf numFmtId="0" fontId="1" fillId="0" borderId="1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3" fillId="0" borderId="28" xfId="0" applyFont="1" applyBorder="1"/>
    <xf numFmtId="0" fontId="0" fillId="0" borderId="29" xfId="0" applyBorder="1"/>
    <xf numFmtId="0" fontId="0" fillId="0" borderId="27" xfId="0" applyBorder="1"/>
    <xf numFmtId="0" fontId="3" fillId="0" borderId="13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8" xfId="0" applyFont="1" applyFill="1" applyBorder="1"/>
    <xf numFmtId="0" fontId="3" fillId="0" borderId="5" xfId="0" applyFont="1" applyFill="1" applyBorder="1"/>
    <xf numFmtId="0" fontId="3" fillId="2" borderId="5" xfId="0" applyFont="1" applyFill="1" applyBorder="1"/>
    <xf numFmtId="0" fontId="0" fillId="2" borderId="1" xfId="0" applyFill="1" applyBorder="1"/>
    <xf numFmtId="0" fontId="3" fillId="2" borderId="6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1" fillId="0" borderId="0" xfId="1" applyAlignment="1" applyProtection="1">
      <protection locked="0"/>
    </xf>
    <xf numFmtId="0" fontId="1" fillId="0" borderId="0" xfId="1" applyProtection="1">
      <protection locked="0"/>
    </xf>
    <xf numFmtId="0" fontId="8" fillId="0" borderId="0" xfId="1" applyFont="1" applyProtection="1">
      <protection locked="0"/>
    </xf>
    <xf numFmtId="0" fontId="1" fillId="0" borderId="0" xfId="1" applyProtection="1"/>
    <xf numFmtId="0" fontId="9" fillId="0" borderId="0" xfId="1" applyFont="1" applyProtection="1">
      <protection locked="0"/>
    </xf>
    <xf numFmtId="0" fontId="10" fillId="0" borderId="0" xfId="0" applyFont="1" applyBorder="1" applyAlignment="1" applyProtection="1">
      <alignment horizontal="center"/>
      <protection locked="0"/>
    </xf>
    <xf numFmtId="0" fontId="3" fillId="0" borderId="0" xfId="1" applyFont="1" applyAlignment="1" applyProtection="1">
      <alignment vertical="top"/>
      <protection locked="0"/>
    </xf>
    <xf numFmtId="0" fontId="1" fillId="0" borderId="0" xfId="1" applyFont="1" applyProtection="1">
      <protection locked="0"/>
    </xf>
    <xf numFmtId="0" fontId="12" fillId="0" borderId="0" xfId="1" applyFont="1" applyProtection="1">
      <protection locked="0"/>
    </xf>
    <xf numFmtId="0" fontId="1" fillId="0" borderId="0" xfId="1" applyFill="1" applyProtection="1">
      <protection locked="0"/>
    </xf>
    <xf numFmtId="0" fontId="2" fillId="0" borderId="0" xfId="1" applyFont="1" applyProtection="1">
      <protection locked="0"/>
    </xf>
    <xf numFmtId="0" fontId="1" fillId="0" borderId="0" xfId="1" applyFont="1" applyFill="1" applyProtection="1">
      <protection locked="0"/>
    </xf>
    <xf numFmtId="0" fontId="1" fillId="0" borderId="0" xfId="1" quotePrefix="1" applyFont="1" applyFill="1" applyProtection="1">
      <protection locked="0"/>
    </xf>
    <xf numFmtId="0" fontId="1" fillId="0" borderId="0" xfId="1" applyAlignment="1" applyProtection="1">
      <alignment vertical="top" wrapText="1"/>
      <protection locked="0"/>
    </xf>
    <xf numFmtId="0" fontId="3" fillId="0" borderId="35" xfId="1" applyFont="1" applyBorder="1" applyAlignment="1" applyProtection="1">
      <alignment vertical="top" wrapText="1"/>
      <protection locked="0"/>
    </xf>
    <xf numFmtId="0" fontId="3" fillId="0" borderId="36" xfId="1" applyFont="1" applyBorder="1" applyAlignment="1" applyProtection="1">
      <alignment vertical="top" wrapText="1"/>
      <protection locked="0"/>
    </xf>
    <xf numFmtId="0" fontId="1" fillId="0" borderId="9" xfId="1" applyFont="1" applyBorder="1" applyAlignment="1" applyProtection="1">
      <alignment horizontal="right" vertical="center" wrapText="1"/>
      <protection locked="0"/>
    </xf>
    <xf numFmtId="2" fontId="3" fillId="0" borderId="9" xfId="1" applyNumberFormat="1" applyFont="1" applyBorder="1" applyAlignment="1" applyProtection="1">
      <alignment horizontal="center" vertical="center" wrapText="1"/>
    </xf>
    <xf numFmtId="0" fontId="3" fillId="0" borderId="9" xfId="1" applyFont="1" applyBorder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vertical="top" wrapText="1"/>
      <protection locked="0"/>
    </xf>
    <xf numFmtId="0" fontId="2" fillId="0" borderId="0" xfId="1" applyFont="1" applyAlignment="1" applyProtection="1">
      <protection locked="0"/>
    </xf>
    <xf numFmtId="0" fontId="2" fillId="0" borderId="20" xfId="1" applyFont="1" applyBorder="1" applyProtection="1">
      <protection locked="0"/>
    </xf>
    <xf numFmtId="0" fontId="2" fillId="0" borderId="37" xfId="1" applyFont="1" applyBorder="1" applyAlignment="1" applyProtection="1">
      <alignment horizontal="center" vertical="center"/>
      <protection locked="0"/>
    </xf>
    <xf numFmtId="0" fontId="2" fillId="0" borderId="38" xfId="1" applyFont="1" applyBorder="1" applyAlignment="1" applyProtection="1">
      <alignment horizontal="center" vertical="center"/>
      <protection locked="0"/>
    </xf>
    <xf numFmtId="0" fontId="2" fillId="0" borderId="39" xfId="1" applyFont="1" applyBorder="1" applyAlignment="1" applyProtection="1">
      <alignment horizontal="center" vertical="center"/>
      <protection locked="0"/>
    </xf>
    <xf numFmtId="0" fontId="2" fillId="0" borderId="38" xfId="1" applyFont="1" applyBorder="1" applyAlignment="1" applyProtection="1">
      <alignment horizontal="center" vertical="center" wrapText="1"/>
      <protection locked="0"/>
    </xf>
    <xf numFmtId="0" fontId="2" fillId="0" borderId="19" xfId="1" applyFont="1" applyBorder="1" applyAlignment="1" applyProtection="1">
      <alignment horizontal="center" vertical="center" wrapText="1"/>
      <protection locked="0"/>
    </xf>
    <xf numFmtId="0" fontId="2" fillId="0" borderId="40" xfId="1" applyFont="1" applyBorder="1" applyAlignment="1" applyProtection="1">
      <alignment horizontal="center" vertical="top" wrapText="1"/>
    </xf>
    <xf numFmtId="0" fontId="2" fillId="0" borderId="41" xfId="1" applyFont="1" applyBorder="1" applyAlignment="1" applyProtection="1">
      <alignment horizontal="center" vertical="top" wrapText="1"/>
      <protection locked="0"/>
    </xf>
    <xf numFmtId="0" fontId="2" fillId="0" borderId="37" xfId="1" applyFont="1" applyBorder="1" applyAlignment="1" applyProtection="1">
      <alignment horizontal="center" vertical="top" wrapText="1"/>
      <protection locked="0"/>
    </xf>
    <xf numFmtId="0" fontId="2" fillId="0" borderId="38" xfId="1" applyFont="1" applyBorder="1" applyAlignment="1" applyProtection="1">
      <alignment horizontal="center" vertical="top" wrapText="1"/>
      <protection locked="0"/>
    </xf>
    <xf numFmtId="0" fontId="13" fillId="0" borderId="0" xfId="1" applyFont="1" applyProtection="1">
      <protection locked="0"/>
    </xf>
    <xf numFmtId="0" fontId="2" fillId="0" borderId="42" xfId="1" applyFont="1" applyBorder="1" applyAlignment="1" applyProtection="1">
      <alignment horizontal="center"/>
      <protection locked="0"/>
    </xf>
    <xf numFmtId="0" fontId="2" fillId="0" borderId="43" xfId="1" applyFont="1" applyBorder="1" applyProtection="1">
      <protection locked="0"/>
    </xf>
    <xf numFmtId="0" fontId="2" fillId="0" borderId="44" xfId="1" applyFont="1" applyBorder="1" applyProtection="1">
      <protection locked="0"/>
    </xf>
    <xf numFmtId="0" fontId="2" fillId="0" borderId="25" xfId="1" applyFont="1" applyFill="1" applyBorder="1" applyProtection="1">
      <protection locked="0"/>
    </xf>
    <xf numFmtId="0" fontId="2" fillId="0" borderId="26" xfId="1" applyFont="1" applyFill="1" applyBorder="1" applyProtection="1">
      <protection locked="0"/>
    </xf>
    <xf numFmtId="0" fontId="2" fillId="0" borderId="45" xfId="1" applyFont="1" applyFill="1" applyBorder="1" applyProtection="1"/>
    <xf numFmtId="0" fontId="2" fillId="0" borderId="18" xfId="1" applyFont="1" applyBorder="1" applyProtection="1">
      <protection locked="0"/>
    </xf>
    <xf numFmtId="0" fontId="2" fillId="0" borderId="16" xfId="1" applyFont="1" applyBorder="1" applyProtection="1">
      <protection locked="0"/>
    </xf>
    <xf numFmtId="0" fontId="2" fillId="0" borderId="17" xfId="1" applyFont="1" applyBorder="1" applyProtection="1">
      <protection locked="0"/>
    </xf>
    <xf numFmtId="0" fontId="14" fillId="0" borderId="0" xfId="1" applyFont="1" applyAlignment="1" applyProtection="1">
      <alignment horizontal="left" vertical="top" wrapText="1"/>
      <protection locked="0"/>
    </xf>
    <xf numFmtId="0" fontId="2" fillId="0" borderId="46" xfId="1" applyFont="1" applyBorder="1" applyAlignment="1" applyProtection="1">
      <alignment horizontal="center"/>
      <protection locked="0"/>
    </xf>
    <xf numFmtId="0" fontId="2" fillId="0" borderId="48" xfId="1" applyFont="1" applyBorder="1" applyProtection="1">
      <protection locked="0"/>
    </xf>
    <xf numFmtId="49" fontId="2" fillId="0" borderId="1" xfId="1" applyNumberFormat="1" applyFont="1" applyFill="1" applyBorder="1" applyAlignment="1" applyProtection="1">
      <alignment horizontal="left"/>
      <protection locked="0"/>
    </xf>
    <xf numFmtId="0" fontId="2" fillId="0" borderId="1" xfId="1" applyFont="1" applyFill="1" applyBorder="1" applyProtection="1">
      <protection locked="0"/>
    </xf>
    <xf numFmtId="0" fontId="2" fillId="0" borderId="6" xfId="1" applyFont="1" applyFill="1" applyBorder="1" applyProtection="1">
      <protection locked="0"/>
    </xf>
    <xf numFmtId="0" fontId="2" fillId="0" borderId="5" xfId="1" applyFont="1" applyFill="1" applyBorder="1" applyProtection="1"/>
    <xf numFmtId="0" fontId="15" fillId="0" borderId="0" xfId="0" applyFont="1" applyBorder="1" applyAlignment="1" applyProtection="1">
      <alignment horizontal="center"/>
      <protection locked="0"/>
    </xf>
    <xf numFmtId="0" fontId="12" fillId="0" borderId="0" xfId="0" applyFont="1" applyBorder="1" applyProtection="1">
      <protection locked="0"/>
    </xf>
    <xf numFmtId="0" fontId="16" fillId="0" borderId="46" xfId="1" applyFont="1" applyBorder="1" applyAlignment="1" applyProtection="1">
      <alignment horizontal="center"/>
      <protection locked="0"/>
    </xf>
    <xf numFmtId="0" fontId="1" fillId="0" borderId="47" xfId="1" applyBorder="1" applyProtection="1">
      <protection locked="0"/>
    </xf>
    <xf numFmtId="0" fontId="2" fillId="0" borderId="49" xfId="1" applyFont="1" applyBorder="1" applyAlignment="1" applyProtection="1">
      <alignment horizontal="center"/>
      <protection locked="0"/>
    </xf>
    <xf numFmtId="0" fontId="1" fillId="3" borderId="50" xfId="1" applyFill="1" applyBorder="1" applyAlignment="1" applyProtection="1">
      <alignment horizontal="center"/>
      <protection locked="0"/>
    </xf>
    <xf numFmtId="0" fontId="2" fillId="3" borderId="9" xfId="1" applyFont="1" applyFill="1" applyBorder="1" applyAlignment="1" applyProtection="1">
      <alignment horizontal="center"/>
      <protection locked="0"/>
    </xf>
    <xf numFmtId="0" fontId="1" fillId="3" borderId="9" xfId="1" applyFill="1" applyBorder="1" applyAlignment="1" applyProtection="1">
      <alignment horizontal="center"/>
      <protection locked="0"/>
    </xf>
    <xf numFmtId="0" fontId="1" fillId="3" borderId="35" xfId="1" applyFill="1" applyBorder="1" applyAlignment="1" applyProtection="1">
      <alignment horizontal="center"/>
      <protection locked="0"/>
    </xf>
    <xf numFmtId="0" fontId="1" fillId="0" borderId="44" xfId="1" applyBorder="1" applyProtection="1">
      <protection locked="0"/>
    </xf>
    <xf numFmtId="0" fontId="1" fillId="0" borderId="48" xfId="1" applyBorder="1" applyProtection="1">
      <protection locked="0"/>
    </xf>
    <xf numFmtId="0" fontId="2" fillId="0" borderId="51" xfId="1" applyFont="1" applyBorder="1" applyAlignment="1" applyProtection="1">
      <alignment horizontal="center"/>
      <protection locked="0"/>
    </xf>
    <xf numFmtId="0" fontId="1" fillId="3" borderId="34" xfId="1" applyFont="1" applyFill="1" applyBorder="1" applyAlignment="1" applyProtection="1">
      <alignment horizontal="center" vertical="center" wrapText="1"/>
      <protection locked="0"/>
    </xf>
    <xf numFmtId="0" fontId="2" fillId="0" borderId="40" xfId="1" applyFont="1" applyBorder="1" applyAlignment="1" applyProtection="1">
      <alignment horizontal="left" vertical="center" wrapText="1"/>
      <protection locked="0"/>
    </xf>
    <xf numFmtId="0" fontId="1" fillId="0" borderId="38" xfId="1" applyBorder="1" applyAlignment="1" applyProtection="1">
      <alignment horizontal="center" vertical="center" wrapText="1"/>
      <protection locked="0"/>
    </xf>
    <xf numFmtId="0" fontId="1" fillId="0" borderId="0" xfId="1" applyBorder="1" applyProtection="1">
      <protection locked="0"/>
    </xf>
    <xf numFmtId="0" fontId="1" fillId="0" borderId="0" xfId="1" applyBorder="1" applyAlignment="1" applyProtection="1">
      <alignment vertical="center" wrapText="1"/>
      <protection locked="0"/>
    </xf>
    <xf numFmtId="0" fontId="2" fillId="0" borderId="0" xfId="1" applyFont="1" applyBorder="1" applyAlignment="1" applyProtection="1">
      <alignment horizontal="center"/>
      <protection locked="0"/>
    </xf>
    <xf numFmtId="0" fontId="1" fillId="0" borderId="0" xfId="1" applyBorder="1" applyAlignment="1" applyProtection="1">
      <alignment horizontal="center"/>
      <protection locked="0"/>
    </xf>
    <xf numFmtId="0" fontId="1" fillId="0" borderId="0" xfId="1" applyBorder="1" applyAlignment="1" applyProtection="1">
      <alignment horizontal="center" vertical="center" wrapText="1"/>
      <protection locked="0"/>
    </xf>
    <xf numFmtId="0" fontId="1" fillId="0" borderId="0" xfId="1" applyBorder="1" applyAlignment="1" applyProtection="1">
      <alignment horizontal="left" vertical="center" wrapText="1"/>
      <protection locked="0"/>
    </xf>
    <xf numFmtId="0" fontId="1" fillId="0" borderId="0" xfId="1" applyAlignment="1" applyProtection="1">
      <alignment horizontal="left" vertical="center" wrapText="1"/>
      <protection locked="0"/>
    </xf>
    <xf numFmtId="0" fontId="2" fillId="0" borderId="31" xfId="1" applyFont="1" applyBorder="1" applyProtection="1">
      <protection locked="0"/>
    </xf>
    <xf numFmtId="0" fontId="2" fillId="0" borderId="5" xfId="1" applyFont="1" applyBorder="1" applyProtection="1"/>
    <xf numFmtId="0" fontId="1" fillId="0" borderId="20" xfId="1" applyBorder="1" applyAlignment="1" applyProtection="1">
      <alignment horizontal="center"/>
      <protection locked="0"/>
    </xf>
    <xf numFmtId="0" fontId="11" fillId="0" borderId="0" xfId="1" applyFont="1" applyProtection="1">
      <protection locked="0"/>
    </xf>
    <xf numFmtId="0" fontId="1" fillId="0" borderId="29" xfId="1" applyBorder="1" applyProtection="1">
      <protection locked="0"/>
    </xf>
    <xf numFmtId="0" fontId="1" fillId="0" borderId="39" xfId="1" applyBorder="1" applyAlignment="1" applyProtection="1">
      <alignment horizontal="center" vertical="center" wrapText="1"/>
      <protection locked="0"/>
    </xf>
    <xf numFmtId="0" fontId="1" fillId="3" borderId="33" xfId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Border="1" applyProtection="1">
      <protection locked="0"/>
    </xf>
    <xf numFmtId="0" fontId="19" fillId="0" borderId="0" xfId="0" applyFont="1" applyBorder="1" applyAlignment="1" applyProtection="1">
      <alignment horizontal="center"/>
      <protection locked="0"/>
    </xf>
    <xf numFmtId="0" fontId="7" fillId="0" borderId="0" xfId="1" applyFont="1" applyProtection="1">
      <protection locked="0"/>
    </xf>
    <xf numFmtId="164" fontId="5" fillId="0" borderId="23" xfId="0" applyNumberFormat="1" applyFont="1" applyFill="1" applyBorder="1"/>
    <xf numFmtId="164" fontId="5" fillId="0" borderId="53" xfId="0" applyNumberFormat="1" applyFont="1" applyFill="1" applyBorder="1"/>
    <xf numFmtId="2" fontId="2" fillId="0" borderId="43" xfId="1" applyNumberFormat="1" applyFont="1" applyBorder="1" applyProtection="1">
      <protection locked="0"/>
    </xf>
    <xf numFmtId="0" fontId="20" fillId="0" borderId="22" xfId="1" applyFont="1" applyBorder="1" applyProtection="1">
      <protection locked="0"/>
    </xf>
    <xf numFmtId="0" fontId="20" fillId="0" borderId="28" xfId="1" applyFont="1" applyBorder="1" applyProtection="1">
      <protection locked="0"/>
    </xf>
    <xf numFmtId="0" fontId="7" fillId="0" borderId="28" xfId="1" applyFont="1" applyBorder="1" applyProtection="1">
      <protection locked="0"/>
    </xf>
    <xf numFmtId="0" fontId="1" fillId="4" borderId="20" xfId="1" applyFill="1" applyBorder="1" applyAlignment="1" applyProtection="1">
      <alignment horizontal="center" vertical="center"/>
      <protection locked="0"/>
    </xf>
    <xf numFmtId="0" fontId="1" fillId="0" borderId="0" xfId="1" applyAlignment="1" applyProtection="1">
      <alignment horizontal="center"/>
      <protection locked="0"/>
    </xf>
    <xf numFmtId="0" fontId="2" fillId="0" borderId="18" xfId="1" applyFont="1" applyBorder="1" applyProtection="1"/>
    <xf numFmtId="165" fontId="1" fillId="0" borderId="24" xfId="0" applyNumberFormat="1" applyFont="1" applyBorder="1" applyAlignment="1">
      <alignment horizontal="center" vertical="center"/>
    </xf>
    <xf numFmtId="0" fontId="15" fillId="0" borderId="0" xfId="0" applyFont="1" applyBorder="1" applyAlignment="1" applyProtection="1">
      <alignment horizontal="center" wrapText="1"/>
      <protection locked="0"/>
    </xf>
    <xf numFmtId="0" fontId="3" fillId="0" borderId="0" xfId="0" applyFont="1" applyAlignment="1">
      <alignment horizontal="left"/>
    </xf>
    <xf numFmtId="0" fontId="3" fillId="0" borderId="33" xfId="1" applyFont="1" applyBorder="1" applyAlignment="1" applyProtection="1">
      <alignment horizontal="center" vertical="top" wrapText="1"/>
      <protection locked="0"/>
    </xf>
    <xf numFmtId="0" fontId="2" fillId="0" borderId="17" xfId="1" applyFont="1" applyFill="1" applyBorder="1" applyProtection="1">
      <protection locked="0"/>
    </xf>
    <xf numFmtId="0" fontId="2" fillId="0" borderId="18" xfId="1" applyFont="1" applyFill="1" applyBorder="1" applyProtection="1">
      <protection locked="0"/>
    </xf>
    <xf numFmtId="0" fontId="0" fillId="0" borderId="20" xfId="0" applyBorder="1"/>
    <xf numFmtId="0" fontId="1" fillId="0" borderId="0" xfId="0" applyFont="1"/>
    <xf numFmtId="0" fontId="1" fillId="0" borderId="0" xfId="0" applyFont="1" applyAlignment="1">
      <alignment horizontal="center"/>
    </xf>
    <xf numFmtId="14" fontId="0" fillId="0" borderId="20" xfId="0" applyNumberFormat="1" applyBorder="1"/>
    <xf numFmtId="0" fontId="1" fillId="0" borderId="0" xfId="0" applyFont="1" applyFill="1" applyBorder="1"/>
    <xf numFmtId="0" fontId="0" fillId="0" borderId="20" xfId="0" applyNumberFormat="1" applyBorder="1"/>
    <xf numFmtId="0" fontId="3" fillId="0" borderId="6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14" fontId="5" fillId="2" borderId="0" xfId="0" applyNumberFormat="1" applyFont="1" applyFill="1" applyAlignment="1">
      <alignment horizontal="left"/>
    </xf>
    <xf numFmtId="0" fontId="1" fillId="0" borderId="1" xfId="1" applyBorder="1" applyProtection="1">
      <protection locked="0"/>
    </xf>
    <xf numFmtId="0" fontId="3" fillId="0" borderId="33" xfId="1" applyFont="1" applyBorder="1" applyAlignment="1" applyProtection="1">
      <alignment horizontal="center" vertical="top" wrapText="1"/>
      <protection locked="0"/>
    </xf>
    <xf numFmtId="0" fontId="1" fillId="0" borderId="5" xfId="1" applyBorder="1" applyProtection="1"/>
    <xf numFmtId="0" fontId="1" fillId="0" borderId="0" xfId="0" applyFont="1" applyBorder="1" applyProtection="1">
      <protection locked="0"/>
    </xf>
    <xf numFmtId="0" fontId="1" fillId="2" borderId="2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Protection="1">
      <protection locked="0"/>
    </xf>
    <xf numFmtId="164" fontId="5" fillId="2" borderId="53" xfId="0" applyNumberFormat="1" applyFont="1" applyFill="1" applyBorder="1"/>
    <xf numFmtId="0" fontId="2" fillId="2" borderId="1" xfId="1" applyFont="1" applyFill="1" applyBorder="1" applyProtection="1">
      <protection locked="0"/>
    </xf>
    <xf numFmtId="0" fontId="2" fillId="2" borderId="6" xfId="1" applyFont="1" applyFill="1" applyBorder="1" applyProtection="1">
      <protection locked="0"/>
    </xf>
    <xf numFmtId="0" fontId="2" fillId="2" borderId="5" xfId="1" applyFont="1" applyFill="1" applyBorder="1" applyProtection="1"/>
    <xf numFmtId="0" fontId="2" fillId="2" borderId="18" xfId="1" applyFont="1" applyFill="1" applyBorder="1" applyProtection="1">
      <protection locked="0"/>
    </xf>
    <xf numFmtId="0" fontId="2" fillId="2" borderId="16" xfId="1" applyFont="1" applyFill="1" applyBorder="1" applyProtection="1">
      <protection locked="0"/>
    </xf>
    <xf numFmtId="0" fontId="2" fillId="2" borderId="17" xfId="1" applyFont="1" applyFill="1" applyBorder="1" applyProtection="1">
      <protection locked="0"/>
    </xf>
    <xf numFmtId="0" fontId="2" fillId="2" borderId="31" xfId="1" applyFont="1" applyFill="1" applyBorder="1" applyProtection="1">
      <protection locked="0"/>
    </xf>
    <xf numFmtId="0" fontId="2" fillId="0" borderId="12" xfId="1" applyFont="1" applyBorder="1" applyAlignment="1" applyProtection="1">
      <alignment horizontal="center" vertical="center" textRotation="90" wrapText="1"/>
      <protection locked="0"/>
    </xf>
    <xf numFmtId="0" fontId="2" fillId="0" borderId="10" xfId="1" applyFont="1" applyBorder="1" applyAlignment="1" applyProtection="1">
      <alignment horizontal="center" vertical="center" textRotation="90" wrapText="1"/>
      <protection locked="0"/>
    </xf>
    <xf numFmtId="0" fontId="2" fillId="0" borderId="11" xfId="1" applyFont="1" applyBorder="1" applyAlignment="1" applyProtection="1">
      <alignment horizontal="center" vertical="center" textRotation="90" wrapText="1"/>
      <protection locked="0"/>
    </xf>
    <xf numFmtId="0" fontId="2" fillId="0" borderId="28" xfId="1" applyFont="1" applyBorder="1" applyAlignment="1" applyProtection="1">
      <alignment horizontal="center" vertical="center"/>
      <protection locked="0"/>
    </xf>
    <xf numFmtId="0" fontId="2" fillId="0" borderId="29" xfId="1" applyFont="1" applyBorder="1" applyAlignment="1" applyProtection="1">
      <alignment horizontal="center" vertical="center"/>
      <protection locked="0"/>
    </xf>
    <xf numFmtId="0" fontId="2" fillId="0" borderId="47" xfId="1" applyFont="1" applyBorder="1" applyAlignment="1" applyProtection="1">
      <alignment horizontal="center" vertical="center"/>
      <protection locked="0"/>
    </xf>
    <xf numFmtId="0" fontId="2" fillId="0" borderId="13" xfId="1" applyFont="1" applyBorder="1" applyAlignment="1" applyProtection="1">
      <alignment horizontal="center" vertical="center" wrapText="1"/>
      <protection locked="0"/>
    </xf>
    <xf numFmtId="0" fontId="2" fillId="0" borderId="14" xfId="1" applyFont="1" applyBorder="1" applyAlignment="1" applyProtection="1">
      <alignment horizontal="center" vertical="center" wrapText="1"/>
      <protection locked="0"/>
    </xf>
    <xf numFmtId="0" fontId="1" fillId="0" borderId="13" xfId="1" applyFont="1" applyBorder="1" applyAlignment="1" applyProtection="1">
      <alignment horizontal="center" vertical="center"/>
      <protection locked="0"/>
    </xf>
    <xf numFmtId="0" fontId="1" fillId="0" borderId="15" xfId="1" applyFont="1" applyBorder="1" applyAlignment="1" applyProtection="1">
      <alignment horizontal="center" vertical="center"/>
      <protection locked="0"/>
    </xf>
    <xf numFmtId="0" fontId="17" fillId="0" borderId="2" xfId="1" applyFont="1" applyBorder="1" applyAlignment="1" applyProtection="1">
      <alignment horizontal="center" vertical="center" wrapText="1"/>
      <protection locked="0"/>
    </xf>
    <xf numFmtId="0" fontId="17" fillId="0" borderId="7" xfId="1" applyFont="1" applyBorder="1" applyAlignment="1" applyProtection="1">
      <alignment horizontal="center" vertical="center" wrapText="1"/>
      <protection locked="0"/>
    </xf>
    <xf numFmtId="0" fontId="3" fillId="0" borderId="32" xfId="1" applyFont="1" applyBorder="1" applyAlignment="1" applyProtection="1">
      <alignment horizontal="center" vertical="top" wrapText="1"/>
      <protection locked="0"/>
    </xf>
    <xf numFmtId="0" fontId="3" fillId="0" borderId="33" xfId="1" applyFont="1" applyBorder="1" applyAlignment="1" applyProtection="1">
      <alignment horizontal="center" vertical="top" wrapText="1"/>
      <protection locked="0"/>
    </xf>
    <xf numFmtId="0" fontId="3" fillId="0" borderId="34" xfId="1" applyFont="1" applyBorder="1" applyAlignment="1" applyProtection="1">
      <alignment horizontal="center" vertical="top" wrapText="1"/>
      <protection locked="0"/>
    </xf>
    <xf numFmtId="0" fontId="2" fillId="0" borderId="52" xfId="1" applyFont="1" applyBorder="1" applyAlignment="1" applyProtection="1">
      <alignment horizontal="center" vertical="center" wrapText="1"/>
      <protection locked="0"/>
    </xf>
    <xf numFmtId="0" fontId="2" fillId="0" borderId="37" xfId="1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left"/>
    </xf>
    <xf numFmtId="0" fontId="1" fillId="0" borderId="0" xfId="0" applyFont="1" applyFill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2" name="Text Box 1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3" name="Text Box 1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8" name="Text Box 1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9" name="Text Box 1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0" name="Text Box 1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1" name="Text Box 2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22" name="Text Box 21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23" name="Text Box 22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24" name="Text Box 23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5" name="Text Box 2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6" name="Text Box 2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7" name="Text Box 2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8" name="Text Box 3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9" name="Text Box 3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30" name="Text Box 3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31" name="Text Box 3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32" name="Text Box 34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33" name="Text Box 35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34" name="Text Box 36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35" name="Text Box 3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36" name="Text Box 3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37" name="Text Box 3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38" name="Text Box 4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39" name="Text Box 4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40" name="Text Box 4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41" name="Text Box 4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42" name="Text Box 4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43" name="Text Box 4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44" name="Text Box 4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45" name="Text Box 4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46" name="Text Box 4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47" name="Text Box 49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48" name="Text Box 50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49" name="Text Box 51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0" name="Text Box 5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1" name="Text Box 5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2" name="Text Box 5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3" name="Text Box 5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4" name="Text Box 5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5" name="Text Box 5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6" name="Text Box 5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7" name="Text Box 5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8" name="Text Box 6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9" name="Text Box 6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60" name="Text Box 6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61" name="Text Box 6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62" name="Text Box 64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63" name="Text Box 65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64" name="Text Box 66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65" name="Text Box 6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66" name="Text Box 6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67" name="Text Box 6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68" name="Text Box 7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69" name="Text Box 7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70" name="Text Box 7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71" name="Text Box 7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72" name="Text Box 7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73" name="Text Box 7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74" name="Text Box 7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75" name="Text Box 77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76" name="Text Box 78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77" name="Text Box 79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78" name="Text Box 8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79" name="Text Box 8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80" name="Text Box 8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81" name="Text Box 8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82" name="Text Box 8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83" name="Text Box 8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84" name="Text Box 8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85" name="Text Box 90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86" name="Text Box 91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87" name="Text Box 92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88" name="Text Box 9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89" name="Text Box 9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90" name="Text Box 9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91" name="Text Box 9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92" name="Text Box 9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93" name="Text Box 9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94" name="Text Box 9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95" name="Text Box 10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96" name="Text Box 10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97" name="Text Box 10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98" name="Text Box 10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99" name="Text Box 10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00" name="Text Box 105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01" name="Text Box 106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02" name="Text Box 107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03" name="Text Box 10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04" name="Text Box 10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05" name="Text Box 11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06" name="Text Box 11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07" name="Text Box 11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08" name="Text Box 11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09" name="Text Box 11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10" name="Text Box 11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11" name="Text Box 11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12" name="Text Box 11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13" name="Text Box 11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14" name="Text Box 12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15" name="Text Box 121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16" name="Text Box 122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17" name="Text Box 123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18" name="Text Box 12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19" name="Text Box 12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20" name="Text Box 12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21" name="Text Box 12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22" name="Text Box 12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23" name="Text Box 12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24" name="Text Box 13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25" name="Text Box 13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26" name="Text Box 13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27" name="Text Box 13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28" name="Text Box 134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29" name="Text Box 135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30" name="Text Box 136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31" name="Text Box 14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32" name="Text Box 14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33" name="Text Box 14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34" name="Text Box 14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35" name="Text Box 14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36" name="Text Box 14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37" name="Text Box 14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38" name="Text Box 147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39" name="Text Box 148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40" name="Text Box 149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41" name="Text Box 15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42" name="Text Box 15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43" name="Text Box 15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44" name="Text Box 15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45" name="Text Box 15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46" name="Text Box 15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47" name="Text Box 15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48" name="Text Box 15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49" name="Text Box 15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50" name="Text Box 15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51" name="Text Box 16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52" name="Text Box 16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53" name="Text Box 162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54" name="Text Box 163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55" name="Text Box 164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56" name="Text Box 16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57" name="Text Box 16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58" name="Text Box 16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59" name="Text Box 16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60" name="Text Box 16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61" name="Text Box 17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62" name="Text Box 17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63" name="Text Box 17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64" name="Text Box 17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65" name="Text Box 17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66" name="Text Box 17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67" name="Text Box 17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68" name="Text Box 177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69" name="Text Box 178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70" name="Text Box 179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71" name="Text Box 18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72" name="Text Box 18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73" name="Text Box 18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74" name="Text Box 18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75" name="Text Box 18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76" name="Text Box 18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77" name="Text Box 18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78" name="Text Box 18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79" name="Text Box 18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80" name="Text Box 18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81" name="Text Box 190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82" name="Text Box 191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83" name="Text Box 192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84" name="Text Box 19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85" name="Text Box 19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86" name="Text Box 19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87" name="Text Box 19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88" name="Text Box 20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89" name="Text Box 20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90" name="Text Box 20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91" name="Text Box 203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92" name="Text Box 204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93" name="Text Box 205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94" name="Text Box 20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95" name="Text Box 20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96" name="Text Box 20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97" name="Text Box 20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98" name="Text Box 21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99" name="Text Box 21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00" name="Text Box 21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01" name="Text Box 21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02" name="Text Box 21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03" name="Text Box 21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04" name="Text Box 21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05" name="Text Box 21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206" name="Text Box 218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207" name="Text Box 219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208" name="Text Box 220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09" name="Text Box 22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10" name="Text Box 22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11" name="Text Box 22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12" name="Text Box 22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13" name="Text Box 22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88526</xdr:colOff>
      <xdr:row>33</xdr:row>
      <xdr:rowOff>199465</xdr:rowOff>
    </xdr:from>
    <xdr:to>
      <xdr:col>7</xdr:col>
      <xdr:colOff>221876</xdr:colOff>
      <xdr:row>47</xdr:row>
      <xdr:rowOff>22412</xdr:rowOff>
    </xdr:to>
    <xdr:sp macro="" textlink="">
      <xdr:nvSpPr>
        <xdr:cNvPr id="214" name="Text Box 246"/>
        <xdr:cNvSpPr txBox="1">
          <a:spLocks noChangeArrowheads="1"/>
        </xdr:cNvSpPr>
      </xdr:nvSpPr>
      <xdr:spPr bwMode="auto">
        <a:xfrm>
          <a:off x="88526" y="7676590"/>
          <a:ext cx="2305050" cy="216609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66675</xdr:colOff>
      <xdr:row>20</xdr:row>
      <xdr:rowOff>57150</xdr:rowOff>
    </xdr:from>
    <xdr:to>
      <xdr:col>7</xdr:col>
      <xdr:colOff>180975</xdr:colOff>
      <xdr:row>33</xdr:row>
      <xdr:rowOff>123825</xdr:rowOff>
    </xdr:to>
    <xdr:pic>
      <xdr:nvPicPr>
        <xdr:cNvPr id="215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4438650"/>
          <a:ext cx="228600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2" name="Text Box 1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3" name="Text Box 1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8" name="Text Box 1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9" name="Text Box 1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0" name="Text Box 1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1" name="Text Box 2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22" name="Text Box 21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23" name="Text Box 22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24" name="Text Box 23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5" name="Text Box 2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6" name="Text Box 2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7" name="Text Box 2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8" name="Text Box 3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9" name="Text Box 3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30" name="Text Box 3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31" name="Text Box 3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32" name="Text Box 34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33" name="Text Box 35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34" name="Text Box 36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35" name="Text Box 3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36" name="Text Box 3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37" name="Text Box 3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38" name="Text Box 4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39" name="Text Box 4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40" name="Text Box 4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41" name="Text Box 4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42" name="Text Box 4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43" name="Text Box 4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44" name="Text Box 4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45" name="Text Box 4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46" name="Text Box 4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47" name="Text Box 49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48" name="Text Box 50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49" name="Text Box 51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0" name="Text Box 5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1" name="Text Box 5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2" name="Text Box 5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3" name="Text Box 5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4" name="Text Box 5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5" name="Text Box 5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6" name="Text Box 5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7" name="Text Box 5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8" name="Text Box 6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9" name="Text Box 6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60" name="Text Box 6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61" name="Text Box 6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62" name="Text Box 64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63" name="Text Box 65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64" name="Text Box 66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65" name="Text Box 6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66" name="Text Box 6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67" name="Text Box 6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68" name="Text Box 7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69" name="Text Box 7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70" name="Text Box 7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71" name="Text Box 7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72" name="Text Box 7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73" name="Text Box 7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74" name="Text Box 7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75" name="Text Box 77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76" name="Text Box 78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77" name="Text Box 79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78" name="Text Box 8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79" name="Text Box 8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80" name="Text Box 8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81" name="Text Box 8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82" name="Text Box 8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83" name="Text Box 8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84" name="Text Box 8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85" name="Text Box 90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86" name="Text Box 91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87" name="Text Box 92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88" name="Text Box 9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89" name="Text Box 9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90" name="Text Box 9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91" name="Text Box 9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92" name="Text Box 9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93" name="Text Box 9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94" name="Text Box 9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95" name="Text Box 10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96" name="Text Box 10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97" name="Text Box 10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98" name="Text Box 10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99" name="Text Box 10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00" name="Text Box 105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01" name="Text Box 106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02" name="Text Box 107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03" name="Text Box 10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04" name="Text Box 10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05" name="Text Box 11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06" name="Text Box 11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07" name="Text Box 11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08" name="Text Box 11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09" name="Text Box 11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10" name="Text Box 11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11" name="Text Box 11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12" name="Text Box 11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13" name="Text Box 11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14" name="Text Box 12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15" name="Text Box 121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16" name="Text Box 122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17" name="Text Box 123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18" name="Text Box 12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19" name="Text Box 12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20" name="Text Box 12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21" name="Text Box 12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22" name="Text Box 12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23" name="Text Box 12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24" name="Text Box 13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25" name="Text Box 13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26" name="Text Box 13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27" name="Text Box 13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28" name="Text Box 134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29" name="Text Box 135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30" name="Text Box 136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31" name="Text Box 14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32" name="Text Box 14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33" name="Text Box 14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34" name="Text Box 14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35" name="Text Box 14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36" name="Text Box 14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37" name="Text Box 14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38" name="Text Box 147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39" name="Text Box 148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40" name="Text Box 149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41" name="Text Box 15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42" name="Text Box 15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43" name="Text Box 15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44" name="Text Box 15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45" name="Text Box 15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46" name="Text Box 15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47" name="Text Box 15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48" name="Text Box 15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49" name="Text Box 15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50" name="Text Box 15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51" name="Text Box 16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52" name="Text Box 16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53" name="Text Box 162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54" name="Text Box 163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55" name="Text Box 164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56" name="Text Box 16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57" name="Text Box 16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58" name="Text Box 16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59" name="Text Box 16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60" name="Text Box 16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61" name="Text Box 17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62" name="Text Box 17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63" name="Text Box 17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64" name="Text Box 17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65" name="Text Box 17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66" name="Text Box 17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67" name="Text Box 17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68" name="Text Box 177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69" name="Text Box 178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70" name="Text Box 179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71" name="Text Box 18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72" name="Text Box 18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73" name="Text Box 18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74" name="Text Box 18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75" name="Text Box 18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76" name="Text Box 18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77" name="Text Box 18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78" name="Text Box 18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79" name="Text Box 18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80" name="Text Box 18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81" name="Text Box 190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82" name="Text Box 191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83" name="Text Box 192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84" name="Text Box 19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85" name="Text Box 19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86" name="Text Box 19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87" name="Text Box 19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88" name="Text Box 20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89" name="Text Box 20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90" name="Text Box 20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91" name="Text Box 203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92" name="Text Box 204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93" name="Text Box 205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94" name="Text Box 20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95" name="Text Box 20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96" name="Text Box 20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97" name="Text Box 20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98" name="Text Box 21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99" name="Text Box 21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00" name="Text Box 21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01" name="Text Box 21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02" name="Text Box 21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03" name="Text Box 21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04" name="Text Box 21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05" name="Text Box 21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206" name="Text Box 218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207" name="Text Box 219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208" name="Text Box 220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09" name="Text Box 22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10" name="Text Box 22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11" name="Text Box 22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12" name="Text Box 22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13" name="Text Box 22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88526</xdr:colOff>
      <xdr:row>33</xdr:row>
      <xdr:rowOff>199465</xdr:rowOff>
    </xdr:from>
    <xdr:to>
      <xdr:col>7</xdr:col>
      <xdr:colOff>221876</xdr:colOff>
      <xdr:row>47</xdr:row>
      <xdr:rowOff>22412</xdr:rowOff>
    </xdr:to>
    <xdr:sp macro="" textlink="">
      <xdr:nvSpPr>
        <xdr:cNvPr id="214" name="Text Box 246"/>
        <xdr:cNvSpPr txBox="1">
          <a:spLocks noChangeArrowheads="1"/>
        </xdr:cNvSpPr>
      </xdr:nvSpPr>
      <xdr:spPr bwMode="auto">
        <a:xfrm>
          <a:off x="88526" y="7676590"/>
          <a:ext cx="2305050" cy="216609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66675</xdr:colOff>
      <xdr:row>20</xdr:row>
      <xdr:rowOff>57150</xdr:rowOff>
    </xdr:from>
    <xdr:to>
      <xdr:col>7</xdr:col>
      <xdr:colOff>180975</xdr:colOff>
      <xdr:row>33</xdr:row>
      <xdr:rowOff>123825</xdr:rowOff>
    </xdr:to>
    <xdr:pic>
      <xdr:nvPicPr>
        <xdr:cNvPr id="215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4438650"/>
          <a:ext cx="228600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2" name="Text Box 1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3" name="Text Box 1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8" name="Text Box 1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9" name="Text Box 1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0" name="Text Box 1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1" name="Text Box 2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22" name="Text Box 21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23" name="Text Box 22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24" name="Text Box 23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5" name="Text Box 2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6" name="Text Box 2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7" name="Text Box 2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8" name="Text Box 3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9" name="Text Box 3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30" name="Text Box 3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31" name="Text Box 3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32" name="Text Box 34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33" name="Text Box 35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34" name="Text Box 36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35" name="Text Box 3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36" name="Text Box 3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37" name="Text Box 3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38" name="Text Box 4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39" name="Text Box 4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40" name="Text Box 4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41" name="Text Box 4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42" name="Text Box 4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43" name="Text Box 4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44" name="Text Box 4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45" name="Text Box 4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46" name="Text Box 4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47" name="Text Box 49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48" name="Text Box 50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49" name="Text Box 51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0" name="Text Box 5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1" name="Text Box 5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2" name="Text Box 5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3" name="Text Box 5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4" name="Text Box 5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5" name="Text Box 5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6" name="Text Box 5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7" name="Text Box 5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8" name="Text Box 6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9" name="Text Box 6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60" name="Text Box 6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61" name="Text Box 6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62" name="Text Box 64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63" name="Text Box 65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64" name="Text Box 66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65" name="Text Box 6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66" name="Text Box 6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67" name="Text Box 6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68" name="Text Box 7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69" name="Text Box 7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70" name="Text Box 7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71" name="Text Box 7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72" name="Text Box 7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73" name="Text Box 7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74" name="Text Box 7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75" name="Text Box 77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76" name="Text Box 78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77" name="Text Box 79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78" name="Text Box 8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79" name="Text Box 8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80" name="Text Box 8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81" name="Text Box 8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82" name="Text Box 8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83" name="Text Box 8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84" name="Text Box 8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85" name="Text Box 90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86" name="Text Box 91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87" name="Text Box 92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88" name="Text Box 9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89" name="Text Box 9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90" name="Text Box 9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91" name="Text Box 9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92" name="Text Box 9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93" name="Text Box 9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94" name="Text Box 9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95" name="Text Box 10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96" name="Text Box 10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97" name="Text Box 10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98" name="Text Box 10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99" name="Text Box 10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00" name="Text Box 105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01" name="Text Box 106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02" name="Text Box 107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03" name="Text Box 10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04" name="Text Box 10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05" name="Text Box 11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06" name="Text Box 11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07" name="Text Box 11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08" name="Text Box 11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09" name="Text Box 11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10" name="Text Box 11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11" name="Text Box 11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12" name="Text Box 11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13" name="Text Box 11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14" name="Text Box 12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15" name="Text Box 121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16" name="Text Box 122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17" name="Text Box 123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18" name="Text Box 12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19" name="Text Box 12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20" name="Text Box 12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21" name="Text Box 12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22" name="Text Box 12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23" name="Text Box 12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24" name="Text Box 13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25" name="Text Box 13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26" name="Text Box 13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27" name="Text Box 13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28" name="Text Box 134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29" name="Text Box 135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30" name="Text Box 136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31" name="Text Box 14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32" name="Text Box 14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33" name="Text Box 14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34" name="Text Box 14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35" name="Text Box 14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36" name="Text Box 14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37" name="Text Box 14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38" name="Text Box 147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39" name="Text Box 148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40" name="Text Box 149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41" name="Text Box 15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42" name="Text Box 15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43" name="Text Box 15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44" name="Text Box 15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45" name="Text Box 15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46" name="Text Box 15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47" name="Text Box 15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48" name="Text Box 15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49" name="Text Box 15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50" name="Text Box 15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51" name="Text Box 16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52" name="Text Box 16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53" name="Text Box 162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54" name="Text Box 163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55" name="Text Box 164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56" name="Text Box 16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57" name="Text Box 16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58" name="Text Box 16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59" name="Text Box 16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60" name="Text Box 16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61" name="Text Box 17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62" name="Text Box 17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63" name="Text Box 17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64" name="Text Box 17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65" name="Text Box 17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66" name="Text Box 17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67" name="Text Box 17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68" name="Text Box 177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69" name="Text Box 178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70" name="Text Box 179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71" name="Text Box 18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72" name="Text Box 18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73" name="Text Box 18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74" name="Text Box 18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75" name="Text Box 18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76" name="Text Box 18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77" name="Text Box 18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78" name="Text Box 18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79" name="Text Box 18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80" name="Text Box 18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81" name="Text Box 190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82" name="Text Box 191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83" name="Text Box 192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84" name="Text Box 19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85" name="Text Box 19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86" name="Text Box 19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87" name="Text Box 19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88" name="Text Box 20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89" name="Text Box 20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90" name="Text Box 20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91" name="Text Box 203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92" name="Text Box 204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93" name="Text Box 205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94" name="Text Box 20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95" name="Text Box 20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96" name="Text Box 20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97" name="Text Box 20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98" name="Text Box 21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99" name="Text Box 21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00" name="Text Box 21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01" name="Text Box 21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02" name="Text Box 21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03" name="Text Box 21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04" name="Text Box 21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05" name="Text Box 21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206" name="Text Box 218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207" name="Text Box 219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208" name="Text Box 220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09" name="Text Box 22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10" name="Text Box 22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11" name="Text Box 22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12" name="Text Box 22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13" name="Text Box 22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88526</xdr:colOff>
      <xdr:row>33</xdr:row>
      <xdr:rowOff>199465</xdr:rowOff>
    </xdr:from>
    <xdr:to>
      <xdr:col>7</xdr:col>
      <xdr:colOff>221876</xdr:colOff>
      <xdr:row>47</xdr:row>
      <xdr:rowOff>22412</xdr:rowOff>
    </xdr:to>
    <xdr:sp macro="" textlink="">
      <xdr:nvSpPr>
        <xdr:cNvPr id="214" name="Text Box 246"/>
        <xdr:cNvSpPr txBox="1">
          <a:spLocks noChangeArrowheads="1"/>
        </xdr:cNvSpPr>
      </xdr:nvSpPr>
      <xdr:spPr bwMode="auto">
        <a:xfrm>
          <a:off x="88526" y="7676590"/>
          <a:ext cx="2305050" cy="216609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66675</xdr:colOff>
      <xdr:row>20</xdr:row>
      <xdr:rowOff>57150</xdr:rowOff>
    </xdr:from>
    <xdr:to>
      <xdr:col>7</xdr:col>
      <xdr:colOff>180975</xdr:colOff>
      <xdr:row>33</xdr:row>
      <xdr:rowOff>123825</xdr:rowOff>
    </xdr:to>
    <xdr:pic>
      <xdr:nvPicPr>
        <xdr:cNvPr id="215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4438650"/>
          <a:ext cx="228600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2" name="Text Box 1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3" name="Text Box 1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8" name="Text Box 1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9" name="Text Box 1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0" name="Text Box 1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1" name="Text Box 2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22" name="Text Box 21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23" name="Text Box 22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24" name="Text Box 23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5" name="Text Box 2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6" name="Text Box 2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7" name="Text Box 2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8" name="Text Box 3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9" name="Text Box 3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30" name="Text Box 3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31" name="Text Box 3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32" name="Text Box 34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33" name="Text Box 35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34" name="Text Box 36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35" name="Text Box 3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36" name="Text Box 3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37" name="Text Box 3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38" name="Text Box 4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39" name="Text Box 4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40" name="Text Box 4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41" name="Text Box 4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42" name="Text Box 4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43" name="Text Box 4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44" name="Text Box 4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45" name="Text Box 4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46" name="Text Box 4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47" name="Text Box 49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48" name="Text Box 50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49" name="Text Box 51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0" name="Text Box 5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1" name="Text Box 5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2" name="Text Box 5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3" name="Text Box 5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4" name="Text Box 5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5" name="Text Box 5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6" name="Text Box 5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7" name="Text Box 5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8" name="Text Box 6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59" name="Text Box 6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60" name="Text Box 6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61" name="Text Box 6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62" name="Text Box 64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63" name="Text Box 65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64" name="Text Box 66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65" name="Text Box 6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66" name="Text Box 6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67" name="Text Box 6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68" name="Text Box 7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69" name="Text Box 7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70" name="Text Box 7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71" name="Text Box 7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72" name="Text Box 7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73" name="Text Box 7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74" name="Text Box 7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75" name="Text Box 77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76" name="Text Box 78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77" name="Text Box 79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78" name="Text Box 8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79" name="Text Box 8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80" name="Text Box 8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81" name="Text Box 8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82" name="Text Box 8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83" name="Text Box 8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84" name="Text Box 8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85" name="Text Box 90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86" name="Text Box 91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87" name="Text Box 92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88" name="Text Box 9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89" name="Text Box 9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90" name="Text Box 9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91" name="Text Box 9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92" name="Text Box 9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93" name="Text Box 9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94" name="Text Box 9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95" name="Text Box 10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96" name="Text Box 10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97" name="Text Box 10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98" name="Text Box 10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99" name="Text Box 10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00" name="Text Box 105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01" name="Text Box 106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02" name="Text Box 107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03" name="Text Box 10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04" name="Text Box 10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05" name="Text Box 11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06" name="Text Box 11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07" name="Text Box 11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08" name="Text Box 11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09" name="Text Box 11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10" name="Text Box 11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11" name="Text Box 11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12" name="Text Box 11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13" name="Text Box 11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14" name="Text Box 12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15" name="Text Box 121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16" name="Text Box 122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17" name="Text Box 123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18" name="Text Box 12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19" name="Text Box 12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20" name="Text Box 12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21" name="Text Box 12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22" name="Text Box 12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23" name="Text Box 12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24" name="Text Box 13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25" name="Text Box 13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26" name="Text Box 13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27" name="Text Box 13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28" name="Text Box 134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29" name="Text Box 135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30" name="Text Box 136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31" name="Text Box 14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32" name="Text Box 14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33" name="Text Box 14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34" name="Text Box 14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35" name="Text Box 14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36" name="Text Box 14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37" name="Text Box 14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38" name="Text Box 147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39" name="Text Box 148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40" name="Text Box 149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41" name="Text Box 15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42" name="Text Box 15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43" name="Text Box 15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44" name="Text Box 15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45" name="Text Box 15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46" name="Text Box 15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47" name="Text Box 15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48" name="Text Box 15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49" name="Text Box 15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50" name="Text Box 15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51" name="Text Box 16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52" name="Text Box 16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53" name="Text Box 162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54" name="Text Box 163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55" name="Text Box 164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56" name="Text Box 16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57" name="Text Box 16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58" name="Text Box 16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59" name="Text Box 16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60" name="Text Box 16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61" name="Text Box 17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62" name="Text Box 17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63" name="Text Box 17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64" name="Text Box 17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65" name="Text Box 17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66" name="Text Box 17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67" name="Text Box 17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68" name="Text Box 177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69" name="Text Box 178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70" name="Text Box 179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71" name="Text Box 18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72" name="Text Box 18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73" name="Text Box 18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74" name="Text Box 18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75" name="Text Box 18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76" name="Text Box 18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77" name="Text Box 18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78" name="Text Box 18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79" name="Text Box 18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80" name="Text Box 18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81" name="Text Box 190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82" name="Text Box 191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83" name="Text Box 192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84" name="Text Box 19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85" name="Text Box 19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86" name="Text Box 19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87" name="Text Box 19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88" name="Text Box 20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89" name="Text Box 20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90" name="Text Box 20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91" name="Text Box 203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92" name="Text Box 204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193" name="Text Box 205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94" name="Text Box 20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95" name="Text Box 20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96" name="Text Box 208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97" name="Text Box 209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98" name="Text Box 210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199" name="Text Box 21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00" name="Text Box 21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01" name="Text Box 21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02" name="Text Box 21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03" name="Text Box 21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04" name="Text Box 216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05" name="Text Box 217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206" name="Text Box 218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207" name="Text Box 219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1</xdr:col>
      <xdr:colOff>171450</xdr:colOff>
      <xdr:row>0</xdr:row>
      <xdr:rowOff>0</xdr:rowOff>
    </xdr:from>
    <xdr:to>
      <xdr:col>10</xdr:col>
      <xdr:colOff>266700</xdr:colOff>
      <xdr:row>0</xdr:row>
      <xdr:rowOff>0</xdr:rowOff>
    </xdr:to>
    <xdr:sp macro="" textlink="">
      <xdr:nvSpPr>
        <xdr:cNvPr id="208" name="Text Box 220"/>
        <xdr:cNvSpPr txBox="1">
          <a:spLocks noChangeArrowheads="1"/>
        </xdr:cNvSpPr>
      </xdr:nvSpPr>
      <xdr:spPr bwMode="auto">
        <a:xfrm>
          <a:off x="371475" y="0"/>
          <a:ext cx="36004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09" name="Text Box 221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10" name="Text Box 222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11" name="Text Box 223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12" name="Text Box 224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171450</xdr:colOff>
      <xdr:row>0</xdr:row>
      <xdr:rowOff>0</xdr:rowOff>
    </xdr:from>
    <xdr:to>
      <xdr:col>7</xdr:col>
      <xdr:colOff>266700</xdr:colOff>
      <xdr:row>0</xdr:row>
      <xdr:rowOff>0</xdr:rowOff>
    </xdr:to>
    <xdr:sp macro="" textlink="">
      <xdr:nvSpPr>
        <xdr:cNvPr id="213" name="Text Box 225"/>
        <xdr:cNvSpPr txBox="1">
          <a:spLocks noChangeArrowheads="1"/>
        </xdr:cNvSpPr>
      </xdr:nvSpPr>
      <xdr:spPr bwMode="auto">
        <a:xfrm>
          <a:off x="171450" y="0"/>
          <a:ext cx="2266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88526</xdr:colOff>
      <xdr:row>33</xdr:row>
      <xdr:rowOff>199465</xdr:rowOff>
    </xdr:from>
    <xdr:to>
      <xdr:col>7</xdr:col>
      <xdr:colOff>221876</xdr:colOff>
      <xdr:row>47</xdr:row>
      <xdr:rowOff>22412</xdr:rowOff>
    </xdr:to>
    <xdr:sp macro="" textlink="">
      <xdr:nvSpPr>
        <xdr:cNvPr id="214" name="Text Box 246"/>
        <xdr:cNvSpPr txBox="1">
          <a:spLocks noChangeArrowheads="1"/>
        </xdr:cNvSpPr>
      </xdr:nvSpPr>
      <xdr:spPr bwMode="auto">
        <a:xfrm>
          <a:off x="88526" y="7676590"/>
          <a:ext cx="2305050" cy="216609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En face des codes TE (Temps de travail effectif ) et TJ (temps de trajet) indiqué le temps effectué en heures et centième d'heure.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les absences indiquer les codes suivants 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Cg Payé  CP - 1/2 jour CPC2  - Formation   FP - JRTT RU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1/2 JRTT  RTJ- our Férié JF- Maladie  ML - Acc Trajet AJ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Congé Pater.  PA - Maternité MT - Acc Tavail  AT - Cg sans solde NE - Soin enfant  SE - Cg naissance CN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Mariage salarié  MS - Déces famille DF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Récup. Sam/Dim    RE - Récup (1/2J) R2 - Jour Supplém.  JS - Abs autorisée AE - Fongecif    FG</a:t>
          </a:r>
        </a:p>
      </xdr:txBody>
    </xdr:sp>
    <xdr:clientData/>
  </xdr:twoCellAnchor>
  <xdr:twoCellAnchor>
    <xdr:from>
      <xdr:col>0</xdr:col>
      <xdr:colOff>66675</xdr:colOff>
      <xdr:row>20</xdr:row>
      <xdr:rowOff>57150</xdr:rowOff>
    </xdr:from>
    <xdr:to>
      <xdr:col>7</xdr:col>
      <xdr:colOff>180975</xdr:colOff>
      <xdr:row>33</xdr:row>
      <xdr:rowOff>123825</xdr:rowOff>
    </xdr:to>
    <xdr:pic>
      <xdr:nvPicPr>
        <xdr:cNvPr id="215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4438650"/>
          <a:ext cx="228600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G37"/>
  <sheetViews>
    <sheetView zoomScale="85" zoomScaleNormal="85" workbookViewId="0">
      <selection activeCell="U10" sqref="U10"/>
    </sheetView>
  </sheetViews>
  <sheetFormatPr baseColWidth="10" defaultColWidth="9.140625" defaultRowHeight="12.75" x14ac:dyDescent="0.2"/>
  <cols>
    <col min="1" max="1" width="3" style="56" customWidth="1"/>
    <col min="2" max="2" width="6" style="57" customWidth="1"/>
    <col min="3" max="8" width="4.7109375" style="57" customWidth="1"/>
    <col min="9" max="9" width="2.85546875" style="57" bestFit="1" customWidth="1"/>
    <col min="10" max="10" width="15.42578125" style="57" customWidth="1"/>
    <col min="11" max="11" width="21.28515625" style="57" customWidth="1"/>
    <col min="12" max="12" width="20.42578125" style="57" customWidth="1"/>
    <col min="13" max="13" width="19" style="57" customWidth="1"/>
    <col min="14" max="14" width="5.5703125" style="59" customWidth="1"/>
    <col min="15" max="15" width="4.85546875" style="57" customWidth="1"/>
    <col min="16" max="16" width="6.42578125" style="57" customWidth="1"/>
    <col min="17" max="17" width="5.28515625" style="57" customWidth="1"/>
    <col min="18" max="18" width="6.85546875" style="57" bestFit="1" customWidth="1"/>
    <col min="19" max="19" width="16.5703125" style="57" customWidth="1"/>
    <col min="20" max="20" width="4.7109375" style="57" customWidth="1"/>
    <col min="21" max="21" width="30.28515625" style="129" customWidth="1"/>
    <col min="22" max="22" width="6" style="129" customWidth="1"/>
    <col min="23" max="23" width="8.28515625" style="64" customWidth="1"/>
    <col min="24" max="25" width="9.140625" style="64"/>
    <col min="26" max="257" width="9.140625" style="57"/>
    <col min="258" max="258" width="2" style="57" customWidth="1"/>
    <col min="259" max="259" width="6" style="57" customWidth="1"/>
    <col min="260" max="265" width="4.7109375" style="57" customWidth="1"/>
    <col min="266" max="266" width="15.42578125" style="57" customWidth="1"/>
    <col min="267" max="267" width="21.28515625" style="57" customWidth="1"/>
    <col min="268" max="268" width="20.42578125" style="57" customWidth="1"/>
    <col min="269" max="269" width="19" style="57" customWidth="1"/>
    <col min="270" max="270" width="5.5703125" style="57" customWidth="1"/>
    <col min="271" max="271" width="4.85546875" style="57" customWidth="1"/>
    <col min="272" max="272" width="6.42578125" style="57" customWidth="1"/>
    <col min="273" max="273" width="5.28515625" style="57" customWidth="1"/>
    <col min="274" max="274" width="5.5703125" style="57" customWidth="1"/>
    <col min="275" max="275" width="16.5703125" style="57" customWidth="1"/>
    <col min="276" max="276" width="4.7109375" style="57" customWidth="1"/>
    <col min="277" max="277" width="30.28515625" style="57" customWidth="1"/>
    <col min="278" max="278" width="6" style="57" customWidth="1"/>
    <col min="279" max="279" width="8.28515625" style="57" customWidth="1"/>
    <col min="280" max="513" width="9.140625" style="57"/>
    <col min="514" max="514" width="2" style="57" customWidth="1"/>
    <col min="515" max="515" width="6" style="57" customWidth="1"/>
    <col min="516" max="521" width="4.7109375" style="57" customWidth="1"/>
    <col min="522" max="522" width="15.42578125" style="57" customWidth="1"/>
    <col min="523" max="523" width="21.28515625" style="57" customWidth="1"/>
    <col min="524" max="524" width="20.42578125" style="57" customWidth="1"/>
    <col min="525" max="525" width="19" style="57" customWidth="1"/>
    <col min="526" max="526" width="5.5703125" style="57" customWidth="1"/>
    <col min="527" max="527" width="4.85546875" style="57" customWidth="1"/>
    <col min="528" max="528" width="6.42578125" style="57" customWidth="1"/>
    <col min="529" max="529" width="5.28515625" style="57" customWidth="1"/>
    <col min="530" max="530" width="5.5703125" style="57" customWidth="1"/>
    <col min="531" max="531" width="16.5703125" style="57" customWidth="1"/>
    <col min="532" max="532" width="4.7109375" style="57" customWidth="1"/>
    <col min="533" max="533" width="30.28515625" style="57" customWidth="1"/>
    <col min="534" max="534" width="6" style="57" customWidth="1"/>
    <col min="535" max="535" width="8.28515625" style="57" customWidth="1"/>
    <col min="536" max="769" width="9.140625" style="57"/>
    <col min="770" max="770" width="2" style="57" customWidth="1"/>
    <col min="771" max="771" width="6" style="57" customWidth="1"/>
    <col min="772" max="777" width="4.7109375" style="57" customWidth="1"/>
    <col min="778" max="778" width="15.42578125" style="57" customWidth="1"/>
    <col min="779" max="779" width="21.28515625" style="57" customWidth="1"/>
    <col min="780" max="780" width="20.42578125" style="57" customWidth="1"/>
    <col min="781" max="781" width="19" style="57" customWidth="1"/>
    <col min="782" max="782" width="5.5703125" style="57" customWidth="1"/>
    <col min="783" max="783" width="4.85546875" style="57" customWidth="1"/>
    <col min="784" max="784" width="6.42578125" style="57" customWidth="1"/>
    <col min="785" max="785" width="5.28515625" style="57" customWidth="1"/>
    <col min="786" max="786" width="5.5703125" style="57" customWidth="1"/>
    <col min="787" max="787" width="16.5703125" style="57" customWidth="1"/>
    <col min="788" max="788" width="4.7109375" style="57" customWidth="1"/>
    <col min="789" max="789" width="30.28515625" style="57" customWidth="1"/>
    <col min="790" max="790" width="6" style="57" customWidth="1"/>
    <col min="791" max="791" width="8.28515625" style="57" customWidth="1"/>
    <col min="792" max="1025" width="9.140625" style="57"/>
    <col min="1026" max="1026" width="2" style="57" customWidth="1"/>
    <col min="1027" max="1027" width="6" style="57" customWidth="1"/>
    <col min="1028" max="1033" width="4.7109375" style="57" customWidth="1"/>
    <col min="1034" max="1034" width="15.42578125" style="57" customWidth="1"/>
    <col min="1035" max="1035" width="21.28515625" style="57" customWidth="1"/>
    <col min="1036" max="1036" width="20.42578125" style="57" customWidth="1"/>
    <col min="1037" max="1037" width="19" style="57" customWidth="1"/>
    <col min="1038" max="1038" width="5.5703125" style="57" customWidth="1"/>
    <col min="1039" max="1039" width="4.85546875" style="57" customWidth="1"/>
    <col min="1040" max="1040" width="6.42578125" style="57" customWidth="1"/>
    <col min="1041" max="1041" width="5.28515625" style="57" customWidth="1"/>
    <col min="1042" max="1042" width="5.5703125" style="57" customWidth="1"/>
    <col min="1043" max="1043" width="16.5703125" style="57" customWidth="1"/>
    <col min="1044" max="1044" width="4.7109375" style="57" customWidth="1"/>
    <col min="1045" max="1045" width="30.28515625" style="57" customWidth="1"/>
    <col min="1046" max="1046" width="6" style="57" customWidth="1"/>
    <col min="1047" max="1047" width="8.28515625" style="57" customWidth="1"/>
    <col min="1048" max="1281" width="9.140625" style="57"/>
    <col min="1282" max="1282" width="2" style="57" customWidth="1"/>
    <col min="1283" max="1283" width="6" style="57" customWidth="1"/>
    <col min="1284" max="1289" width="4.7109375" style="57" customWidth="1"/>
    <col min="1290" max="1290" width="15.42578125" style="57" customWidth="1"/>
    <col min="1291" max="1291" width="21.28515625" style="57" customWidth="1"/>
    <col min="1292" max="1292" width="20.42578125" style="57" customWidth="1"/>
    <col min="1293" max="1293" width="19" style="57" customWidth="1"/>
    <col min="1294" max="1294" width="5.5703125" style="57" customWidth="1"/>
    <col min="1295" max="1295" width="4.85546875" style="57" customWidth="1"/>
    <col min="1296" max="1296" width="6.42578125" style="57" customWidth="1"/>
    <col min="1297" max="1297" width="5.28515625" style="57" customWidth="1"/>
    <col min="1298" max="1298" width="5.5703125" style="57" customWidth="1"/>
    <col min="1299" max="1299" width="16.5703125" style="57" customWidth="1"/>
    <col min="1300" max="1300" width="4.7109375" style="57" customWidth="1"/>
    <col min="1301" max="1301" width="30.28515625" style="57" customWidth="1"/>
    <col min="1302" max="1302" width="6" style="57" customWidth="1"/>
    <col min="1303" max="1303" width="8.28515625" style="57" customWidth="1"/>
    <col min="1304" max="1537" width="9.140625" style="57"/>
    <col min="1538" max="1538" width="2" style="57" customWidth="1"/>
    <col min="1539" max="1539" width="6" style="57" customWidth="1"/>
    <col min="1540" max="1545" width="4.7109375" style="57" customWidth="1"/>
    <col min="1546" max="1546" width="15.42578125" style="57" customWidth="1"/>
    <col min="1547" max="1547" width="21.28515625" style="57" customWidth="1"/>
    <col min="1548" max="1548" width="20.42578125" style="57" customWidth="1"/>
    <col min="1549" max="1549" width="19" style="57" customWidth="1"/>
    <col min="1550" max="1550" width="5.5703125" style="57" customWidth="1"/>
    <col min="1551" max="1551" width="4.85546875" style="57" customWidth="1"/>
    <col min="1552" max="1552" width="6.42578125" style="57" customWidth="1"/>
    <col min="1553" max="1553" width="5.28515625" style="57" customWidth="1"/>
    <col min="1554" max="1554" width="5.5703125" style="57" customWidth="1"/>
    <col min="1555" max="1555" width="16.5703125" style="57" customWidth="1"/>
    <col min="1556" max="1556" width="4.7109375" style="57" customWidth="1"/>
    <col min="1557" max="1557" width="30.28515625" style="57" customWidth="1"/>
    <col min="1558" max="1558" width="6" style="57" customWidth="1"/>
    <col min="1559" max="1559" width="8.28515625" style="57" customWidth="1"/>
    <col min="1560" max="1793" width="9.140625" style="57"/>
    <col min="1794" max="1794" width="2" style="57" customWidth="1"/>
    <col min="1795" max="1795" width="6" style="57" customWidth="1"/>
    <col min="1796" max="1801" width="4.7109375" style="57" customWidth="1"/>
    <col min="1802" max="1802" width="15.42578125" style="57" customWidth="1"/>
    <col min="1803" max="1803" width="21.28515625" style="57" customWidth="1"/>
    <col min="1804" max="1804" width="20.42578125" style="57" customWidth="1"/>
    <col min="1805" max="1805" width="19" style="57" customWidth="1"/>
    <col min="1806" max="1806" width="5.5703125" style="57" customWidth="1"/>
    <col min="1807" max="1807" width="4.85546875" style="57" customWidth="1"/>
    <col min="1808" max="1808" width="6.42578125" style="57" customWidth="1"/>
    <col min="1809" max="1809" width="5.28515625" style="57" customWidth="1"/>
    <col min="1810" max="1810" width="5.5703125" style="57" customWidth="1"/>
    <col min="1811" max="1811" width="16.5703125" style="57" customWidth="1"/>
    <col min="1812" max="1812" width="4.7109375" style="57" customWidth="1"/>
    <col min="1813" max="1813" width="30.28515625" style="57" customWidth="1"/>
    <col min="1814" max="1814" width="6" style="57" customWidth="1"/>
    <col min="1815" max="1815" width="8.28515625" style="57" customWidth="1"/>
    <col min="1816" max="2049" width="9.140625" style="57"/>
    <col min="2050" max="2050" width="2" style="57" customWidth="1"/>
    <col min="2051" max="2051" width="6" style="57" customWidth="1"/>
    <col min="2052" max="2057" width="4.7109375" style="57" customWidth="1"/>
    <col min="2058" max="2058" width="15.42578125" style="57" customWidth="1"/>
    <col min="2059" max="2059" width="21.28515625" style="57" customWidth="1"/>
    <col min="2060" max="2060" width="20.42578125" style="57" customWidth="1"/>
    <col min="2061" max="2061" width="19" style="57" customWidth="1"/>
    <col min="2062" max="2062" width="5.5703125" style="57" customWidth="1"/>
    <col min="2063" max="2063" width="4.85546875" style="57" customWidth="1"/>
    <col min="2064" max="2064" width="6.42578125" style="57" customWidth="1"/>
    <col min="2065" max="2065" width="5.28515625" style="57" customWidth="1"/>
    <col min="2066" max="2066" width="5.5703125" style="57" customWidth="1"/>
    <col min="2067" max="2067" width="16.5703125" style="57" customWidth="1"/>
    <col min="2068" max="2068" width="4.7109375" style="57" customWidth="1"/>
    <col min="2069" max="2069" width="30.28515625" style="57" customWidth="1"/>
    <col min="2070" max="2070" width="6" style="57" customWidth="1"/>
    <col min="2071" max="2071" width="8.28515625" style="57" customWidth="1"/>
    <col min="2072" max="2305" width="9.140625" style="57"/>
    <col min="2306" max="2306" width="2" style="57" customWidth="1"/>
    <col min="2307" max="2307" width="6" style="57" customWidth="1"/>
    <col min="2308" max="2313" width="4.7109375" style="57" customWidth="1"/>
    <col min="2314" max="2314" width="15.42578125" style="57" customWidth="1"/>
    <col min="2315" max="2315" width="21.28515625" style="57" customWidth="1"/>
    <col min="2316" max="2316" width="20.42578125" style="57" customWidth="1"/>
    <col min="2317" max="2317" width="19" style="57" customWidth="1"/>
    <col min="2318" max="2318" width="5.5703125" style="57" customWidth="1"/>
    <col min="2319" max="2319" width="4.85546875" style="57" customWidth="1"/>
    <col min="2320" max="2320" width="6.42578125" style="57" customWidth="1"/>
    <col min="2321" max="2321" width="5.28515625" style="57" customWidth="1"/>
    <col min="2322" max="2322" width="5.5703125" style="57" customWidth="1"/>
    <col min="2323" max="2323" width="16.5703125" style="57" customWidth="1"/>
    <col min="2324" max="2324" width="4.7109375" style="57" customWidth="1"/>
    <col min="2325" max="2325" width="30.28515625" style="57" customWidth="1"/>
    <col min="2326" max="2326" width="6" style="57" customWidth="1"/>
    <col min="2327" max="2327" width="8.28515625" style="57" customWidth="1"/>
    <col min="2328" max="2561" width="9.140625" style="57"/>
    <col min="2562" max="2562" width="2" style="57" customWidth="1"/>
    <col min="2563" max="2563" width="6" style="57" customWidth="1"/>
    <col min="2564" max="2569" width="4.7109375" style="57" customWidth="1"/>
    <col min="2570" max="2570" width="15.42578125" style="57" customWidth="1"/>
    <col min="2571" max="2571" width="21.28515625" style="57" customWidth="1"/>
    <col min="2572" max="2572" width="20.42578125" style="57" customWidth="1"/>
    <col min="2573" max="2573" width="19" style="57" customWidth="1"/>
    <col min="2574" max="2574" width="5.5703125" style="57" customWidth="1"/>
    <col min="2575" max="2575" width="4.85546875" style="57" customWidth="1"/>
    <col min="2576" max="2576" width="6.42578125" style="57" customWidth="1"/>
    <col min="2577" max="2577" width="5.28515625" style="57" customWidth="1"/>
    <col min="2578" max="2578" width="5.5703125" style="57" customWidth="1"/>
    <col min="2579" max="2579" width="16.5703125" style="57" customWidth="1"/>
    <col min="2580" max="2580" width="4.7109375" style="57" customWidth="1"/>
    <col min="2581" max="2581" width="30.28515625" style="57" customWidth="1"/>
    <col min="2582" max="2582" width="6" style="57" customWidth="1"/>
    <col min="2583" max="2583" width="8.28515625" style="57" customWidth="1"/>
    <col min="2584" max="2817" width="9.140625" style="57"/>
    <col min="2818" max="2818" width="2" style="57" customWidth="1"/>
    <col min="2819" max="2819" width="6" style="57" customWidth="1"/>
    <col min="2820" max="2825" width="4.7109375" style="57" customWidth="1"/>
    <col min="2826" max="2826" width="15.42578125" style="57" customWidth="1"/>
    <col min="2827" max="2827" width="21.28515625" style="57" customWidth="1"/>
    <col min="2828" max="2828" width="20.42578125" style="57" customWidth="1"/>
    <col min="2829" max="2829" width="19" style="57" customWidth="1"/>
    <col min="2830" max="2830" width="5.5703125" style="57" customWidth="1"/>
    <col min="2831" max="2831" width="4.85546875" style="57" customWidth="1"/>
    <col min="2832" max="2832" width="6.42578125" style="57" customWidth="1"/>
    <col min="2833" max="2833" width="5.28515625" style="57" customWidth="1"/>
    <col min="2834" max="2834" width="5.5703125" style="57" customWidth="1"/>
    <col min="2835" max="2835" width="16.5703125" style="57" customWidth="1"/>
    <col min="2836" max="2836" width="4.7109375" style="57" customWidth="1"/>
    <col min="2837" max="2837" width="30.28515625" style="57" customWidth="1"/>
    <col min="2838" max="2838" width="6" style="57" customWidth="1"/>
    <col min="2839" max="2839" width="8.28515625" style="57" customWidth="1"/>
    <col min="2840" max="3073" width="9.140625" style="57"/>
    <col min="3074" max="3074" width="2" style="57" customWidth="1"/>
    <col min="3075" max="3075" width="6" style="57" customWidth="1"/>
    <col min="3076" max="3081" width="4.7109375" style="57" customWidth="1"/>
    <col min="3082" max="3082" width="15.42578125" style="57" customWidth="1"/>
    <col min="3083" max="3083" width="21.28515625" style="57" customWidth="1"/>
    <col min="3084" max="3084" width="20.42578125" style="57" customWidth="1"/>
    <col min="3085" max="3085" width="19" style="57" customWidth="1"/>
    <col min="3086" max="3086" width="5.5703125" style="57" customWidth="1"/>
    <col min="3087" max="3087" width="4.85546875" style="57" customWidth="1"/>
    <col min="3088" max="3088" width="6.42578125" style="57" customWidth="1"/>
    <col min="3089" max="3089" width="5.28515625" style="57" customWidth="1"/>
    <col min="3090" max="3090" width="5.5703125" style="57" customWidth="1"/>
    <col min="3091" max="3091" width="16.5703125" style="57" customWidth="1"/>
    <col min="3092" max="3092" width="4.7109375" style="57" customWidth="1"/>
    <col min="3093" max="3093" width="30.28515625" style="57" customWidth="1"/>
    <col min="3094" max="3094" width="6" style="57" customWidth="1"/>
    <col min="3095" max="3095" width="8.28515625" style="57" customWidth="1"/>
    <col min="3096" max="3329" width="9.140625" style="57"/>
    <col min="3330" max="3330" width="2" style="57" customWidth="1"/>
    <col min="3331" max="3331" width="6" style="57" customWidth="1"/>
    <col min="3332" max="3337" width="4.7109375" style="57" customWidth="1"/>
    <col min="3338" max="3338" width="15.42578125" style="57" customWidth="1"/>
    <col min="3339" max="3339" width="21.28515625" style="57" customWidth="1"/>
    <col min="3340" max="3340" width="20.42578125" style="57" customWidth="1"/>
    <col min="3341" max="3341" width="19" style="57" customWidth="1"/>
    <col min="3342" max="3342" width="5.5703125" style="57" customWidth="1"/>
    <col min="3343" max="3343" width="4.85546875" style="57" customWidth="1"/>
    <col min="3344" max="3344" width="6.42578125" style="57" customWidth="1"/>
    <col min="3345" max="3345" width="5.28515625" style="57" customWidth="1"/>
    <col min="3346" max="3346" width="5.5703125" style="57" customWidth="1"/>
    <col min="3347" max="3347" width="16.5703125" style="57" customWidth="1"/>
    <col min="3348" max="3348" width="4.7109375" style="57" customWidth="1"/>
    <col min="3349" max="3349" width="30.28515625" style="57" customWidth="1"/>
    <col min="3350" max="3350" width="6" style="57" customWidth="1"/>
    <col min="3351" max="3351" width="8.28515625" style="57" customWidth="1"/>
    <col min="3352" max="3585" width="9.140625" style="57"/>
    <col min="3586" max="3586" width="2" style="57" customWidth="1"/>
    <col min="3587" max="3587" width="6" style="57" customWidth="1"/>
    <col min="3588" max="3593" width="4.7109375" style="57" customWidth="1"/>
    <col min="3594" max="3594" width="15.42578125" style="57" customWidth="1"/>
    <col min="3595" max="3595" width="21.28515625" style="57" customWidth="1"/>
    <col min="3596" max="3596" width="20.42578125" style="57" customWidth="1"/>
    <col min="3597" max="3597" width="19" style="57" customWidth="1"/>
    <col min="3598" max="3598" width="5.5703125" style="57" customWidth="1"/>
    <col min="3599" max="3599" width="4.85546875" style="57" customWidth="1"/>
    <col min="3600" max="3600" width="6.42578125" style="57" customWidth="1"/>
    <col min="3601" max="3601" width="5.28515625" style="57" customWidth="1"/>
    <col min="3602" max="3602" width="5.5703125" style="57" customWidth="1"/>
    <col min="3603" max="3603" width="16.5703125" style="57" customWidth="1"/>
    <col min="3604" max="3604" width="4.7109375" style="57" customWidth="1"/>
    <col min="3605" max="3605" width="30.28515625" style="57" customWidth="1"/>
    <col min="3606" max="3606" width="6" style="57" customWidth="1"/>
    <col min="3607" max="3607" width="8.28515625" style="57" customWidth="1"/>
    <col min="3608" max="3841" width="9.140625" style="57"/>
    <col min="3842" max="3842" width="2" style="57" customWidth="1"/>
    <col min="3843" max="3843" width="6" style="57" customWidth="1"/>
    <col min="3844" max="3849" width="4.7109375" style="57" customWidth="1"/>
    <col min="3850" max="3850" width="15.42578125" style="57" customWidth="1"/>
    <col min="3851" max="3851" width="21.28515625" style="57" customWidth="1"/>
    <col min="3852" max="3852" width="20.42578125" style="57" customWidth="1"/>
    <col min="3853" max="3853" width="19" style="57" customWidth="1"/>
    <col min="3854" max="3854" width="5.5703125" style="57" customWidth="1"/>
    <col min="3855" max="3855" width="4.85546875" style="57" customWidth="1"/>
    <col min="3856" max="3856" width="6.42578125" style="57" customWidth="1"/>
    <col min="3857" max="3857" width="5.28515625" style="57" customWidth="1"/>
    <col min="3858" max="3858" width="5.5703125" style="57" customWidth="1"/>
    <col min="3859" max="3859" width="16.5703125" style="57" customWidth="1"/>
    <col min="3860" max="3860" width="4.7109375" style="57" customWidth="1"/>
    <col min="3861" max="3861" width="30.28515625" style="57" customWidth="1"/>
    <col min="3862" max="3862" width="6" style="57" customWidth="1"/>
    <col min="3863" max="3863" width="8.28515625" style="57" customWidth="1"/>
    <col min="3864" max="4097" width="9.140625" style="57"/>
    <col min="4098" max="4098" width="2" style="57" customWidth="1"/>
    <col min="4099" max="4099" width="6" style="57" customWidth="1"/>
    <col min="4100" max="4105" width="4.7109375" style="57" customWidth="1"/>
    <col min="4106" max="4106" width="15.42578125" style="57" customWidth="1"/>
    <col min="4107" max="4107" width="21.28515625" style="57" customWidth="1"/>
    <col min="4108" max="4108" width="20.42578125" style="57" customWidth="1"/>
    <col min="4109" max="4109" width="19" style="57" customWidth="1"/>
    <col min="4110" max="4110" width="5.5703125" style="57" customWidth="1"/>
    <col min="4111" max="4111" width="4.85546875" style="57" customWidth="1"/>
    <col min="4112" max="4112" width="6.42578125" style="57" customWidth="1"/>
    <col min="4113" max="4113" width="5.28515625" style="57" customWidth="1"/>
    <col min="4114" max="4114" width="5.5703125" style="57" customWidth="1"/>
    <col min="4115" max="4115" width="16.5703125" style="57" customWidth="1"/>
    <col min="4116" max="4116" width="4.7109375" style="57" customWidth="1"/>
    <col min="4117" max="4117" width="30.28515625" style="57" customWidth="1"/>
    <col min="4118" max="4118" width="6" style="57" customWidth="1"/>
    <col min="4119" max="4119" width="8.28515625" style="57" customWidth="1"/>
    <col min="4120" max="4353" width="9.140625" style="57"/>
    <col min="4354" max="4354" width="2" style="57" customWidth="1"/>
    <col min="4355" max="4355" width="6" style="57" customWidth="1"/>
    <col min="4356" max="4361" width="4.7109375" style="57" customWidth="1"/>
    <col min="4362" max="4362" width="15.42578125" style="57" customWidth="1"/>
    <col min="4363" max="4363" width="21.28515625" style="57" customWidth="1"/>
    <col min="4364" max="4364" width="20.42578125" style="57" customWidth="1"/>
    <col min="4365" max="4365" width="19" style="57" customWidth="1"/>
    <col min="4366" max="4366" width="5.5703125" style="57" customWidth="1"/>
    <col min="4367" max="4367" width="4.85546875" style="57" customWidth="1"/>
    <col min="4368" max="4368" width="6.42578125" style="57" customWidth="1"/>
    <col min="4369" max="4369" width="5.28515625" style="57" customWidth="1"/>
    <col min="4370" max="4370" width="5.5703125" style="57" customWidth="1"/>
    <col min="4371" max="4371" width="16.5703125" style="57" customWidth="1"/>
    <col min="4372" max="4372" width="4.7109375" style="57" customWidth="1"/>
    <col min="4373" max="4373" width="30.28515625" style="57" customWidth="1"/>
    <col min="4374" max="4374" width="6" style="57" customWidth="1"/>
    <col min="4375" max="4375" width="8.28515625" style="57" customWidth="1"/>
    <col min="4376" max="4609" width="9.140625" style="57"/>
    <col min="4610" max="4610" width="2" style="57" customWidth="1"/>
    <col min="4611" max="4611" width="6" style="57" customWidth="1"/>
    <col min="4612" max="4617" width="4.7109375" style="57" customWidth="1"/>
    <col min="4618" max="4618" width="15.42578125" style="57" customWidth="1"/>
    <col min="4619" max="4619" width="21.28515625" style="57" customWidth="1"/>
    <col min="4620" max="4620" width="20.42578125" style="57" customWidth="1"/>
    <col min="4621" max="4621" width="19" style="57" customWidth="1"/>
    <col min="4622" max="4622" width="5.5703125" style="57" customWidth="1"/>
    <col min="4623" max="4623" width="4.85546875" style="57" customWidth="1"/>
    <col min="4624" max="4624" width="6.42578125" style="57" customWidth="1"/>
    <col min="4625" max="4625" width="5.28515625" style="57" customWidth="1"/>
    <col min="4626" max="4626" width="5.5703125" style="57" customWidth="1"/>
    <col min="4627" max="4627" width="16.5703125" style="57" customWidth="1"/>
    <col min="4628" max="4628" width="4.7109375" style="57" customWidth="1"/>
    <col min="4629" max="4629" width="30.28515625" style="57" customWidth="1"/>
    <col min="4630" max="4630" width="6" style="57" customWidth="1"/>
    <col min="4631" max="4631" width="8.28515625" style="57" customWidth="1"/>
    <col min="4632" max="4865" width="9.140625" style="57"/>
    <col min="4866" max="4866" width="2" style="57" customWidth="1"/>
    <col min="4867" max="4867" width="6" style="57" customWidth="1"/>
    <col min="4868" max="4873" width="4.7109375" style="57" customWidth="1"/>
    <col min="4874" max="4874" width="15.42578125" style="57" customWidth="1"/>
    <col min="4875" max="4875" width="21.28515625" style="57" customWidth="1"/>
    <col min="4876" max="4876" width="20.42578125" style="57" customWidth="1"/>
    <col min="4877" max="4877" width="19" style="57" customWidth="1"/>
    <col min="4878" max="4878" width="5.5703125" style="57" customWidth="1"/>
    <col min="4879" max="4879" width="4.85546875" style="57" customWidth="1"/>
    <col min="4880" max="4880" width="6.42578125" style="57" customWidth="1"/>
    <col min="4881" max="4881" width="5.28515625" style="57" customWidth="1"/>
    <col min="4882" max="4882" width="5.5703125" style="57" customWidth="1"/>
    <col min="4883" max="4883" width="16.5703125" style="57" customWidth="1"/>
    <col min="4884" max="4884" width="4.7109375" style="57" customWidth="1"/>
    <col min="4885" max="4885" width="30.28515625" style="57" customWidth="1"/>
    <col min="4886" max="4886" width="6" style="57" customWidth="1"/>
    <col min="4887" max="4887" width="8.28515625" style="57" customWidth="1"/>
    <col min="4888" max="5121" width="9.140625" style="57"/>
    <col min="5122" max="5122" width="2" style="57" customWidth="1"/>
    <col min="5123" max="5123" width="6" style="57" customWidth="1"/>
    <col min="5124" max="5129" width="4.7109375" style="57" customWidth="1"/>
    <col min="5130" max="5130" width="15.42578125" style="57" customWidth="1"/>
    <col min="5131" max="5131" width="21.28515625" style="57" customWidth="1"/>
    <col min="5132" max="5132" width="20.42578125" style="57" customWidth="1"/>
    <col min="5133" max="5133" width="19" style="57" customWidth="1"/>
    <col min="5134" max="5134" width="5.5703125" style="57" customWidth="1"/>
    <col min="5135" max="5135" width="4.85546875" style="57" customWidth="1"/>
    <col min="5136" max="5136" width="6.42578125" style="57" customWidth="1"/>
    <col min="5137" max="5137" width="5.28515625" style="57" customWidth="1"/>
    <col min="5138" max="5138" width="5.5703125" style="57" customWidth="1"/>
    <col min="5139" max="5139" width="16.5703125" style="57" customWidth="1"/>
    <col min="5140" max="5140" width="4.7109375" style="57" customWidth="1"/>
    <col min="5141" max="5141" width="30.28515625" style="57" customWidth="1"/>
    <col min="5142" max="5142" width="6" style="57" customWidth="1"/>
    <col min="5143" max="5143" width="8.28515625" style="57" customWidth="1"/>
    <col min="5144" max="5377" width="9.140625" style="57"/>
    <col min="5378" max="5378" width="2" style="57" customWidth="1"/>
    <col min="5379" max="5379" width="6" style="57" customWidth="1"/>
    <col min="5380" max="5385" width="4.7109375" style="57" customWidth="1"/>
    <col min="5386" max="5386" width="15.42578125" style="57" customWidth="1"/>
    <col min="5387" max="5387" width="21.28515625" style="57" customWidth="1"/>
    <col min="5388" max="5388" width="20.42578125" style="57" customWidth="1"/>
    <col min="5389" max="5389" width="19" style="57" customWidth="1"/>
    <col min="5390" max="5390" width="5.5703125" style="57" customWidth="1"/>
    <col min="5391" max="5391" width="4.85546875" style="57" customWidth="1"/>
    <col min="5392" max="5392" width="6.42578125" style="57" customWidth="1"/>
    <col min="5393" max="5393" width="5.28515625" style="57" customWidth="1"/>
    <col min="5394" max="5394" width="5.5703125" style="57" customWidth="1"/>
    <col min="5395" max="5395" width="16.5703125" style="57" customWidth="1"/>
    <col min="5396" max="5396" width="4.7109375" style="57" customWidth="1"/>
    <col min="5397" max="5397" width="30.28515625" style="57" customWidth="1"/>
    <col min="5398" max="5398" width="6" style="57" customWidth="1"/>
    <col min="5399" max="5399" width="8.28515625" style="57" customWidth="1"/>
    <col min="5400" max="5633" width="9.140625" style="57"/>
    <col min="5634" max="5634" width="2" style="57" customWidth="1"/>
    <col min="5635" max="5635" width="6" style="57" customWidth="1"/>
    <col min="5636" max="5641" width="4.7109375" style="57" customWidth="1"/>
    <col min="5642" max="5642" width="15.42578125" style="57" customWidth="1"/>
    <col min="5643" max="5643" width="21.28515625" style="57" customWidth="1"/>
    <col min="5644" max="5644" width="20.42578125" style="57" customWidth="1"/>
    <col min="5645" max="5645" width="19" style="57" customWidth="1"/>
    <col min="5646" max="5646" width="5.5703125" style="57" customWidth="1"/>
    <col min="5647" max="5647" width="4.85546875" style="57" customWidth="1"/>
    <col min="5648" max="5648" width="6.42578125" style="57" customWidth="1"/>
    <col min="5649" max="5649" width="5.28515625" style="57" customWidth="1"/>
    <col min="5650" max="5650" width="5.5703125" style="57" customWidth="1"/>
    <col min="5651" max="5651" width="16.5703125" style="57" customWidth="1"/>
    <col min="5652" max="5652" width="4.7109375" style="57" customWidth="1"/>
    <col min="5653" max="5653" width="30.28515625" style="57" customWidth="1"/>
    <col min="5654" max="5654" width="6" style="57" customWidth="1"/>
    <col min="5655" max="5655" width="8.28515625" style="57" customWidth="1"/>
    <col min="5656" max="5889" width="9.140625" style="57"/>
    <col min="5890" max="5890" width="2" style="57" customWidth="1"/>
    <col min="5891" max="5891" width="6" style="57" customWidth="1"/>
    <col min="5892" max="5897" width="4.7109375" style="57" customWidth="1"/>
    <col min="5898" max="5898" width="15.42578125" style="57" customWidth="1"/>
    <col min="5899" max="5899" width="21.28515625" style="57" customWidth="1"/>
    <col min="5900" max="5900" width="20.42578125" style="57" customWidth="1"/>
    <col min="5901" max="5901" width="19" style="57" customWidth="1"/>
    <col min="5902" max="5902" width="5.5703125" style="57" customWidth="1"/>
    <col min="5903" max="5903" width="4.85546875" style="57" customWidth="1"/>
    <col min="5904" max="5904" width="6.42578125" style="57" customWidth="1"/>
    <col min="5905" max="5905" width="5.28515625" style="57" customWidth="1"/>
    <col min="5906" max="5906" width="5.5703125" style="57" customWidth="1"/>
    <col min="5907" max="5907" width="16.5703125" style="57" customWidth="1"/>
    <col min="5908" max="5908" width="4.7109375" style="57" customWidth="1"/>
    <col min="5909" max="5909" width="30.28515625" style="57" customWidth="1"/>
    <col min="5910" max="5910" width="6" style="57" customWidth="1"/>
    <col min="5911" max="5911" width="8.28515625" style="57" customWidth="1"/>
    <col min="5912" max="6145" width="9.140625" style="57"/>
    <col min="6146" max="6146" width="2" style="57" customWidth="1"/>
    <col min="6147" max="6147" width="6" style="57" customWidth="1"/>
    <col min="6148" max="6153" width="4.7109375" style="57" customWidth="1"/>
    <col min="6154" max="6154" width="15.42578125" style="57" customWidth="1"/>
    <col min="6155" max="6155" width="21.28515625" style="57" customWidth="1"/>
    <col min="6156" max="6156" width="20.42578125" style="57" customWidth="1"/>
    <col min="6157" max="6157" width="19" style="57" customWidth="1"/>
    <col min="6158" max="6158" width="5.5703125" style="57" customWidth="1"/>
    <col min="6159" max="6159" width="4.85546875" style="57" customWidth="1"/>
    <col min="6160" max="6160" width="6.42578125" style="57" customWidth="1"/>
    <col min="6161" max="6161" width="5.28515625" style="57" customWidth="1"/>
    <col min="6162" max="6162" width="5.5703125" style="57" customWidth="1"/>
    <col min="6163" max="6163" width="16.5703125" style="57" customWidth="1"/>
    <col min="6164" max="6164" width="4.7109375" style="57" customWidth="1"/>
    <col min="6165" max="6165" width="30.28515625" style="57" customWidth="1"/>
    <col min="6166" max="6166" width="6" style="57" customWidth="1"/>
    <col min="6167" max="6167" width="8.28515625" style="57" customWidth="1"/>
    <col min="6168" max="6401" width="9.140625" style="57"/>
    <col min="6402" max="6402" width="2" style="57" customWidth="1"/>
    <col min="6403" max="6403" width="6" style="57" customWidth="1"/>
    <col min="6404" max="6409" width="4.7109375" style="57" customWidth="1"/>
    <col min="6410" max="6410" width="15.42578125" style="57" customWidth="1"/>
    <col min="6411" max="6411" width="21.28515625" style="57" customWidth="1"/>
    <col min="6412" max="6412" width="20.42578125" style="57" customWidth="1"/>
    <col min="6413" max="6413" width="19" style="57" customWidth="1"/>
    <col min="6414" max="6414" width="5.5703125" style="57" customWidth="1"/>
    <col min="6415" max="6415" width="4.85546875" style="57" customWidth="1"/>
    <col min="6416" max="6416" width="6.42578125" style="57" customWidth="1"/>
    <col min="6417" max="6417" width="5.28515625" style="57" customWidth="1"/>
    <col min="6418" max="6418" width="5.5703125" style="57" customWidth="1"/>
    <col min="6419" max="6419" width="16.5703125" style="57" customWidth="1"/>
    <col min="6420" max="6420" width="4.7109375" style="57" customWidth="1"/>
    <col min="6421" max="6421" width="30.28515625" style="57" customWidth="1"/>
    <col min="6422" max="6422" width="6" style="57" customWidth="1"/>
    <col min="6423" max="6423" width="8.28515625" style="57" customWidth="1"/>
    <col min="6424" max="6657" width="9.140625" style="57"/>
    <col min="6658" max="6658" width="2" style="57" customWidth="1"/>
    <col min="6659" max="6659" width="6" style="57" customWidth="1"/>
    <col min="6660" max="6665" width="4.7109375" style="57" customWidth="1"/>
    <col min="6666" max="6666" width="15.42578125" style="57" customWidth="1"/>
    <col min="6667" max="6667" width="21.28515625" style="57" customWidth="1"/>
    <col min="6668" max="6668" width="20.42578125" style="57" customWidth="1"/>
    <col min="6669" max="6669" width="19" style="57" customWidth="1"/>
    <col min="6670" max="6670" width="5.5703125" style="57" customWidth="1"/>
    <col min="6671" max="6671" width="4.85546875" style="57" customWidth="1"/>
    <col min="6672" max="6672" width="6.42578125" style="57" customWidth="1"/>
    <col min="6673" max="6673" width="5.28515625" style="57" customWidth="1"/>
    <col min="6674" max="6674" width="5.5703125" style="57" customWidth="1"/>
    <col min="6675" max="6675" width="16.5703125" style="57" customWidth="1"/>
    <col min="6676" max="6676" width="4.7109375" style="57" customWidth="1"/>
    <col min="6677" max="6677" width="30.28515625" style="57" customWidth="1"/>
    <col min="6678" max="6678" width="6" style="57" customWidth="1"/>
    <col min="6679" max="6679" width="8.28515625" style="57" customWidth="1"/>
    <col min="6680" max="6913" width="9.140625" style="57"/>
    <col min="6914" max="6914" width="2" style="57" customWidth="1"/>
    <col min="6915" max="6915" width="6" style="57" customWidth="1"/>
    <col min="6916" max="6921" width="4.7109375" style="57" customWidth="1"/>
    <col min="6922" max="6922" width="15.42578125" style="57" customWidth="1"/>
    <col min="6923" max="6923" width="21.28515625" style="57" customWidth="1"/>
    <col min="6924" max="6924" width="20.42578125" style="57" customWidth="1"/>
    <col min="6925" max="6925" width="19" style="57" customWidth="1"/>
    <col min="6926" max="6926" width="5.5703125" style="57" customWidth="1"/>
    <col min="6927" max="6927" width="4.85546875" style="57" customWidth="1"/>
    <col min="6928" max="6928" width="6.42578125" style="57" customWidth="1"/>
    <col min="6929" max="6929" width="5.28515625" style="57" customWidth="1"/>
    <col min="6930" max="6930" width="5.5703125" style="57" customWidth="1"/>
    <col min="6931" max="6931" width="16.5703125" style="57" customWidth="1"/>
    <col min="6932" max="6932" width="4.7109375" style="57" customWidth="1"/>
    <col min="6933" max="6933" width="30.28515625" style="57" customWidth="1"/>
    <col min="6934" max="6934" width="6" style="57" customWidth="1"/>
    <col min="6935" max="6935" width="8.28515625" style="57" customWidth="1"/>
    <col min="6936" max="7169" width="9.140625" style="57"/>
    <col min="7170" max="7170" width="2" style="57" customWidth="1"/>
    <col min="7171" max="7171" width="6" style="57" customWidth="1"/>
    <col min="7172" max="7177" width="4.7109375" style="57" customWidth="1"/>
    <col min="7178" max="7178" width="15.42578125" style="57" customWidth="1"/>
    <col min="7179" max="7179" width="21.28515625" style="57" customWidth="1"/>
    <col min="7180" max="7180" width="20.42578125" style="57" customWidth="1"/>
    <col min="7181" max="7181" width="19" style="57" customWidth="1"/>
    <col min="7182" max="7182" width="5.5703125" style="57" customWidth="1"/>
    <col min="7183" max="7183" width="4.85546875" style="57" customWidth="1"/>
    <col min="7184" max="7184" width="6.42578125" style="57" customWidth="1"/>
    <col min="7185" max="7185" width="5.28515625" style="57" customWidth="1"/>
    <col min="7186" max="7186" width="5.5703125" style="57" customWidth="1"/>
    <col min="7187" max="7187" width="16.5703125" style="57" customWidth="1"/>
    <col min="7188" max="7188" width="4.7109375" style="57" customWidth="1"/>
    <col min="7189" max="7189" width="30.28515625" style="57" customWidth="1"/>
    <col min="7190" max="7190" width="6" style="57" customWidth="1"/>
    <col min="7191" max="7191" width="8.28515625" style="57" customWidth="1"/>
    <col min="7192" max="7425" width="9.140625" style="57"/>
    <col min="7426" max="7426" width="2" style="57" customWidth="1"/>
    <col min="7427" max="7427" width="6" style="57" customWidth="1"/>
    <col min="7428" max="7433" width="4.7109375" style="57" customWidth="1"/>
    <col min="7434" max="7434" width="15.42578125" style="57" customWidth="1"/>
    <col min="7435" max="7435" width="21.28515625" style="57" customWidth="1"/>
    <col min="7436" max="7436" width="20.42578125" style="57" customWidth="1"/>
    <col min="7437" max="7437" width="19" style="57" customWidth="1"/>
    <col min="7438" max="7438" width="5.5703125" style="57" customWidth="1"/>
    <col min="7439" max="7439" width="4.85546875" style="57" customWidth="1"/>
    <col min="7440" max="7440" width="6.42578125" style="57" customWidth="1"/>
    <col min="7441" max="7441" width="5.28515625" style="57" customWidth="1"/>
    <col min="7442" max="7442" width="5.5703125" style="57" customWidth="1"/>
    <col min="7443" max="7443" width="16.5703125" style="57" customWidth="1"/>
    <col min="7444" max="7444" width="4.7109375" style="57" customWidth="1"/>
    <col min="7445" max="7445" width="30.28515625" style="57" customWidth="1"/>
    <col min="7446" max="7446" width="6" style="57" customWidth="1"/>
    <col min="7447" max="7447" width="8.28515625" style="57" customWidth="1"/>
    <col min="7448" max="7681" width="9.140625" style="57"/>
    <col min="7682" max="7682" width="2" style="57" customWidth="1"/>
    <col min="7683" max="7683" width="6" style="57" customWidth="1"/>
    <col min="7684" max="7689" width="4.7109375" style="57" customWidth="1"/>
    <col min="7690" max="7690" width="15.42578125" style="57" customWidth="1"/>
    <col min="7691" max="7691" width="21.28515625" style="57" customWidth="1"/>
    <col min="7692" max="7692" width="20.42578125" style="57" customWidth="1"/>
    <col min="7693" max="7693" width="19" style="57" customWidth="1"/>
    <col min="7694" max="7694" width="5.5703125" style="57" customWidth="1"/>
    <col min="7695" max="7695" width="4.85546875" style="57" customWidth="1"/>
    <col min="7696" max="7696" width="6.42578125" style="57" customWidth="1"/>
    <col min="7697" max="7697" width="5.28515625" style="57" customWidth="1"/>
    <col min="7698" max="7698" width="5.5703125" style="57" customWidth="1"/>
    <col min="7699" max="7699" width="16.5703125" style="57" customWidth="1"/>
    <col min="7700" max="7700" width="4.7109375" style="57" customWidth="1"/>
    <col min="7701" max="7701" width="30.28515625" style="57" customWidth="1"/>
    <col min="7702" max="7702" width="6" style="57" customWidth="1"/>
    <col min="7703" max="7703" width="8.28515625" style="57" customWidth="1"/>
    <col min="7704" max="7937" width="9.140625" style="57"/>
    <col min="7938" max="7938" width="2" style="57" customWidth="1"/>
    <col min="7939" max="7939" width="6" style="57" customWidth="1"/>
    <col min="7940" max="7945" width="4.7109375" style="57" customWidth="1"/>
    <col min="7946" max="7946" width="15.42578125" style="57" customWidth="1"/>
    <col min="7947" max="7947" width="21.28515625" style="57" customWidth="1"/>
    <col min="7948" max="7948" width="20.42578125" style="57" customWidth="1"/>
    <col min="7949" max="7949" width="19" style="57" customWidth="1"/>
    <col min="7950" max="7950" width="5.5703125" style="57" customWidth="1"/>
    <col min="7951" max="7951" width="4.85546875" style="57" customWidth="1"/>
    <col min="7952" max="7952" width="6.42578125" style="57" customWidth="1"/>
    <col min="7953" max="7953" width="5.28515625" style="57" customWidth="1"/>
    <col min="7954" max="7954" width="5.5703125" style="57" customWidth="1"/>
    <col min="7955" max="7955" width="16.5703125" style="57" customWidth="1"/>
    <col min="7956" max="7956" width="4.7109375" style="57" customWidth="1"/>
    <col min="7957" max="7957" width="30.28515625" style="57" customWidth="1"/>
    <col min="7958" max="7958" width="6" style="57" customWidth="1"/>
    <col min="7959" max="7959" width="8.28515625" style="57" customWidth="1"/>
    <col min="7960" max="8193" width="9.140625" style="57"/>
    <col min="8194" max="8194" width="2" style="57" customWidth="1"/>
    <col min="8195" max="8195" width="6" style="57" customWidth="1"/>
    <col min="8196" max="8201" width="4.7109375" style="57" customWidth="1"/>
    <col min="8202" max="8202" width="15.42578125" style="57" customWidth="1"/>
    <col min="8203" max="8203" width="21.28515625" style="57" customWidth="1"/>
    <col min="8204" max="8204" width="20.42578125" style="57" customWidth="1"/>
    <col min="8205" max="8205" width="19" style="57" customWidth="1"/>
    <col min="8206" max="8206" width="5.5703125" style="57" customWidth="1"/>
    <col min="8207" max="8207" width="4.85546875" style="57" customWidth="1"/>
    <col min="8208" max="8208" width="6.42578125" style="57" customWidth="1"/>
    <col min="8209" max="8209" width="5.28515625" style="57" customWidth="1"/>
    <col min="8210" max="8210" width="5.5703125" style="57" customWidth="1"/>
    <col min="8211" max="8211" width="16.5703125" style="57" customWidth="1"/>
    <col min="8212" max="8212" width="4.7109375" style="57" customWidth="1"/>
    <col min="8213" max="8213" width="30.28515625" style="57" customWidth="1"/>
    <col min="8214" max="8214" width="6" style="57" customWidth="1"/>
    <col min="8215" max="8215" width="8.28515625" style="57" customWidth="1"/>
    <col min="8216" max="8449" width="9.140625" style="57"/>
    <col min="8450" max="8450" width="2" style="57" customWidth="1"/>
    <col min="8451" max="8451" width="6" style="57" customWidth="1"/>
    <col min="8452" max="8457" width="4.7109375" style="57" customWidth="1"/>
    <col min="8458" max="8458" width="15.42578125" style="57" customWidth="1"/>
    <col min="8459" max="8459" width="21.28515625" style="57" customWidth="1"/>
    <col min="8460" max="8460" width="20.42578125" style="57" customWidth="1"/>
    <col min="8461" max="8461" width="19" style="57" customWidth="1"/>
    <col min="8462" max="8462" width="5.5703125" style="57" customWidth="1"/>
    <col min="8463" max="8463" width="4.85546875" style="57" customWidth="1"/>
    <col min="8464" max="8464" width="6.42578125" style="57" customWidth="1"/>
    <col min="8465" max="8465" width="5.28515625" style="57" customWidth="1"/>
    <col min="8466" max="8466" width="5.5703125" style="57" customWidth="1"/>
    <col min="8467" max="8467" width="16.5703125" style="57" customWidth="1"/>
    <col min="8468" max="8468" width="4.7109375" style="57" customWidth="1"/>
    <col min="8469" max="8469" width="30.28515625" style="57" customWidth="1"/>
    <col min="8470" max="8470" width="6" style="57" customWidth="1"/>
    <col min="8471" max="8471" width="8.28515625" style="57" customWidth="1"/>
    <col min="8472" max="8705" width="9.140625" style="57"/>
    <col min="8706" max="8706" width="2" style="57" customWidth="1"/>
    <col min="8707" max="8707" width="6" style="57" customWidth="1"/>
    <col min="8708" max="8713" width="4.7109375" style="57" customWidth="1"/>
    <col min="8714" max="8714" width="15.42578125" style="57" customWidth="1"/>
    <col min="8715" max="8715" width="21.28515625" style="57" customWidth="1"/>
    <col min="8716" max="8716" width="20.42578125" style="57" customWidth="1"/>
    <col min="8717" max="8717" width="19" style="57" customWidth="1"/>
    <col min="8718" max="8718" width="5.5703125" style="57" customWidth="1"/>
    <col min="8719" max="8719" width="4.85546875" style="57" customWidth="1"/>
    <col min="8720" max="8720" width="6.42578125" style="57" customWidth="1"/>
    <col min="8721" max="8721" width="5.28515625" style="57" customWidth="1"/>
    <col min="8722" max="8722" width="5.5703125" style="57" customWidth="1"/>
    <col min="8723" max="8723" width="16.5703125" style="57" customWidth="1"/>
    <col min="8724" max="8724" width="4.7109375" style="57" customWidth="1"/>
    <col min="8725" max="8725" width="30.28515625" style="57" customWidth="1"/>
    <col min="8726" max="8726" width="6" style="57" customWidth="1"/>
    <col min="8727" max="8727" width="8.28515625" style="57" customWidth="1"/>
    <col min="8728" max="8961" width="9.140625" style="57"/>
    <col min="8962" max="8962" width="2" style="57" customWidth="1"/>
    <col min="8963" max="8963" width="6" style="57" customWidth="1"/>
    <col min="8964" max="8969" width="4.7109375" style="57" customWidth="1"/>
    <col min="8970" max="8970" width="15.42578125" style="57" customWidth="1"/>
    <col min="8971" max="8971" width="21.28515625" style="57" customWidth="1"/>
    <col min="8972" max="8972" width="20.42578125" style="57" customWidth="1"/>
    <col min="8973" max="8973" width="19" style="57" customWidth="1"/>
    <col min="8974" max="8974" width="5.5703125" style="57" customWidth="1"/>
    <col min="8975" max="8975" width="4.85546875" style="57" customWidth="1"/>
    <col min="8976" max="8976" width="6.42578125" style="57" customWidth="1"/>
    <col min="8977" max="8977" width="5.28515625" style="57" customWidth="1"/>
    <col min="8978" max="8978" width="5.5703125" style="57" customWidth="1"/>
    <col min="8979" max="8979" width="16.5703125" style="57" customWidth="1"/>
    <col min="8980" max="8980" width="4.7109375" style="57" customWidth="1"/>
    <col min="8981" max="8981" width="30.28515625" style="57" customWidth="1"/>
    <col min="8982" max="8982" width="6" style="57" customWidth="1"/>
    <col min="8983" max="8983" width="8.28515625" style="57" customWidth="1"/>
    <col min="8984" max="9217" width="9.140625" style="57"/>
    <col min="9218" max="9218" width="2" style="57" customWidth="1"/>
    <col min="9219" max="9219" width="6" style="57" customWidth="1"/>
    <col min="9220" max="9225" width="4.7109375" style="57" customWidth="1"/>
    <col min="9226" max="9226" width="15.42578125" style="57" customWidth="1"/>
    <col min="9227" max="9227" width="21.28515625" style="57" customWidth="1"/>
    <col min="9228" max="9228" width="20.42578125" style="57" customWidth="1"/>
    <col min="9229" max="9229" width="19" style="57" customWidth="1"/>
    <col min="9230" max="9230" width="5.5703125" style="57" customWidth="1"/>
    <col min="9231" max="9231" width="4.85546875" style="57" customWidth="1"/>
    <col min="9232" max="9232" width="6.42578125" style="57" customWidth="1"/>
    <col min="9233" max="9233" width="5.28515625" style="57" customWidth="1"/>
    <col min="9234" max="9234" width="5.5703125" style="57" customWidth="1"/>
    <col min="9235" max="9235" width="16.5703125" style="57" customWidth="1"/>
    <col min="9236" max="9236" width="4.7109375" style="57" customWidth="1"/>
    <col min="9237" max="9237" width="30.28515625" style="57" customWidth="1"/>
    <col min="9238" max="9238" width="6" style="57" customWidth="1"/>
    <col min="9239" max="9239" width="8.28515625" style="57" customWidth="1"/>
    <col min="9240" max="9473" width="9.140625" style="57"/>
    <col min="9474" max="9474" width="2" style="57" customWidth="1"/>
    <col min="9475" max="9475" width="6" style="57" customWidth="1"/>
    <col min="9476" max="9481" width="4.7109375" style="57" customWidth="1"/>
    <col min="9482" max="9482" width="15.42578125" style="57" customWidth="1"/>
    <col min="9483" max="9483" width="21.28515625" style="57" customWidth="1"/>
    <col min="9484" max="9484" width="20.42578125" style="57" customWidth="1"/>
    <col min="9485" max="9485" width="19" style="57" customWidth="1"/>
    <col min="9486" max="9486" width="5.5703125" style="57" customWidth="1"/>
    <col min="9487" max="9487" width="4.85546875" style="57" customWidth="1"/>
    <col min="9488" max="9488" width="6.42578125" style="57" customWidth="1"/>
    <col min="9489" max="9489" width="5.28515625" style="57" customWidth="1"/>
    <col min="9490" max="9490" width="5.5703125" style="57" customWidth="1"/>
    <col min="9491" max="9491" width="16.5703125" style="57" customWidth="1"/>
    <col min="9492" max="9492" width="4.7109375" style="57" customWidth="1"/>
    <col min="9493" max="9493" width="30.28515625" style="57" customWidth="1"/>
    <col min="9494" max="9494" width="6" style="57" customWidth="1"/>
    <col min="9495" max="9495" width="8.28515625" style="57" customWidth="1"/>
    <col min="9496" max="9729" width="9.140625" style="57"/>
    <col min="9730" max="9730" width="2" style="57" customWidth="1"/>
    <col min="9731" max="9731" width="6" style="57" customWidth="1"/>
    <col min="9732" max="9737" width="4.7109375" style="57" customWidth="1"/>
    <col min="9738" max="9738" width="15.42578125" style="57" customWidth="1"/>
    <col min="9739" max="9739" width="21.28515625" style="57" customWidth="1"/>
    <col min="9740" max="9740" width="20.42578125" style="57" customWidth="1"/>
    <col min="9741" max="9741" width="19" style="57" customWidth="1"/>
    <col min="9742" max="9742" width="5.5703125" style="57" customWidth="1"/>
    <col min="9743" max="9743" width="4.85546875" style="57" customWidth="1"/>
    <col min="9744" max="9744" width="6.42578125" style="57" customWidth="1"/>
    <col min="9745" max="9745" width="5.28515625" style="57" customWidth="1"/>
    <col min="9746" max="9746" width="5.5703125" style="57" customWidth="1"/>
    <col min="9747" max="9747" width="16.5703125" style="57" customWidth="1"/>
    <col min="9748" max="9748" width="4.7109375" style="57" customWidth="1"/>
    <col min="9749" max="9749" width="30.28515625" style="57" customWidth="1"/>
    <col min="9750" max="9750" width="6" style="57" customWidth="1"/>
    <col min="9751" max="9751" width="8.28515625" style="57" customWidth="1"/>
    <col min="9752" max="9985" width="9.140625" style="57"/>
    <col min="9986" max="9986" width="2" style="57" customWidth="1"/>
    <col min="9987" max="9987" width="6" style="57" customWidth="1"/>
    <col min="9988" max="9993" width="4.7109375" style="57" customWidth="1"/>
    <col min="9994" max="9994" width="15.42578125" style="57" customWidth="1"/>
    <col min="9995" max="9995" width="21.28515625" style="57" customWidth="1"/>
    <col min="9996" max="9996" width="20.42578125" style="57" customWidth="1"/>
    <col min="9997" max="9997" width="19" style="57" customWidth="1"/>
    <col min="9998" max="9998" width="5.5703125" style="57" customWidth="1"/>
    <col min="9999" max="9999" width="4.85546875" style="57" customWidth="1"/>
    <col min="10000" max="10000" width="6.42578125" style="57" customWidth="1"/>
    <col min="10001" max="10001" width="5.28515625" style="57" customWidth="1"/>
    <col min="10002" max="10002" width="5.5703125" style="57" customWidth="1"/>
    <col min="10003" max="10003" width="16.5703125" style="57" customWidth="1"/>
    <col min="10004" max="10004" width="4.7109375" style="57" customWidth="1"/>
    <col min="10005" max="10005" width="30.28515625" style="57" customWidth="1"/>
    <col min="10006" max="10006" width="6" style="57" customWidth="1"/>
    <col min="10007" max="10007" width="8.28515625" style="57" customWidth="1"/>
    <col min="10008" max="10241" width="9.140625" style="57"/>
    <col min="10242" max="10242" width="2" style="57" customWidth="1"/>
    <col min="10243" max="10243" width="6" style="57" customWidth="1"/>
    <col min="10244" max="10249" width="4.7109375" style="57" customWidth="1"/>
    <col min="10250" max="10250" width="15.42578125" style="57" customWidth="1"/>
    <col min="10251" max="10251" width="21.28515625" style="57" customWidth="1"/>
    <col min="10252" max="10252" width="20.42578125" style="57" customWidth="1"/>
    <col min="10253" max="10253" width="19" style="57" customWidth="1"/>
    <col min="10254" max="10254" width="5.5703125" style="57" customWidth="1"/>
    <col min="10255" max="10255" width="4.85546875" style="57" customWidth="1"/>
    <col min="10256" max="10256" width="6.42578125" style="57" customWidth="1"/>
    <col min="10257" max="10257" width="5.28515625" style="57" customWidth="1"/>
    <col min="10258" max="10258" width="5.5703125" style="57" customWidth="1"/>
    <col min="10259" max="10259" width="16.5703125" style="57" customWidth="1"/>
    <col min="10260" max="10260" width="4.7109375" style="57" customWidth="1"/>
    <col min="10261" max="10261" width="30.28515625" style="57" customWidth="1"/>
    <col min="10262" max="10262" width="6" style="57" customWidth="1"/>
    <col min="10263" max="10263" width="8.28515625" style="57" customWidth="1"/>
    <col min="10264" max="10497" width="9.140625" style="57"/>
    <col min="10498" max="10498" width="2" style="57" customWidth="1"/>
    <col min="10499" max="10499" width="6" style="57" customWidth="1"/>
    <col min="10500" max="10505" width="4.7109375" style="57" customWidth="1"/>
    <col min="10506" max="10506" width="15.42578125" style="57" customWidth="1"/>
    <col min="10507" max="10507" width="21.28515625" style="57" customWidth="1"/>
    <col min="10508" max="10508" width="20.42578125" style="57" customWidth="1"/>
    <col min="10509" max="10509" width="19" style="57" customWidth="1"/>
    <col min="10510" max="10510" width="5.5703125" style="57" customWidth="1"/>
    <col min="10511" max="10511" width="4.85546875" style="57" customWidth="1"/>
    <col min="10512" max="10512" width="6.42578125" style="57" customWidth="1"/>
    <col min="10513" max="10513" width="5.28515625" style="57" customWidth="1"/>
    <col min="10514" max="10514" width="5.5703125" style="57" customWidth="1"/>
    <col min="10515" max="10515" width="16.5703125" style="57" customWidth="1"/>
    <col min="10516" max="10516" width="4.7109375" style="57" customWidth="1"/>
    <col min="10517" max="10517" width="30.28515625" style="57" customWidth="1"/>
    <col min="10518" max="10518" width="6" style="57" customWidth="1"/>
    <col min="10519" max="10519" width="8.28515625" style="57" customWidth="1"/>
    <col min="10520" max="10753" width="9.140625" style="57"/>
    <col min="10754" max="10754" width="2" style="57" customWidth="1"/>
    <col min="10755" max="10755" width="6" style="57" customWidth="1"/>
    <col min="10756" max="10761" width="4.7109375" style="57" customWidth="1"/>
    <col min="10762" max="10762" width="15.42578125" style="57" customWidth="1"/>
    <col min="10763" max="10763" width="21.28515625" style="57" customWidth="1"/>
    <col min="10764" max="10764" width="20.42578125" style="57" customWidth="1"/>
    <col min="10765" max="10765" width="19" style="57" customWidth="1"/>
    <col min="10766" max="10766" width="5.5703125" style="57" customWidth="1"/>
    <col min="10767" max="10767" width="4.85546875" style="57" customWidth="1"/>
    <col min="10768" max="10768" width="6.42578125" style="57" customWidth="1"/>
    <col min="10769" max="10769" width="5.28515625" style="57" customWidth="1"/>
    <col min="10770" max="10770" width="5.5703125" style="57" customWidth="1"/>
    <col min="10771" max="10771" width="16.5703125" style="57" customWidth="1"/>
    <col min="10772" max="10772" width="4.7109375" style="57" customWidth="1"/>
    <col min="10773" max="10773" width="30.28515625" style="57" customWidth="1"/>
    <col min="10774" max="10774" width="6" style="57" customWidth="1"/>
    <col min="10775" max="10775" width="8.28515625" style="57" customWidth="1"/>
    <col min="10776" max="11009" width="9.140625" style="57"/>
    <col min="11010" max="11010" width="2" style="57" customWidth="1"/>
    <col min="11011" max="11011" width="6" style="57" customWidth="1"/>
    <col min="11012" max="11017" width="4.7109375" style="57" customWidth="1"/>
    <col min="11018" max="11018" width="15.42578125" style="57" customWidth="1"/>
    <col min="11019" max="11019" width="21.28515625" style="57" customWidth="1"/>
    <col min="11020" max="11020" width="20.42578125" style="57" customWidth="1"/>
    <col min="11021" max="11021" width="19" style="57" customWidth="1"/>
    <col min="11022" max="11022" width="5.5703125" style="57" customWidth="1"/>
    <col min="11023" max="11023" width="4.85546875" style="57" customWidth="1"/>
    <col min="11024" max="11024" width="6.42578125" style="57" customWidth="1"/>
    <col min="11025" max="11025" width="5.28515625" style="57" customWidth="1"/>
    <col min="11026" max="11026" width="5.5703125" style="57" customWidth="1"/>
    <col min="11027" max="11027" width="16.5703125" style="57" customWidth="1"/>
    <col min="11028" max="11028" width="4.7109375" style="57" customWidth="1"/>
    <col min="11029" max="11029" width="30.28515625" style="57" customWidth="1"/>
    <col min="11030" max="11030" width="6" style="57" customWidth="1"/>
    <col min="11031" max="11031" width="8.28515625" style="57" customWidth="1"/>
    <col min="11032" max="11265" width="9.140625" style="57"/>
    <col min="11266" max="11266" width="2" style="57" customWidth="1"/>
    <col min="11267" max="11267" width="6" style="57" customWidth="1"/>
    <col min="11268" max="11273" width="4.7109375" style="57" customWidth="1"/>
    <col min="11274" max="11274" width="15.42578125" style="57" customWidth="1"/>
    <col min="11275" max="11275" width="21.28515625" style="57" customWidth="1"/>
    <col min="11276" max="11276" width="20.42578125" style="57" customWidth="1"/>
    <col min="11277" max="11277" width="19" style="57" customWidth="1"/>
    <col min="11278" max="11278" width="5.5703125" style="57" customWidth="1"/>
    <col min="11279" max="11279" width="4.85546875" style="57" customWidth="1"/>
    <col min="11280" max="11280" width="6.42578125" style="57" customWidth="1"/>
    <col min="11281" max="11281" width="5.28515625" style="57" customWidth="1"/>
    <col min="11282" max="11282" width="5.5703125" style="57" customWidth="1"/>
    <col min="11283" max="11283" width="16.5703125" style="57" customWidth="1"/>
    <col min="11284" max="11284" width="4.7109375" style="57" customWidth="1"/>
    <col min="11285" max="11285" width="30.28515625" style="57" customWidth="1"/>
    <col min="11286" max="11286" width="6" style="57" customWidth="1"/>
    <col min="11287" max="11287" width="8.28515625" style="57" customWidth="1"/>
    <col min="11288" max="11521" width="9.140625" style="57"/>
    <col min="11522" max="11522" width="2" style="57" customWidth="1"/>
    <col min="11523" max="11523" width="6" style="57" customWidth="1"/>
    <col min="11524" max="11529" width="4.7109375" style="57" customWidth="1"/>
    <col min="11530" max="11530" width="15.42578125" style="57" customWidth="1"/>
    <col min="11531" max="11531" width="21.28515625" style="57" customWidth="1"/>
    <col min="11532" max="11532" width="20.42578125" style="57" customWidth="1"/>
    <col min="11533" max="11533" width="19" style="57" customWidth="1"/>
    <col min="11534" max="11534" width="5.5703125" style="57" customWidth="1"/>
    <col min="11535" max="11535" width="4.85546875" style="57" customWidth="1"/>
    <col min="11536" max="11536" width="6.42578125" style="57" customWidth="1"/>
    <col min="11537" max="11537" width="5.28515625" style="57" customWidth="1"/>
    <col min="11538" max="11538" width="5.5703125" style="57" customWidth="1"/>
    <col min="11539" max="11539" width="16.5703125" style="57" customWidth="1"/>
    <col min="11540" max="11540" width="4.7109375" style="57" customWidth="1"/>
    <col min="11541" max="11541" width="30.28515625" style="57" customWidth="1"/>
    <col min="11542" max="11542" width="6" style="57" customWidth="1"/>
    <col min="11543" max="11543" width="8.28515625" style="57" customWidth="1"/>
    <col min="11544" max="11777" width="9.140625" style="57"/>
    <col min="11778" max="11778" width="2" style="57" customWidth="1"/>
    <col min="11779" max="11779" width="6" style="57" customWidth="1"/>
    <col min="11780" max="11785" width="4.7109375" style="57" customWidth="1"/>
    <col min="11786" max="11786" width="15.42578125" style="57" customWidth="1"/>
    <col min="11787" max="11787" width="21.28515625" style="57" customWidth="1"/>
    <col min="11788" max="11788" width="20.42578125" style="57" customWidth="1"/>
    <col min="11789" max="11789" width="19" style="57" customWidth="1"/>
    <col min="11790" max="11790" width="5.5703125" style="57" customWidth="1"/>
    <col min="11791" max="11791" width="4.85546875" style="57" customWidth="1"/>
    <col min="11792" max="11792" width="6.42578125" style="57" customWidth="1"/>
    <col min="11793" max="11793" width="5.28515625" style="57" customWidth="1"/>
    <col min="11794" max="11794" width="5.5703125" style="57" customWidth="1"/>
    <col min="11795" max="11795" width="16.5703125" style="57" customWidth="1"/>
    <col min="11796" max="11796" width="4.7109375" style="57" customWidth="1"/>
    <col min="11797" max="11797" width="30.28515625" style="57" customWidth="1"/>
    <col min="11798" max="11798" width="6" style="57" customWidth="1"/>
    <col min="11799" max="11799" width="8.28515625" style="57" customWidth="1"/>
    <col min="11800" max="12033" width="9.140625" style="57"/>
    <col min="12034" max="12034" width="2" style="57" customWidth="1"/>
    <col min="12035" max="12035" width="6" style="57" customWidth="1"/>
    <col min="12036" max="12041" width="4.7109375" style="57" customWidth="1"/>
    <col min="12042" max="12042" width="15.42578125" style="57" customWidth="1"/>
    <col min="12043" max="12043" width="21.28515625" style="57" customWidth="1"/>
    <col min="12044" max="12044" width="20.42578125" style="57" customWidth="1"/>
    <col min="12045" max="12045" width="19" style="57" customWidth="1"/>
    <col min="12046" max="12046" width="5.5703125" style="57" customWidth="1"/>
    <col min="12047" max="12047" width="4.85546875" style="57" customWidth="1"/>
    <col min="12048" max="12048" width="6.42578125" style="57" customWidth="1"/>
    <col min="12049" max="12049" width="5.28515625" style="57" customWidth="1"/>
    <col min="12050" max="12050" width="5.5703125" style="57" customWidth="1"/>
    <col min="12051" max="12051" width="16.5703125" style="57" customWidth="1"/>
    <col min="12052" max="12052" width="4.7109375" style="57" customWidth="1"/>
    <col min="12053" max="12053" width="30.28515625" style="57" customWidth="1"/>
    <col min="12054" max="12054" width="6" style="57" customWidth="1"/>
    <col min="12055" max="12055" width="8.28515625" style="57" customWidth="1"/>
    <col min="12056" max="12289" width="9.140625" style="57"/>
    <col min="12290" max="12290" width="2" style="57" customWidth="1"/>
    <col min="12291" max="12291" width="6" style="57" customWidth="1"/>
    <col min="12292" max="12297" width="4.7109375" style="57" customWidth="1"/>
    <col min="12298" max="12298" width="15.42578125" style="57" customWidth="1"/>
    <col min="12299" max="12299" width="21.28515625" style="57" customWidth="1"/>
    <col min="12300" max="12300" width="20.42578125" style="57" customWidth="1"/>
    <col min="12301" max="12301" width="19" style="57" customWidth="1"/>
    <col min="12302" max="12302" width="5.5703125" style="57" customWidth="1"/>
    <col min="12303" max="12303" width="4.85546875" style="57" customWidth="1"/>
    <col min="12304" max="12304" width="6.42578125" style="57" customWidth="1"/>
    <col min="12305" max="12305" width="5.28515625" style="57" customWidth="1"/>
    <col min="12306" max="12306" width="5.5703125" style="57" customWidth="1"/>
    <col min="12307" max="12307" width="16.5703125" style="57" customWidth="1"/>
    <col min="12308" max="12308" width="4.7109375" style="57" customWidth="1"/>
    <col min="12309" max="12309" width="30.28515625" style="57" customWidth="1"/>
    <col min="12310" max="12310" width="6" style="57" customWidth="1"/>
    <col min="12311" max="12311" width="8.28515625" style="57" customWidth="1"/>
    <col min="12312" max="12545" width="9.140625" style="57"/>
    <col min="12546" max="12546" width="2" style="57" customWidth="1"/>
    <col min="12547" max="12547" width="6" style="57" customWidth="1"/>
    <col min="12548" max="12553" width="4.7109375" style="57" customWidth="1"/>
    <col min="12554" max="12554" width="15.42578125" style="57" customWidth="1"/>
    <col min="12555" max="12555" width="21.28515625" style="57" customWidth="1"/>
    <col min="12556" max="12556" width="20.42578125" style="57" customWidth="1"/>
    <col min="12557" max="12557" width="19" style="57" customWidth="1"/>
    <col min="12558" max="12558" width="5.5703125" style="57" customWidth="1"/>
    <col min="12559" max="12559" width="4.85546875" style="57" customWidth="1"/>
    <col min="12560" max="12560" width="6.42578125" style="57" customWidth="1"/>
    <col min="12561" max="12561" width="5.28515625" style="57" customWidth="1"/>
    <col min="12562" max="12562" width="5.5703125" style="57" customWidth="1"/>
    <col min="12563" max="12563" width="16.5703125" style="57" customWidth="1"/>
    <col min="12564" max="12564" width="4.7109375" style="57" customWidth="1"/>
    <col min="12565" max="12565" width="30.28515625" style="57" customWidth="1"/>
    <col min="12566" max="12566" width="6" style="57" customWidth="1"/>
    <col min="12567" max="12567" width="8.28515625" style="57" customWidth="1"/>
    <col min="12568" max="12801" width="9.140625" style="57"/>
    <col min="12802" max="12802" width="2" style="57" customWidth="1"/>
    <col min="12803" max="12803" width="6" style="57" customWidth="1"/>
    <col min="12804" max="12809" width="4.7109375" style="57" customWidth="1"/>
    <col min="12810" max="12810" width="15.42578125" style="57" customWidth="1"/>
    <col min="12811" max="12811" width="21.28515625" style="57" customWidth="1"/>
    <col min="12812" max="12812" width="20.42578125" style="57" customWidth="1"/>
    <col min="12813" max="12813" width="19" style="57" customWidth="1"/>
    <col min="12814" max="12814" width="5.5703125" style="57" customWidth="1"/>
    <col min="12815" max="12815" width="4.85546875" style="57" customWidth="1"/>
    <col min="12816" max="12816" width="6.42578125" style="57" customWidth="1"/>
    <col min="12817" max="12817" width="5.28515625" style="57" customWidth="1"/>
    <col min="12818" max="12818" width="5.5703125" style="57" customWidth="1"/>
    <col min="12819" max="12819" width="16.5703125" style="57" customWidth="1"/>
    <col min="12820" max="12820" width="4.7109375" style="57" customWidth="1"/>
    <col min="12821" max="12821" width="30.28515625" style="57" customWidth="1"/>
    <col min="12822" max="12822" width="6" style="57" customWidth="1"/>
    <col min="12823" max="12823" width="8.28515625" style="57" customWidth="1"/>
    <col min="12824" max="13057" width="9.140625" style="57"/>
    <col min="13058" max="13058" width="2" style="57" customWidth="1"/>
    <col min="13059" max="13059" width="6" style="57" customWidth="1"/>
    <col min="13060" max="13065" width="4.7109375" style="57" customWidth="1"/>
    <col min="13066" max="13066" width="15.42578125" style="57" customWidth="1"/>
    <col min="13067" max="13067" width="21.28515625" style="57" customWidth="1"/>
    <col min="13068" max="13068" width="20.42578125" style="57" customWidth="1"/>
    <col min="13069" max="13069" width="19" style="57" customWidth="1"/>
    <col min="13070" max="13070" width="5.5703125" style="57" customWidth="1"/>
    <col min="13071" max="13071" width="4.85546875" style="57" customWidth="1"/>
    <col min="13072" max="13072" width="6.42578125" style="57" customWidth="1"/>
    <col min="13073" max="13073" width="5.28515625" style="57" customWidth="1"/>
    <col min="13074" max="13074" width="5.5703125" style="57" customWidth="1"/>
    <col min="13075" max="13075" width="16.5703125" style="57" customWidth="1"/>
    <col min="13076" max="13076" width="4.7109375" style="57" customWidth="1"/>
    <col min="13077" max="13077" width="30.28515625" style="57" customWidth="1"/>
    <col min="13078" max="13078" width="6" style="57" customWidth="1"/>
    <col min="13079" max="13079" width="8.28515625" style="57" customWidth="1"/>
    <col min="13080" max="13313" width="9.140625" style="57"/>
    <col min="13314" max="13314" width="2" style="57" customWidth="1"/>
    <col min="13315" max="13315" width="6" style="57" customWidth="1"/>
    <col min="13316" max="13321" width="4.7109375" style="57" customWidth="1"/>
    <col min="13322" max="13322" width="15.42578125" style="57" customWidth="1"/>
    <col min="13323" max="13323" width="21.28515625" style="57" customWidth="1"/>
    <col min="13324" max="13324" width="20.42578125" style="57" customWidth="1"/>
    <col min="13325" max="13325" width="19" style="57" customWidth="1"/>
    <col min="13326" max="13326" width="5.5703125" style="57" customWidth="1"/>
    <col min="13327" max="13327" width="4.85546875" style="57" customWidth="1"/>
    <col min="13328" max="13328" width="6.42578125" style="57" customWidth="1"/>
    <col min="13329" max="13329" width="5.28515625" style="57" customWidth="1"/>
    <col min="13330" max="13330" width="5.5703125" style="57" customWidth="1"/>
    <col min="13331" max="13331" width="16.5703125" style="57" customWidth="1"/>
    <col min="13332" max="13332" width="4.7109375" style="57" customWidth="1"/>
    <col min="13333" max="13333" width="30.28515625" style="57" customWidth="1"/>
    <col min="13334" max="13334" width="6" style="57" customWidth="1"/>
    <col min="13335" max="13335" width="8.28515625" style="57" customWidth="1"/>
    <col min="13336" max="13569" width="9.140625" style="57"/>
    <col min="13570" max="13570" width="2" style="57" customWidth="1"/>
    <col min="13571" max="13571" width="6" style="57" customWidth="1"/>
    <col min="13572" max="13577" width="4.7109375" style="57" customWidth="1"/>
    <col min="13578" max="13578" width="15.42578125" style="57" customWidth="1"/>
    <col min="13579" max="13579" width="21.28515625" style="57" customWidth="1"/>
    <col min="13580" max="13580" width="20.42578125" style="57" customWidth="1"/>
    <col min="13581" max="13581" width="19" style="57" customWidth="1"/>
    <col min="13582" max="13582" width="5.5703125" style="57" customWidth="1"/>
    <col min="13583" max="13583" width="4.85546875" style="57" customWidth="1"/>
    <col min="13584" max="13584" width="6.42578125" style="57" customWidth="1"/>
    <col min="13585" max="13585" width="5.28515625" style="57" customWidth="1"/>
    <col min="13586" max="13586" width="5.5703125" style="57" customWidth="1"/>
    <col min="13587" max="13587" width="16.5703125" style="57" customWidth="1"/>
    <col min="13588" max="13588" width="4.7109375" style="57" customWidth="1"/>
    <col min="13589" max="13589" width="30.28515625" style="57" customWidth="1"/>
    <col min="13590" max="13590" width="6" style="57" customWidth="1"/>
    <col min="13591" max="13591" width="8.28515625" style="57" customWidth="1"/>
    <col min="13592" max="13825" width="9.140625" style="57"/>
    <col min="13826" max="13826" width="2" style="57" customWidth="1"/>
    <col min="13827" max="13827" width="6" style="57" customWidth="1"/>
    <col min="13828" max="13833" width="4.7109375" style="57" customWidth="1"/>
    <col min="13834" max="13834" width="15.42578125" style="57" customWidth="1"/>
    <col min="13835" max="13835" width="21.28515625" style="57" customWidth="1"/>
    <col min="13836" max="13836" width="20.42578125" style="57" customWidth="1"/>
    <col min="13837" max="13837" width="19" style="57" customWidth="1"/>
    <col min="13838" max="13838" width="5.5703125" style="57" customWidth="1"/>
    <col min="13839" max="13839" width="4.85546875" style="57" customWidth="1"/>
    <col min="13840" max="13840" width="6.42578125" style="57" customWidth="1"/>
    <col min="13841" max="13841" width="5.28515625" style="57" customWidth="1"/>
    <col min="13842" max="13842" width="5.5703125" style="57" customWidth="1"/>
    <col min="13843" max="13843" width="16.5703125" style="57" customWidth="1"/>
    <col min="13844" max="13844" width="4.7109375" style="57" customWidth="1"/>
    <col min="13845" max="13845" width="30.28515625" style="57" customWidth="1"/>
    <col min="13846" max="13846" width="6" style="57" customWidth="1"/>
    <col min="13847" max="13847" width="8.28515625" style="57" customWidth="1"/>
    <col min="13848" max="14081" width="9.140625" style="57"/>
    <col min="14082" max="14082" width="2" style="57" customWidth="1"/>
    <col min="14083" max="14083" width="6" style="57" customWidth="1"/>
    <col min="14084" max="14089" width="4.7109375" style="57" customWidth="1"/>
    <col min="14090" max="14090" width="15.42578125" style="57" customWidth="1"/>
    <col min="14091" max="14091" width="21.28515625" style="57" customWidth="1"/>
    <col min="14092" max="14092" width="20.42578125" style="57" customWidth="1"/>
    <col min="14093" max="14093" width="19" style="57" customWidth="1"/>
    <col min="14094" max="14094" width="5.5703125" style="57" customWidth="1"/>
    <col min="14095" max="14095" width="4.85546875" style="57" customWidth="1"/>
    <col min="14096" max="14096" width="6.42578125" style="57" customWidth="1"/>
    <col min="14097" max="14097" width="5.28515625" style="57" customWidth="1"/>
    <col min="14098" max="14098" width="5.5703125" style="57" customWidth="1"/>
    <col min="14099" max="14099" width="16.5703125" style="57" customWidth="1"/>
    <col min="14100" max="14100" width="4.7109375" style="57" customWidth="1"/>
    <col min="14101" max="14101" width="30.28515625" style="57" customWidth="1"/>
    <col min="14102" max="14102" width="6" style="57" customWidth="1"/>
    <col min="14103" max="14103" width="8.28515625" style="57" customWidth="1"/>
    <col min="14104" max="14337" width="9.140625" style="57"/>
    <col min="14338" max="14338" width="2" style="57" customWidth="1"/>
    <col min="14339" max="14339" width="6" style="57" customWidth="1"/>
    <col min="14340" max="14345" width="4.7109375" style="57" customWidth="1"/>
    <col min="14346" max="14346" width="15.42578125" style="57" customWidth="1"/>
    <col min="14347" max="14347" width="21.28515625" style="57" customWidth="1"/>
    <col min="14348" max="14348" width="20.42578125" style="57" customWidth="1"/>
    <col min="14349" max="14349" width="19" style="57" customWidth="1"/>
    <col min="14350" max="14350" width="5.5703125" style="57" customWidth="1"/>
    <col min="14351" max="14351" width="4.85546875" style="57" customWidth="1"/>
    <col min="14352" max="14352" width="6.42578125" style="57" customWidth="1"/>
    <col min="14353" max="14353" width="5.28515625" style="57" customWidth="1"/>
    <col min="14354" max="14354" width="5.5703125" style="57" customWidth="1"/>
    <col min="14355" max="14355" width="16.5703125" style="57" customWidth="1"/>
    <col min="14356" max="14356" width="4.7109375" style="57" customWidth="1"/>
    <col min="14357" max="14357" width="30.28515625" style="57" customWidth="1"/>
    <col min="14358" max="14358" width="6" style="57" customWidth="1"/>
    <col min="14359" max="14359" width="8.28515625" style="57" customWidth="1"/>
    <col min="14360" max="14593" width="9.140625" style="57"/>
    <col min="14594" max="14594" width="2" style="57" customWidth="1"/>
    <col min="14595" max="14595" width="6" style="57" customWidth="1"/>
    <col min="14596" max="14601" width="4.7109375" style="57" customWidth="1"/>
    <col min="14602" max="14602" width="15.42578125" style="57" customWidth="1"/>
    <col min="14603" max="14603" width="21.28515625" style="57" customWidth="1"/>
    <col min="14604" max="14604" width="20.42578125" style="57" customWidth="1"/>
    <col min="14605" max="14605" width="19" style="57" customWidth="1"/>
    <col min="14606" max="14606" width="5.5703125" style="57" customWidth="1"/>
    <col min="14607" max="14607" width="4.85546875" style="57" customWidth="1"/>
    <col min="14608" max="14608" width="6.42578125" style="57" customWidth="1"/>
    <col min="14609" max="14609" width="5.28515625" style="57" customWidth="1"/>
    <col min="14610" max="14610" width="5.5703125" style="57" customWidth="1"/>
    <col min="14611" max="14611" width="16.5703125" style="57" customWidth="1"/>
    <col min="14612" max="14612" width="4.7109375" style="57" customWidth="1"/>
    <col min="14613" max="14613" width="30.28515625" style="57" customWidth="1"/>
    <col min="14614" max="14614" width="6" style="57" customWidth="1"/>
    <col min="14615" max="14615" width="8.28515625" style="57" customWidth="1"/>
    <col min="14616" max="14849" width="9.140625" style="57"/>
    <col min="14850" max="14850" width="2" style="57" customWidth="1"/>
    <col min="14851" max="14851" width="6" style="57" customWidth="1"/>
    <col min="14852" max="14857" width="4.7109375" style="57" customWidth="1"/>
    <col min="14858" max="14858" width="15.42578125" style="57" customWidth="1"/>
    <col min="14859" max="14859" width="21.28515625" style="57" customWidth="1"/>
    <col min="14860" max="14860" width="20.42578125" style="57" customWidth="1"/>
    <col min="14861" max="14861" width="19" style="57" customWidth="1"/>
    <col min="14862" max="14862" width="5.5703125" style="57" customWidth="1"/>
    <col min="14863" max="14863" width="4.85546875" style="57" customWidth="1"/>
    <col min="14864" max="14864" width="6.42578125" style="57" customWidth="1"/>
    <col min="14865" max="14865" width="5.28515625" style="57" customWidth="1"/>
    <col min="14866" max="14866" width="5.5703125" style="57" customWidth="1"/>
    <col min="14867" max="14867" width="16.5703125" style="57" customWidth="1"/>
    <col min="14868" max="14868" width="4.7109375" style="57" customWidth="1"/>
    <col min="14869" max="14869" width="30.28515625" style="57" customWidth="1"/>
    <col min="14870" max="14870" width="6" style="57" customWidth="1"/>
    <col min="14871" max="14871" width="8.28515625" style="57" customWidth="1"/>
    <col min="14872" max="15105" width="9.140625" style="57"/>
    <col min="15106" max="15106" width="2" style="57" customWidth="1"/>
    <col min="15107" max="15107" width="6" style="57" customWidth="1"/>
    <col min="15108" max="15113" width="4.7109375" style="57" customWidth="1"/>
    <col min="15114" max="15114" width="15.42578125" style="57" customWidth="1"/>
    <col min="15115" max="15115" width="21.28515625" style="57" customWidth="1"/>
    <col min="15116" max="15116" width="20.42578125" style="57" customWidth="1"/>
    <col min="15117" max="15117" width="19" style="57" customWidth="1"/>
    <col min="15118" max="15118" width="5.5703125" style="57" customWidth="1"/>
    <col min="15119" max="15119" width="4.85546875" style="57" customWidth="1"/>
    <col min="15120" max="15120" width="6.42578125" style="57" customWidth="1"/>
    <col min="15121" max="15121" width="5.28515625" style="57" customWidth="1"/>
    <col min="15122" max="15122" width="5.5703125" style="57" customWidth="1"/>
    <col min="15123" max="15123" width="16.5703125" style="57" customWidth="1"/>
    <col min="15124" max="15124" width="4.7109375" style="57" customWidth="1"/>
    <col min="15125" max="15125" width="30.28515625" style="57" customWidth="1"/>
    <col min="15126" max="15126" width="6" style="57" customWidth="1"/>
    <col min="15127" max="15127" width="8.28515625" style="57" customWidth="1"/>
    <col min="15128" max="15361" width="9.140625" style="57"/>
    <col min="15362" max="15362" width="2" style="57" customWidth="1"/>
    <col min="15363" max="15363" width="6" style="57" customWidth="1"/>
    <col min="15364" max="15369" width="4.7109375" style="57" customWidth="1"/>
    <col min="15370" max="15370" width="15.42578125" style="57" customWidth="1"/>
    <col min="15371" max="15371" width="21.28515625" style="57" customWidth="1"/>
    <col min="15372" max="15372" width="20.42578125" style="57" customWidth="1"/>
    <col min="15373" max="15373" width="19" style="57" customWidth="1"/>
    <col min="15374" max="15374" width="5.5703125" style="57" customWidth="1"/>
    <col min="15375" max="15375" width="4.85546875" style="57" customWidth="1"/>
    <col min="15376" max="15376" width="6.42578125" style="57" customWidth="1"/>
    <col min="15377" max="15377" width="5.28515625" style="57" customWidth="1"/>
    <col min="15378" max="15378" width="5.5703125" style="57" customWidth="1"/>
    <col min="15379" max="15379" width="16.5703125" style="57" customWidth="1"/>
    <col min="15380" max="15380" width="4.7109375" style="57" customWidth="1"/>
    <col min="15381" max="15381" width="30.28515625" style="57" customWidth="1"/>
    <col min="15382" max="15382" width="6" style="57" customWidth="1"/>
    <col min="15383" max="15383" width="8.28515625" style="57" customWidth="1"/>
    <col min="15384" max="15617" width="9.140625" style="57"/>
    <col min="15618" max="15618" width="2" style="57" customWidth="1"/>
    <col min="15619" max="15619" width="6" style="57" customWidth="1"/>
    <col min="15620" max="15625" width="4.7109375" style="57" customWidth="1"/>
    <col min="15626" max="15626" width="15.42578125" style="57" customWidth="1"/>
    <col min="15627" max="15627" width="21.28515625" style="57" customWidth="1"/>
    <col min="15628" max="15628" width="20.42578125" style="57" customWidth="1"/>
    <col min="15629" max="15629" width="19" style="57" customWidth="1"/>
    <col min="15630" max="15630" width="5.5703125" style="57" customWidth="1"/>
    <col min="15631" max="15631" width="4.85546875" style="57" customWidth="1"/>
    <col min="15632" max="15632" width="6.42578125" style="57" customWidth="1"/>
    <col min="15633" max="15633" width="5.28515625" style="57" customWidth="1"/>
    <col min="15634" max="15634" width="5.5703125" style="57" customWidth="1"/>
    <col min="15635" max="15635" width="16.5703125" style="57" customWidth="1"/>
    <col min="15636" max="15636" width="4.7109375" style="57" customWidth="1"/>
    <col min="15637" max="15637" width="30.28515625" style="57" customWidth="1"/>
    <col min="15638" max="15638" width="6" style="57" customWidth="1"/>
    <col min="15639" max="15639" width="8.28515625" style="57" customWidth="1"/>
    <col min="15640" max="15873" width="9.140625" style="57"/>
    <col min="15874" max="15874" width="2" style="57" customWidth="1"/>
    <col min="15875" max="15875" width="6" style="57" customWidth="1"/>
    <col min="15876" max="15881" width="4.7109375" style="57" customWidth="1"/>
    <col min="15882" max="15882" width="15.42578125" style="57" customWidth="1"/>
    <col min="15883" max="15883" width="21.28515625" style="57" customWidth="1"/>
    <col min="15884" max="15884" width="20.42578125" style="57" customWidth="1"/>
    <col min="15885" max="15885" width="19" style="57" customWidth="1"/>
    <col min="15886" max="15886" width="5.5703125" style="57" customWidth="1"/>
    <col min="15887" max="15887" width="4.85546875" style="57" customWidth="1"/>
    <col min="15888" max="15888" width="6.42578125" style="57" customWidth="1"/>
    <col min="15889" max="15889" width="5.28515625" style="57" customWidth="1"/>
    <col min="15890" max="15890" width="5.5703125" style="57" customWidth="1"/>
    <col min="15891" max="15891" width="16.5703125" style="57" customWidth="1"/>
    <col min="15892" max="15892" width="4.7109375" style="57" customWidth="1"/>
    <col min="15893" max="15893" width="30.28515625" style="57" customWidth="1"/>
    <col min="15894" max="15894" width="6" style="57" customWidth="1"/>
    <col min="15895" max="15895" width="8.28515625" style="57" customWidth="1"/>
    <col min="15896" max="16129" width="9.140625" style="57"/>
    <col min="16130" max="16130" width="2" style="57" customWidth="1"/>
    <col min="16131" max="16131" width="6" style="57" customWidth="1"/>
    <col min="16132" max="16137" width="4.7109375" style="57" customWidth="1"/>
    <col min="16138" max="16138" width="15.42578125" style="57" customWidth="1"/>
    <col min="16139" max="16139" width="21.28515625" style="57" customWidth="1"/>
    <col min="16140" max="16140" width="20.42578125" style="57" customWidth="1"/>
    <col min="16141" max="16141" width="19" style="57" customWidth="1"/>
    <col min="16142" max="16142" width="5.5703125" style="57" customWidth="1"/>
    <col min="16143" max="16143" width="4.85546875" style="57" customWidth="1"/>
    <col min="16144" max="16144" width="6.42578125" style="57" customWidth="1"/>
    <col min="16145" max="16145" width="5.28515625" style="57" customWidth="1"/>
    <col min="16146" max="16146" width="5.5703125" style="57" customWidth="1"/>
    <col min="16147" max="16147" width="16.5703125" style="57" customWidth="1"/>
    <col min="16148" max="16148" width="4.7109375" style="57" customWidth="1"/>
    <col min="16149" max="16149" width="30.28515625" style="57" customWidth="1"/>
    <col min="16150" max="16150" width="6" style="57" customWidth="1"/>
    <col min="16151" max="16151" width="8.28515625" style="57" customWidth="1"/>
    <col min="16152" max="16384" width="9.140625" style="57"/>
  </cols>
  <sheetData>
    <row r="1" spans="1:59" ht="15.75" customHeight="1" x14ac:dyDescent="0.25">
      <c r="K1" s="58" t="s">
        <v>12</v>
      </c>
      <c r="U1" s="66"/>
      <c r="V1" s="66" t="s">
        <v>29</v>
      </c>
      <c r="W1" s="60" t="s">
        <v>29</v>
      </c>
      <c r="X1" s="61" t="s">
        <v>30</v>
      </c>
      <c r="Y1" s="61" t="s">
        <v>31</v>
      </c>
      <c r="Z1" s="61" t="s">
        <v>32</v>
      </c>
      <c r="AA1" s="61" t="s">
        <v>33</v>
      </c>
      <c r="AB1" s="61" t="s">
        <v>34</v>
      </c>
      <c r="AC1" s="61" t="s">
        <v>35</v>
      </c>
      <c r="AD1" s="61" t="s">
        <v>36</v>
      </c>
      <c r="AE1" s="61" t="s">
        <v>37</v>
      </c>
      <c r="AF1" s="61" t="s">
        <v>38</v>
      </c>
      <c r="AG1" s="61" t="s">
        <v>39</v>
      </c>
      <c r="AH1" s="61" t="s">
        <v>40</v>
      </c>
      <c r="AI1" s="61" t="s">
        <v>41</v>
      </c>
      <c r="AJ1" s="61" t="s">
        <v>42</v>
      </c>
      <c r="AK1" s="61" t="s">
        <v>43</v>
      </c>
      <c r="AL1" s="61" t="s">
        <v>44</v>
      </c>
      <c r="AM1" s="61" t="s">
        <v>45</v>
      </c>
      <c r="AN1" s="61" t="s">
        <v>46</v>
      </c>
      <c r="AO1" s="61" t="s">
        <v>47</v>
      </c>
      <c r="AP1" s="61" t="s">
        <v>48</v>
      </c>
      <c r="AQ1" s="61" t="s">
        <v>49</v>
      </c>
      <c r="AR1" s="61" t="s">
        <v>50</v>
      </c>
      <c r="AS1" s="61" t="s">
        <v>51</v>
      </c>
      <c r="AT1" s="61" t="s">
        <v>52</v>
      </c>
      <c r="AU1" s="61" t="s">
        <v>53</v>
      </c>
      <c r="AV1" s="61" t="s">
        <v>54</v>
      </c>
      <c r="AW1" s="61" t="s">
        <v>55</v>
      </c>
      <c r="AX1" s="61" t="s">
        <v>56</v>
      </c>
      <c r="AY1" s="61" t="s">
        <v>57</v>
      </c>
      <c r="AZ1" s="61" t="s">
        <v>58</v>
      </c>
      <c r="BA1" s="61" t="s">
        <v>59</v>
      </c>
      <c r="BB1" s="61" t="s">
        <v>60</v>
      </c>
      <c r="BC1" s="61" t="s">
        <v>61</v>
      </c>
      <c r="BD1" s="61" t="s">
        <v>62</v>
      </c>
      <c r="BE1" s="61" t="s">
        <v>63</v>
      </c>
      <c r="BF1" s="61" t="s">
        <v>64</v>
      </c>
      <c r="BG1" s="61" t="s">
        <v>65</v>
      </c>
    </row>
    <row r="2" spans="1:59" x14ac:dyDescent="0.2">
      <c r="G2" s="62"/>
      <c r="K2" s="63"/>
      <c r="L2" s="63" t="s">
        <v>13</v>
      </c>
      <c r="U2" s="133" t="s">
        <v>66</v>
      </c>
      <c r="V2" s="134" t="s">
        <v>30</v>
      </c>
      <c r="W2" s="60"/>
      <c r="X2" s="18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</row>
    <row r="3" spans="1:59" x14ac:dyDescent="0.2">
      <c r="U3" s="165" t="s">
        <v>199</v>
      </c>
      <c r="V3" s="134" t="s">
        <v>31</v>
      </c>
      <c r="X3" s="18"/>
    </row>
    <row r="4" spans="1:59" ht="12.75" customHeight="1" x14ac:dyDescent="0.2">
      <c r="B4" s="63"/>
      <c r="C4" s="65"/>
      <c r="J4" s="57" t="s">
        <v>68</v>
      </c>
      <c r="K4" s="65"/>
      <c r="M4" s="66" t="s">
        <v>69</v>
      </c>
      <c r="S4" s="63" t="s">
        <v>70</v>
      </c>
      <c r="U4" s="165" t="s">
        <v>200</v>
      </c>
      <c r="V4" s="134" t="s">
        <v>32</v>
      </c>
      <c r="X4" s="18">
        <v>17.899999999999999</v>
      </c>
    </row>
    <row r="5" spans="1:59" x14ac:dyDescent="0.2">
      <c r="U5" s="165" t="s">
        <v>202</v>
      </c>
      <c r="V5" s="134" t="s">
        <v>33</v>
      </c>
      <c r="X5" s="18"/>
    </row>
    <row r="6" spans="1:59" ht="12.75" customHeight="1" x14ac:dyDescent="0.2">
      <c r="B6" s="63" t="s">
        <v>73</v>
      </c>
      <c r="C6" s="67"/>
      <c r="J6" s="63" t="s">
        <v>74</v>
      </c>
      <c r="K6" s="68" t="s">
        <v>75</v>
      </c>
      <c r="R6" s="143">
        <v>1</v>
      </c>
      <c r="S6" s="147">
        <f>KM!N5</f>
        <v>2014</v>
      </c>
      <c r="U6" s="165" t="s">
        <v>201</v>
      </c>
      <c r="V6" s="134" t="s">
        <v>34</v>
      </c>
      <c r="X6" s="18"/>
    </row>
    <row r="7" spans="1:59" x14ac:dyDescent="0.2">
      <c r="K7" s="57" t="s">
        <v>77</v>
      </c>
      <c r="U7" s="163"/>
      <c r="V7" s="134" t="s">
        <v>35</v>
      </c>
    </row>
    <row r="8" spans="1:59" x14ac:dyDescent="0.2">
      <c r="K8" s="57" t="s">
        <v>79</v>
      </c>
      <c r="U8" s="163"/>
      <c r="V8" s="134" t="s">
        <v>36</v>
      </c>
    </row>
    <row r="9" spans="1:59" s="69" customFormat="1" ht="26.25" customHeight="1" thickBot="1" x14ac:dyDescent="0.25">
      <c r="B9" s="186" t="s">
        <v>81</v>
      </c>
      <c r="C9" s="187"/>
      <c r="D9" s="187"/>
      <c r="E9" s="187"/>
      <c r="F9" s="187"/>
      <c r="G9" s="187"/>
      <c r="H9" s="188"/>
      <c r="I9" s="161"/>
      <c r="J9" s="70"/>
      <c r="K9" s="71"/>
      <c r="L9" s="71"/>
      <c r="M9" s="72" t="s">
        <v>82</v>
      </c>
      <c r="N9" s="73">
        <f>SUM(N11:N34)</f>
        <v>12</v>
      </c>
      <c r="O9" s="74">
        <f>SUM(O11:O34)</f>
        <v>12</v>
      </c>
      <c r="P9" s="74">
        <f>SUM(P11:P34)</f>
        <v>35.799999999999997</v>
      </c>
      <c r="Q9" s="74"/>
      <c r="R9" s="74">
        <f>SUM(R11:R34)</f>
        <v>334</v>
      </c>
      <c r="U9" s="133" t="s">
        <v>83</v>
      </c>
      <c r="V9" s="134" t="s">
        <v>37</v>
      </c>
      <c r="W9" s="75"/>
      <c r="X9" s="75"/>
      <c r="Y9" s="75"/>
    </row>
    <row r="10" spans="1:59" s="66" customFormat="1" ht="26.25" customHeight="1" thickBot="1" x14ac:dyDescent="0.25">
      <c r="A10" s="76"/>
      <c r="B10" s="77"/>
      <c r="C10" s="78" t="s">
        <v>14</v>
      </c>
      <c r="D10" s="79" t="s">
        <v>15</v>
      </c>
      <c r="E10" s="79" t="s">
        <v>16</v>
      </c>
      <c r="F10" s="79" t="s">
        <v>17</v>
      </c>
      <c r="G10" s="79" t="s">
        <v>18</v>
      </c>
      <c r="H10" s="80" t="s">
        <v>19</v>
      </c>
      <c r="I10" s="189" t="s">
        <v>84</v>
      </c>
      <c r="J10" s="190"/>
      <c r="K10" s="81" t="s">
        <v>85</v>
      </c>
      <c r="L10" s="81" t="s">
        <v>86</v>
      </c>
      <c r="M10" s="82" t="s">
        <v>87</v>
      </c>
      <c r="N10" s="83" t="s">
        <v>88</v>
      </c>
      <c r="O10" s="84" t="s">
        <v>89</v>
      </c>
      <c r="P10" s="85" t="s">
        <v>20</v>
      </c>
      <c r="Q10" s="86" t="s">
        <v>21</v>
      </c>
      <c r="R10" s="84" t="s">
        <v>22</v>
      </c>
      <c r="U10" s="164">
        <v>2134153</v>
      </c>
      <c r="V10" s="134" t="s">
        <v>38</v>
      </c>
      <c r="W10" s="87"/>
      <c r="X10" s="87"/>
      <c r="Y10" s="87"/>
    </row>
    <row r="11" spans="1:59" s="66" customFormat="1" ht="18.75" customHeight="1" x14ac:dyDescent="0.2">
      <c r="A11" s="174" t="s">
        <v>91</v>
      </c>
      <c r="B11" s="88" t="s">
        <v>23</v>
      </c>
      <c r="C11" s="138"/>
      <c r="D11" s="89"/>
      <c r="E11" s="89"/>
      <c r="F11" s="89"/>
      <c r="G11" s="89"/>
      <c r="H11" s="90"/>
      <c r="I11" s="139">
        <v>0</v>
      </c>
      <c r="J11" s="166" t="str">
        <f t="shared" ref="J11:J14" si="0">IF(I11="","",TEXT(DATE($S$6,1,3)-WEEKDAY(DATE($S$6,1,3))-5+(7*$R$6)+I11," jj mmm"))</f>
        <v xml:space="preserve"> 30 déc</v>
      </c>
      <c r="K11" s="167" t="s">
        <v>189</v>
      </c>
      <c r="L11" s="167" t="s">
        <v>190</v>
      </c>
      <c r="M11" s="168" t="s">
        <v>175</v>
      </c>
      <c r="N11" s="169">
        <v>2</v>
      </c>
      <c r="O11" s="170">
        <f t="shared" ref="O11:O14" si="1">IF(N11="","",N11)</f>
        <v>2</v>
      </c>
      <c r="P11" s="171">
        <f t="shared" ref="P11:P14" si="2">IF(Q11="RM",$X$4,"")</f>
        <v>17.899999999999999</v>
      </c>
      <c r="Q11" s="172" t="str">
        <f t="shared" ref="Q11:Q14" si="3">IF(I11="","","RM")</f>
        <v>RM</v>
      </c>
      <c r="R11" s="170">
        <v>179</v>
      </c>
      <c r="S11" s="97" t="s">
        <v>92</v>
      </c>
      <c r="U11" s="133" t="s">
        <v>93</v>
      </c>
      <c r="V11" s="134" t="s">
        <v>39</v>
      </c>
      <c r="W11" s="87"/>
      <c r="X11" s="18"/>
      <c r="Y11" s="87"/>
    </row>
    <row r="12" spans="1:59" s="66" customFormat="1" ht="18.75" customHeight="1" x14ac:dyDescent="0.2">
      <c r="A12" s="175"/>
      <c r="B12" s="98" t="s">
        <v>24</v>
      </c>
      <c r="C12" s="177" t="s">
        <v>139</v>
      </c>
      <c r="D12" s="178"/>
      <c r="E12" s="178"/>
      <c r="F12" s="178"/>
      <c r="G12" s="179"/>
      <c r="H12" s="99"/>
      <c r="I12" s="140"/>
      <c r="J12" s="166" t="str">
        <f t="shared" si="0"/>
        <v/>
      </c>
      <c r="K12" s="173" t="s">
        <v>191</v>
      </c>
      <c r="L12" s="173" t="s">
        <v>190</v>
      </c>
      <c r="M12" s="173" t="s">
        <v>175</v>
      </c>
      <c r="N12" s="169">
        <v>4</v>
      </c>
      <c r="O12" s="170">
        <f t="shared" si="1"/>
        <v>4</v>
      </c>
      <c r="P12" s="171" t="str">
        <f t="shared" si="2"/>
        <v/>
      </c>
      <c r="Q12" s="172" t="str">
        <f t="shared" si="3"/>
        <v/>
      </c>
      <c r="R12" s="170" t="str">
        <f t="shared" ref="R12:R14" si="4">IF(I12="","",IF(I12=0,$X$11,IF(I12=1,$X$12,IF(I12=2,$X$13,IF(I12=3,$X$14,IF(I12=4,$X$15))))))</f>
        <v/>
      </c>
      <c r="S12" s="97" t="s">
        <v>94</v>
      </c>
      <c r="U12" s="133"/>
      <c r="V12" s="134" t="s">
        <v>40</v>
      </c>
      <c r="W12" s="87"/>
      <c r="X12" s="18"/>
      <c r="Y12" s="105"/>
    </row>
    <row r="13" spans="1:59" ht="18.75" customHeight="1" x14ac:dyDescent="0.2">
      <c r="A13" s="175"/>
      <c r="B13" s="106" t="s">
        <v>96</v>
      </c>
      <c r="C13" s="107"/>
      <c r="D13" s="107"/>
      <c r="E13" s="107"/>
      <c r="F13" s="107"/>
      <c r="G13" s="107"/>
      <c r="H13" s="130"/>
      <c r="I13" s="140">
        <v>1</v>
      </c>
      <c r="J13" s="166" t="str">
        <f t="shared" si="0"/>
        <v xml:space="preserve"> 31 déc</v>
      </c>
      <c r="K13" s="167" t="s">
        <v>189</v>
      </c>
      <c r="L13" s="167" t="s">
        <v>190</v>
      </c>
      <c r="M13" s="168" t="s">
        <v>175</v>
      </c>
      <c r="N13" s="169">
        <v>2</v>
      </c>
      <c r="O13" s="170">
        <f t="shared" si="1"/>
        <v>2</v>
      </c>
      <c r="P13" s="171">
        <f t="shared" si="2"/>
        <v>17.899999999999999</v>
      </c>
      <c r="Q13" s="172" t="str">
        <f t="shared" si="3"/>
        <v>RM</v>
      </c>
      <c r="R13" s="170">
        <v>155</v>
      </c>
      <c r="S13" s="97" t="s">
        <v>97</v>
      </c>
      <c r="U13" s="133" t="s">
        <v>98</v>
      </c>
      <c r="V13" s="134" t="s">
        <v>41</v>
      </c>
      <c r="X13" s="18"/>
      <c r="Y13" s="105"/>
    </row>
    <row r="14" spans="1:59" ht="18.75" customHeight="1" thickBot="1" x14ac:dyDescent="0.25">
      <c r="A14" s="176"/>
      <c r="B14" s="108"/>
      <c r="C14" s="109"/>
      <c r="D14" s="110"/>
      <c r="E14" s="111"/>
      <c r="F14" s="111"/>
      <c r="G14" s="111"/>
      <c r="H14" s="112"/>
      <c r="I14" s="140"/>
      <c r="J14" s="166" t="str">
        <f t="shared" si="0"/>
        <v/>
      </c>
      <c r="K14" s="173" t="s">
        <v>191</v>
      </c>
      <c r="L14" s="173" t="s">
        <v>190</v>
      </c>
      <c r="M14" s="173" t="s">
        <v>175</v>
      </c>
      <c r="N14" s="169">
        <v>4</v>
      </c>
      <c r="O14" s="170">
        <f t="shared" si="1"/>
        <v>4</v>
      </c>
      <c r="P14" s="171" t="str">
        <f t="shared" si="2"/>
        <v/>
      </c>
      <c r="Q14" s="172" t="str">
        <f t="shared" si="3"/>
        <v/>
      </c>
      <c r="R14" s="170" t="str">
        <f t="shared" si="4"/>
        <v/>
      </c>
      <c r="S14" s="97" t="s">
        <v>99</v>
      </c>
      <c r="U14" s="133" t="s">
        <v>100</v>
      </c>
      <c r="V14" s="134"/>
      <c r="X14" s="18"/>
      <c r="Y14" s="105"/>
    </row>
    <row r="15" spans="1:59" ht="18.75" customHeight="1" x14ac:dyDescent="0.2">
      <c r="A15" s="174" t="s">
        <v>101</v>
      </c>
      <c r="B15" s="88" t="s">
        <v>23</v>
      </c>
      <c r="C15" s="138"/>
      <c r="D15" s="89"/>
      <c r="E15" s="89"/>
      <c r="F15" s="89"/>
      <c r="G15" s="89"/>
      <c r="H15" s="113"/>
      <c r="I15" s="140">
        <v>2</v>
      </c>
      <c r="J15" s="137"/>
      <c r="K15" s="101"/>
      <c r="L15" s="101"/>
      <c r="M15" s="102"/>
      <c r="N15" s="93"/>
      <c r="O15" s="94"/>
      <c r="P15" s="95"/>
      <c r="Q15" s="96"/>
      <c r="R15" s="94"/>
      <c r="S15" s="97" t="s">
        <v>102</v>
      </c>
      <c r="U15" s="133" t="s">
        <v>103</v>
      </c>
      <c r="V15" s="134" t="s">
        <v>43</v>
      </c>
      <c r="X15" s="18"/>
      <c r="Y15" s="105"/>
    </row>
    <row r="16" spans="1:59" ht="18.75" customHeight="1" x14ac:dyDescent="0.2">
      <c r="A16" s="175"/>
      <c r="B16" s="98" t="s">
        <v>24</v>
      </c>
      <c r="C16" s="177" t="s">
        <v>139</v>
      </c>
      <c r="D16" s="178"/>
      <c r="E16" s="178"/>
      <c r="F16" s="178"/>
      <c r="G16" s="179"/>
      <c r="H16" s="114"/>
      <c r="I16" s="140"/>
      <c r="J16" s="137"/>
      <c r="K16" s="100"/>
      <c r="L16" s="101"/>
      <c r="M16" s="102"/>
      <c r="N16" s="103"/>
      <c r="O16" s="94"/>
      <c r="P16" s="95"/>
      <c r="Q16" s="96"/>
      <c r="R16" s="94"/>
      <c r="S16" s="97" t="s">
        <v>104</v>
      </c>
      <c r="U16" s="133" t="s">
        <v>105</v>
      </c>
      <c r="V16" s="134" t="s">
        <v>44</v>
      </c>
      <c r="X16" s="104"/>
      <c r="Y16" s="105"/>
    </row>
    <row r="17" spans="1:25" ht="18.75" customHeight="1" x14ac:dyDescent="0.2">
      <c r="A17" s="175"/>
      <c r="B17" s="106" t="s">
        <v>96</v>
      </c>
      <c r="C17" s="107"/>
      <c r="D17" s="107"/>
      <c r="E17" s="107"/>
      <c r="F17" s="107"/>
      <c r="G17" s="107"/>
      <c r="H17" s="130"/>
      <c r="I17" s="140">
        <v>3</v>
      </c>
      <c r="J17" s="137"/>
      <c r="K17" s="101"/>
      <c r="L17" s="101"/>
      <c r="M17" s="102"/>
      <c r="N17" s="103"/>
      <c r="O17" s="94"/>
      <c r="P17" s="95"/>
      <c r="Q17" s="96"/>
      <c r="R17" s="94"/>
      <c r="S17" s="97" t="s">
        <v>106</v>
      </c>
      <c r="U17" s="133" t="s">
        <v>107</v>
      </c>
      <c r="V17" s="134" t="s">
        <v>45</v>
      </c>
      <c r="X17" s="104"/>
      <c r="Y17" s="105"/>
    </row>
    <row r="18" spans="1:25" ht="18.75" customHeight="1" thickBot="1" x14ac:dyDescent="0.25">
      <c r="A18" s="176"/>
      <c r="B18" s="115"/>
      <c r="C18" s="116"/>
      <c r="D18" s="116"/>
      <c r="E18" s="116"/>
      <c r="F18" s="116"/>
      <c r="G18" s="116"/>
      <c r="H18" s="132"/>
      <c r="I18" s="140"/>
      <c r="J18" s="137"/>
      <c r="K18" s="101"/>
      <c r="L18" s="101"/>
      <c r="M18" s="102"/>
      <c r="N18" s="103"/>
      <c r="O18" s="144"/>
      <c r="P18" s="95"/>
      <c r="Q18" s="96"/>
      <c r="R18" s="94"/>
      <c r="S18" s="97" t="s">
        <v>108</v>
      </c>
      <c r="U18" s="133" t="s">
        <v>109</v>
      </c>
      <c r="V18" s="134" t="s">
        <v>46</v>
      </c>
      <c r="X18" s="104"/>
      <c r="Y18" s="105"/>
    </row>
    <row r="19" spans="1:25" ht="18.75" customHeight="1" thickBot="1" x14ac:dyDescent="0.25">
      <c r="B19" s="117" t="s">
        <v>110</v>
      </c>
      <c r="C19" s="118">
        <f>(C11+C15)</f>
        <v>0</v>
      </c>
      <c r="D19" s="118">
        <f t="shared" ref="D19:H19" si="5">IF(D12+D16&lt;1.5,D11+D15,D11+D12+D15+D16-1.5)</f>
        <v>0</v>
      </c>
      <c r="E19" s="118">
        <f t="shared" si="5"/>
        <v>0</v>
      </c>
      <c r="F19" s="118">
        <f t="shared" si="5"/>
        <v>0</v>
      </c>
      <c r="G19" s="118">
        <f t="shared" si="5"/>
        <v>0</v>
      </c>
      <c r="H19" s="131">
        <f t="shared" si="5"/>
        <v>0</v>
      </c>
      <c r="I19" s="140"/>
      <c r="J19" s="137"/>
      <c r="K19" s="101"/>
      <c r="L19" s="101"/>
      <c r="M19" s="102"/>
      <c r="N19" s="103"/>
      <c r="O19" s="144"/>
      <c r="P19" s="95"/>
      <c r="Q19" s="96"/>
      <c r="R19" s="94"/>
      <c r="S19" s="97" t="s">
        <v>111</v>
      </c>
      <c r="U19" s="133" t="s">
        <v>112</v>
      </c>
      <c r="V19" s="134" t="s">
        <v>47</v>
      </c>
      <c r="X19" s="104"/>
      <c r="Y19" s="105"/>
    </row>
    <row r="20" spans="1:25" ht="18.75" customHeight="1" thickBot="1" x14ac:dyDescent="0.25">
      <c r="B20" s="180" t="s">
        <v>138</v>
      </c>
      <c r="C20" s="181"/>
      <c r="D20" s="182">
        <f>SUM(C19:H19)</f>
        <v>0</v>
      </c>
      <c r="E20" s="183"/>
      <c r="F20" s="119"/>
      <c r="G20" s="119"/>
      <c r="H20" s="119"/>
      <c r="I20" s="140"/>
      <c r="J20" s="137"/>
      <c r="K20" s="101"/>
      <c r="L20" s="101"/>
      <c r="M20" s="102"/>
      <c r="N20" s="103"/>
      <c r="O20" s="144"/>
      <c r="P20" s="95"/>
      <c r="Q20" s="96"/>
      <c r="R20" s="94"/>
      <c r="S20" s="97" t="s">
        <v>113</v>
      </c>
      <c r="U20" s="133" t="s">
        <v>114</v>
      </c>
      <c r="V20" s="134" t="s">
        <v>48</v>
      </c>
      <c r="X20" s="104"/>
      <c r="Y20" s="105"/>
    </row>
    <row r="21" spans="1:25" ht="18.75" customHeight="1" x14ac:dyDescent="0.2">
      <c r="B21" s="120"/>
      <c r="C21" s="121"/>
      <c r="D21" s="122"/>
      <c r="E21" s="119"/>
      <c r="F21" s="119"/>
      <c r="G21" s="119"/>
      <c r="H21" s="119"/>
      <c r="I21" s="140"/>
      <c r="J21" s="137"/>
      <c r="K21" s="101"/>
      <c r="L21" s="101"/>
      <c r="M21" s="102"/>
      <c r="N21" s="103"/>
      <c r="O21" s="144"/>
      <c r="P21" s="95"/>
      <c r="Q21" s="96"/>
      <c r="R21" s="94"/>
      <c r="S21" s="97" t="s">
        <v>115</v>
      </c>
      <c r="U21" s="133" t="s">
        <v>116</v>
      </c>
      <c r="V21" s="134" t="s">
        <v>49</v>
      </c>
      <c r="X21" s="104"/>
      <c r="Y21" s="105"/>
    </row>
    <row r="22" spans="1:25" ht="18.75" customHeight="1" x14ac:dyDescent="0.2">
      <c r="B22" s="120"/>
      <c r="C22" s="122"/>
      <c r="D22" s="123"/>
      <c r="E22" s="119"/>
      <c r="F22" s="119"/>
      <c r="G22" s="119"/>
      <c r="H22" s="119"/>
      <c r="I22" s="141">
        <v>4</v>
      </c>
      <c r="J22" s="137"/>
      <c r="K22" s="101"/>
      <c r="L22" s="101"/>
      <c r="M22" s="102"/>
      <c r="N22" s="103"/>
      <c r="O22" s="94"/>
      <c r="P22" s="95"/>
      <c r="Q22" s="96"/>
      <c r="R22" s="94"/>
      <c r="S22" s="97" t="s">
        <v>117</v>
      </c>
      <c r="U22" s="133" t="s">
        <v>118</v>
      </c>
      <c r="V22" s="134" t="s">
        <v>50</v>
      </c>
      <c r="X22" s="104"/>
      <c r="Y22" s="105"/>
    </row>
    <row r="23" spans="1:25" ht="18.75" customHeight="1" x14ac:dyDescent="0.2">
      <c r="B23" s="120"/>
      <c r="E23" s="124"/>
      <c r="F23" s="124"/>
      <c r="G23" s="119"/>
      <c r="H23" s="119"/>
      <c r="I23" s="141"/>
      <c r="J23" s="137"/>
      <c r="K23" s="101"/>
      <c r="L23" s="101"/>
      <c r="M23" s="102"/>
      <c r="N23" s="103"/>
      <c r="O23" s="94"/>
      <c r="P23" s="95"/>
      <c r="Q23" s="96"/>
      <c r="R23" s="94"/>
      <c r="S23" s="97" t="s">
        <v>119</v>
      </c>
      <c r="U23" s="133" t="s">
        <v>120</v>
      </c>
      <c r="V23" s="134" t="s">
        <v>51</v>
      </c>
      <c r="X23" s="104"/>
      <c r="Y23" s="105"/>
    </row>
    <row r="24" spans="1:25" ht="18.75" customHeight="1" x14ac:dyDescent="0.2">
      <c r="B24" s="125"/>
      <c r="C24" s="125"/>
      <c r="D24" s="125"/>
      <c r="E24" s="125"/>
      <c r="F24" s="125"/>
      <c r="H24" s="119"/>
      <c r="I24" s="141"/>
      <c r="J24" s="137"/>
      <c r="K24" s="101"/>
      <c r="L24" s="101"/>
      <c r="M24" s="102"/>
      <c r="N24" s="103"/>
      <c r="O24" s="94"/>
      <c r="P24" s="95"/>
      <c r="Q24" s="96"/>
      <c r="R24" s="94"/>
      <c r="S24" s="97" t="s">
        <v>121</v>
      </c>
      <c r="U24" s="133" t="s">
        <v>122</v>
      </c>
      <c r="V24" s="134" t="s">
        <v>52</v>
      </c>
      <c r="X24" s="104"/>
      <c r="Y24" s="105"/>
    </row>
    <row r="25" spans="1:25" ht="18.75" customHeight="1" x14ac:dyDescent="0.2">
      <c r="B25" s="125"/>
      <c r="C25" s="125"/>
      <c r="D25" s="125"/>
      <c r="E25" s="125"/>
      <c r="F25" s="125"/>
      <c r="I25" s="141"/>
      <c r="J25" s="137"/>
      <c r="K25" s="126"/>
      <c r="L25" s="126"/>
      <c r="M25" s="126"/>
      <c r="N25" s="127"/>
      <c r="O25" s="94"/>
      <c r="P25" s="95"/>
      <c r="Q25" s="96"/>
      <c r="R25" s="94"/>
      <c r="S25" s="97" t="s">
        <v>123</v>
      </c>
      <c r="U25" s="133" t="s">
        <v>124</v>
      </c>
      <c r="V25" s="134" t="s">
        <v>53</v>
      </c>
      <c r="X25" s="104"/>
      <c r="Y25" s="105"/>
    </row>
    <row r="26" spans="1:25" ht="18.75" customHeight="1" x14ac:dyDescent="0.2">
      <c r="B26" s="125"/>
      <c r="C26" s="125"/>
      <c r="D26" s="125"/>
      <c r="E26" s="125"/>
      <c r="F26" s="125"/>
      <c r="I26" s="141"/>
      <c r="J26" s="137"/>
      <c r="K26" s="126"/>
      <c r="L26" s="126"/>
      <c r="M26" s="126"/>
      <c r="N26" s="127"/>
      <c r="O26" s="94"/>
      <c r="P26" s="95"/>
      <c r="Q26" s="96"/>
      <c r="R26" s="94"/>
      <c r="S26" s="97" t="s">
        <v>125</v>
      </c>
      <c r="U26" s="133" t="s">
        <v>126</v>
      </c>
      <c r="V26" s="134" t="s">
        <v>54</v>
      </c>
      <c r="X26" s="104"/>
      <c r="Y26" s="105"/>
    </row>
    <row r="27" spans="1:25" ht="18.75" customHeight="1" x14ac:dyDescent="0.2">
      <c r="I27" s="141"/>
      <c r="J27" s="137"/>
      <c r="K27" s="126"/>
      <c r="L27" s="126"/>
      <c r="M27" s="126"/>
      <c r="N27" s="127"/>
      <c r="O27" s="94"/>
      <c r="P27" s="95"/>
      <c r="Q27" s="96"/>
      <c r="R27" s="94"/>
      <c r="S27" s="97" t="s">
        <v>127</v>
      </c>
      <c r="U27" s="133" t="s">
        <v>128</v>
      </c>
      <c r="V27" s="134" t="s">
        <v>55</v>
      </c>
      <c r="X27" s="104"/>
      <c r="Y27" s="105"/>
    </row>
    <row r="28" spans="1:25" ht="18.75" customHeight="1" x14ac:dyDescent="0.2">
      <c r="I28" s="141"/>
      <c r="J28" s="137"/>
      <c r="K28" s="126"/>
      <c r="L28" s="126"/>
      <c r="M28" s="126"/>
      <c r="N28" s="127"/>
      <c r="O28" s="94"/>
      <c r="P28" s="95"/>
      <c r="Q28" s="96"/>
      <c r="R28" s="94"/>
      <c r="U28" s="133" t="s">
        <v>129</v>
      </c>
      <c r="V28" s="134" t="s">
        <v>56</v>
      </c>
      <c r="X28" s="104"/>
      <c r="Y28" s="105"/>
    </row>
    <row r="29" spans="1:25" ht="18.75" customHeight="1" thickBot="1" x14ac:dyDescent="0.25">
      <c r="I29" s="141"/>
      <c r="J29" s="137"/>
      <c r="K29" s="126"/>
      <c r="L29" s="126"/>
      <c r="M29" s="126"/>
      <c r="N29" s="127"/>
      <c r="O29" s="94"/>
      <c r="P29" s="95"/>
      <c r="Q29" s="96"/>
      <c r="R29" s="94"/>
      <c r="U29" s="133" t="s">
        <v>130</v>
      </c>
      <c r="V29" s="134" t="s">
        <v>57</v>
      </c>
      <c r="X29" s="104"/>
      <c r="Y29" s="105"/>
    </row>
    <row r="30" spans="1:25" ht="18.75" customHeight="1" thickBot="1" x14ac:dyDescent="0.25">
      <c r="I30" s="141"/>
      <c r="J30" s="137" t="str">
        <f t="shared" ref="J30:J34" si="6">IF(I30="","",TEXT(DATE($S$6,1,3)-WEEKDAY(DATE($S$6,1,3))-5+(7*$R$6)+I30," jj mmm"))</f>
        <v/>
      </c>
      <c r="K30" s="126"/>
      <c r="L30" s="126"/>
      <c r="M30" s="126"/>
      <c r="N30" s="127"/>
      <c r="O30" s="94" t="str">
        <f t="shared" ref="O30:O34" si="7">IF(N30="","",N30)</f>
        <v/>
      </c>
      <c r="P30" s="95" t="str">
        <f t="shared" ref="P30:P34" si="8">IF(Q30="RM",$X$4,"")</f>
        <v/>
      </c>
      <c r="Q30" s="96" t="str">
        <f t="shared" ref="Q30:Q34" si="9">IF(I30="","","RM")</f>
        <v/>
      </c>
      <c r="R30" s="94" t="str">
        <f t="shared" ref="R30:R34" si="10">IF(I30="","",IF(I30=0,$X$11,IF(I30=1,$X$12,IF(I30=2,$X$13,IF(I30=3,$X$14,IF(I30=4,$X$15))))))</f>
        <v/>
      </c>
      <c r="S30" s="128" t="s">
        <v>131</v>
      </c>
      <c r="U30" s="133" t="s">
        <v>132</v>
      </c>
      <c r="V30" s="134" t="s">
        <v>58</v>
      </c>
      <c r="X30" s="104"/>
      <c r="Y30" s="105"/>
    </row>
    <row r="31" spans="1:25" ht="18.75" customHeight="1" thickBot="1" x14ac:dyDescent="0.25">
      <c r="I31" s="141"/>
      <c r="J31" s="137" t="str">
        <f t="shared" si="6"/>
        <v/>
      </c>
      <c r="K31" s="126"/>
      <c r="L31" s="126"/>
      <c r="M31" s="126"/>
      <c r="N31" s="127"/>
      <c r="O31" s="94" t="str">
        <f t="shared" si="7"/>
        <v/>
      </c>
      <c r="P31" s="95" t="str">
        <f t="shared" si="8"/>
        <v/>
      </c>
      <c r="Q31" s="96" t="str">
        <f t="shared" si="9"/>
        <v/>
      </c>
      <c r="R31" s="94" t="str">
        <f t="shared" si="10"/>
        <v/>
      </c>
      <c r="S31" s="142"/>
      <c r="U31" s="133" t="s">
        <v>133</v>
      </c>
      <c r="V31" s="134" t="s">
        <v>59</v>
      </c>
      <c r="X31" s="104"/>
      <c r="Y31" s="105"/>
    </row>
    <row r="32" spans="1:25" ht="18.75" customHeight="1" x14ac:dyDescent="0.2">
      <c r="I32" s="141"/>
      <c r="J32" s="137" t="str">
        <f t="shared" si="6"/>
        <v/>
      </c>
      <c r="K32" s="126"/>
      <c r="L32" s="126"/>
      <c r="M32" s="126"/>
      <c r="N32" s="127"/>
      <c r="O32" s="94" t="str">
        <f t="shared" si="7"/>
        <v/>
      </c>
      <c r="P32" s="95" t="str">
        <f t="shared" si="8"/>
        <v/>
      </c>
      <c r="Q32" s="96" t="str">
        <f t="shared" si="9"/>
        <v/>
      </c>
      <c r="R32" s="94" t="str">
        <f t="shared" si="10"/>
        <v/>
      </c>
      <c r="S32" s="184" t="s">
        <v>134</v>
      </c>
      <c r="U32" s="133" t="s">
        <v>135</v>
      </c>
      <c r="V32" s="134" t="s">
        <v>60</v>
      </c>
      <c r="X32" s="104"/>
      <c r="Y32" s="105"/>
    </row>
    <row r="33" spans="1:25" ht="18.75" customHeight="1" x14ac:dyDescent="0.2">
      <c r="I33" s="141"/>
      <c r="J33" s="137" t="str">
        <f t="shared" si="6"/>
        <v/>
      </c>
      <c r="K33" s="126"/>
      <c r="L33" s="126"/>
      <c r="M33" s="126"/>
      <c r="N33" s="127"/>
      <c r="O33" s="94" t="str">
        <f t="shared" si="7"/>
        <v/>
      </c>
      <c r="P33" s="95" t="str">
        <f t="shared" si="8"/>
        <v/>
      </c>
      <c r="Q33" s="96" t="str">
        <f t="shared" si="9"/>
        <v/>
      </c>
      <c r="R33" s="94" t="str">
        <f t="shared" si="10"/>
        <v/>
      </c>
      <c r="S33" s="185"/>
      <c r="U33" s="133" t="s">
        <v>136</v>
      </c>
      <c r="V33" s="134" t="s">
        <v>61</v>
      </c>
      <c r="X33" s="104"/>
      <c r="Y33" s="105"/>
    </row>
    <row r="34" spans="1:25" ht="18.75" customHeight="1" x14ac:dyDescent="0.2">
      <c r="A34" s="57"/>
      <c r="I34" s="141"/>
      <c r="J34" s="137" t="str">
        <f t="shared" si="6"/>
        <v/>
      </c>
      <c r="K34" s="126"/>
      <c r="L34" s="126"/>
      <c r="M34" s="126"/>
      <c r="N34" s="127"/>
      <c r="O34" s="94" t="str">
        <f t="shared" si="7"/>
        <v/>
      </c>
      <c r="P34" s="95" t="str">
        <f t="shared" si="8"/>
        <v/>
      </c>
      <c r="Q34" s="96" t="str">
        <f t="shared" si="9"/>
        <v/>
      </c>
      <c r="R34" s="94" t="str">
        <f t="shared" si="10"/>
        <v/>
      </c>
      <c r="S34" s="63"/>
      <c r="U34" s="133" t="s">
        <v>137</v>
      </c>
      <c r="V34" s="134" t="s">
        <v>62</v>
      </c>
      <c r="X34" s="104"/>
      <c r="Y34" s="105"/>
    </row>
    <row r="35" spans="1:25" x14ac:dyDescent="0.2">
      <c r="U35" s="135"/>
      <c r="V35" s="135"/>
    </row>
    <row r="36" spans="1:25" x14ac:dyDescent="0.2">
      <c r="U36" s="63"/>
      <c r="V36" s="63"/>
    </row>
    <row r="37" spans="1:25" x14ac:dyDescent="0.2">
      <c r="U37" s="63"/>
      <c r="V37" s="63"/>
    </row>
  </sheetData>
  <mergeCells count="9">
    <mergeCell ref="S32:S33"/>
    <mergeCell ref="B9:H9"/>
    <mergeCell ref="I10:J10"/>
    <mergeCell ref="A11:A14"/>
    <mergeCell ref="C12:G12"/>
    <mergeCell ref="A15:A18"/>
    <mergeCell ref="C16:G16"/>
    <mergeCell ref="B20:C20"/>
    <mergeCell ref="D20:E20"/>
  </mergeCells>
  <dataValidations count="1">
    <dataValidation type="list" showInputMessage="1" showErrorMessage="1" sqref="C17:H17 WVL983057:WVQ983057 WLP983057:WLU983057 WBT983057:WBY983057 VRX983057:VSC983057 VIB983057:VIG983057 UYF983057:UYK983057 UOJ983057:UOO983057 UEN983057:UES983057 TUR983057:TUW983057 TKV983057:TLA983057 TAZ983057:TBE983057 SRD983057:SRI983057 SHH983057:SHM983057 RXL983057:RXQ983057 RNP983057:RNU983057 RDT983057:RDY983057 QTX983057:QUC983057 QKB983057:QKG983057 QAF983057:QAK983057 PQJ983057:PQO983057 PGN983057:PGS983057 OWR983057:OWW983057 OMV983057:ONA983057 OCZ983057:ODE983057 NTD983057:NTI983057 NJH983057:NJM983057 MZL983057:MZQ983057 MPP983057:MPU983057 MFT983057:MFY983057 LVX983057:LWC983057 LMB983057:LMG983057 LCF983057:LCK983057 KSJ983057:KSO983057 KIN983057:KIS983057 JYR983057:JYW983057 JOV983057:JPA983057 JEZ983057:JFE983057 IVD983057:IVI983057 ILH983057:ILM983057 IBL983057:IBQ983057 HRP983057:HRU983057 HHT983057:HHY983057 GXX983057:GYC983057 GOB983057:GOG983057 GEF983057:GEK983057 FUJ983057:FUO983057 FKN983057:FKS983057 FAR983057:FAW983057 EQV983057:ERA983057 EGZ983057:EHE983057 DXD983057:DXI983057 DNH983057:DNM983057 DDL983057:DDQ983057 CTP983057:CTU983057 CJT983057:CJY983057 BZX983057:CAC983057 BQB983057:BQG983057 BGF983057:BGK983057 AWJ983057:AWO983057 AMN983057:AMS983057 ACR983057:ACW983057 SV983057:TA983057 IZ983057:JE983057 C983057:I983057 WVL917521:WVQ917521 WLP917521:WLU917521 WBT917521:WBY917521 VRX917521:VSC917521 VIB917521:VIG917521 UYF917521:UYK917521 UOJ917521:UOO917521 UEN917521:UES917521 TUR917521:TUW917521 TKV917521:TLA917521 TAZ917521:TBE917521 SRD917521:SRI917521 SHH917521:SHM917521 RXL917521:RXQ917521 RNP917521:RNU917521 RDT917521:RDY917521 QTX917521:QUC917521 QKB917521:QKG917521 QAF917521:QAK917521 PQJ917521:PQO917521 PGN917521:PGS917521 OWR917521:OWW917521 OMV917521:ONA917521 OCZ917521:ODE917521 NTD917521:NTI917521 NJH917521:NJM917521 MZL917521:MZQ917521 MPP917521:MPU917521 MFT917521:MFY917521 LVX917521:LWC917521 LMB917521:LMG917521 LCF917521:LCK917521 KSJ917521:KSO917521 KIN917521:KIS917521 JYR917521:JYW917521 JOV917521:JPA917521 JEZ917521:JFE917521 IVD917521:IVI917521 ILH917521:ILM917521 IBL917521:IBQ917521 HRP917521:HRU917521 HHT917521:HHY917521 GXX917521:GYC917521 GOB917521:GOG917521 GEF917521:GEK917521 FUJ917521:FUO917521 FKN917521:FKS917521 FAR917521:FAW917521 EQV917521:ERA917521 EGZ917521:EHE917521 DXD917521:DXI917521 DNH917521:DNM917521 DDL917521:DDQ917521 CTP917521:CTU917521 CJT917521:CJY917521 BZX917521:CAC917521 BQB917521:BQG917521 BGF917521:BGK917521 AWJ917521:AWO917521 AMN917521:AMS917521 ACR917521:ACW917521 SV917521:TA917521 IZ917521:JE917521 C917521:I917521 WVL851985:WVQ851985 WLP851985:WLU851985 WBT851985:WBY851985 VRX851985:VSC851985 VIB851985:VIG851985 UYF851985:UYK851985 UOJ851985:UOO851985 UEN851985:UES851985 TUR851985:TUW851985 TKV851985:TLA851985 TAZ851985:TBE851985 SRD851985:SRI851985 SHH851985:SHM851985 RXL851985:RXQ851985 RNP851985:RNU851985 RDT851985:RDY851985 QTX851985:QUC851985 QKB851985:QKG851985 QAF851985:QAK851985 PQJ851985:PQO851985 PGN851985:PGS851985 OWR851985:OWW851985 OMV851985:ONA851985 OCZ851985:ODE851985 NTD851985:NTI851985 NJH851985:NJM851985 MZL851985:MZQ851985 MPP851985:MPU851985 MFT851985:MFY851985 LVX851985:LWC851985 LMB851985:LMG851985 LCF851985:LCK851985 KSJ851985:KSO851985 KIN851985:KIS851985 JYR851985:JYW851985 JOV851985:JPA851985 JEZ851985:JFE851985 IVD851985:IVI851985 ILH851985:ILM851985 IBL851985:IBQ851985 HRP851985:HRU851985 HHT851985:HHY851985 GXX851985:GYC851985 GOB851985:GOG851985 GEF851985:GEK851985 FUJ851985:FUO851985 FKN851985:FKS851985 FAR851985:FAW851985 EQV851985:ERA851985 EGZ851985:EHE851985 DXD851985:DXI851985 DNH851985:DNM851985 DDL851985:DDQ851985 CTP851985:CTU851985 CJT851985:CJY851985 BZX851985:CAC851985 BQB851985:BQG851985 BGF851985:BGK851985 AWJ851985:AWO851985 AMN851985:AMS851985 ACR851985:ACW851985 SV851985:TA851985 IZ851985:JE851985 C851985:I851985 WVL786449:WVQ786449 WLP786449:WLU786449 WBT786449:WBY786449 VRX786449:VSC786449 VIB786449:VIG786449 UYF786449:UYK786449 UOJ786449:UOO786449 UEN786449:UES786449 TUR786449:TUW786449 TKV786449:TLA786449 TAZ786449:TBE786449 SRD786449:SRI786449 SHH786449:SHM786449 RXL786449:RXQ786449 RNP786449:RNU786449 RDT786449:RDY786449 QTX786449:QUC786449 QKB786449:QKG786449 QAF786449:QAK786449 PQJ786449:PQO786449 PGN786449:PGS786449 OWR786449:OWW786449 OMV786449:ONA786449 OCZ786449:ODE786449 NTD786449:NTI786449 NJH786449:NJM786449 MZL786449:MZQ786449 MPP786449:MPU786449 MFT786449:MFY786449 LVX786449:LWC786449 LMB786449:LMG786449 LCF786449:LCK786449 KSJ786449:KSO786449 KIN786449:KIS786449 JYR786449:JYW786449 JOV786449:JPA786449 JEZ786449:JFE786449 IVD786449:IVI786449 ILH786449:ILM786449 IBL786449:IBQ786449 HRP786449:HRU786449 HHT786449:HHY786449 GXX786449:GYC786449 GOB786449:GOG786449 GEF786449:GEK786449 FUJ786449:FUO786449 FKN786449:FKS786449 FAR786449:FAW786449 EQV786449:ERA786449 EGZ786449:EHE786449 DXD786449:DXI786449 DNH786449:DNM786449 DDL786449:DDQ786449 CTP786449:CTU786449 CJT786449:CJY786449 BZX786449:CAC786449 BQB786449:BQG786449 BGF786449:BGK786449 AWJ786449:AWO786449 AMN786449:AMS786449 ACR786449:ACW786449 SV786449:TA786449 IZ786449:JE786449 C786449:I786449 WVL720913:WVQ720913 WLP720913:WLU720913 WBT720913:WBY720913 VRX720913:VSC720913 VIB720913:VIG720913 UYF720913:UYK720913 UOJ720913:UOO720913 UEN720913:UES720913 TUR720913:TUW720913 TKV720913:TLA720913 TAZ720913:TBE720913 SRD720913:SRI720913 SHH720913:SHM720913 RXL720913:RXQ720913 RNP720913:RNU720913 RDT720913:RDY720913 QTX720913:QUC720913 QKB720913:QKG720913 QAF720913:QAK720913 PQJ720913:PQO720913 PGN720913:PGS720913 OWR720913:OWW720913 OMV720913:ONA720913 OCZ720913:ODE720913 NTD720913:NTI720913 NJH720913:NJM720913 MZL720913:MZQ720913 MPP720913:MPU720913 MFT720913:MFY720913 LVX720913:LWC720913 LMB720913:LMG720913 LCF720913:LCK720913 KSJ720913:KSO720913 KIN720913:KIS720913 JYR720913:JYW720913 JOV720913:JPA720913 JEZ720913:JFE720913 IVD720913:IVI720913 ILH720913:ILM720913 IBL720913:IBQ720913 HRP720913:HRU720913 HHT720913:HHY720913 GXX720913:GYC720913 GOB720913:GOG720913 GEF720913:GEK720913 FUJ720913:FUO720913 FKN720913:FKS720913 FAR720913:FAW720913 EQV720913:ERA720913 EGZ720913:EHE720913 DXD720913:DXI720913 DNH720913:DNM720913 DDL720913:DDQ720913 CTP720913:CTU720913 CJT720913:CJY720913 BZX720913:CAC720913 BQB720913:BQG720913 BGF720913:BGK720913 AWJ720913:AWO720913 AMN720913:AMS720913 ACR720913:ACW720913 SV720913:TA720913 IZ720913:JE720913 C720913:I720913 WVL655377:WVQ655377 WLP655377:WLU655377 WBT655377:WBY655377 VRX655377:VSC655377 VIB655377:VIG655377 UYF655377:UYK655377 UOJ655377:UOO655377 UEN655377:UES655377 TUR655377:TUW655377 TKV655377:TLA655377 TAZ655377:TBE655377 SRD655377:SRI655377 SHH655377:SHM655377 RXL655377:RXQ655377 RNP655377:RNU655377 RDT655377:RDY655377 QTX655377:QUC655377 QKB655377:QKG655377 QAF655377:QAK655377 PQJ655377:PQO655377 PGN655377:PGS655377 OWR655377:OWW655377 OMV655377:ONA655377 OCZ655377:ODE655377 NTD655377:NTI655377 NJH655377:NJM655377 MZL655377:MZQ655377 MPP655377:MPU655377 MFT655377:MFY655377 LVX655377:LWC655377 LMB655377:LMG655377 LCF655377:LCK655377 KSJ655377:KSO655377 KIN655377:KIS655377 JYR655377:JYW655377 JOV655377:JPA655377 JEZ655377:JFE655377 IVD655377:IVI655377 ILH655377:ILM655377 IBL655377:IBQ655377 HRP655377:HRU655377 HHT655377:HHY655377 GXX655377:GYC655377 GOB655377:GOG655377 GEF655377:GEK655377 FUJ655377:FUO655377 FKN655377:FKS655377 FAR655377:FAW655377 EQV655377:ERA655377 EGZ655377:EHE655377 DXD655377:DXI655377 DNH655377:DNM655377 DDL655377:DDQ655377 CTP655377:CTU655377 CJT655377:CJY655377 BZX655377:CAC655377 BQB655377:BQG655377 BGF655377:BGK655377 AWJ655377:AWO655377 AMN655377:AMS655377 ACR655377:ACW655377 SV655377:TA655377 IZ655377:JE655377 C655377:I655377 WVL589841:WVQ589841 WLP589841:WLU589841 WBT589841:WBY589841 VRX589841:VSC589841 VIB589841:VIG589841 UYF589841:UYK589841 UOJ589841:UOO589841 UEN589841:UES589841 TUR589841:TUW589841 TKV589841:TLA589841 TAZ589841:TBE589841 SRD589841:SRI589841 SHH589841:SHM589841 RXL589841:RXQ589841 RNP589841:RNU589841 RDT589841:RDY589841 QTX589841:QUC589841 QKB589841:QKG589841 QAF589841:QAK589841 PQJ589841:PQO589841 PGN589841:PGS589841 OWR589841:OWW589841 OMV589841:ONA589841 OCZ589841:ODE589841 NTD589841:NTI589841 NJH589841:NJM589841 MZL589841:MZQ589841 MPP589841:MPU589841 MFT589841:MFY589841 LVX589841:LWC589841 LMB589841:LMG589841 LCF589841:LCK589841 KSJ589841:KSO589841 KIN589841:KIS589841 JYR589841:JYW589841 JOV589841:JPA589841 JEZ589841:JFE589841 IVD589841:IVI589841 ILH589841:ILM589841 IBL589841:IBQ589841 HRP589841:HRU589841 HHT589841:HHY589841 GXX589841:GYC589841 GOB589841:GOG589841 GEF589841:GEK589841 FUJ589841:FUO589841 FKN589841:FKS589841 FAR589841:FAW589841 EQV589841:ERA589841 EGZ589841:EHE589841 DXD589841:DXI589841 DNH589841:DNM589841 DDL589841:DDQ589841 CTP589841:CTU589841 CJT589841:CJY589841 BZX589841:CAC589841 BQB589841:BQG589841 BGF589841:BGK589841 AWJ589841:AWO589841 AMN589841:AMS589841 ACR589841:ACW589841 SV589841:TA589841 IZ589841:JE589841 C589841:I589841 WVL524305:WVQ524305 WLP524305:WLU524305 WBT524305:WBY524305 VRX524305:VSC524305 VIB524305:VIG524305 UYF524305:UYK524305 UOJ524305:UOO524305 UEN524305:UES524305 TUR524305:TUW524305 TKV524305:TLA524305 TAZ524305:TBE524305 SRD524305:SRI524305 SHH524305:SHM524305 RXL524305:RXQ524305 RNP524305:RNU524305 RDT524305:RDY524305 QTX524305:QUC524305 QKB524305:QKG524305 QAF524305:QAK524305 PQJ524305:PQO524305 PGN524305:PGS524305 OWR524305:OWW524305 OMV524305:ONA524305 OCZ524305:ODE524305 NTD524305:NTI524305 NJH524305:NJM524305 MZL524305:MZQ524305 MPP524305:MPU524305 MFT524305:MFY524305 LVX524305:LWC524305 LMB524305:LMG524305 LCF524305:LCK524305 KSJ524305:KSO524305 KIN524305:KIS524305 JYR524305:JYW524305 JOV524305:JPA524305 JEZ524305:JFE524305 IVD524305:IVI524305 ILH524305:ILM524305 IBL524305:IBQ524305 HRP524305:HRU524305 HHT524305:HHY524305 GXX524305:GYC524305 GOB524305:GOG524305 GEF524305:GEK524305 FUJ524305:FUO524305 FKN524305:FKS524305 FAR524305:FAW524305 EQV524305:ERA524305 EGZ524305:EHE524305 DXD524305:DXI524305 DNH524305:DNM524305 DDL524305:DDQ524305 CTP524305:CTU524305 CJT524305:CJY524305 BZX524305:CAC524305 BQB524305:BQG524305 BGF524305:BGK524305 AWJ524305:AWO524305 AMN524305:AMS524305 ACR524305:ACW524305 SV524305:TA524305 IZ524305:JE524305 C524305:I524305 WVL458769:WVQ458769 WLP458769:WLU458769 WBT458769:WBY458769 VRX458769:VSC458769 VIB458769:VIG458769 UYF458769:UYK458769 UOJ458769:UOO458769 UEN458769:UES458769 TUR458769:TUW458769 TKV458769:TLA458769 TAZ458769:TBE458769 SRD458769:SRI458769 SHH458769:SHM458769 RXL458769:RXQ458769 RNP458769:RNU458769 RDT458769:RDY458769 QTX458769:QUC458769 QKB458769:QKG458769 QAF458769:QAK458769 PQJ458769:PQO458769 PGN458769:PGS458769 OWR458769:OWW458769 OMV458769:ONA458769 OCZ458769:ODE458769 NTD458769:NTI458769 NJH458769:NJM458769 MZL458769:MZQ458769 MPP458769:MPU458769 MFT458769:MFY458769 LVX458769:LWC458769 LMB458769:LMG458769 LCF458769:LCK458769 KSJ458769:KSO458769 KIN458769:KIS458769 JYR458769:JYW458769 JOV458769:JPA458769 JEZ458769:JFE458769 IVD458769:IVI458769 ILH458769:ILM458769 IBL458769:IBQ458769 HRP458769:HRU458769 HHT458769:HHY458769 GXX458769:GYC458769 GOB458769:GOG458769 GEF458769:GEK458769 FUJ458769:FUO458769 FKN458769:FKS458769 FAR458769:FAW458769 EQV458769:ERA458769 EGZ458769:EHE458769 DXD458769:DXI458769 DNH458769:DNM458769 DDL458769:DDQ458769 CTP458769:CTU458769 CJT458769:CJY458769 BZX458769:CAC458769 BQB458769:BQG458769 BGF458769:BGK458769 AWJ458769:AWO458769 AMN458769:AMS458769 ACR458769:ACW458769 SV458769:TA458769 IZ458769:JE458769 C458769:I458769 WVL393233:WVQ393233 WLP393233:WLU393233 WBT393233:WBY393233 VRX393233:VSC393233 VIB393233:VIG393233 UYF393233:UYK393233 UOJ393233:UOO393233 UEN393233:UES393233 TUR393233:TUW393233 TKV393233:TLA393233 TAZ393233:TBE393233 SRD393233:SRI393233 SHH393233:SHM393233 RXL393233:RXQ393233 RNP393233:RNU393233 RDT393233:RDY393233 QTX393233:QUC393233 QKB393233:QKG393233 QAF393233:QAK393233 PQJ393233:PQO393233 PGN393233:PGS393233 OWR393233:OWW393233 OMV393233:ONA393233 OCZ393233:ODE393233 NTD393233:NTI393233 NJH393233:NJM393233 MZL393233:MZQ393233 MPP393233:MPU393233 MFT393233:MFY393233 LVX393233:LWC393233 LMB393233:LMG393233 LCF393233:LCK393233 KSJ393233:KSO393233 KIN393233:KIS393233 JYR393233:JYW393233 JOV393233:JPA393233 JEZ393233:JFE393233 IVD393233:IVI393233 ILH393233:ILM393233 IBL393233:IBQ393233 HRP393233:HRU393233 HHT393233:HHY393233 GXX393233:GYC393233 GOB393233:GOG393233 GEF393233:GEK393233 FUJ393233:FUO393233 FKN393233:FKS393233 FAR393233:FAW393233 EQV393233:ERA393233 EGZ393233:EHE393233 DXD393233:DXI393233 DNH393233:DNM393233 DDL393233:DDQ393233 CTP393233:CTU393233 CJT393233:CJY393233 BZX393233:CAC393233 BQB393233:BQG393233 BGF393233:BGK393233 AWJ393233:AWO393233 AMN393233:AMS393233 ACR393233:ACW393233 SV393233:TA393233 IZ393233:JE393233 C393233:I393233 WVL327697:WVQ327697 WLP327697:WLU327697 WBT327697:WBY327697 VRX327697:VSC327697 VIB327697:VIG327697 UYF327697:UYK327697 UOJ327697:UOO327697 UEN327697:UES327697 TUR327697:TUW327697 TKV327697:TLA327697 TAZ327697:TBE327697 SRD327697:SRI327697 SHH327697:SHM327697 RXL327697:RXQ327697 RNP327697:RNU327697 RDT327697:RDY327697 QTX327697:QUC327697 QKB327697:QKG327697 QAF327697:QAK327697 PQJ327697:PQO327697 PGN327697:PGS327697 OWR327697:OWW327697 OMV327697:ONA327697 OCZ327697:ODE327697 NTD327697:NTI327697 NJH327697:NJM327697 MZL327697:MZQ327697 MPP327697:MPU327697 MFT327697:MFY327697 LVX327697:LWC327697 LMB327697:LMG327697 LCF327697:LCK327697 KSJ327697:KSO327697 KIN327697:KIS327697 JYR327697:JYW327697 JOV327697:JPA327697 JEZ327697:JFE327697 IVD327697:IVI327697 ILH327697:ILM327697 IBL327697:IBQ327697 HRP327697:HRU327697 HHT327697:HHY327697 GXX327697:GYC327697 GOB327697:GOG327697 GEF327697:GEK327697 FUJ327697:FUO327697 FKN327697:FKS327697 FAR327697:FAW327697 EQV327697:ERA327697 EGZ327697:EHE327697 DXD327697:DXI327697 DNH327697:DNM327697 DDL327697:DDQ327697 CTP327697:CTU327697 CJT327697:CJY327697 BZX327697:CAC327697 BQB327697:BQG327697 BGF327697:BGK327697 AWJ327697:AWO327697 AMN327697:AMS327697 ACR327697:ACW327697 SV327697:TA327697 IZ327697:JE327697 C327697:I327697 WVL262161:WVQ262161 WLP262161:WLU262161 WBT262161:WBY262161 VRX262161:VSC262161 VIB262161:VIG262161 UYF262161:UYK262161 UOJ262161:UOO262161 UEN262161:UES262161 TUR262161:TUW262161 TKV262161:TLA262161 TAZ262161:TBE262161 SRD262161:SRI262161 SHH262161:SHM262161 RXL262161:RXQ262161 RNP262161:RNU262161 RDT262161:RDY262161 QTX262161:QUC262161 QKB262161:QKG262161 QAF262161:QAK262161 PQJ262161:PQO262161 PGN262161:PGS262161 OWR262161:OWW262161 OMV262161:ONA262161 OCZ262161:ODE262161 NTD262161:NTI262161 NJH262161:NJM262161 MZL262161:MZQ262161 MPP262161:MPU262161 MFT262161:MFY262161 LVX262161:LWC262161 LMB262161:LMG262161 LCF262161:LCK262161 KSJ262161:KSO262161 KIN262161:KIS262161 JYR262161:JYW262161 JOV262161:JPA262161 JEZ262161:JFE262161 IVD262161:IVI262161 ILH262161:ILM262161 IBL262161:IBQ262161 HRP262161:HRU262161 HHT262161:HHY262161 GXX262161:GYC262161 GOB262161:GOG262161 GEF262161:GEK262161 FUJ262161:FUO262161 FKN262161:FKS262161 FAR262161:FAW262161 EQV262161:ERA262161 EGZ262161:EHE262161 DXD262161:DXI262161 DNH262161:DNM262161 DDL262161:DDQ262161 CTP262161:CTU262161 CJT262161:CJY262161 BZX262161:CAC262161 BQB262161:BQG262161 BGF262161:BGK262161 AWJ262161:AWO262161 AMN262161:AMS262161 ACR262161:ACW262161 SV262161:TA262161 IZ262161:JE262161 C262161:I262161 WVL196625:WVQ196625 WLP196625:WLU196625 WBT196625:WBY196625 VRX196625:VSC196625 VIB196625:VIG196625 UYF196625:UYK196625 UOJ196625:UOO196625 UEN196625:UES196625 TUR196625:TUW196625 TKV196625:TLA196625 TAZ196625:TBE196625 SRD196625:SRI196625 SHH196625:SHM196625 RXL196625:RXQ196625 RNP196625:RNU196625 RDT196625:RDY196625 QTX196625:QUC196625 QKB196625:QKG196625 QAF196625:QAK196625 PQJ196625:PQO196625 PGN196625:PGS196625 OWR196625:OWW196625 OMV196625:ONA196625 OCZ196625:ODE196625 NTD196625:NTI196625 NJH196625:NJM196625 MZL196625:MZQ196625 MPP196625:MPU196625 MFT196625:MFY196625 LVX196625:LWC196625 LMB196625:LMG196625 LCF196625:LCK196625 KSJ196625:KSO196625 KIN196625:KIS196625 JYR196625:JYW196625 JOV196625:JPA196625 JEZ196625:JFE196625 IVD196625:IVI196625 ILH196625:ILM196625 IBL196625:IBQ196625 HRP196625:HRU196625 HHT196625:HHY196625 GXX196625:GYC196625 GOB196625:GOG196625 GEF196625:GEK196625 FUJ196625:FUO196625 FKN196625:FKS196625 FAR196625:FAW196625 EQV196625:ERA196625 EGZ196625:EHE196625 DXD196625:DXI196625 DNH196625:DNM196625 DDL196625:DDQ196625 CTP196625:CTU196625 CJT196625:CJY196625 BZX196625:CAC196625 BQB196625:BQG196625 BGF196625:BGK196625 AWJ196625:AWO196625 AMN196625:AMS196625 ACR196625:ACW196625 SV196625:TA196625 IZ196625:JE196625 C196625:I196625 WVL131089:WVQ131089 WLP131089:WLU131089 WBT131089:WBY131089 VRX131089:VSC131089 VIB131089:VIG131089 UYF131089:UYK131089 UOJ131089:UOO131089 UEN131089:UES131089 TUR131089:TUW131089 TKV131089:TLA131089 TAZ131089:TBE131089 SRD131089:SRI131089 SHH131089:SHM131089 RXL131089:RXQ131089 RNP131089:RNU131089 RDT131089:RDY131089 QTX131089:QUC131089 QKB131089:QKG131089 QAF131089:QAK131089 PQJ131089:PQO131089 PGN131089:PGS131089 OWR131089:OWW131089 OMV131089:ONA131089 OCZ131089:ODE131089 NTD131089:NTI131089 NJH131089:NJM131089 MZL131089:MZQ131089 MPP131089:MPU131089 MFT131089:MFY131089 LVX131089:LWC131089 LMB131089:LMG131089 LCF131089:LCK131089 KSJ131089:KSO131089 KIN131089:KIS131089 JYR131089:JYW131089 JOV131089:JPA131089 JEZ131089:JFE131089 IVD131089:IVI131089 ILH131089:ILM131089 IBL131089:IBQ131089 HRP131089:HRU131089 HHT131089:HHY131089 GXX131089:GYC131089 GOB131089:GOG131089 GEF131089:GEK131089 FUJ131089:FUO131089 FKN131089:FKS131089 FAR131089:FAW131089 EQV131089:ERA131089 EGZ131089:EHE131089 DXD131089:DXI131089 DNH131089:DNM131089 DDL131089:DDQ131089 CTP131089:CTU131089 CJT131089:CJY131089 BZX131089:CAC131089 BQB131089:BQG131089 BGF131089:BGK131089 AWJ131089:AWO131089 AMN131089:AMS131089 ACR131089:ACW131089 SV131089:TA131089 IZ131089:JE131089 C131089:I131089 WVL65553:WVQ65553 WLP65553:WLU65553 WBT65553:WBY65553 VRX65553:VSC65553 VIB65553:VIG65553 UYF65553:UYK65553 UOJ65553:UOO65553 UEN65553:UES65553 TUR65553:TUW65553 TKV65553:TLA65553 TAZ65553:TBE65553 SRD65553:SRI65553 SHH65553:SHM65553 RXL65553:RXQ65553 RNP65553:RNU65553 RDT65553:RDY65553 QTX65553:QUC65553 QKB65553:QKG65553 QAF65553:QAK65553 PQJ65553:PQO65553 PGN65553:PGS65553 OWR65553:OWW65553 OMV65553:ONA65553 OCZ65553:ODE65553 NTD65553:NTI65553 NJH65553:NJM65553 MZL65553:MZQ65553 MPP65553:MPU65553 MFT65553:MFY65553 LVX65553:LWC65553 LMB65553:LMG65553 LCF65553:LCK65553 KSJ65553:KSO65553 KIN65553:KIS65553 JYR65553:JYW65553 JOV65553:JPA65553 JEZ65553:JFE65553 IVD65553:IVI65553 ILH65553:ILM65553 IBL65553:IBQ65553 HRP65553:HRU65553 HHT65553:HHY65553 GXX65553:GYC65553 GOB65553:GOG65553 GEF65553:GEK65553 FUJ65553:FUO65553 FKN65553:FKS65553 FAR65553:FAW65553 EQV65553:ERA65553 EGZ65553:EHE65553 DXD65553:DXI65553 DNH65553:DNM65553 DDL65553:DDQ65553 CTP65553:CTU65553 CJT65553:CJY65553 BZX65553:CAC65553 BQB65553:BQG65553 BGF65553:BGK65553 AWJ65553:AWO65553 AMN65553:AMS65553 ACR65553:ACW65553 SV65553:TA65553 IZ65553:JE65553 C65553:I65553 WVL17:WVQ17 WLP17:WLU17 WBT17:WBY17 VRX17:VSC17 VIB17:VIG17 UYF17:UYK17 UOJ17:UOO17 UEN17:UES17 TUR17:TUW17 TKV17:TLA17 TAZ17:TBE17 SRD17:SRI17 SHH17:SHM17 RXL17:RXQ17 RNP17:RNU17 RDT17:RDY17 QTX17:QUC17 QKB17:QKG17 QAF17:QAK17 PQJ17:PQO17 PGN17:PGS17 OWR17:OWW17 OMV17:ONA17 OCZ17:ODE17 NTD17:NTI17 NJH17:NJM17 MZL17:MZQ17 MPP17:MPU17 MFT17:MFY17 LVX17:LWC17 LMB17:LMG17 LCF17:LCK17 KSJ17:KSO17 KIN17:KIS17 JYR17:JYW17 JOV17:JPA17 JEZ17:JFE17 IVD17:IVI17 ILH17:ILM17 IBL17:IBQ17 HRP17:HRU17 HHT17:HHY17 GXX17:GYC17 GOB17:GOG17 GEF17:GEK17 FUJ17:FUO17 FKN17:FKS17 FAR17:FAW17 EQV17:ERA17 EGZ17:EHE17 DXD17:DXI17 DNH17:DNM17 DDL17:DDQ17 CTP17:CTU17 CJT17:CJY17 BZX17:CAC17 BQB17:BQG17 BGF17:BGK17 AWJ17:AWO17 AMN17:AMS17 ACR17:ACW17 SV17:TA17 IZ17:JE17 IZ13:JE13 WVL983053:WVQ983053 WLP983053:WLU983053 WBT983053:WBY983053 VRX983053:VSC983053 VIB983053:VIG983053 UYF983053:UYK983053 UOJ983053:UOO983053 UEN983053:UES983053 TUR983053:TUW983053 TKV983053:TLA983053 TAZ983053:TBE983053 SRD983053:SRI983053 SHH983053:SHM983053 RXL983053:RXQ983053 RNP983053:RNU983053 RDT983053:RDY983053 QTX983053:QUC983053 QKB983053:QKG983053 QAF983053:QAK983053 PQJ983053:PQO983053 PGN983053:PGS983053 OWR983053:OWW983053 OMV983053:ONA983053 OCZ983053:ODE983053 NTD983053:NTI983053 NJH983053:NJM983053 MZL983053:MZQ983053 MPP983053:MPU983053 MFT983053:MFY983053 LVX983053:LWC983053 LMB983053:LMG983053 LCF983053:LCK983053 KSJ983053:KSO983053 KIN983053:KIS983053 JYR983053:JYW983053 JOV983053:JPA983053 JEZ983053:JFE983053 IVD983053:IVI983053 ILH983053:ILM983053 IBL983053:IBQ983053 HRP983053:HRU983053 HHT983053:HHY983053 GXX983053:GYC983053 GOB983053:GOG983053 GEF983053:GEK983053 FUJ983053:FUO983053 FKN983053:FKS983053 FAR983053:FAW983053 EQV983053:ERA983053 EGZ983053:EHE983053 DXD983053:DXI983053 DNH983053:DNM983053 DDL983053:DDQ983053 CTP983053:CTU983053 CJT983053:CJY983053 BZX983053:CAC983053 BQB983053:BQG983053 BGF983053:BGK983053 AWJ983053:AWO983053 AMN983053:AMS983053 ACR983053:ACW983053 SV983053:TA983053 IZ983053:JE983053 C983053:I983053 WVL917517:WVQ917517 WLP917517:WLU917517 WBT917517:WBY917517 VRX917517:VSC917517 VIB917517:VIG917517 UYF917517:UYK917517 UOJ917517:UOO917517 UEN917517:UES917517 TUR917517:TUW917517 TKV917517:TLA917517 TAZ917517:TBE917517 SRD917517:SRI917517 SHH917517:SHM917517 RXL917517:RXQ917517 RNP917517:RNU917517 RDT917517:RDY917517 QTX917517:QUC917517 QKB917517:QKG917517 QAF917517:QAK917517 PQJ917517:PQO917517 PGN917517:PGS917517 OWR917517:OWW917517 OMV917517:ONA917517 OCZ917517:ODE917517 NTD917517:NTI917517 NJH917517:NJM917517 MZL917517:MZQ917517 MPP917517:MPU917517 MFT917517:MFY917517 LVX917517:LWC917517 LMB917517:LMG917517 LCF917517:LCK917517 KSJ917517:KSO917517 KIN917517:KIS917517 JYR917517:JYW917517 JOV917517:JPA917517 JEZ917517:JFE917517 IVD917517:IVI917517 ILH917517:ILM917517 IBL917517:IBQ917517 HRP917517:HRU917517 HHT917517:HHY917517 GXX917517:GYC917517 GOB917517:GOG917517 GEF917517:GEK917517 FUJ917517:FUO917517 FKN917517:FKS917517 FAR917517:FAW917517 EQV917517:ERA917517 EGZ917517:EHE917517 DXD917517:DXI917517 DNH917517:DNM917517 DDL917517:DDQ917517 CTP917517:CTU917517 CJT917517:CJY917517 BZX917517:CAC917517 BQB917517:BQG917517 BGF917517:BGK917517 AWJ917517:AWO917517 AMN917517:AMS917517 ACR917517:ACW917517 SV917517:TA917517 IZ917517:JE917517 C917517:I917517 WVL851981:WVQ851981 WLP851981:WLU851981 WBT851981:WBY851981 VRX851981:VSC851981 VIB851981:VIG851981 UYF851981:UYK851981 UOJ851981:UOO851981 UEN851981:UES851981 TUR851981:TUW851981 TKV851981:TLA851981 TAZ851981:TBE851981 SRD851981:SRI851981 SHH851981:SHM851981 RXL851981:RXQ851981 RNP851981:RNU851981 RDT851981:RDY851981 QTX851981:QUC851981 QKB851981:QKG851981 QAF851981:QAK851981 PQJ851981:PQO851981 PGN851981:PGS851981 OWR851981:OWW851981 OMV851981:ONA851981 OCZ851981:ODE851981 NTD851981:NTI851981 NJH851981:NJM851981 MZL851981:MZQ851981 MPP851981:MPU851981 MFT851981:MFY851981 LVX851981:LWC851981 LMB851981:LMG851981 LCF851981:LCK851981 KSJ851981:KSO851981 KIN851981:KIS851981 JYR851981:JYW851981 JOV851981:JPA851981 JEZ851981:JFE851981 IVD851981:IVI851981 ILH851981:ILM851981 IBL851981:IBQ851981 HRP851981:HRU851981 HHT851981:HHY851981 GXX851981:GYC851981 GOB851981:GOG851981 GEF851981:GEK851981 FUJ851981:FUO851981 FKN851981:FKS851981 FAR851981:FAW851981 EQV851981:ERA851981 EGZ851981:EHE851981 DXD851981:DXI851981 DNH851981:DNM851981 DDL851981:DDQ851981 CTP851981:CTU851981 CJT851981:CJY851981 BZX851981:CAC851981 BQB851981:BQG851981 BGF851981:BGK851981 AWJ851981:AWO851981 AMN851981:AMS851981 ACR851981:ACW851981 SV851981:TA851981 IZ851981:JE851981 C851981:I851981 WVL786445:WVQ786445 WLP786445:WLU786445 WBT786445:WBY786445 VRX786445:VSC786445 VIB786445:VIG786445 UYF786445:UYK786445 UOJ786445:UOO786445 UEN786445:UES786445 TUR786445:TUW786445 TKV786445:TLA786445 TAZ786445:TBE786445 SRD786445:SRI786445 SHH786445:SHM786445 RXL786445:RXQ786445 RNP786445:RNU786445 RDT786445:RDY786445 QTX786445:QUC786445 QKB786445:QKG786445 QAF786445:QAK786445 PQJ786445:PQO786445 PGN786445:PGS786445 OWR786445:OWW786445 OMV786445:ONA786445 OCZ786445:ODE786445 NTD786445:NTI786445 NJH786445:NJM786445 MZL786445:MZQ786445 MPP786445:MPU786445 MFT786445:MFY786445 LVX786445:LWC786445 LMB786445:LMG786445 LCF786445:LCK786445 KSJ786445:KSO786445 KIN786445:KIS786445 JYR786445:JYW786445 JOV786445:JPA786445 JEZ786445:JFE786445 IVD786445:IVI786445 ILH786445:ILM786445 IBL786445:IBQ786445 HRP786445:HRU786445 HHT786445:HHY786445 GXX786445:GYC786445 GOB786445:GOG786445 GEF786445:GEK786445 FUJ786445:FUO786445 FKN786445:FKS786445 FAR786445:FAW786445 EQV786445:ERA786445 EGZ786445:EHE786445 DXD786445:DXI786445 DNH786445:DNM786445 DDL786445:DDQ786445 CTP786445:CTU786445 CJT786445:CJY786445 BZX786445:CAC786445 BQB786445:BQG786445 BGF786445:BGK786445 AWJ786445:AWO786445 AMN786445:AMS786445 ACR786445:ACW786445 SV786445:TA786445 IZ786445:JE786445 C786445:I786445 WVL720909:WVQ720909 WLP720909:WLU720909 WBT720909:WBY720909 VRX720909:VSC720909 VIB720909:VIG720909 UYF720909:UYK720909 UOJ720909:UOO720909 UEN720909:UES720909 TUR720909:TUW720909 TKV720909:TLA720909 TAZ720909:TBE720909 SRD720909:SRI720909 SHH720909:SHM720909 RXL720909:RXQ720909 RNP720909:RNU720909 RDT720909:RDY720909 QTX720909:QUC720909 QKB720909:QKG720909 QAF720909:QAK720909 PQJ720909:PQO720909 PGN720909:PGS720909 OWR720909:OWW720909 OMV720909:ONA720909 OCZ720909:ODE720909 NTD720909:NTI720909 NJH720909:NJM720909 MZL720909:MZQ720909 MPP720909:MPU720909 MFT720909:MFY720909 LVX720909:LWC720909 LMB720909:LMG720909 LCF720909:LCK720909 KSJ720909:KSO720909 KIN720909:KIS720909 JYR720909:JYW720909 JOV720909:JPA720909 JEZ720909:JFE720909 IVD720909:IVI720909 ILH720909:ILM720909 IBL720909:IBQ720909 HRP720909:HRU720909 HHT720909:HHY720909 GXX720909:GYC720909 GOB720909:GOG720909 GEF720909:GEK720909 FUJ720909:FUO720909 FKN720909:FKS720909 FAR720909:FAW720909 EQV720909:ERA720909 EGZ720909:EHE720909 DXD720909:DXI720909 DNH720909:DNM720909 DDL720909:DDQ720909 CTP720909:CTU720909 CJT720909:CJY720909 BZX720909:CAC720909 BQB720909:BQG720909 BGF720909:BGK720909 AWJ720909:AWO720909 AMN720909:AMS720909 ACR720909:ACW720909 SV720909:TA720909 IZ720909:JE720909 C720909:I720909 WVL655373:WVQ655373 WLP655373:WLU655373 WBT655373:WBY655373 VRX655373:VSC655373 VIB655373:VIG655373 UYF655373:UYK655373 UOJ655373:UOO655373 UEN655373:UES655373 TUR655373:TUW655373 TKV655373:TLA655373 TAZ655373:TBE655373 SRD655373:SRI655373 SHH655373:SHM655373 RXL655373:RXQ655373 RNP655373:RNU655373 RDT655373:RDY655373 QTX655373:QUC655373 QKB655373:QKG655373 QAF655373:QAK655373 PQJ655373:PQO655373 PGN655373:PGS655373 OWR655373:OWW655373 OMV655373:ONA655373 OCZ655373:ODE655373 NTD655373:NTI655373 NJH655373:NJM655373 MZL655373:MZQ655373 MPP655373:MPU655373 MFT655373:MFY655373 LVX655373:LWC655373 LMB655373:LMG655373 LCF655373:LCK655373 KSJ655373:KSO655373 KIN655373:KIS655373 JYR655373:JYW655373 JOV655373:JPA655373 JEZ655373:JFE655373 IVD655373:IVI655373 ILH655373:ILM655373 IBL655373:IBQ655373 HRP655373:HRU655373 HHT655373:HHY655373 GXX655373:GYC655373 GOB655373:GOG655373 GEF655373:GEK655373 FUJ655373:FUO655373 FKN655373:FKS655373 FAR655373:FAW655373 EQV655373:ERA655373 EGZ655373:EHE655373 DXD655373:DXI655373 DNH655373:DNM655373 DDL655373:DDQ655373 CTP655373:CTU655373 CJT655373:CJY655373 BZX655373:CAC655373 BQB655373:BQG655373 BGF655373:BGK655373 AWJ655373:AWO655373 AMN655373:AMS655373 ACR655373:ACW655373 SV655373:TA655373 IZ655373:JE655373 C655373:I655373 WVL589837:WVQ589837 WLP589837:WLU589837 WBT589837:WBY589837 VRX589837:VSC589837 VIB589837:VIG589837 UYF589837:UYK589837 UOJ589837:UOO589837 UEN589837:UES589837 TUR589837:TUW589837 TKV589837:TLA589837 TAZ589837:TBE589837 SRD589837:SRI589837 SHH589837:SHM589837 RXL589837:RXQ589837 RNP589837:RNU589837 RDT589837:RDY589837 QTX589837:QUC589837 QKB589837:QKG589837 QAF589837:QAK589837 PQJ589837:PQO589837 PGN589837:PGS589837 OWR589837:OWW589837 OMV589837:ONA589837 OCZ589837:ODE589837 NTD589837:NTI589837 NJH589837:NJM589837 MZL589837:MZQ589837 MPP589837:MPU589837 MFT589837:MFY589837 LVX589837:LWC589837 LMB589837:LMG589837 LCF589837:LCK589837 KSJ589837:KSO589837 KIN589837:KIS589837 JYR589837:JYW589837 JOV589837:JPA589837 JEZ589837:JFE589837 IVD589837:IVI589837 ILH589837:ILM589837 IBL589837:IBQ589837 HRP589837:HRU589837 HHT589837:HHY589837 GXX589837:GYC589837 GOB589837:GOG589837 GEF589837:GEK589837 FUJ589837:FUO589837 FKN589837:FKS589837 FAR589837:FAW589837 EQV589837:ERA589837 EGZ589837:EHE589837 DXD589837:DXI589837 DNH589837:DNM589837 DDL589837:DDQ589837 CTP589837:CTU589837 CJT589837:CJY589837 BZX589837:CAC589837 BQB589837:BQG589837 BGF589837:BGK589837 AWJ589837:AWO589837 AMN589837:AMS589837 ACR589837:ACW589837 SV589837:TA589837 IZ589837:JE589837 C589837:I589837 WVL524301:WVQ524301 WLP524301:WLU524301 WBT524301:WBY524301 VRX524301:VSC524301 VIB524301:VIG524301 UYF524301:UYK524301 UOJ524301:UOO524301 UEN524301:UES524301 TUR524301:TUW524301 TKV524301:TLA524301 TAZ524301:TBE524301 SRD524301:SRI524301 SHH524301:SHM524301 RXL524301:RXQ524301 RNP524301:RNU524301 RDT524301:RDY524301 QTX524301:QUC524301 QKB524301:QKG524301 QAF524301:QAK524301 PQJ524301:PQO524301 PGN524301:PGS524301 OWR524301:OWW524301 OMV524301:ONA524301 OCZ524301:ODE524301 NTD524301:NTI524301 NJH524301:NJM524301 MZL524301:MZQ524301 MPP524301:MPU524301 MFT524301:MFY524301 LVX524301:LWC524301 LMB524301:LMG524301 LCF524301:LCK524301 KSJ524301:KSO524301 KIN524301:KIS524301 JYR524301:JYW524301 JOV524301:JPA524301 JEZ524301:JFE524301 IVD524301:IVI524301 ILH524301:ILM524301 IBL524301:IBQ524301 HRP524301:HRU524301 HHT524301:HHY524301 GXX524301:GYC524301 GOB524301:GOG524301 GEF524301:GEK524301 FUJ524301:FUO524301 FKN524301:FKS524301 FAR524301:FAW524301 EQV524301:ERA524301 EGZ524301:EHE524301 DXD524301:DXI524301 DNH524301:DNM524301 DDL524301:DDQ524301 CTP524301:CTU524301 CJT524301:CJY524301 BZX524301:CAC524301 BQB524301:BQG524301 BGF524301:BGK524301 AWJ524301:AWO524301 AMN524301:AMS524301 ACR524301:ACW524301 SV524301:TA524301 IZ524301:JE524301 C524301:I524301 WVL458765:WVQ458765 WLP458765:WLU458765 WBT458765:WBY458765 VRX458765:VSC458765 VIB458765:VIG458765 UYF458765:UYK458765 UOJ458765:UOO458765 UEN458765:UES458765 TUR458765:TUW458765 TKV458765:TLA458765 TAZ458765:TBE458765 SRD458765:SRI458765 SHH458765:SHM458765 RXL458765:RXQ458765 RNP458765:RNU458765 RDT458765:RDY458765 QTX458765:QUC458765 QKB458765:QKG458765 QAF458765:QAK458765 PQJ458765:PQO458765 PGN458765:PGS458765 OWR458765:OWW458765 OMV458765:ONA458765 OCZ458765:ODE458765 NTD458765:NTI458765 NJH458765:NJM458765 MZL458765:MZQ458765 MPP458765:MPU458765 MFT458765:MFY458765 LVX458765:LWC458765 LMB458765:LMG458765 LCF458765:LCK458765 KSJ458765:KSO458765 KIN458765:KIS458765 JYR458765:JYW458765 JOV458765:JPA458765 JEZ458765:JFE458765 IVD458765:IVI458765 ILH458765:ILM458765 IBL458765:IBQ458765 HRP458765:HRU458765 HHT458765:HHY458765 GXX458765:GYC458765 GOB458765:GOG458765 GEF458765:GEK458765 FUJ458765:FUO458765 FKN458765:FKS458765 FAR458765:FAW458765 EQV458765:ERA458765 EGZ458765:EHE458765 DXD458765:DXI458765 DNH458765:DNM458765 DDL458765:DDQ458765 CTP458765:CTU458765 CJT458765:CJY458765 BZX458765:CAC458765 BQB458765:BQG458765 BGF458765:BGK458765 AWJ458765:AWO458765 AMN458765:AMS458765 ACR458765:ACW458765 SV458765:TA458765 IZ458765:JE458765 C458765:I458765 WVL393229:WVQ393229 WLP393229:WLU393229 WBT393229:WBY393229 VRX393229:VSC393229 VIB393229:VIG393229 UYF393229:UYK393229 UOJ393229:UOO393229 UEN393229:UES393229 TUR393229:TUW393229 TKV393229:TLA393229 TAZ393229:TBE393229 SRD393229:SRI393229 SHH393229:SHM393229 RXL393229:RXQ393229 RNP393229:RNU393229 RDT393229:RDY393229 QTX393229:QUC393229 QKB393229:QKG393229 QAF393229:QAK393229 PQJ393229:PQO393229 PGN393229:PGS393229 OWR393229:OWW393229 OMV393229:ONA393229 OCZ393229:ODE393229 NTD393229:NTI393229 NJH393229:NJM393229 MZL393229:MZQ393229 MPP393229:MPU393229 MFT393229:MFY393229 LVX393229:LWC393229 LMB393229:LMG393229 LCF393229:LCK393229 KSJ393229:KSO393229 KIN393229:KIS393229 JYR393229:JYW393229 JOV393229:JPA393229 JEZ393229:JFE393229 IVD393229:IVI393229 ILH393229:ILM393229 IBL393229:IBQ393229 HRP393229:HRU393229 HHT393229:HHY393229 GXX393229:GYC393229 GOB393229:GOG393229 GEF393229:GEK393229 FUJ393229:FUO393229 FKN393229:FKS393229 FAR393229:FAW393229 EQV393229:ERA393229 EGZ393229:EHE393229 DXD393229:DXI393229 DNH393229:DNM393229 DDL393229:DDQ393229 CTP393229:CTU393229 CJT393229:CJY393229 BZX393229:CAC393229 BQB393229:BQG393229 BGF393229:BGK393229 AWJ393229:AWO393229 AMN393229:AMS393229 ACR393229:ACW393229 SV393229:TA393229 IZ393229:JE393229 C393229:I393229 WVL327693:WVQ327693 WLP327693:WLU327693 WBT327693:WBY327693 VRX327693:VSC327693 VIB327693:VIG327693 UYF327693:UYK327693 UOJ327693:UOO327693 UEN327693:UES327693 TUR327693:TUW327693 TKV327693:TLA327693 TAZ327693:TBE327693 SRD327693:SRI327693 SHH327693:SHM327693 RXL327693:RXQ327693 RNP327693:RNU327693 RDT327693:RDY327693 QTX327693:QUC327693 QKB327693:QKG327693 QAF327693:QAK327693 PQJ327693:PQO327693 PGN327693:PGS327693 OWR327693:OWW327693 OMV327693:ONA327693 OCZ327693:ODE327693 NTD327693:NTI327693 NJH327693:NJM327693 MZL327693:MZQ327693 MPP327693:MPU327693 MFT327693:MFY327693 LVX327693:LWC327693 LMB327693:LMG327693 LCF327693:LCK327693 KSJ327693:KSO327693 KIN327693:KIS327693 JYR327693:JYW327693 JOV327693:JPA327693 JEZ327693:JFE327693 IVD327693:IVI327693 ILH327693:ILM327693 IBL327693:IBQ327693 HRP327693:HRU327693 HHT327693:HHY327693 GXX327693:GYC327693 GOB327693:GOG327693 GEF327693:GEK327693 FUJ327693:FUO327693 FKN327693:FKS327693 FAR327693:FAW327693 EQV327693:ERA327693 EGZ327693:EHE327693 DXD327693:DXI327693 DNH327693:DNM327693 DDL327693:DDQ327693 CTP327693:CTU327693 CJT327693:CJY327693 BZX327693:CAC327693 BQB327693:BQG327693 BGF327693:BGK327693 AWJ327693:AWO327693 AMN327693:AMS327693 ACR327693:ACW327693 SV327693:TA327693 IZ327693:JE327693 C327693:I327693 WVL262157:WVQ262157 WLP262157:WLU262157 WBT262157:WBY262157 VRX262157:VSC262157 VIB262157:VIG262157 UYF262157:UYK262157 UOJ262157:UOO262157 UEN262157:UES262157 TUR262157:TUW262157 TKV262157:TLA262157 TAZ262157:TBE262157 SRD262157:SRI262157 SHH262157:SHM262157 RXL262157:RXQ262157 RNP262157:RNU262157 RDT262157:RDY262157 QTX262157:QUC262157 QKB262157:QKG262157 QAF262157:QAK262157 PQJ262157:PQO262157 PGN262157:PGS262157 OWR262157:OWW262157 OMV262157:ONA262157 OCZ262157:ODE262157 NTD262157:NTI262157 NJH262157:NJM262157 MZL262157:MZQ262157 MPP262157:MPU262157 MFT262157:MFY262157 LVX262157:LWC262157 LMB262157:LMG262157 LCF262157:LCK262157 KSJ262157:KSO262157 KIN262157:KIS262157 JYR262157:JYW262157 JOV262157:JPA262157 JEZ262157:JFE262157 IVD262157:IVI262157 ILH262157:ILM262157 IBL262157:IBQ262157 HRP262157:HRU262157 HHT262157:HHY262157 GXX262157:GYC262157 GOB262157:GOG262157 GEF262157:GEK262157 FUJ262157:FUO262157 FKN262157:FKS262157 FAR262157:FAW262157 EQV262157:ERA262157 EGZ262157:EHE262157 DXD262157:DXI262157 DNH262157:DNM262157 DDL262157:DDQ262157 CTP262157:CTU262157 CJT262157:CJY262157 BZX262157:CAC262157 BQB262157:BQG262157 BGF262157:BGK262157 AWJ262157:AWO262157 AMN262157:AMS262157 ACR262157:ACW262157 SV262157:TA262157 IZ262157:JE262157 C262157:I262157 WVL196621:WVQ196621 WLP196621:WLU196621 WBT196621:WBY196621 VRX196621:VSC196621 VIB196621:VIG196621 UYF196621:UYK196621 UOJ196621:UOO196621 UEN196621:UES196621 TUR196621:TUW196621 TKV196621:TLA196621 TAZ196621:TBE196621 SRD196621:SRI196621 SHH196621:SHM196621 RXL196621:RXQ196621 RNP196621:RNU196621 RDT196621:RDY196621 QTX196621:QUC196621 QKB196621:QKG196621 QAF196621:QAK196621 PQJ196621:PQO196621 PGN196621:PGS196621 OWR196621:OWW196621 OMV196621:ONA196621 OCZ196621:ODE196621 NTD196621:NTI196621 NJH196621:NJM196621 MZL196621:MZQ196621 MPP196621:MPU196621 MFT196621:MFY196621 LVX196621:LWC196621 LMB196621:LMG196621 LCF196621:LCK196621 KSJ196621:KSO196621 KIN196621:KIS196621 JYR196621:JYW196621 JOV196621:JPA196621 JEZ196621:JFE196621 IVD196621:IVI196621 ILH196621:ILM196621 IBL196621:IBQ196621 HRP196621:HRU196621 HHT196621:HHY196621 GXX196621:GYC196621 GOB196621:GOG196621 GEF196621:GEK196621 FUJ196621:FUO196621 FKN196621:FKS196621 FAR196621:FAW196621 EQV196621:ERA196621 EGZ196621:EHE196621 DXD196621:DXI196621 DNH196621:DNM196621 DDL196621:DDQ196621 CTP196621:CTU196621 CJT196621:CJY196621 BZX196621:CAC196621 BQB196621:BQG196621 BGF196621:BGK196621 AWJ196621:AWO196621 AMN196621:AMS196621 ACR196621:ACW196621 SV196621:TA196621 IZ196621:JE196621 C196621:I196621 WVL131085:WVQ131085 WLP131085:WLU131085 WBT131085:WBY131085 VRX131085:VSC131085 VIB131085:VIG131085 UYF131085:UYK131085 UOJ131085:UOO131085 UEN131085:UES131085 TUR131085:TUW131085 TKV131085:TLA131085 TAZ131085:TBE131085 SRD131085:SRI131085 SHH131085:SHM131085 RXL131085:RXQ131085 RNP131085:RNU131085 RDT131085:RDY131085 QTX131085:QUC131085 QKB131085:QKG131085 QAF131085:QAK131085 PQJ131085:PQO131085 PGN131085:PGS131085 OWR131085:OWW131085 OMV131085:ONA131085 OCZ131085:ODE131085 NTD131085:NTI131085 NJH131085:NJM131085 MZL131085:MZQ131085 MPP131085:MPU131085 MFT131085:MFY131085 LVX131085:LWC131085 LMB131085:LMG131085 LCF131085:LCK131085 KSJ131085:KSO131085 KIN131085:KIS131085 JYR131085:JYW131085 JOV131085:JPA131085 JEZ131085:JFE131085 IVD131085:IVI131085 ILH131085:ILM131085 IBL131085:IBQ131085 HRP131085:HRU131085 HHT131085:HHY131085 GXX131085:GYC131085 GOB131085:GOG131085 GEF131085:GEK131085 FUJ131085:FUO131085 FKN131085:FKS131085 FAR131085:FAW131085 EQV131085:ERA131085 EGZ131085:EHE131085 DXD131085:DXI131085 DNH131085:DNM131085 DDL131085:DDQ131085 CTP131085:CTU131085 CJT131085:CJY131085 BZX131085:CAC131085 BQB131085:BQG131085 BGF131085:BGK131085 AWJ131085:AWO131085 AMN131085:AMS131085 ACR131085:ACW131085 SV131085:TA131085 IZ131085:JE131085 C131085:I131085 WVL65549:WVQ65549 WLP65549:WLU65549 WBT65549:WBY65549 VRX65549:VSC65549 VIB65549:VIG65549 UYF65549:UYK65549 UOJ65549:UOO65549 UEN65549:UES65549 TUR65549:TUW65549 TKV65549:TLA65549 TAZ65549:TBE65549 SRD65549:SRI65549 SHH65549:SHM65549 RXL65549:RXQ65549 RNP65549:RNU65549 RDT65549:RDY65549 QTX65549:QUC65549 QKB65549:QKG65549 QAF65549:QAK65549 PQJ65549:PQO65549 PGN65549:PGS65549 OWR65549:OWW65549 OMV65549:ONA65549 OCZ65549:ODE65549 NTD65549:NTI65549 NJH65549:NJM65549 MZL65549:MZQ65549 MPP65549:MPU65549 MFT65549:MFY65549 LVX65549:LWC65549 LMB65549:LMG65549 LCF65549:LCK65549 KSJ65549:KSO65549 KIN65549:KIS65549 JYR65549:JYW65549 JOV65549:JPA65549 JEZ65549:JFE65549 IVD65549:IVI65549 ILH65549:ILM65549 IBL65549:IBQ65549 HRP65549:HRU65549 HHT65549:HHY65549 GXX65549:GYC65549 GOB65549:GOG65549 GEF65549:GEK65549 FUJ65549:FUO65549 FKN65549:FKS65549 FAR65549:FAW65549 EQV65549:ERA65549 EGZ65549:EHE65549 DXD65549:DXI65549 DNH65549:DNM65549 DDL65549:DDQ65549 CTP65549:CTU65549 CJT65549:CJY65549 BZX65549:CAC65549 BQB65549:BQG65549 BGF65549:BGK65549 AWJ65549:AWO65549 AMN65549:AMS65549 ACR65549:ACW65549 SV65549:TA65549 IZ65549:JE65549 C65549:I65549 WVL13:WVQ13 WLP13:WLU13 WBT13:WBY13 VRX13:VSC13 VIB13:VIG13 UYF13:UYK13 UOJ13:UOO13 UEN13:UES13 TUR13:TUW13 TKV13:TLA13 TAZ13:TBE13 SRD13:SRI13 SHH13:SHM13 RXL13:RXQ13 RNP13:RNU13 RDT13:RDY13 QTX13:QUC13 QKB13:QKG13 QAF13:QAK13 PQJ13:PQO13 PGN13:PGS13 OWR13:OWW13 OMV13:ONA13 OCZ13:ODE13 NTD13:NTI13 NJH13:NJM13 MZL13:MZQ13 MPP13:MPU13 MFT13:MFY13 LVX13:LWC13 LMB13:LMG13 LCF13:LCK13 KSJ13:KSO13 KIN13:KIS13 JYR13:JYW13 JOV13:JPA13 JEZ13:JFE13 IVD13:IVI13 ILH13:ILM13 IBL13:IBQ13 HRP13:HRU13 HHT13:HHY13 GXX13:GYC13 GOB13:GOG13 GEF13:GEK13 FUJ13:FUO13 FKN13:FKS13 FAR13:FAW13 EQV13:ERA13 EGZ13:EHE13 DXD13:DXI13 DNH13:DNM13 DDL13:DDQ13 CTP13:CTU13 CJT13:CJY13 BZX13:CAC13 BQB13:BQG13 BGF13:BGK13 AWJ13:AWO13 AMN13:AMS13 ACR13:ACW13 SV13:TA13 C13:H13">
      <formula1>$W$1:$BF$1</formula1>
    </dataValidation>
  </dataValidations>
  <printOptions horizontalCentered="1" verticalCentered="1"/>
  <pageMargins left="0.23622047244094491" right="0.23622047244094491" top="0.74803149606299213" bottom="0.74803149606299213" header="0" footer="0"/>
  <pageSetup paperSize="9" scale="72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G37"/>
  <sheetViews>
    <sheetView zoomScale="85" zoomScaleNormal="85" workbookViewId="0">
      <selection activeCell="I24" sqref="I24"/>
    </sheetView>
  </sheetViews>
  <sheetFormatPr baseColWidth="10" defaultColWidth="9.140625" defaultRowHeight="12.75" x14ac:dyDescent="0.2"/>
  <cols>
    <col min="1" max="1" width="3" style="56" customWidth="1"/>
    <col min="2" max="2" width="6" style="57" customWidth="1"/>
    <col min="3" max="8" width="4.7109375" style="57" customWidth="1"/>
    <col min="9" max="9" width="2.85546875" style="57" bestFit="1" customWidth="1"/>
    <col min="10" max="10" width="15.42578125" style="57" customWidth="1"/>
    <col min="11" max="11" width="21.28515625" style="57" customWidth="1"/>
    <col min="12" max="12" width="20.42578125" style="57" customWidth="1"/>
    <col min="13" max="13" width="19" style="57" customWidth="1"/>
    <col min="14" max="14" width="5.5703125" style="59" customWidth="1"/>
    <col min="15" max="15" width="4.85546875" style="57" customWidth="1"/>
    <col min="16" max="16" width="6.42578125" style="57" customWidth="1"/>
    <col min="17" max="17" width="5.28515625" style="57" customWidth="1"/>
    <col min="18" max="18" width="6.85546875" style="57" bestFit="1" customWidth="1"/>
    <col min="19" max="19" width="16.5703125" style="57" customWidth="1"/>
    <col min="20" max="20" width="4.7109375" style="57" customWidth="1"/>
    <col min="21" max="21" width="30.28515625" style="129" customWidth="1"/>
    <col min="22" max="22" width="6" style="129" customWidth="1"/>
    <col min="23" max="23" width="8.28515625" style="64" customWidth="1"/>
    <col min="24" max="25" width="9.140625" style="64"/>
    <col min="26" max="257" width="9.140625" style="57"/>
    <col min="258" max="258" width="2" style="57" customWidth="1"/>
    <col min="259" max="259" width="6" style="57" customWidth="1"/>
    <col min="260" max="265" width="4.7109375" style="57" customWidth="1"/>
    <col min="266" max="266" width="15.42578125" style="57" customWidth="1"/>
    <col min="267" max="267" width="21.28515625" style="57" customWidth="1"/>
    <col min="268" max="268" width="20.42578125" style="57" customWidth="1"/>
    <col min="269" max="269" width="19" style="57" customWidth="1"/>
    <col min="270" max="270" width="5.5703125" style="57" customWidth="1"/>
    <col min="271" max="271" width="4.85546875" style="57" customWidth="1"/>
    <col min="272" max="272" width="6.42578125" style="57" customWidth="1"/>
    <col min="273" max="273" width="5.28515625" style="57" customWidth="1"/>
    <col min="274" max="274" width="5.5703125" style="57" customWidth="1"/>
    <col min="275" max="275" width="16.5703125" style="57" customWidth="1"/>
    <col min="276" max="276" width="4.7109375" style="57" customWidth="1"/>
    <col min="277" max="277" width="30.28515625" style="57" customWidth="1"/>
    <col min="278" max="278" width="6" style="57" customWidth="1"/>
    <col min="279" max="279" width="8.28515625" style="57" customWidth="1"/>
    <col min="280" max="513" width="9.140625" style="57"/>
    <col min="514" max="514" width="2" style="57" customWidth="1"/>
    <col min="515" max="515" width="6" style="57" customWidth="1"/>
    <col min="516" max="521" width="4.7109375" style="57" customWidth="1"/>
    <col min="522" max="522" width="15.42578125" style="57" customWidth="1"/>
    <col min="523" max="523" width="21.28515625" style="57" customWidth="1"/>
    <col min="524" max="524" width="20.42578125" style="57" customWidth="1"/>
    <col min="525" max="525" width="19" style="57" customWidth="1"/>
    <col min="526" max="526" width="5.5703125" style="57" customWidth="1"/>
    <col min="527" max="527" width="4.85546875" style="57" customWidth="1"/>
    <col min="528" max="528" width="6.42578125" style="57" customWidth="1"/>
    <col min="529" max="529" width="5.28515625" style="57" customWidth="1"/>
    <col min="530" max="530" width="5.5703125" style="57" customWidth="1"/>
    <col min="531" max="531" width="16.5703125" style="57" customWidth="1"/>
    <col min="532" max="532" width="4.7109375" style="57" customWidth="1"/>
    <col min="533" max="533" width="30.28515625" style="57" customWidth="1"/>
    <col min="534" max="534" width="6" style="57" customWidth="1"/>
    <col min="535" max="535" width="8.28515625" style="57" customWidth="1"/>
    <col min="536" max="769" width="9.140625" style="57"/>
    <col min="770" max="770" width="2" style="57" customWidth="1"/>
    <col min="771" max="771" width="6" style="57" customWidth="1"/>
    <col min="772" max="777" width="4.7109375" style="57" customWidth="1"/>
    <col min="778" max="778" width="15.42578125" style="57" customWidth="1"/>
    <col min="779" max="779" width="21.28515625" style="57" customWidth="1"/>
    <col min="780" max="780" width="20.42578125" style="57" customWidth="1"/>
    <col min="781" max="781" width="19" style="57" customWidth="1"/>
    <col min="782" max="782" width="5.5703125" style="57" customWidth="1"/>
    <col min="783" max="783" width="4.85546875" style="57" customWidth="1"/>
    <col min="784" max="784" width="6.42578125" style="57" customWidth="1"/>
    <col min="785" max="785" width="5.28515625" style="57" customWidth="1"/>
    <col min="786" max="786" width="5.5703125" style="57" customWidth="1"/>
    <col min="787" max="787" width="16.5703125" style="57" customWidth="1"/>
    <col min="788" max="788" width="4.7109375" style="57" customWidth="1"/>
    <col min="789" max="789" width="30.28515625" style="57" customWidth="1"/>
    <col min="790" max="790" width="6" style="57" customWidth="1"/>
    <col min="791" max="791" width="8.28515625" style="57" customWidth="1"/>
    <col min="792" max="1025" width="9.140625" style="57"/>
    <col min="1026" max="1026" width="2" style="57" customWidth="1"/>
    <col min="1027" max="1027" width="6" style="57" customWidth="1"/>
    <col min="1028" max="1033" width="4.7109375" style="57" customWidth="1"/>
    <col min="1034" max="1034" width="15.42578125" style="57" customWidth="1"/>
    <col min="1035" max="1035" width="21.28515625" style="57" customWidth="1"/>
    <col min="1036" max="1036" width="20.42578125" style="57" customWidth="1"/>
    <col min="1037" max="1037" width="19" style="57" customWidth="1"/>
    <col min="1038" max="1038" width="5.5703125" style="57" customWidth="1"/>
    <col min="1039" max="1039" width="4.85546875" style="57" customWidth="1"/>
    <col min="1040" max="1040" width="6.42578125" style="57" customWidth="1"/>
    <col min="1041" max="1041" width="5.28515625" style="57" customWidth="1"/>
    <col min="1042" max="1042" width="5.5703125" style="57" customWidth="1"/>
    <col min="1043" max="1043" width="16.5703125" style="57" customWidth="1"/>
    <col min="1044" max="1044" width="4.7109375" style="57" customWidth="1"/>
    <col min="1045" max="1045" width="30.28515625" style="57" customWidth="1"/>
    <col min="1046" max="1046" width="6" style="57" customWidth="1"/>
    <col min="1047" max="1047" width="8.28515625" style="57" customWidth="1"/>
    <col min="1048" max="1281" width="9.140625" style="57"/>
    <col min="1282" max="1282" width="2" style="57" customWidth="1"/>
    <col min="1283" max="1283" width="6" style="57" customWidth="1"/>
    <col min="1284" max="1289" width="4.7109375" style="57" customWidth="1"/>
    <col min="1290" max="1290" width="15.42578125" style="57" customWidth="1"/>
    <col min="1291" max="1291" width="21.28515625" style="57" customWidth="1"/>
    <col min="1292" max="1292" width="20.42578125" style="57" customWidth="1"/>
    <col min="1293" max="1293" width="19" style="57" customWidth="1"/>
    <col min="1294" max="1294" width="5.5703125" style="57" customWidth="1"/>
    <col min="1295" max="1295" width="4.85546875" style="57" customWidth="1"/>
    <col min="1296" max="1296" width="6.42578125" style="57" customWidth="1"/>
    <col min="1297" max="1297" width="5.28515625" style="57" customWidth="1"/>
    <col min="1298" max="1298" width="5.5703125" style="57" customWidth="1"/>
    <col min="1299" max="1299" width="16.5703125" style="57" customWidth="1"/>
    <col min="1300" max="1300" width="4.7109375" style="57" customWidth="1"/>
    <col min="1301" max="1301" width="30.28515625" style="57" customWidth="1"/>
    <col min="1302" max="1302" width="6" style="57" customWidth="1"/>
    <col min="1303" max="1303" width="8.28515625" style="57" customWidth="1"/>
    <col min="1304" max="1537" width="9.140625" style="57"/>
    <col min="1538" max="1538" width="2" style="57" customWidth="1"/>
    <col min="1539" max="1539" width="6" style="57" customWidth="1"/>
    <col min="1540" max="1545" width="4.7109375" style="57" customWidth="1"/>
    <col min="1546" max="1546" width="15.42578125" style="57" customWidth="1"/>
    <col min="1547" max="1547" width="21.28515625" style="57" customWidth="1"/>
    <col min="1548" max="1548" width="20.42578125" style="57" customWidth="1"/>
    <col min="1549" max="1549" width="19" style="57" customWidth="1"/>
    <col min="1550" max="1550" width="5.5703125" style="57" customWidth="1"/>
    <col min="1551" max="1551" width="4.85546875" style="57" customWidth="1"/>
    <col min="1552" max="1552" width="6.42578125" style="57" customWidth="1"/>
    <col min="1553" max="1553" width="5.28515625" style="57" customWidth="1"/>
    <col min="1554" max="1554" width="5.5703125" style="57" customWidth="1"/>
    <col min="1555" max="1555" width="16.5703125" style="57" customWidth="1"/>
    <col min="1556" max="1556" width="4.7109375" style="57" customWidth="1"/>
    <col min="1557" max="1557" width="30.28515625" style="57" customWidth="1"/>
    <col min="1558" max="1558" width="6" style="57" customWidth="1"/>
    <col min="1559" max="1559" width="8.28515625" style="57" customWidth="1"/>
    <col min="1560" max="1793" width="9.140625" style="57"/>
    <col min="1794" max="1794" width="2" style="57" customWidth="1"/>
    <col min="1795" max="1795" width="6" style="57" customWidth="1"/>
    <col min="1796" max="1801" width="4.7109375" style="57" customWidth="1"/>
    <col min="1802" max="1802" width="15.42578125" style="57" customWidth="1"/>
    <col min="1803" max="1803" width="21.28515625" style="57" customWidth="1"/>
    <col min="1804" max="1804" width="20.42578125" style="57" customWidth="1"/>
    <col min="1805" max="1805" width="19" style="57" customWidth="1"/>
    <col min="1806" max="1806" width="5.5703125" style="57" customWidth="1"/>
    <col min="1807" max="1807" width="4.85546875" style="57" customWidth="1"/>
    <col min="1808" max="1808" width="6.42578125" style="57" customWidth="1"/>
    <col min="1809" max="1809" width="5.28515625" style="57" customWidth="1"/>
    <col min="1810" max="1810" width="5.5703125" style="57" customWidth="1"/>
    <col min="1811" max="1811" width="16.5703125" style="57" customWidth="1"/>
    <col min="1812" max="1812" width="4.7109375" style="57" customWidth="1"/>
    <col min="1813" max="1813" width="30.28515625" style="57" customWidth="1"/>
    <col min="1814" max="1814" width="6" style="57" customWidth="1"/>
    <col min="1815" max="1815" width="8.28515625" style="57" customWidth="1"/>
    <col min="1816" max="2049" width="9.140625" style="57"/>
    <col min="2050" max="2050" width="2" style="57" customWidth="1"/>
    <col min="2051" max="2051" width="6" style="57" customWidth="1"/>
    <col min="2052" max="2057" width="4.7109375" style="57" customWidth="1"/>
    <col min="2058" max="2058" width="15.42578125" style="57" customWidth="1"/>
    <col min="2059" max="2059" width="21.28515625" style="57" customWidth="1"/>
    <col min="2060" max="2060" width="20.42578125" style="57" customWidth="1"/>
    <col min="2061" max="2061" width="19" style="57" customWidth="1"/>
    <col min="2062" max="2062" width="5.5703125" style="57" customWidth="1"/>
    <col min="2063" max="2063" width="4.85546875" style="57" customWidth="1"/>
    <col min="2064" max="2064" width="6.42578125" style="57" customWidth="1"/>
    <col min="2065" max="2065" width="5.28515625" style="57" customWidth="1"/>
    <col min="2066" max="2066" width="5.5703125" style="57" customWidth="1"/>
    <col min="2067" max="2067" width="16.5703125" style="57" customWidth="1"/>
    <col min="2068" max="2068" width="4.7109375" style="57" customWidth="1"/>
    <col min="2069" max="2069" width="30.28515625" style="57" customWidth="1"/>
    <col min="2070" max="2070" width="6" style="57" customWidth="1"/>
    <col min="2071" max="2071" width="8.28515625" style="57" customWidth="1"/>
    <col min="2072" max="2305" width="9.140625" style="57"/>
    <col min="2306" max="2306" width="2" style="57" customWidth="1"/>
    <col min="2307" max="2307" width="6" style="57" customWidth="1"/>
    <col min="2308" max="2313" width="4.7109375" style="57" customWidth="1"/>
    <col min="2314" max="2314" width="15.42578125" style="57" customWidth="1"/>
    <col min="2315" max="2315" width="21.28515625" style="57" customWidth="1"/>
    <col min="2316" max="2316" width="20.42578125" style="57" customWidth="1"/>
    <col min="2317" max="2317" width="19" style="57" customWidth="1"/>
    <col min="2318" max="2318" width="5.5703125" style="57" customWidth="1"/>
    <col min="2319" max="2319" width="4.85546875" style="57" customWidth="1"/>
    <col min="2320" max="2320" width="6.42578125" style="57" customWidth="1"/>
    <col min="2321" max="2321" width="5.28515625" style="57" customWidth="1"/>
    <col min="2322" max="2322" width="5.5703125" style="57" customWidth="1"/>
    <col min="2323" max="2323" width="16.5703125" style="57" customWidth="1"/>
    <col min="2324" max="2324" width="4.7109375" style="57" customWidth="1"/>
    <col min="2325" max="2325" width="30.28515625" style="57" customWidth="1"/>
    <col min="2326" max="2326" width="6" style="57" customWidth="1"/>
    <col min="2327" max="2327" width="8.28515625" style="57" customWidth="1"/>
    <col min="2328" max="2561" width="9.140625" style="57"/>
    <col min="2562" max="2562" width="2" style="57" customWidth="1"/>
    <col min="2563" max="2563" width="6" style="57" customWidth="1"/>
    <col min="2564" max="2569" width="4.7109375" style="57" customWidth="1"/>
    <col min="2570" max="2570" width="15.42578125" style="57" customWidth="1"/>
    <col min="2571" max="2571" width="21.28515625" style="57" customWidth="1"/>
    <col min="2572" max="2572" width="20.42578125" style="57" customWidth="1"/>
    <col min="2573" max="2573" width="19" style="57" customWidth="1"/>
    <col min="2574" max="2574" width="5.5703125" style="57" customWidth="1"/>
    <col min="2575" max="2575" width="4.85546875" style="57" customWidth="1"/>
    <col min="2576" max="2576" width="6.42578125" style="57" customWidth="1"/>
    <col min="2577" max="2577" width="5.28515625" style="57" customWidth="1"/>
    <col min="2578" max="2578" width="5.5703125" style="57" customWidth="1"/>
    <col min="2579" max="2579" width="16.5703125" style="57" customWidth="1"/>
    <col min="2580" max="2580" width="4.7109375" style="57" customWidth="1"/>
    <col min="2581" max="2581" width="30.28515625" style="57" customWidth="1"/>
    <col min="2582" max="2582" width="6" style="57" customWidth="1"/>
    <col min="2583" max="2583" width="8.28515625" style="57" customWidth="1"/>
    <col min="2584" max="2817" width="9.140625" style="57"/>
    <col min="2818" max="2818" width="2" style="57" customWidth="1"/>
    <col min="2819" max="2819" width="6" style="57" customWidth="1"/>
    <col min="2820" max="2825" width="4.7109375" style="57" customWidth="1"/>
    <col min="2826" max="2826" width="15.42578125" style="57" customWidth="1"/>
    <col min="2827" max="2827" width="21.28515625" style="57" customWidth="1"/>
    <col min="2828" max="2828" width="20.42578125" style="57" customWidth="1"/>
    <col min="2829" max="2829" width="19" style="57" customWidth="1"/>
    <col min="2830" max="2830" width="5.5703125" style="57" customWidth="1"/>
    <col min="2831" max="2831" width="4.85546875" style="57" customWidth="1"/>
    <col min="2832" max="2832" width="6.42578125" style="57" customWidth="1"/>
    <col min="2833" max="2833" width="5.28515625" style="57" customWidth="1"/>
    <col min="2834" max="2834" width="5.5703125" style="57" customWidth="1"/>
    <col min="2835" max="2835" width="16.5703125" style="57" customWidth="1"/>
    <col min="2836" max="2836" width="4.7109375" style="57" customWidth="1"/>
    <col min="2837" max="2837" width="30.28515625" style="57" customWidth="1"/>
    <col min="2838" max="2838" width="6" style="57" customWidth="1"/>
    <col min="2839" max="2839" width="8.28515625" style="57" customWidth="1"/>
    <col min="2840" max="3073" width="9.140625" style="57"/>
    <col min="3074" max="3074" width="2" style="57" customWidth="1"/>
    <col min="3075" max="3075" width="6" style="57" customWidth="1"/>
    <col min="3076" max="3081" width="4.7109375" style="57" customWidth="1"/>
    <col min="3082" max="3082" width="15.42578125" style="57" customWidth="1"/>
    <col min="3083" max="3083" width="21.28515625" style="57" customWidth="1"/>
    <col min="3084" max="3084" width="20.42578125" style="57" customWidth="1"/>
    <col min="3085" max="3085" width="19" style="57" customWidth="1"/>
    <col min="3086" max="3086" width="5.5703125" style="57" customWidth="1"/>
    <col min="3087" max="3087" width="4.85546875" style="57" customWidth="1"/>
    <col min="3088" max="3088" width="6.42578125" style="57" customWidth="1"/>
    <col min="3089" max="3089" width="5.28515625" style="57" customWidth="1"/>
    <col min="3090" max="3090" width="5.5703125" style="57" customWidth="1"/>
    <col min="3091" max="3091" width="16.5703125" style="57" customWidth="1"/>
    <col min="3092" max="3092" width="4.7109375" style="57" customWidth="1"/>
    <col min="3093" max="3093" width="30.28515625" style="57" customWidth="1"/>
    <col min="3094" max="3094" width="6" style="57" customWidth="1"/>
    <col min="3095" max="3095" width="8.28515625" style="57" customWidth="1"/>
    <col min="3096" max="3329" width="9.140625" style="57"/>
    <col min="3330" max="3330" width="2" style="57" customWidth="1"/>
    <col min="3331" max="3331" width="6" style="57" customWidth="1"/>
    <col min="3332" max="3337" width="4.7109375" style="57" customWidth="1"/>
    <col min="3338" max="3338" width="15.42578125" style="57" customWidth="1"/>
    <col min="3339" max="3339" width="21.28515625" style="57" customWidth="1"/>
    <col min="3340" max="3340" width="20.42578125" style="57" customWidth="1"/>
    <col min="3341" max="3341" width="19" style="57" customWidth="1"/>
    <col min="3342" max="3342" width="5.5703125" style="57" customWidth="1"/>
    <col min="3343" max="3343" width="4.85546875" style="57" customWidth="1"/>
    <col min="3344" max="3344" width="6.42578125" style="57" customWidth="1"/>
    <col min="3345" max="3345" width="5.28515625" style="57" customWidth="1"/>
    <col min="3346" max="3346" width="5.5703125" style="57" customWidth="1"/>
    <col min="3347" max="3347" width="16.5703125" style="57" customWidth="1"/>
    <col min="3348" max="3348" width="4.7109375" style="57" customWidth="1"/>
    <col min="3349" max="3349" width="30.28515625" style="57" customWidth="1"/>
    <col min="3350" max="3350" width="6" style="57" customWidth="1"/>
    <col min="3351" max="3351" width="8.28515625" style="57" customWidth="1"/>
    <col min="3352" max="3585" width="9.140625" style="57"/>
    <col min="3586" max="3586" width="2" style="57" customWidth="1"/>
    <col min="3587" max="3587" width="6" style="57" customWidth="1"/>
    <col min="3588" max="3593" width="4.7109375" style="57" customWidth="1"/>
    <col min="3594" max="3594" width="15.42578125" style="57" customWidth="1"/>
    <col min="3595" max="3595" width="21.28515625" style="57" customWidth="1"/>
    <col min="3596" max="3596" width="20.42578125" style="57" customWidth="1"/>
    <col min="3597" max="3597" width="19" style="57" customWidth="1"/>
    <col min="3598" max="3598" width="5.5703125" style="57" customWidth="1"/>
    <col min="3599" max="3599" width="4.85546875" style="57" customWidth="1"/>
    <col min="3600" max="3600" width="6.42578125" style="57" customWidth="1"/>
    <col min="3601" max="3601" width="5.28515625" style="57" customWidth="1"/>
    <col min="3602" max="3602" width="5.5703125" style="57" customWidth="1"/>
    <col min="3603" max="3603" width="16.5703125" style="57" customWidth="1"/>
    <col min="3604" max="3604" width="4.7109375" style="57" customWidth="1"/>
    <col min="3605" max="3605" width="30.28515625" style="57" customWidth="1"/>
    <col min="3606" max="3606" width="6" style="57" customWidth="1"/>
    <col min="3607" max="3607" width="8.28515625" style="57" customWidth="1"/>
    <col min="3608" max="3841" width="9.140625" style="57"/>
    <col min="3842" max="3842" width="2" style="57" customWidth="1"/>
    <col min="3843" max="3843" width="6" style="57" customWidth="1"/>
    <col min="3844" max="3849" width="4.7109375" style="57" customWidth="1"/>
    <col min="3850" max="3850" width="15.42578125" style="57" customWidth="1"/>
    <col min="3851" max="3851" width="21.28515625" style="57" customWidth="1"/>
    <col min="3852" max="3852" width="20.42578125" style="57" customWidth="1"/>
    <col min="3853" max="3853" width="19" style="57" customWidth="1"/>
    <col min="3854" max="3854" width="5.5703125" style="57" customWidth="1"/>
    <col min="3855" max="3855" width="4.85546875" style="57" customWidth="1"/>
    <col min="3856" max="3856" width="6.42578125" style="57" customWidth="1"/>
    <col min="3857" max="3857" width="5.28515625" style="57" customWidth="1"/>
    <col min="3858" max="3858" width="5.5703125" style="57" customWidth="1"/>
    <col min="3859" max="3859" width="16.5703125" style="57" customWidth="1"/>
    <col min="3860" max="3860" width="4.7109375" style="57" customWidth="1"/>
    <col min="3861" max="3861" width="30.28515625" style="57" customWidth="1"/>
    <col min="3862" max="3862" width="6" style="57" customWidth="1"/>
    <col min="3863" max="3863" width="8.28515625" style="57" customWidth="1"/>
    <col min="3864" max="4097" width="9.140625" style="57"/>
    <col min="4098" max="4098" width="2" style="57" customWidth="1"/>
    <col min="4099" max="4099" width="6" style="57" customWidth="1"/>
    <col min="4100" max="4105" width="4.7109375" style="57" customWidth="1"/>
    <col min="4106" max="4106" width="15.42578125" style="57" customWidth="1"/>
    <col min="4107" max="4107" width="21.28515625" style="57" customWidth="1"/>
    <col min="4108" max="4108" width="20.42578125" style="57" customWidth="1"/>
    <col min="4109" max="4109" width="19" style="57" customWidth="1"/>
    <col min="4110" max="4110" width="5.5703125" style="57" customWidth="1"/>
    <col min="4111" max="4111" width="4.85546875" style="57" customWidth="1"/>
    <col min="4112" max="4112" width="6.42578125" style="57" customWidth="1"/>
    <col min="4113" max="4113" width="5.28515625" style="57" customWidth="1"/>
    <col min="4114" max="4114" width="5.5703125" style="57" customWidth="1"/>
    <col min="4115" max="4115" width="16.5703125" style="57" customWidth="1"/>
    <col min="4116" max="4116" width="4.7109375" style="57" customWidth="1"/>
    <col min="4117" max="4117" width="30.28515625" style="57" customWidth="1"/>
    <col min="4118" max="4118" width="6" style="57" customWidth="1"/>
    <col min="4119" max="4119" width="8.28515625" style="57" customWidth="1"/>
    <col min="4120" max="4353" width="9.140625" style="57"/>
    <col min="4354" max="4354" width="2" style="57" customWidth="1"/>
    <col min="4355" max="4355" width="6" style="57" customWidth="1"/>
    <col min="4356" max="4361" width="4.7109375" style="57" customWidth="1"/>
    <col min="4362" max="4362" width="15.42578125" style="57" customWidth="1"/>
    <col min="4363" max="4363" width="21.28515625" style="57" customWidth="1"/>
    <col min="4364" max="4364" width="20.42578125" style="57" customWidth="1"/>
    <col min="4365" max="4365" width="19" style="57" customWidth="1"/>
    <col min="4366" max="4366" width="5.5703125" style="57" customWidth="1"/>
    <col min="4367" max="4367" width="4.85546875" style="57" customWidth="1"/>
    <col min="4368" max="4368" width="6.42578125" style="57" customWidth="1"/>
    <col min="4369" max="4369" width="5.28515625" style="57" customWidth="1"/>
    <col min="4370" max="4370" width="5.5703125" style="57" customWidth="1"/>
    <col min="4371" max="4371" width="16.5703125" style="57" customWidth="1"/>
    <col min="4372" max="4372" width="4.7109375" style="57" customWidth="1"/>
    <col min="4373" max="4373" width="30.28515625" style="57" customWidth="1"/>
    <col min="4374" max="4374" width="6" style="57" customWidth="1"/>
    <col min="4375" max="4375" width="8.28515625" style="57" customWidth="1"/>
    <col min="4376" max="4609" width="9.140625" style="57"/>
    <col min="4610" max="4610" width="2" style="57" customWidth="1"/>
    <col min="4611" max="4611" width="6" style="57" customWidth="1"/>
    <col min="4612" max="4617" width="4.7109375" style="57" customWidth="1"/>
    <col min="4618" max="4618" width="15.42578125" style="57" customWidth="1"/>
    <col min="4619" max="4619" width="21.28515625" style="57" customWidth="1"/>
    <col min="4620" max="4620" width="20.42578125" style="57" customWidth="1"/>
    <col min="4621" max="4621" width="19" style="57" customWidth="1"/>
    <col min="4622" max="4622" width="5.5703125" style="57" customWidth="1"/>
    <col min="4623" max="4623" width="4.85546875" style="57" customWidth="1"/>
    <col min="4624" max="4624" width="6.42578125" style="57" customWidth="1"/>
    <col min="4625" max="4625" width="5.28515625" style="57" customWidth="1"/>
    <col min="4626" max="4626" width="5.5703125" style="57" customWidth="1"/>
    <col min="4627" max="4627" width="16.5703125" style="57" customWidth="1"/>
    <col min="4628" max="4628" width="4.7109375" style="57" customWidth="1"/>
    <col min="4629" max="4629" width="30.28515625" style="57" customWidth="1"/>
    <col min="4630" max="4630" width="6" style="57" customWidth="1"/>
    <col min="4631" max="4631" width="8.28515625" style="57" customWidth="1"/>
    <col min="4632" max="4865" width="9.140625" style="57"/>
    <col min="4866" max="4866" width="2" style="57" customWidth="1"/>
    <col min="4867" max="4867" width="6" style="57" customWidth="1"/>
    <col min="4868" max="4873" width="4.7109375" style="57" customWidth="1"/>
    <col min="4874" max="4874" width="15.42578125" style="57" customWidth="1"/>
    <col min="4875" max="4875" width="21.28515625" style="57" customWidth="1"/>
    <col min="4876" max="4876" width="20.42578125" style="57" customWidth="1"/>
    <col min="4877" max="4877" width="19" style="57" customWidth="1"/>
    <col min="4878" max="4878" width="5.5703125" style="57" customWidth="1"/>
    <col min="4879" max="4879" width="4.85546875" style="57" customWidth="1"/>
    <col min="4880" max="4880" width="6.42578125" style="57" customWidth="1"/>
    <col min="4881" max="4881" width="5.28515625" style="57" customWidth="1"/>
    <col min="4882" max="4882" width="5.5703125" style="57" customWidth="1"/>
    <col min="4883" max="4883" width="16.5703125" style="57" customWidth="1"/>
    <col min="4884" max="4884" width="4.7109375" style="57" customWidth="1"/>
    <col min="4885" max="4885" width="30.28515625" style="57" customWidth="1"/>
    <col min="4886" max="4886" width="6" style="57" customWidth="1"/>
    <col min="4887" max="4887" width="8.28515625" style="57" customWidth="1"/>
    <col min="4888" max="5121" width="9.140625" style="57"/>
    <col min="5122" max="5122" width="2" style="57" customWidth="1"/>
    <col min="5123" max="5123" width="6" style="57" customWidth="1"/>
    <col min="5124" max="5129" width="4.7109375" style="57" customWidth="1"/>
    <col min="5130" max="5130" width="15.42578125" style="57" customWidth="1"/>
    <col min="5131" max="5131" width="21.28515625" style="57" customWidth="1"/>
    <col min="5132" max="5132" width="20.42578125" style="57" customWidth="1"/>
    <col min="5133" max="5133" width="19" style="57" customWidth="1"/>
    <col min="5134" max="5134" width="5.5703125" style="57" customWidth="1"/>
    <col min="5135" max="5135" width="4.85546875" style="57" customWidth="1"/>
    <col min="5136" max="5136" width="6.42578125" style="57" customWidth="1"/>
    <col min="5137" max="5137" width="5.28515625" style="57" customWidth="1"/>
    <col min="5138" max="5138" width="5.5703125" style="57" customWidth="1"/>
    <col min="5139" max="5139" width="16.5703125" style="57" customWidth="1"/>
    <col min="5140" max="5140" width="4.7109375" style="57" customWidth="1"/>
    <col min="5141" max="5141" width="30.28515625" style="57" customWidth="1"/>
    <col min="5142" max="5142" width="6" style="57" customWidth="1"/>
    <col min="5143" max="5143" width="8.28515625" style="57" customWidth="1"/>
    <col min="5144" max="5377" width="9.140625" style="57"/>
    <col min="5378" max="5378" width="2" style="57" customWidth="1"/>
    <col min="5379" max="5379" width="6" style="57" customWidth="1"/>
    <col min="5380" max="5385" width="4.7109375" style="57" customWidth="1"/>
    <col min="5386" max="5386" width="15.42578125" style="57" customWidth="1"/>
    <col min="5387" max="5387" width="21.28515625" style="57" customWidth="1"/>
    <col min="5388" max="5388" width="20.42578125" style="57" customWidth="1"/>
    <col min="5389" max="5389" width="19" style="57" customWidth="1"/>
    <col min="5390" max="5390" width="5.5703125" style="57" customWidth="1"/>
    <col min="5391" max="5391" width="4.85546875" style="57" customWidth="1"/>
    <col min="5392" max="5392" width="6.42578125" style="57" customWidth="1"/>
    <col min="5393" max="5393" width="5.28515625" style="57" customWidth="1"/>
    <col min="5394" max="5394" width="5.5703125" style="57" customWidth="1"/>
    <col min="5395" max="5395" width="16.5703125" style="57" customWidth="1"/>
    <col min="5396" max="5396" width="4.7109375" style="57" customWidth="1"/>
    <col min="5397" max="5397" width="30.28515625" style="57" customWidth="1"/>
    <col min="5398" max="5398" width="6" style="57" customWidth="1"/>
    <col min="5399" max="5399" width="8.28515625" style="57" customWidth="1"/>
    <col min="5400" max="5633" width="9.140625" style="57"/>
    <col min="5634" max="5634" width="2" style="57" customWidth="1"/>
    <col min="5635" max="5635" width="6" style="57" customWidth="1"/>
    <col min="5636" max="5641" width="4.7109375" style="57" customWidth="1"/>
    <col min="5642" max="5642" width="15.42578125" style="57" customWidth="1"/>
    <col min="5643" max="5643" width="21.28515625" style="57" customWidth="1"/>
    <col min="5644" max="5644" width="20.42578125" style="57" customWidth="1"/>
    <col min="5645" max="5645" width="19" style="57" customWidth="1"/>
    <col min="5646" max="5646" width="5.5703125" style="57" customWidth="1"/>
    <col min="5647" max="5647" width="4.85546875" style="57" customWidth="1"/>
    <col min="5648" max="5648" width="6.42578125" style="57" customWidth="1"/>
    <col min="5649" max="5649" width="5.28515625" style="57" customWidth="1"/>
    <col min="5650" max="5650" width="5.5703125" style="57" customWidth="1"/>
    <col min="5651" max="5651" width="16.5703125" style="57" customWidth="1"/>
    <col min="5652" max="5652" width="4.7109375" style="57" customWidth="1"/>
    <col min="5653" max="5653" width="30.28515625" style="57" customWidth="1"/>
    <col min="5654" max="5654" width="6" style="57" customWidth="1"/>
    <col min="5655" max="5655" width="8.28515625" style="57" customWidth="1"/>
    <col min="5656" max="5889" width="9.140625" style="57"/>
    <col min="5890" max="5890" width="2" style="57" customWidth="1"/>
    <col min="5891" max="5891" width="6" style="57" customWidth="1"/>
    <col min="5892" max="5897" width="4.7109375" style="57" customWidth="1"/>
    <col min="5898" max="5898" width="15.42578125" style="57" customWidth="1"/>
    <col min="5899" max="5899" width="21.28515625" style="57" customWidth="1"/>
    <col min="5900" max="5900" width="20.42578125" style="57" customWidth="1"/>
    <col min="5901" max="5901" width="19" style="57" customWidth="1"/>
    <col min="5902" max="5902" width="5.5703125" style="57" customWidth="1"/>
    <col min="5903" max="5903" width="4.85546875" style="57" customWidth="1"/>
    <col min="5904" max="5904" width="6.42578125" style="57" customWidth="1"/>
    <col min="5905" max="5905" width="5.28515625" style="57" customWidth="1"/>
    <col min="5906" max="5906" width="5.5703125" style="57" customWidth="1"/>
    <col min="5907" max="5907" width="16.5703125" style="57" customWidth="1"/>
    <col min="5908" max="5908" width="4.7109375" style="57" customWidth="1"/>
    <col min="5909" max="5909" width="30.28515625" style="57" customWidth="1"/>
    <col min="5910" max="5910" width="6" style="57" customWidth="1"/>
    <col min="5911" max="5911" width="8.28515625" style="57" customWidth="1"/>
    <col min="5912" max="6145" width="9.140625" style="57"/>
    <col min="6146" max="6146" width="2" style="57" customWidth="1"/>
    <col min="6147" max="6147" width="6" style="57" customWidth="1"/>
    <col min="6148" max="6153" width="4.7109375" style="57" customWidth="1"/>
    <col min="6154" max="6154" width="15.42578125" style="57" customWidth="1"/>
    <col min="6155" max="6155" width="21.28515625" style="57" customWidth="1"/>
    <col min="6156" max="6156" width="20.42578125" style="57" customWidth="1"/>
    <col min="6157" max="6157" width="19" style="57" customWidth="1"/>
    <col min="6158" max="6158" width="5.5703125" style="57" customWidth="1"/>
    <col min="6159" max="6159" width="4.85546875" style="57" customWidth="1"/>
    <col min="6160" max="6160" width="6.42578125" style="57" customWidth="1"/>
    <col min="6161" max="6161" width="5.28515625" style="57" customWidth="1"/>
    <col min="6162" max="6162" width="5.5703125" style="57" customWidth="1"/>
    <col min="6163" max="6163" width="16.5703125" style="57" customWidth="1"/>
    <col min="6164" max="6164" width="4.7109375" style="57" customWidth="1"/>
    <col min="6165" max="6165" width="30.28515625" style="57" customWidth="1"/>
    <col min="6166" max="6166" width="6" style="57" customWidth="1"/>
    <col min="6167" max="6167" width="8.28515625" style="57" customWidth="1"/>
    <col min="6168" max="6401" width="9.140625" style="57"/>
    <col min="6402" max="6402" width="2" style="57" customWidth="1"/>
    <col min="6403" max="6403" width="6" style="57" customWidth="1"/>
    <col min="6404" max="6409" width="4.7109375" style="57" customWidth="1"/>
    <col min="6410" max="6410" width="15.42578125" style="57" customWidth="1"/>
    <col min="6411" max="6411" width="21.28515625" style="57" customWidth="1"/>
    <col min="6412" max="6412" width="20.42578125" style="57" customWidth="1"/>
    <col min="6413" max="6413" width="19" style="57" customWidth="1"/>
    <col min="6414" max="6414" width="5.5703125" style="57" customWidth="1"/>
    <col min="6415" max="6415" width="4.85546875" style="57" customWidth="1"/>
    <col min="6416" max="6416" width="6.42578125" style="57" customWidth="1"/>
    <col min="6417" max="6417" width="5.28515625" style="57" customWidth="1"/>
    <col min="6418" max="6418" width="5.5703125" style="57" customWidth="1"/>
    <col min="6419" max="6419" width="16.5703125" style="57" customWidth="1"/>
    <col min="6420" max="6420" width="4.7109375" style="57" customWidth="1"/>
    <col min="6421" max="6421" width="30.28515625" style="57" customWidth="1"/>
    <col min="6422" max="6422" width="6" style="57" customWidth="1"/>
    <col min="6423" max="6423" width="8.28515625" style="57" customWidth="1"/>
    <col min="6424" max="6657" width="9.140625" style="57"/>
    <col min="6658" max="6658" width="2" style="57" customWidth="1"/>
    <col min="6659" max="6659" width="6" style="57" customWidth="1"/>
    <col min="6660" max="6665" width="4.7109375" style="57" customWidth="1"/>
    <col min="6666" max="6666" width="15.42578125" style="57" customWidth="1"/>
    <col min="6667" max="6667" width="21.28515625" style="57" customWidth="1"/>
    <col min="6668" max="6668" width="20.42578125" style="57" customWidth="1"/>
    <col min="6669" max="6669" width="19" style="57" customWidth="1"/>
    <col min="6670" max="6670" width="5.5703125" style="57" customWidth="1"/>
    <col min="6671" max="6671" width="4.85546875" style="57" customWidth="1"/>
    <col min="6672" max="6672" width="6.42578125" style="57" customWidth="1"/>
    <col min="6673" max="6673" width="5.28515625" style="57" customWidth="1"/>
    <col min="6674" max="6674" width="5.5703125" style="57" customWidth="1"/>
    <col min="6675" max="6675" width="16.5703125" style="57" customWidth="1"/>
    <col min="6676" max="6676" width="4.7109375" style="57" customWidth="1"/>
    <col min="6677" max="6677" width="30.28515625" style="57" customWidth="1"/>
    <col min="6678" max="6678" width="6" style="57" customWidth="1"/>
    <col min="6679" max="6679" width="8.28515625" style="57" customWidth="1"/>
    <col min="6680" max="6913" width="9.140625" style="57"/>
    <col min="6914" max="6914" width="2" style="57" customWidth="1"/>
    <col min="6915" max="6915" width="6" style="57" customWidth="1"/>
    <col min="6916" max="6921" width="4.7109375" style="57" customWidth="1"/>
    <col min="6922" max="6922" width="15.42578125" style="57" customWidth="1"/>
    <col min="6923" max="6923" width="21.28515625" style="57" customWidth="1"/>
    <col min="6924" max="6924" width="20.42578125" style="57" customWidth="1"/>
    <col min="6925" max="6925" width="19" style="57" customWidth="1"/>
    <col min="6926" max="6926" width="5.5703125" style="57" customWidth="1"/>
    <col min="6927" max="6927" width="4.85546875" style="57" customWidth="1"/>
    <col min="6928" max="6928" width="6.42578125" style="57" customWidth="1"/>
    <col min="6929" max="6929" width="5.28515625" style="57" customWidth="1"/>
    <col min="6930" max="6930" width="5.5703125" style="57" customWidth="1"/>
    <col min="6931" max="6931" width="16.5703125" style="57" customWidth="1"/>
    <col min="6932" max="6932" width="4.7109375" style="57" customWidth="1"/>
    <col min="6933" max="6933" width="30.28515625" style="57" customWidth="1"/>
    <col min="6934" max="6934" width="6" style="57" customWidth="1"/>
    <col min="6935" max="6935" width="8.28515625" style="57" customWidth="1"/>
    <col min="6936" max="7169" width="9.140625" style="57"/>
    <col min="7170" max="7170" width="2" style="57" customWidth="1"/>
    <col min="7171" max="7171" width="6" style="57" customWidth="1"/>
    <col min="7172" max="7177" width="4.7109375" style="57" customWidth="1"/>
    <col min="7178" max="7178" width="15.42578125" style="57" customWidth="1"/>
    <col min="7179" max="7179" width="21.28515625" style="57" customWidth="1"/>
    <col min="7180" max="7180" width="20.42578125" style="57" customWidth="1"/>
    <col min="7181" max="7181" width="19" style="57" customWidth="1"/>
    <col min="7182" max="7182" width="5.5703125" style="57" customWidth="1"/>
    <col min="7183" max="7183" width="4.85546875" style="57" customWidth="1"/>
    <col min="7184" max="7184" width="6.42578125" style="57" customWidth="1"/>
    <col min="7185" max="7185" width="5.28515625" style="57" customWidth="1"/>
    <col min="7186" max="7186" width="5.5703125" style="57" customWidth="1"/>
    <col min="7187" max="7187" width="16.5703125" style="57" customWidth="1"/>
    <col min="7188" max="7188" width="4.7109375" style="57" customWidth="1"/>
    <col min="7189" max="7189" width="30.28515625" style="57" customWidth="1"/>
    <col min="7190" max="7190" width="6" style="57" customWidth="1"/>
    <col min="7191" max="7191" width="8.28515625" style="57" customWidth="1"/>
    <col min="7192" max="7425" width="9.140625" style="57"/>
    <col min="7426" max="7426" width="2" style="57" customWidth="1"/>
    <col min="7427" max="7427" width="6" style="57" customWidth="1"/>
    <col min="7428" max="7433" width="4.7109375" style="57" customWidth="1"/>
    <col min="7434" max="7434" width="15.42578125" style="57" customWidth="1"/>
    <col min="7435" max="7435" width="21.28515625" style="57" customWidth="1"/>
    <col min="7436" max="7436" width="20.42578125" style="57" customWidth="1"/>
    <col min="7437" max="7437" width="19" style="57" customWidth="1"/>
    <col min="7438" max="7438" width="5.5703125" style="57" customWidth="1"/>
    <col min="7439" max="7439" width="4.85546875" style="57" customWidth="1"/>
    <col min="7440" max="7440" width="6.42578125" style="57" customWidth="1"/>
    <col min="7441" max="7441" width="5.28515625" style="57" customWidth="1"/>
    <col min="7442" max="7442" width="5.5703125" style="57" customWidth="1"/>
    <col min="7443" max="7443" width="16.5703125" style="57" customWidth="1"/>
    <col min="7444" max="7444" width="4.7109375" style="57" customWidth="1"/>
    <col min="7445" max="7445" width="30.28515625" style="57" customWidth="1"/>
    <col min="7446" max="7446" width="6" style="57" customWidth="1"/>
    <col min="7447" max="7447" width="8.28515625" style="57" customWidth="1"/>
    <col min="7448" max="7681" width="9.140625" style="57"/>
    <col min="7682" max="7682" width="2" style="57" customWidth="1"/>
    <col min="7683" max="7683" width="6" style="57" customWidth="1"/>
    <col min="7684" max="7689" width="4.7109375" style="57" customWidth="1"/>
    <col min="7690" max="7690" width="15.42578125" style="57" customWidth="1"/>
    <col min="7691" max="7691" width="21.28515625" style="57" customWidth="1"/>
    <col min="7692" max="7692" width="20.42578125" style="57" customWidth="1"/>
    <col min="7693" max="7693" width="19" style="57" customWidth="1"/>
    <col min="7694" max="7694" width="5.5703125" style="57" customWidth="1"/>
    <col min="7695" max="7695" width="4.85546875" style="57" customWidth="1"/>
    <col min="7696" max="7696" width="6.42578125" style="57" customWidth="1"/>
    <col min="7697" max="7697" width="5.28515625" style="57" customWidth="1"/>
    <col min="7698" max="7698" width="5.5703125" style="57" customWidth="1"/>
    <col min="7699" max="7699" width="16.5703125" style="57" customWidth="1"/>
    <col min="7700" max="7700" width="4.7109375" style="57" customWidth="1"/>
    <col min="7701" max="7701" width="30.28515625" style="57" customWidth="1"/>
    <col min="7702" max="7702" width="6" style="57" customWidth="1"/>
    <col min="7703" max="7703" width="8.28515625" style="57" customWidth="1"/>
    <col min="7704" max="7937" width="9.140625" style="57"/>
    <col min="7938" max="7938" width="2" style="57" customWidth="1"/>
    <col min="7939" max="7939" width="6" style="57" customWidth="1"/>
    <col min="7940" max="7945" width="4.7109375" style="57" customWidth="1"/>
    <col min="7946" max="7946" width="15.42578125" style="57" customWidth="1"/>
    <col min="7947" max="7947" width="21.28515625" style="57" customWidth="1"/>
    <col min="7948" max="7948" width="20.42578125" style="57" customWidth="1"/>
    <col min="7949" max="7949" width="19" style="57" customWidth="1"/>
    <col min="7950" max="7950" width="5.5703125" style="57" customWidth="1"/>
    <col min="7951" max="7951" width="4.85546875" style="57" customWidth="1"/>
    <col min="7952" max="7952" width="6.42578125" style="57" customWidth="1"/>
    <col min="7953" max="7953" width="5.28515625" style="57" customWidth="1"/>
    <col min="7954" max="7954" width="5.5703125" style="57" customWidth="1"/>
    <col min="7955" max="7955" width="16.5703125" style="57" customWidth="1"/>
    <col min="7956" max="7956" width="4.7109375" style="57" customWidth="1"/>
    <col min="7957" max="7957" width="30.28515625" style="57" customWidth="1"/>
    <col min="7958" max="7958" width="6" style="57" customWidth="1"/>
    <col min="7959" max="7959" width="8.28515625" style="57" customWidth="1"/>
    <col min="7960" max="8193" width="9.140625" style="57"/>
    <col min="8194" max="8194" width="2" style="57" customWidth="1"/>
    <col min="8195" max="8195" width="6" style="57" customWidth="1"/>
    <col min="8196" max="8201" width="4.7109375" style="57" customWidth="1"/>
    <col min="8202" max="8202" width="15.42578125" style="57" customWidth="1"/>
    <col min="8203" max="8203" width="21.28515625" style="57" customWidth="1"/>
    <col min="8204" max="8204" width="20.42578125" style="57" customWidth="1"/>
    <col min="8205" max="8205" width="19" style="57" customWidth="1"/>
    <col min="8206" max="8206" width="5.5703125" style="57" customWidth="1"/>
    <col min="8207" max="8207" width="4.85546875" style="57" customWidth="1"/>
    <col min="8208" max="8208" width="6.42578125" style="57" customWidth="1"/>
    <col min="8209" max="8209" width="5.28515625" style="57" customWidth="1"/>
    <col min="8210" max="8210" width="5.5703125" style="57" customWidth="1"/>
    <col min="8211" max="8211" width="16.5703125" style="57" customWidth="1"/>
    <col min="8212" max="8212" width="4.7109375" style="57" customWidth="1"/>
    <col min="8213" max="8213" width="30.28515625" style="57" customWidth="1"/>
    <col min="8214" max="8214" width="6" style="57" customWidth="1"/>
    <col min="8215" max="8215" width="8.28515625" style="57" customWidth="1"/>
    <col min="8216" max="8449" width="9.140625" style="57"/>
    <col min="8450" max="8450" width="2" style="57" customWidth="1"/>
    <col min="8451" max="8451" width="6" style="57" customWidth="1"/>
    <col min="8452" max="8457" width="4.7109375" style="57" customWidth="1"/>
    <col min="8458" max="8458" width="15.42578125" style="57" customWidth="1"/>
    <col min="8459" max="8459" width="21.28515625" style="57" customWidth="1"/>
    <col min="8460" max="8460" width="20.42578125" style="57" customWidth="1"/>
    <col min="8461" max="8461" width="19" style="57" customWidth="1"/>
    <col min="8462" max="8462" width="5.5703125" style="57" customWidth="1"/>
    <col min="8463" max="8463" width="4.85546875" style="57" customWidth="1"/>
    <col min="8464" max="8464" width="6.42578125" style="57" customWidth="1"/>
    <col min="8465" max="8465" width="5.28515625" style="57" customWidth="1"/>
    <col min="8466" max="8466" width="5.5703125" style="57" customWidth="1"/>
    <col min="8467" max="8467" width="16.5703125" style="57" customWidth="1"/>
    <col min="8468" max="8468" width="4.7109375" style="57" customWidth="1"/>
    <col min="8469" max="8469" width="30.28515625" style="57" customWidth="1"/>
    <col min="8470" max="8470" width="6" style="57" customWidth="1"/>
    <col min="8471" max="8471" width="8.28515625" style="57" customWidth="1"/>
    <col min="8472" max="8705" width="9.140625" style="57"/>
    <col min="8706" max="8706" width="2" style="57" customWidth="1"/>
    <col min="8707" max="8707" width="6" style="57" customWidth="1"/>
    <col min="8708" max="8713" width="4.7109375" style="57" customWidth="1"/>
    <col min="8714" max="8714" width="15.42578125" style="57" customWidth="1"/>
    <col min="8715" max="8715" width="21.28515625" style="57" customWidth="1"/>
    <col min="8716" max="8716" width="20.42578125" style="57" customWidth="1"/>
    <col min="8717" max="8717" width="19" style="57" customWidth="1"/>
    <col min="8718" max="8718" width="5.5703125" style="57" customWidth="1"/>
    <col min="8719" max="8719" width="4.85546875" style="57" customWidth="1"/>
    <col min="8720" max="8720" width="6.42578125" style="57" customWidth="1"/>
    <col min="8721" max="8721" width="5.28515625" style="57" customWidth="1"/>
    <col min="8722" max="8722" width="5.5703125" style="57" customWidth="1"/>
    <col min="8723" max="8723" width="16.5703125" style="57" customWidth="1"/>
    <col min="8724" max="8724" width="4.7109375" style="57" customWidth="1"/>
    <col min="8725" max="8725" width="30.28515625" style="57" customWidth="1"/>
    <col min="8726" max="8726" width="6" style="57" customWidth="1"/>
    <col min="8727" max="8727" width="8.28515625" style="57" customWidth="1"/>
    <col min="8728" max="8961" width="9.140625" style="57"/>
    <col min="8962" max="8962" width="2" style="57" customWidth="1"/>
    <col min="8963" max="8963" width="6" style="57" customWidth="1"/>
    <col min="8964" max="8969" width="4.7109375" style="57" customWidth="1"/>
    <col min="8970" max="8970" width="15.42578125" style="57" customWidth="1"/>
    <col min="8971" max="8971" width="21.28515625" style="57" customWidth="1"/>
    <col min="8972" max="8972" width="20.42578125" style="57" customWidth="1"/>
    <col min="8973" max="8973" width="19" style="57" customWidth="1"/>
    <col min="8974" max="8974" width="5.5703125" style="57" customWidth="1"/>
    <col min="8975" max="8975" width="4.85546875" style="57" customWidth="1"/>
    <col min="8976" max="8976" width="6.42578125" style="57" customWidth="1"/>
    <col min="8977" max="8977" width="5.28515625" style="57" customWidth="1"/>
    <col min="8978" max="8978" width="5.5703125" style="57" customWidth="1"/>
    <col min="8979" max="8979" width="16.5703125" style="57" customWidth="1"/>
    <col min="8980" max="8980" width="4.7109375" style="57" customWidth="1"/>
    <col min="8981" max="8981" width="30.28515625" style="57" customWidth="1"/>
    <col min="8982" max="8982" width="6" style="57" customWidth="1"/>
    <col min="8983" max="8983" width="8.28515625" style="57" customWidth="1"/>
    <col min="8984" max="9217" width="9.140625" style="57"/>
    <col min="9218" max="9218" width="2" style="57" customWidth="1"/>
    <col min="9219" max="9219" width="6" style="57" customWidth="1"/>
    <col min="9220" max="9225" width="4.7109375" style="57" customWidth="1"/>
    <col min="9226" max="9226" width="15.42578125" style="57" customWidth="1"/>
    <col min="9227" max="9227" width="21.28515625" style="57" customWidth="1"/>
    <col min="9228" max="9228" width="20.42578125" style="57" customWidth="1"/>
    <col min="9229" max="9229" width="19" style="57" customWidth="1"/>
    <col min="9230" max="9230" width="5.5703125" style="57" customWidth="1"/>
    <col min="9231" max="9231" width="4.85546875" style="57" customWidth="1"/>
    <col min="9232" max="9232" width="6.42578125" style="57" customWidth="1"/>
    <col min="9233" max="9233" width="5.28515625" style="57" customWidth="1"/>
    <col min="9234" max="9234" width="5.5703125" style="57" customWidth="1"/>
    <col min="9235" max="9235" width="16.5703125" style="57" customWidth="1"/>
    <col min="9236" max="9236" width="4.7109375" style="57" customWidth="1"/>
    <col min="9237" max="9237" width="30.28515625" style="57" customWidth="1"/>
    <col min="9238" max="9238" width="6" style="57" customWidth="1"/>
    <col min="9239" max="9239" width="8.28515625" style="57" customWidth="1"/>
    <col min="9240" max="9473" width="9.140625" style="57"/>
    <col min="9474" max="9474" width="2" style="57" customWidth="1"/>
    <col min="9475" max="9475" width="6" style="57" customWidth="1"/>
    <col min="9476" max="9481" width="4.7109375" style="57" customWidth="1"/>
    <col min="9482" max="9482" width="15.42578125" style="57" customWidth="1"/>
    <col min="9483" max="9483" width="21.28515625" style="57" customWidth="1"/>
    <col min="9484" max="9484" width="20.42578125" style="57" customWidth="1"/>
    <col min="9485" max="9485" width="19" style="57" customWidth="1"/>
    <col min="9486" max="9486" width="5.5703125" style="57" customWidth="1"/>
    <col min="9487" max="9487" width="4.85546875" style="57" customWidth="1"/>
    <col min="9488" max="9488" width="6.42578125" style="57" customWidth="1"/>
    <col min="9489" max="9489" width="5.28515625" style="57" customWidth="1"/>
    <col min="9490" max="9490" width="5.5703125" style="57" customWidth="1"/>
    <col min="9491" max="9491" width="16.5703125" style="57" customWidth="1"/>
    <col min="9492" max="9492" width="4.7109375" style="57" customWidth="1"/>
    <col min="9493" max="9493" width="30.28515625" style="57" customWidth="1"/>
    <col min="9494" max="9494" width="6" style="57" customWidth="1"/>
    <col min="9495" max="9495" width="8.28515625" style="57" customWidth="1"/>
    <col min="9496" max="9729" width="9.140625" style="57"/>
    <col min="9730" max="9730" width="2" style="57" customWidth="1"/>
    <col min="9731" max="9731" width="6" style="57" customWidth="1"/>
    <col min="9732" max="9737" width="4.7109375" style="57" customWidth="1"/>
    <col min="9738" max="9738" width="15.42578125" style="57" customWidth="1"/>
    <col min="9739" max="9739" width="21.28515625" style="57" customWidth="1"/>
    <col min="9740" max="9740" width="20.42578125" style="57" customWidth="1"/>
    <col min="9741" max="9741" width="19" style="57" customWidth="1"/>
    <col min="9742" max="9742" width="5.5703125" style="57" customWidth="1"/>
    <col min="9743" max="9743" width="4.85546875" style="57" customWidth="1"/>
    <col min="9744" max="9744" width="6.42578125" style="57" customWidth="1"/>
    <col min="9745" max="9745" width="5.28515625" style="57" customWidth="1"/>
    <col min="9746" max="9746" width="5.5703125" style="57" customWidth="1"/>
    <col min="9747" max="9747" width="16.5703125" style="57" customWidth="1"/>
    <col min="9748" max="9748" width="4.7109375" style="57" customWidth="1"/>
    <col min="9749" max="9749" width="30.28515625" style="57" customWidth="1"/>
    <col min="9750" max="9750" width="6" style="57" customWidth="1"/>
    <col min="9751" max="9751" width="8.28515625" style="57" customWidth="1"/>
    <col min="9752" max="9985" width="9.140625" style="57"/>
    <col min="9986" max="9986" width="2" style="57" customWidth="1"/>
    <col min="9987" max="9987" width="6" style="57" customWidth="1"/>
    <col min="9988" max="9993" width="4.7109375" style="57" customWidth="1"/>
    <col min="9994" max="9994" width="15.42578125" style="57" customWidth="1"/>
    <col min="9995" max="9995" width="21.28515625" style="57" customWidth="1"/>
    <col min="9996" max="9996" width="20.42578125" style="57" customWidth="1"/>
    <col min="9997" max="9997" width="19" style="57" customWidth="1"/>
    <col min="9998" max="9998" width="5.5703125" style="57" customWidth="1"/>
    <col min="9999" max="9999" width="4.85546875" style="57" customWidth="1"/>
    <col min="10000" max="10000" width="6.42578125" style="57" customWidth="1"/>
    <col min="10001" max="10001" width="5.28515625" style="57" customWidth="1"/>
    <col min="10002" max="10002" width="5.5703125" style="57" customWidth="1"/>
    <col min="10003" max="10003" width="16.5703125" style="57" customWidth="1"/>
    <col min="10004" max="10004" width="4.7109375" style="57" customWidth="1"/>
    <col min="10005" max="10005" width="30.28515625" style="57" customWidth="1"/>
    <col min="10006" max="10006" width="6" style="57" customWidth="1"/>
    <col min="10007" max="10007" width="8.28515625" style="57" customWidth="1"/>
    <col min="10008" max="10241" width="9.140625" style="57"/>
    <col min="10242" max="10242" width="2" style="57" customWidth="1"/>
    <col min="10243" max="10243" width="6" style="57" customWidth="1"/>
    <col min="10244" max="10249" width="4.7109375" style="57" customWidth="1"/>
    <col min="10250" max="10250" width="15.42578125" style="57" customWidth="1"/>
    <col min="10251" max="10251" width="21.28515625" style="57" customWidth="1"/>
    <col min="10252" max="10252" width="20.42578125" style="57" customWidth="1"/>
    <col min="10253" max="10253" width="19" style="57" customWidth="1"/>
    <col min="10254" max="10254" width="5.5703125" style="57" customWidth="1"/>
    <col min="10255" max="10255" width="4.85546875" style="57" customWidth="1"/>
    <col min="10256" max="10256" width="6.42578125" style="57" customWidth="1"/>
    <col min="10257" max="10257" width="5.28515625" style="57" customWidth="1"/>
    <col min="10258" max="10258" width="5.5703125" style="57" customWidth="1"/>
    <col min="10259" max="10259" width="16.5703125" style="57" customWidth="1"/>
    <col min="10260" max="10260" width="4.7109375" style="57" customWidth="1"/>
    <col min="10261" max="10261" width="30.28515625" style="57" customWidth="1"/>
    <col min="10262" max="10262" width="6" style="57" customWidth="1"/>
    <col min="10263" max="10263" width="8.28515625" style="57" customWidth="1"/>
    <col min="10264" max="10497" width="9.140625" style="57"/>
    <col min="10498" max="10498" width="2" style="57" customWidth="1"/>
    <col min="10499" max="10499" width="6" style="57" customWidth="1"/>
    <col min="10500" max="10505" width="4.7109375" style="57" customWidth="1"/>
    <col min="10506" max="10506" width="15.42578125" style="57" customWidth="1"/>
    <col min="10507" max="10507" width="21.28515625" style="57" customWidth="1"/>
    <col min="10508" max="10508" width="20.42578125" style="57" customWidth="1"/>
    <col min="10509" max="10509" width="19" style="57" customWidth="1"/>
    <col min="10510" max="10510" width="5.5703125" style="57" customWidth="1"/>
    <col min="10511" max="10511" width="4.85546875" style="57" customWidth="1"/>
    <col min="10512" max="10512" width="6.42578125" style="57" customWidth="1"/>
    <col min="10513" max="10513" width="5.28515625" style="57" customWidth="1"/>
    <col min="10514" max="10514" width="5.5703125" style="57" customWidth="1"/>
    <col min="10515" max="10515" width="16.5703125" style="57" customWidth="1"/>
    <col min="10516" max="10516" width="4.7109375" style="57" customWidth="1"/>
    <col min="10517" max="10517" width="30.28515625" style="57" customWidth="1"/>
    <col min="10518" max="10518" width="6" style="57" customWidth="1"/>
    <col min="10519" max="10519" width="8.28515625" style="57" customWidth="1"/>
    <col min="10520" max="10753" width="9.140625" style="57"/>
    <col min="10754" max="10754" width="2" style="57" customWidth="1"/>
    <col min="10755" max="10755" width="6" style="57" customWidth="1"/>
    <col min="10756" max="10761" width="4.7109375" style="57" customWidth="1"/>
    <col min="10762" max="10762" width="15.42578125" style="57" customWidth="1"/>
    <col min="10763" max="10763" width="21.28515625" style="57" customWidth="1"/>
    <col min="10764" max="10764" width="20.42578125" style="57" customWidth="1"/>
    <col min="10765" max="10765" width="19" style="57" customWidth="1"/>
    <col min="10766" max="10766" width="5.5703125" style="57" customWidth="1"/>
    <col min="10767" max="10767" width="4.85546875" style="57" customWidth="1"/>
    <col min="10768" max="10768" width="6.42578125" style="57" customWidth="1"/>
    <col min="10769" max="10769" width="5.28515625" style="57" customWidth="1"/>
    <col min="10770" max="10770" width="5.5703125" style="57" customWidth="1"/>
    <col min="10771" max="10771" width="16.5703125" style="57" customWidth="1"/>
    <col min="10772" max="10772" width="4.7109375" style="57" customWidth="1"/>
    <col min="10773" max="10773" width="30.28515625" style="57" customWidth="1"/>
    <col min="10774" max="10774" width="6" style="57" customWidth="1"/>
    <col min="10775" max="10775" width="8.28515625" style="57" customWidth="1"/>
    <col min="10776" max="11009" width="9.140625" style="57"/>
    <col min="11010" max="11010" width="2" style="57" customWidth="1"/>
    <col min="11011" max="11011" width="6" style="57" customWidth="1"/>
    <col min="11012" max="11017" width="4.7109375" style="57" customWidth="1"/>
    <col min="11018" max="11018" width="15.42578125" style="57" customWidth="1"/>
    <col min="11019" max="11019" width="21.28515625" style="57" customWidth="1"/>
    <col min="11020" max="11020" width="20.42578125" style="57" customWidth="1"/>
    <col min="11021" max="11021" width="19" style="57" customWidth="1"/>
    <col min="11022" max="11022" width="5.5703125" style="57" customWidth="1"/>
    <col min="11023" max="11023" width="4.85546875" style="57" customWidth="1"/>
    <col min="11024" max="11024" width="6.42578125" style="57" customWidth="1"/>
    <col min="11025" max="11025" width="5.28515625" style="57" customWidth="1"/>
    <col min="11026" max="11026" width="5.5703125" style="57" customWidth="1"/>
    <col min="11027" max="11027" width="16.5703125" style="57" customWidth="1"/>
    <col min="11028" max="11028" width="4.7109375" style="57" customWidth="1"/>
    <col min="11029" max="11029" width="30.28515625" style="57" customWidth="1"/>
    <col min="11030" max="11030" width="6" style="57" customWidth="1"/>
    <col min="11031" max="11031" width="8.28515625" style="57" customWidth="1"/>
    <col min="11032" max="11265" width="9.140625" style="57"/>
    <col min="11266" max="11266" width="2" style="57" customWidth="1"/>
    <col min="11267" max="11267" width="6" style="57" customWidth="1"/>
    <col min="11268" max="11273" width="4.7109375" style="57" customWidth="1"/>
    <col min="11274" max="11274" width="15.42578125" style="57" customWidth="1"/>
    <col min="11275" max="11275" width="21.28515625" style="57" customWidth="1"/>
    <col min="11276" max="11276" width="20.42578125" style="57" customWidth="1"/>
    <col min="11277" max="11277" width="19" style="57" customWidth="1"/>
    <col min="11278" max="11278" width="5.5703125" style="57" customWidth="1"/>
    <col min="11279" max="11279" width="4.85546875" style="57" customWidth="1"/>
    <col min="11280" max="11280" width="6.42578125" style="57" customWidth="1"/>
    <col min="11281" max="11281" width="5.28515625" style="57" customWidth="1"/>
    <col min="11282" max="11282" width="5.5703125" style="57" customWidth="1"/>
    <col min="11283" max="11283" width="16.5703125" style="57" customWidth="1"/>
    <col min="11284" max="11284" width="4.7109375" style="57" customWidth="1"/>
    <col min="11285" max="11285" width="30.28515625" style="57" customWidth="1"/>
    <col min="11286" max="11286" width="6" style="57" customWidth="1"/>
    <col min="11287" max="11287" width="8.28515625" style="57" customWidth="1"/>
    <col min="11288" max="11521" width="9.140625" style="57"/>
    <col min="11522" max="11522" width="2" style="57" customWidth="1"/>
    <col min="11523" max="11523" width="6" style="57" customWidth="1"/>
    <col min="11524" max="11529" width="4.7109375" style="57" customWidth="1"/>
    <col min="11530" max="11530" width="15.42578125" style="57" customWidth="1"/>
    <col min="11531" max="11531" width="21.28515625" style="57" customWidth="1"/>
    <col min="11532" max="11532" width="20.42578125" style="57" customWidth="1"/>
    <col min="11533" max="11533" width="19" style="57" customWidth="1"/>
    <col min="11534" max="11534" width="5.5703125" style="57" customWidth="1"/>
    <col min="11535" max="11535" width="4.85546875" style="57" customWidth="1"/>
    <col min="11536" max="11536" width="6.42578125" style="57" customWidth="1"/>
    <col min="11537" max="11537" width="5.28515625" style="57" customWidth="1"/>
    <col min="11538" max="11538" width="5.5703125" style="57" customWidth="1"/>
    <col min="11539" max="11539" width="16.5703125" style="57" customWidth="1"/>
    <col min="11540" max="11540" width="4.7109375" style="57" customWidth="1"/>
    <col min="11541" max="11541" width="30.28515625" style="57" customWidth="1"/>
    <col min="11542" max="11542" width="6" style="57" customWidth="1"/>
    <col min="11543" max="11543" width="8.28515625" style="57" customWidth="1"/>
    <col min="11544" max="11777" width="9.140625" style="57"/>
    <col min="11778" max="11778" width="2" style="57" customWidth="1"/>
    <col min="11779" max="11779" width="6" style="57" customWidth="1"/>
    <col min="11780" max="11785" width="4.7109375" style="57" customWidth="1"/>
    <col min="11786" max="11786" width="15.42578125" style="57" customWidth="1"/>
    <col min="11787" max="11787" width="21.28515625" style="57" customWidth="1"/>
    <col min="11788" max="11788" width="20.42578125" style="57" customWidth="1"/>
    <col min="11789" max="11789" width="19" style="57" customWidth="1"/>
    <col min="11790" max="11790" width="5.5703125" style="57" customWidth="1"/>
    <col min="11791" max="11791" width="4.85546875" style="57" customWidth="1"/>
    <col min="11792" max="11792" width="6.42578125" style="57" customWidth="1"/>
    <col min="11793" max="11793" width="5.28515625" style="57" customWidth="1"/>
    <col min="11794" max="11794" width="5.5703125" style="57" customWidth="1"/>
    <col min="11795" max="11795" width="16.5703125" style="57" customWidth="1"/>
    <col min="11796" max="11796" width="4.7109375" style="57" customWidth="1"/>
    <col min="11797" max="11797" width="30.28515625" style="57" customWidth="1"/>
    <col min="11798" max="11798" width="6" style="57" customWidth="1"/>
    <col min="11799" max="11799" width="8.28515625" style="57" customWidth="1"/>
    <col min="11800" max="12033" width="9.140625" style="57"/>
    <col min="12034" max="12034" width="2" style="57" customWidth="1"/>
    <col min="12035" max="12035" width="6" style="57" customWidth="1"/>
    <col min="12036" max="12041" width="4.7109375" style="57" customWidth="1"/>
    <col min="12042" max="12042" width="15.42578125" style="57" customWidth="1"/>
    <col min="12043" max="12043" width="21.28515625" style="57" customWidth="1"/>
    <col min="12044" max="12044" width="20.42578125" style="57" customWidth="1"/>
    <col min="12045" max="12045" width="19" style="57" customWidth="1"/>
    <col min="12046" max="12046" width="5.5703125" style="57" customWidth="1"/>
    <col min="12047" max="12047" width="4.85546875" style="57" customWidth="1"/>
    <col min="12048" max="12048" width="6.42578125" style="57" customWidth="1"/>
    <col min="12049" max="12049" width="5.28515625" style="57" customWidth="1"/>
    <col min="12050" max="12050" width="5.5703125" style="57" customWidth="1"/>
    <col min="12051" max="12051" width="16.5703125" style="57" customWidth="1"/>
    <col min="12052" max="12052" width="4.7109375" style="57" customWidth="1"/>
    <col min="12053" max="12053" width="30.28515625" style="57" customWidth="1"/>
    <col min="12054" max="12054" width="6" style="57" customWidth="1"/>
    <col min="12055" max="12055" width="8.28515625" style="57" customWidth="1"/>
    <col min="12056" max="12289" width="9.140625" style="57"/>
    <col min="12290" max="12290" width="2" style="57" customWidth="1"/>
    <col min="12291" max="12291" width="6" style="57" customWidth="1"/>
    <col min="12292" max="12297" width="4.7109375" style="57" customWidth="1"/>
    <col min="12298" max="12298" width="15.42578125" style="57" customWidth="1"/>
    <col min="12299" max="12299" width="21.28515625" style="57" customWidth="1"/>
    <col min="12300" max="12300" width="20.42578125" style="57" customWidth="1"/>
    <col min="12301" max="12301" width="19" style="57" customWidth="1"/>
    <col min="12302" max="12302" width="5.5703125" style="57" customWidth="1"/>
    <col min="12303" max="12303" width="4.85546875" style="57" customWidth="1"/>
    <col min="12304" max="12304" width="6.42578125" style="57" customWidth="1"/>
    <col min="12305" max="12305" width="5.28515625" style="57" customWidth="1"/>
    <col min="12306" max="12306" width="5.5703125" style="57" customWidth="1"/>
    <col min="12307" max="12307" width="16.5703125" style="57" customWidth="1"/>
    <col min="12308" max="12308" width="4.7109375" style="57" customWidth="1"/>
    <col min="12309" max="12309" width="30.28515625" style="57" customWidth="1"/>
    <col min="12310" max="12310" width="6" style="57" customWidth="1"/>
    <col min="12311" max="12311" width="8.28515625" style="57" customWidth="1"/>
    <col min="12312" max="12545" width="9.140625" style="57"/>
    <col min="12546" max="12546" width="2" style="57" customWidth="1"/>
    <col min="12547" max="12547" width="6" style="57" customWidth="1"/>
    <col min="12548" max="12553" width="4.7109375" style="57" customWidth="1"/>
    <col min="12554" max="12554" width="15.42578125" style="57" customWidth="1"/>
    <col min="12555" max="12555" width="21.28515625" style="57" customWidth="1"/>
    <col min="12556" max="12556" width="20.42578125" style="57" customWidth="1"/>
    <col min="12557" max="12557" width="19" style="57" customWidth="1"/>
    <col min="12558" max="12558" width="5.5703125" style="57" customWidth="1"/>
    <col min="12559" max="12559" width="4.85546875" style="57" customWidth="1"/>
    <col min="12560" max="12560" width="6.42578125" style="57" customWidth="1"/>
    <col min="12561" max="12561" width="5.28515625" style="57" customWidth="1"/>
    <col min="12562" max="12562" width="5.5703125" style="57" customWidth="1"/>
    <col min="12563" max="12563" width="16.5703125" style="57" customWidth="1"/>
    <col min="12564" max="12564" width="4.7109375" style="57" customWidth="1"/>
    <col min="12565" max="12565" width="30.28515625" style="57" customWidth="1"/>
    <col min="12566" max="12566" width="6" style="57" customWidth="1"/>
    <col min="12567" max="12567" width="8.28515625" style="57" customWidth="1"/>
    <col min="12568" max="12801" width="9.140625" style="57"/>
    <col min="12802" max="12802" width="2" style="57" customWidth="1"/>
    <col min="12803" max="12803" width="6" style="57" customWidth="1"/>
    <col min="12804" max="12809" width="4.7109375" style="57" customWidth="1"/>
    <col min="12810" max="12810" width="15.42578125" style="57" customWidth="1"/>
    <col min="12811" max="12811" width="21.28515625" style="57" customWidth="1"/>
    <col min="12812" max="12812" width="20.42578125" style="57" customWidth="1"/>
    <col min="12813" max="12813" width="19" style="57" customWidth="1"/>
    <col min="12814" max="12814" width="5.5703125" style="57" customWidth="1"/>
    <col min="12815" max="12815" width="4.85546875" style="57" customWidth="1"/>
    <col min="12816" max="12816" width="6.42578125" style="57" customWidth="1"/>
    <col min="12817" max="12817" width="5.28515625" style="57" customWidth="1"/>
    <col min="12818" max="12818" width="5.5703125" style="57" customWidth="1"/>
    <col min="12819" max="12819" width="16.5703125" style="57" customWidth="1"/>
    <col min="12820" max="12820" width="4.7109375" style="57" customWidth="1"/>
    <col min="12821" max="12821" width="30.28515625" style="57" customWidth="1"/>
    <col min="12822" max="12822" width="6" style="57" customWidth="1"/>
    <col min="12823" max="12823" width="8.28515625" style="57" customWidth="1"/>
    <col min="12824" max="13057" width="9.140625" style="57"/>
    <col min="13058" max="13058" width="2" style="57" customWidth="1"/>
    <col min="13059" max="13059" width="6" style="57" customWidth="1"/>
    <col min="13060" max="13065" width="4.7109375" style="57" customWidth="1"/>
    <col min="13066" max="13066" width="15.42578125" style="57" customWidth="1"/>
    <col min="13067" max="13067" width="21.28515625" style="57" customWidth="1"/>
    <col min="13068" max="13068" width="20.42578125" style="57" customWidth="1"/>
    <col min="13069" max="13069" width="19" style="57" customWidth="1"/>
    <col min="13070" max="13070" width="5.5703125" style="57" customWidth="1"/>
    <col min="13071" max="13071" width="4.85546875" style="57" customWidth="1"/>
    <col min="13072" max="13072" width="6.42578125" style="57" customWidth="1"/>
    <col min="13073" max="13073" width="5.28515625" style="57" customWidth="1"/>
    <col min="13074" max="13074" width="5.5703125" style="57" customWidth="1"/>
    <col min="13075" max="13075" width="16.5703125" style="57" customWidth="1"/>
    <col min="13076" max="13076" width="4.7109375" style="57" customWidth="1"/>
    <col min="13077" max="13077" width="30.28515625" style="57" customWidth="1"/>
    <col min="13078" max="13078" width="6" style="57" customWidth="1"/>
    <col min="13079" max="13079" width="8.28515625" style="57" customWidth="1"/>
    <col min="13080" max="13313" width="9.140625" style="57"/>
    <col min="13314" max="13314" width="2" style="57" customWidth="1"/>
    <col min="13315" max="13315" width="6" style="57" customWidth="1"/>
    <col min="13316" max="13321" width="4.7109375" style="57" customWidth="1"/>
    <col min="13322" max="13322" width="15.42578125" style="57" customWidth="1"/>
    <col min="13323" max="13323" width="21.28515625" style="57" customWidth="1"/>
    <col min="13324" max="13324" width="20.42578125" style="57" customWidth="1"/>
    <col min="13325" max="13325" width="19" style="57" customWidth="1"/>
    <col min="13326" max="13326" width="5.5703125" style="57" customWidth="1"/>
    <col min="13327" max="13327" width="4.85546875" style="57" customWidth="1"/>
    <col min="13328" max="13328" width="6.42578125" style="57" customWidth="1"/>
    <col min="13329" max="13329" width="5.28515625" style="57" customWidth="1"/>
    <col min="13330" max="13330" width="5.5703125" style="57" customWidth="1"/>
    <col min="13331" max="13331" width="16.5703125" style="57" customWidth="1"/>
    <col min="13332" max="13332" width="4.7109375" style="57" customWidth="1"/>
    <col min="13333" max="13333" width="30.28515625" style="57" customWidth="1"/>
    <col min="13334" max="13334" width="6" style="57" customWidth="1"/>
    <col min="13335" max="13335" width="8.28515625" style="57" customWidth="1"/>
    <col min="13336" max="13569" width="9.140625" style="57"/>
    <col min="13570" max="13570" width="2" style="57" customWidth="1"/>
    <col min="13571" max="13571" width="6" style="57" customWidth="1"/>
    <col min="13572" max="13577" width="4.7109375" style="57" customWidth="1"/>
    <col min="13578" max="13578" width="15.42578125" style="57" customWidth="1"/>
    <col min="13579" max="13579" width="21.28515625" style="57" customWidth="1"/>
    <col min="13580" max="13580" width="20.42578125" style="57" customWidth="1"/>
    <col min="13581" max="13581" width="19" style="57" customWidth="1"/>
    <col min="13582" max="13582" width="5.5703125" style="57" customWidth="1"/>
    <col min="13583" max="13583" width="4.85546875" style="57" customWidth="1"/>
    <col min="13584" max="13584" width="6.42578125" style="57" customWidth="1"/>
    <col min="13585" max="13585" width="5.28515625" style="57" customWidth="1"/>
    <col min="13586" max="13586" width="5.5703125" style="57" customWidth="1"/>
    <col min="13587" max="13587" width="16.5703125" style="57" customWidth="1"/>
    <col min="13588" max="13588" width="4.7109375" style="57" customWidth="1"/>
    <col min="13589" max="13589" width="30.28515625" style="57" customWidth="1"/>
    <col min="13590" max="13590" width="6" style="57" customWidth="1"/>
    <col min="13591" max="13591" width="8.28515625" style="57" customWidth="1"/>
    <col min="13592" max="13825" width="9.140625" style="57"/>
    <col min="13826" max="13826" width="2" style="57" customWidth="1"/>
    <col min="13827" max="13827" width="6" style="57" customWidth="1"/>
    <col min="13828" max="13833" width="4.7109375" style="57" customWidth="1"/>
    <col min="13834" max="13834" width="15.42578125" style="57" customWidth="1"/>
    <col min="13835" max="13835" width="21.28515625" style="57" customWidth="1"/>
    <col min="13836" max="13836" width="20.42578125" style="57" customWidth="1"/>
    <col min="13837" max="13837" width="19" style="57" customWidth="1"/>
    <col min="13838" max="13838" width="5.5703125" style="57" customWidth="1"/>
    <col min="13839" max="13839" width="4.85546875" style="57" customWidth="1"/>
    <col min="13840" max="13840" width="6.42578125" style="57" customWidth="1"/>
    <col min="13841" max="13841" width="5.28515625" style="57" customWidth="1"/>
    <col min="13842" max="13842" width="5.5703125" style="57" customWidth="1"/>
    <col min="13843" max="13843" width="16.5703125" style="57" customWidth="1"/>
    <col min="13844" max="13844" width="4.7109375" style="57" customWidth="1"/>
    <col min="13845" max="13845" width="30.28515625" style="57" customWidth="1"/>
    <col min="13846" max="13846" width="6" style="57" customWidth="1"/>
    <col min="13847" max="13847" width="8.28515625" style="57" customWidth="1"/>
    <col min="13848" max="14081" width="9.140625" style="57"/>
    <col min="14082" max="14082" width="2" style="57" customWidth="1"/>
    <col min="14083" max="14083" width="6" style="57" customWidth="1"/>
    <col min="14084" max="14089" width="4.7109375" style="57" customWidth="1"/>
    <col min="14090" max="14090" width="15.42578125" style="57" customWidth="1"/>
    <col min="14091" max="14091" width="21.28515625" style="57" customWidth="1"/>
    <col min="14092" max="14092" width="20.42578125" style="57" customWidth="1"/>
    <col min="14093" max="14093" width="19" style="57" customWidth="1"/>
    <col min="14094" max="14094" width="5.5703125" style="57" customWidth="1"/>
    <col min="14095" max="14095" width="4.85546875" style="57" customWidth="1"/>
    <col min="14096" max="14096" width="6.42578125" style="57" customWidth="1"/>
    <col min="14097" max="14097" width="5.28515625" style="57" customWidth="1"/>
    <col min="14098" max="14098" width="5.5703125" style="57" customWidth="1"/>
    <col min="14099" max="14099" width="16.5703125" style="57" customWidth="1"/>
    <col min="14100" max="14100" width="4.7109375" style="57" customWidth="1"/>
    <col min="14101" max="14101" width="30.28515625" style="57" customWidth="1"/>
    <col min="14102" max="14102" width="6" style="57" customWidth="1"/>
    <col min="14103" max="14103" width="8.28515625" style="57" customWidth="1"/>
    <col min="14104" max="14337" width="9.140625" style="57"/>
    <col min="14338" max="14338" width="2" style="57" customWidth="1"/>
    <col min="14339" max="14339" width="6" style="57" customWidth="1"/>
    <col min="14340" max="14345" width="4.7109375" style="57" customWidth="1"/>
    <col min="14346" max="14346" width="15.42578125" style="57" customWidth="1"/>
    <col min="14347" max="14347" width="21.28515625" style="57" customWidth="1"/>
    <col min="14348" max="14348" width="20.42578125" style="57" customWidth="1"/>
    <col min="14349" max="14349" width="19" style="57" customWidth="1"/>
    <col min="14350" max="14350" width="5.5703125" style="57" customWidth="1"/>
    <col min="14351" max="14351" width="4.85546875" style="57" customWidth="1"/>
    <col min="14352" max="14352" width="6.42578125" style="57" customWidth="1"/>
    <col min="14353" max="14353" width="5.28515625" style="57" customWidth="1"/>
    <col min="14354" max="14354" width="5.5703125" style="57" customWidth="1"/>
    <col min="14355" max="14355" width="16.5703125" style="57" customWidth="1"/>
    <col min="14356" max="14356" width="4.7109375" style="57" customWidth="1"/>
    <col min="14357" max="14357" width="30.28515625" style="57" customWidth="1"/>
    <col min="14358" max="14358" width="6" style="57" customWidth="1"/>
    <col min="14359" max="14359" width="8.28515625" style="57" customWidth="1"/>
    <col min="14360" max="14593" width="9.140625" style="57"/>
    <col min="14594" max="14594" width="2" style="57" customWidth="1"/>
    <col min="14595" max="14595" width="6" style="57" customWidth="1"/>
    <col min="14596" max="14601" width="4.7109375" style="57" customWidth="1"/>
    <col min="14602" max="14602" width="15.42578125" style="57" customWidth="1"/>
    <col min="14603" max="14603" width="21.28515625" style="57" customWidth="1"/>
    <col min="14604" max="14604" width="20.42578125" style="57" customWidth="1"/>
    <col min="14605" max="14605" width="19" style="57" customWidth="1"/>
    <col min="14606" max="14606" width="5.5703125" style="57" customWidth="1"/>
    <col min="14607" max="14607" width="4.85546875" style="57" customWidth="1"/>
    <col min="14608" max="14608" width="6.42578125" style="57" customWidth="1"/>
    <col min="14609" max="14609" width="5.28515625" style="57" customWidth="1"/>
    <col min="14610" max="14610" width="5.5703125" style="57" customWidth="1"/>
    <col min="14611" max="14611" width="16.5703125" style="57" customWidth="1"/>
    <col min="14612" max="14612" width="4.7109375" style="57" customWidth="1"/>
    <col min="14613" max="14613" width="30.28515625" style="57" customWidth="1"/>
    <col min="14614" max="14614" width="6" style="57" customWidth="1"/>
    <col min="14615" max="14615" width="8.28515625" style="57" customWidth="1"/>
    <col min="14616" max="14849" width="9.140625" style="57"/>
    <col min="14850" max="14850" width="2" style="57" customWidth="1"/>
    <col min="14851" max="14851" width="6" style="57" customWidth="1"/>
    <col min="14852" max="14857" width="4.7109375" style="57" customWidth="1"/>
    <col min="14858" max="14858" width="15.42578125" style="57" customWidth="1"/>
    <col min="14859" max="14859" width="21.28515625" style="57" customWidth="1"/>
    <col min="14860" max="14860" width="20.42578125" style="57" customWidth="1"/>
    <col min="14861" max="14861" width="19" style="57" customWidth="1"/>
    <col min="14862" max="14862" width="5.5703125" style="57" customWidth="1"/>
    <col min="14863" max="14863" width="4.85546875" style="57" customWidth="1"/>
    <col min="14864" max="14864" width="6.42578125" style="57" customWidth="1"/>
    <col min="14865" max="14865" width="5.28515625" style="57" customWidth="1"/>
    <col min="14866" max="14866" width="5.5703125" style="57" customWidth="1"/>
    <col min="14867" max="14867" width="16.5703125" style="57" customWidth="1"/>
    <col min="14868" max="14868" width="4.7109375" style="57" customWidth="1"/>
    <col min="14869" max="14869" width="30.28515625" style="57" customWidth="1"/>
    <col min="14870" max="14870" width="6" style="57" customWidth="1"/>
    <col min="14871" max="14871" width="8.28515625" style="57" customWidth="1"/>
    <col min="14872" max="15105" width="9.140625" style="57"/>
    <col min="15106" max="15106" width="2" style="57" customWidth="1"/>
    <col min="15107" max="15107" width="6" style="57" customWidth="1"/>
    <col min="15108" max="15113" width="4.7109375" style="57" customWidth="1"/>
    <col min="15114" max="15114" width="15.42578125" style="57" customWidth="1"/>
    <col min="15115" max="15115" width="21.28515625" style="57" customWidth="1"/>
    <col min="15116" max="15116" width="20.42578125" style="57" customWidth="1"/>
    <col min="15117" max="15117" width="19" style="57" customWidth="1"/>
    <col min="15118" max="15118" width="5.5703125" style="57" customWidth="1"/>
    <col min="15119" max="15119" width="4.85546875" style="57" customWidth="1"/>
    <col min="15120" max="15120" width="6.42578125" style="57" customWidth="1"/>
    <col min="15121" max="15121" width="5.28515625" style="57" customWidth="1"/>
    <col min="15122" max="15122" width="5.5703125" style="57" customWidth="1"/>
    <col min="15123" max="15123" width="16.5703125" style="57" customWidth="1"/>
    <col min="15124" max="15124" width="4.7109375" style="57" customWidth="1"/>
    <col min="15125" max="15125" width="30.28515625" style="57" customWidth="1"/>
    <col min="15126" max="15126" width="6" style="57" customWidth="1"/>
    <col min="15127" max="15127" width="8.28515625" style="57" customWidth="1"/>
    <col min="15128" max="15361" width="9.140625" style="57"/>
    <col min="15362" max="15362" width="2" style="57" customWidth="1"/>
    <col min="15363" max="15363" width="6" style="57" customWidth="1"/>
    <col min="15364" max="15369" width="4.7109375" style="57" customWidth="1"/>
    <col min="15370" max="15370" width="15.42578125" style="57" customWidth="1"/>
    <col min="15371" max="15371" width="21.28515625" style="57" customWidth="1"/>
    <col min="15372" max="15372" width="20.42578125" style="57" customWidth="1"/>
    <col min="15373" max="15373" width="19" style="57" customWidth="1"/>
    <col min="15374" max="15374" width="5.5703125" style="57" customWidth="1"/>
    <col min="15375" max="15375" width="4.85546875" style="57" customWidth="1"/>
    <col min="15376" max="15376" width="6.42578125" style="57" customWidth="1"/>
    <col min="15377" max="15377" width="5.28515625" style="57" customWidth="1"/>
    <col min="15378" max="15378" width="5.5703125" style="57" customWidth="1"/>
    <col min="15379" max="15379" width="16.5703125" style="57" customWidth="1"/>
    <col min="15380" max="15380" width="4.7109375" style="57" customWidth="1"/>
    <col min="15381" max="15381" width="30.28515625" style="57" customWidth="1"/>
    <col min="15382" max="15382" width="6" style="57" customWidth="1"/>
    <col min="15383" max="15383" width="8.28515625" style="57" customWidth="1"/>
    <col min="15384" max="15617" width="9.140625" style="57"/>
    <col min="15618" max="15618" width="2" style="57" customWidth="1"/>
    <col min="15619" max="15619" width="6" style="57" customWidth="1"/>
    <col min="15620" max="15625" width="4.7109375" style="57" customWidth="1"/>
    <col min="15626" max="15626" width="15.42578125" style="57" customWidth="1"/>
    <col min="15627" max="15627" width="21.28515625" style="57" customWidth="1"/>
    <col min="15628" max="15628" width="20.42578125" style="57" customWidth="1"/>
    <col min="15629" max="15629" width="19" style="57" customWidth="1"/>
    <col min="15630" max="15630" width="5.5703125" style="57" customWidth="1"/>
    <col min="15631" max="15631" width="4.85546875" style="57" customWidth="1"/>
    <col min="15632" max="15632" width="6.42578125" style="57" customWidth="1"/>
    <col min="15633" max="15633" width="5.28515625" style="57" customWidth="1"/>
    <col min="15634" max="15634" width="5.5703125" style="57" customWidth="1"/>
    <col min="15635" max="15635" width="16.5703125" style="57" customWidth="1"/>
    <col min="15636" max="15636" width="4.7109375" style="57" customWidth="1"/>
    <col min="15637" max="15637" width="30.28515625" style="57" customWidth="1"/>
    <col min="15638" max="15638" width="6" style="57" customWidth="1"/>
    <col min="15639" max="15639" width="8.28515625" style="57" customWidth="1"/>
    <col min="15640" max="15873" width="9.140625" style="57"/>
    <col min="15874" max="15874" width="2" style="57" customWidth="1"/>
    <col min="15875" max="15875" width="6" style="57" customWidth="1"/>
    <col min="15876" max="15881" width="4.7109375" style="57" customWidth="1"/>
    <col min="15882" max="15882" width="15.42578125" style="57" customWidth="1"/>
    <col min="15883" max="15883" width="21.28515625" style="57" customWidth="1"/>
    <col min="15884" max="15884" width="20.42578125" style="57" customWidth="1"/>
    <col min="15885" max="15885" width="19" style="57" customWidth="1"/>
    <col min="15886" max="15886" width="5.5703125" style="57" customWidth="1"/>
    <col min="15887" max="15887" width="4.85546875" style="57" customWidth="1"/>
    <col min="15888" max="15888" width="6.42578125" style="57" customWidth="1"/>
    <col min="15889" max="15889" width="5.28515625" style="57" customWidth="1"/>
    <col min="15890" max="15890" width="5.5703125" style="57" customWidth="1"/>
    <col min="15891" max="15891" width="16.5703125" style="57" customWidth="1"/>
    <col min="15892" max="15892" width="4.7109375" style="57" customWidth="1"/>
    <col min="15893" max="15893" width="30.28515625" style="57" customWidth="1"/>
    <col min="15894" max="15894" width="6" style="57" customWidth="1"/>
    <col min="15895" max="15895" width="8.28515625" style="57" customWidth="1"/>
    <col min="15896" max="16129" width="9.140625" style="57"/>
    <col min="16130" max="16130" width="2" style="57" customWidth="1"/>
    <col min="16131" max="16131" width="6" style="57" customWidth="1"/>
    <col min="16132" max="16137" width="4.7109375" style="57" customWidth="1"/>
    <col min="16138" max="16138" width="15.42578125" style="57" customWidth="1"/>
    <col min="16139" max="16139" width="21.28515625" style="57" customWidth="1"/>
    <col min="16140" max="16140" width="20.42578125" style="57" customWidth="1"/>
    <col min="16141" max="16141" width="19" style="57" customWidth="1"/>
    <col min="16142" max="16142" width="5.5703125" style="57" customWidth="1"/>
    <col min="16143" max="16143" width="4.85546875" style="57" customWidth="1"/>
    <col min="16144" max="16144" width="6.42578125" style="57" customWidth="1"/>
    <col min="16145" max="16145" width="5.28515625" style="57" customWidth="1"/>
    <col min="16146" max="16146" width="5.5703125" style="57" customWidth="1"/>
    <col min="16147" max="16147" width="16.5703125" style="57" customWidth="1"/>
    <col min="16148" max="16148" width="4.7109375" style="57" customWidth="1"/>
    <col min="16149" max="16149" width="30.28515625" style="57" customWidth="1"/>
    <col min="16150" max="16150" width="6" style="57" customWidth="1"/>
    <col min="16151" max="16151" width="8.28515625" style="57" customWidth="1"/>
    <col min="16152" max="16384" width="9.140625" style="57"/>
  </cols>
  <sheetData>
    <row r="1" spans="1:59" ht="15.75" customHeight="1" x14ac:dyDescent="0.25">
      <c r="K1" s="58" t="s">
        <v>12</v>
      </c>
      <c r="U1" s="66"/>
      <c r="V1" s="66" t="s">
        <v>29</v>
      </c>
      <c r="W1" s="60" t="s">
        <v>29</v>
      </c>
      <c r="X1" s="61" t="s">
        <v>30</v>
      </c>
      <c r="Y1" s="61" t="s">
        <v>31</v>
      </c>
      <c r="Z1" s="61" t="s">
        <v>32</v>
      </c>
      <c r="AA1" s="61" t="s">
        <v>33</v>
      </c>
      <c r="AB1" s="61" t="s">
        <v>34</v>
      </c>
      <c r="AC1" s="61" t="s">
        <v>35</v>
      </c>
      <c r="AD1" s="61" t="s">
        <v>36</v>
      </c>
      <c r="AE1" s="61" t="s">
        <v>37</v>
      </c>
      <c r="AF1" s="61" t="s">
        <v>38</v>
      </c>
      <c r="AG1" s="61" t="s">
        <v>39</v>
      </c>
      <c r="AH1" s="61" t="s">
        <v>40</v>
      </c>
      <c r="AI1" s="61" t="s">
        <v>41</v>
      </c>
      <c r="AJ1" s="61" t="s">
        <v>42</v>
      </c>
      <c r="AK1" s="61" t="s">
        <v>43</v>
      </c>
      <c r="AL1" s="61" t="s">
        <v>44</v>
      </c>
      <c r="AM1" s="61" t="s">
        <v>45</v>
      </c>
      <c r="AN1" s="61" t="s">
        <v>46</v>
      </c>
      <c r="AO1" s="61" t="s">
        <v>47</v>
      </c>
      <c r="AP1" s="61" t="s">
        <v>48</v>
      </c>
      <c r="AQ1" s="61" t="s">
        <v>49</v>
      </c>
      <c r="AR1" s="61" t="s">
        <v>50</v>
      </c>
      <c r="AS1" s="61" t="s">
        <v>51</v>
      </c>
      <c r="AT1" s="61" t="s">
        <v>52</v>
      </c>
      <c r="AU1" s="61" t="s">
        <v>53</v>
      </c>
      <c r="AV1" s="61" t="s">
        <v>54</v>
      </c>
      <c r="AW1" s="61" t="s">
        <v>55</v>
      </c>
      <c r="AX1" s="61" t="s">
        <v>56</v>
      </c>
      <c r="AY1" s="61" t="s">
        <v>57</v>
      </c>
      <c r="AZ1" s="61" t="s">
        <v>58</v>
      </c>
      <c r="BA1" s="61" t="s">
        <v>59</v>
      </c>
      <c r="BB1" s="61" t="s">
        <v>60</v>
      </c>
      <c r="BC1" s="61" t="s">
        <v>61</v>
      </c>
      <c r="BD1" s="61" t="s">
        <v>62</v>
      </c>
      <c r="BE1" s="61" t="s">
        <v>63</v>
      </c>
      <c r="BF1" s="61" t="s">
        <v>64</v>
      </c>
      <c r="BG1" s="61" t="s">
        <v>65</v>
      </c>
    </row>
    <row r="2" spans="1:59" x14ac:dyDescent="0.2">
      <c r="G2" s="62"/>
      <c r="K2" s="63"/>
      <c r="L2" s="63" t="s">
        <v>13</v>
      </c>
      <c r="U2" s="133" t="s">
        <v>66</v>
      </c>
      <c r="V2" s="134" t="s">
        <v>30</v>
      </c>
      <c r="W2" s="60"/>
      <c r="X2" s="18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</row>
    <row r="3" spans="1:59" x14ac:dyDescent="0.2">
      <c r="U3" s="133" t="s">
        <v>67</v>
      </c>
      <c r="V3" s="134" t="s">
        <v>31</v>
      </c>
      <c r="X3" s="18"/>
    </row>
    <row r="4" spans="1:59" ht="12.75" customHeight="1" x14ac:dyDescent="0.2">
      <c r="B4" s="63"/>
      <c r="C4" s="65"/>
      <c r="J4" s="57" t="s">
        <v>68</v>
      </c>
      <c r="K4" s="65"/>
      <c r="M4" s="66" t="s">
        <v>69</v>
      </c>
      <c r="S4" s="63" t="s">
        <v>70</v>
      </c>
      <c r="U4" s="133" t="s">
        <v>71</v>
      </c>
      <c r="V4" s="134" t="s">
        <v>32</v>
      </c>
      <c r="X4" s="18">
        <v>17.899999999999999</v>
      </c>
    </row>
    <row r="5" spans="1:59" x14ac:dyDescent="0.2">
      <c r="U5" s="133" t="s">
        <v>72</v>
      </c>
      <c r="V5" s="134" t="s">
        <v>33</v>
      </c>
      <c r="X5" s="18"/>
    </row>
    <row r="6" spans="1:59" ht="12.75" customHeight="1" x14ac:dyDescent="0.2">
      <c r="B6" s="63" t="s">
        <v>73</v>
      </c>
      <c r="C6" s="67"/>
      <c r="J6" s="63" t="s">
        <v>74</v>
      </c>
      <c r="K6" s="68" t="s">
        <v>75</v>
      </c>
      <c r="R6" s="143">
        <v>1</v>
      </c>
      <c r="S6" s="147">
        <f>KM!N5</f>
        <v>2014</v>
      </c>
      <c r="U6" s="133" t="s">
        <v>76</v>
      </c>
      <c r="V6" s="134" t="s">
        <v>34</v>
      </c>
      <c r="X6" s="18"/>
    </row>
    <row r="7" spans="1:59" x14ac:dyDescent="0.2">
      <c r="K7" s="57" t="s">
        <v>77</v>
      </c>
      <c r="U7" s="133" t="s">
        <v>78</v>
      </c>
      <c r="V7" s="134" t="s">
        <v>35</v>
      </c>
    </row>
    <row r="8" spans="1:59" x14ac:dyDescent="0.2">
      <c r="K8" s="57" t="s">
        <v>79</v>
      </c>
      <c r="U8" s="133" t="s">
        <v>80</v>
      </c>
      <c r="V8" s="134" t="s">
        <v>36</v>
      </c>
    </row>
    <row r="9" spans="1:59" s="69" customFormat="1" ht="26.25" customHeight="1" thickBot="1" x14ac:dyDescent="0.25">
      <c r="B9" s="186" t="s">
        <v>81</v>
      </c>
      <c r="C9" s="187"/>
      <c r="D9" s="187"/>
      <c r="E9" s="187"/>
      <c r="F9" s="187"/>
      <c r="G9" s="187"/>
      <c r="H9" s="188"/>
      <c r="I9" s="148"/>
      <c r="J9" s="70"/>
      <c r="K9" s="71"/>
      <c r="L9" s="71"/>
      <c r="M9" s="72" t="s">
        <v>82</v>
      </c>
      <c r="N9" s="73">
        <f>SUM(N11:N34)</f>
        <v>37.799999999999997</v>
      </c>
      <c r="O9" s="74">
        <f>SUM(O11:O34)</f>
        <v>37.799999999999997</v>
      </c>
      <c r="P9" s="74">
        <f>SUM(P11:P34)</f>
        <v>89.5</v>
      </c>
      <c r="Q9" s="74"/>
      <c r="R9" s="74">
        <f>SUM(R11:R34)</f>
        <v>423</v>
      </c>
      <c r="U9" s="133" t="s">
        <v>83</v>
      </c>
      <c r="V9" s="134" t="s">
        <v>37</v>
      </c>
      <c r="W9" s="75"/>
      <c r="X9" s="75"/>
      <c r="Y9" s="75"/>
    </row>
    <row r="10" spans="1:59" s="66" customFormat="1" ht="26.25" customHeight="1" thickBot="1" x14ac:dyDescent="0.25">
      <c r="A10" s="76"/>
      <c r="B10" s="77"/>
      <c r="C10" s="78" t="s">
        <v>14</v>
      </c>
      <c r="D10" s="79" t="s">
        <v>15</v>
      </c>
      <c r="E10" s="79" t="s">
        <v>16</v>
      </c>
      <c r="F10" s="79" t="s">
        <v>17</v>
      </c>
      <c r="G10" s="79" t="s">
        <v>18</v>
      </c>
      <c r="H10" s="80" t="s">
        <v>19</v>
      </c>
      <c r="I10" s="189" t="s">
        <v>84</v>
      </c>
      <c r="J10" s="190"/>
      <c r="K10" s="81" t="s">
        <v>85</v>
      </c>
      <c r="L10" s="81" t="s">
        <v>86</v>
      </c>
      <c r="M10" s="82" t="s">
        <v>87</v>
      </c>
      <c r="N10" s="83" t="s">
        <v>88</v>
      </c>
      <c r="O10" s="84" t="s">
        <v>89</v>
      </c>
      <c r="P10" s="85" t="s">
        <v>20</v>
      </c>
      <c r="Q10" s="86" t="s">
        <v>21</v>
      </c>
      <c r="R10" s="84" t="s">
        <v>22</v>
      </c>
      <c r="U10" s="133" t="s">
        <v>90</v>
      </c>
      <c r="V10" s="134" t="s">
        <v>38</v>
      </c>
      <c r="W10" s="87"/>
      <c r="X10" s="87"/>
      <c r="Y10" s="87"/>
    </row>
    <row r="11" spans="1:59" s="66" customFormat="1" ht="18.75" customHeight="1" x14ac:dyDescent="0.2">
      <c r="A11" s="174" t="s">
        <v>91</v>
      </c>
      <c r="B11" s="88" t="s">
        <v>23</v>
      </c>
      <c r="C11" s="138">
        <v>3.85</v>
      </c>
      <c r="D11" s="89">
        <v>3.85</v>
      </c>
      <c r="E11" s="89">
        <v>3.85</v>
      </c>
      <c r="F11" s="89">
        <v>3.85</v>
      </c>
      <c r="G11" s="89">
        <v>3.85</v>
      </c>
      <c r="H11" s="90"/>
      <c r="I11" s="139">
        <v>0</v>
      </c>
      <c r="J11" s="136" t="str">
        <f>IF(I11="","",TEXT(DATE($S$6,1,3)-WEEKDAY(DATE($S$6,1,3))-5+(7*$R$6)+I11," jj mmm"))</f>
        <v xml:space="preserve"> 30 déc</v>
      </c>
      <c r="K11" s="91" t="s">
        <v>152</v>
      </c>
      <c r="L11" s="91" t="s">
        <v>153</v>
      </c>
      <c r="M11" s="92" t="s">
        <v>154</v>
      </c>
      <c r="N11" s="93">
        <v>10</v>
      </c>
      <c r="O11" s="94">
        <f>IF(N11="","",N11)</f>
        <v>10</v>
      </c>
      <c r="P11" s="95">
        <f>IF(Q11="RM",$X$4,"")</f>
        <v>17.899999999999999</v>
      </c>
      <c r="Q11" s="96" t="str">
        <f>IF(I11="","","RM")</f>
        <v>RM</v>
      </c>
      <c r="R11" s="94">
        <f>IF(I11="","",IF(I11=0,$X$11,IF(I11=1,$X$12,IF(I11=2,$X$13,IF(I11=3,$X$14,IF(I11=4,$X$15))))))</f>
        <v>0</v>
      </c>
      <c r="S11" s="97" t="s">
        <v>92</v>
      </c>
      <c r="U11" s="133" t="s">
        <v>93</v>
      </c>
      <c r="V11" s="134" t="s">
        <v>39</v>
      </c>
      <c r="W11" s="87"/>
      <c r="X11" s="18">
        <f>SUM(KM!H7)</f>
        <v>0</v>
      </c>
      <c r="Y11" s="87"/>
    </row>
    <row r="12" spans="1:59" s="66" customFormat="1" ht="18.75" customHeight="1" x14ac:dyDescent="0.2">
      <c r="A12" s="175"/>
      <c r="B12" s="98" t="s">
        <v>24</v>
      </c>
      <c r="C12" s="177" t="s">
        <v>139</v>
      </c>
      <c r="D12" s="178"/>
      <c r="E12" s="178"/>
      <c r="F12" s="178"/>
      <c r="G12" s="179"/>
      <c r="H12" s="99"/>
      <c r="I12" s="140"/>
      <c r="J12" s="137" t="str">
        <f t="shared" ref="J12:J34" si="0">IF(I12="","",TEXT(DATE($S$6,1,3)-WEEKDAY(DATE($S$6,1,3))-5+(7*$R$6)+I12," jj mmm"))</f>
        <v/>
      </c>
      <c r="K12" s="100"/>
      <c r="L12" s="101"/>
      <c r="M12" s="102"/>
      <c r="N12" s="103"/>
      <c r="O12" s="94" t="str">
        <f t="shared" ref="O12:O34" si="1">IF(N12="","",N12)</f>
        <v/>
      </c>
      <c r="P12" s="95" t="str">
        <f t="shared" ref="P12:P34" si="2">IF(Q12="RM",$X$4,"")</f>
        <v/>
      </c>
      <c r="Q12" s="96" t="str">
        <f t="shared" ref="Q12:Q34" si="3">IF(I12="","","RM")</f>
        <v/>
      </c>
      <c r="R12" s="94" t="str">
        <f t="shared" ref="R12:R34" si="4">IF(I12="","",IF(I12=0,$X$11,IF(I12=1,$X$12,IF(I12=2,$X$13,IF(I12=3,$X$14,IF(I12=4,$X$15))))))</f>
        <v/>
      </c>
      <c r="S12" s="97" t="s">
        <v>94</v>
      </c>
      <c r="U12" s="133" t="s">
        <v>95</v>
      </c>
      <c r="V12" s="134" t="s">
        <v>40</v>
      </c>
      <c r="W12" s="87"/>
      <c r="X12" s="18">
        <f>SUM(KM!H8)</f>
        <v>0</v>
      </c>
      <c r="Y12" s="105"/>
    </row>
    <row r="13" spans="1:59" ht="18.75" customHeight="1" x14ac:dyDescent="0.2">
      <c r="A13" s="175"/>
      <c r="B13" s="106" t="s">
        <v>96</v>
      </c>
      <c r="C13" s="107"/>
      <c r="D13" s="107"/>
      <c r="E13" s="107"/>
      <c r="F13" s="107"/>
      <c r="G13" s="107"/>
      <c r="H13" s="130"/>
      <c r="I13" s="140">
        <v>1</v>
      </c>
      <c r="J13" s="137" t="str">
        <f t="shared" si="0"/>
        <v xml:space="preserve"> 31 déc</v>
      </c>
      <c r="K13" s="101" t="s">
        <v>155</v>
      </c>
      <c r="L13" s="101" t="s">
        <v>156</v>
      </c>
      <c r="M13" s="102" t="s">
        <v>157</v>
      </c>
      <c r="N13" s="93">
        <v>0.3</v>
      </c>
      <c r="O13" s="94">
        <f t="shared" si="1"/>
        <v>0.3</v>
      </c>
      <c r="P13" s="95">
        <f t="shared" si="2"/>
        <v>17.899999999999999</v>
      </c>
      <c r="Q13" s="96" t="str">
        <f t="shared" si="3"/>
        <v>RM</v>
      </c>
      <c r="R13" s="94">
        <f t="shared" si="4"/>
        <v>0</v>
      </c>
      <c r="S13" s="97" t="s">
        <v>97</v>
      </c>
      <c r="U13" s="133" t="s">
        <v>98</v>
      </c>
      <c r="V13" s="134" t="s">
        <v>41</v>
      </c>
      <c r="X13" s="18">
        <f>SUM(KM!H9)</f>
        <v>0</v>
      </c>
      <c r="Y13" s="105"/>
    </row>
    <row r="14" spans="1:59" ht="18.75" customHeight="1" thickBot="1" x14ac:dyDescent="0.25">
      <c r="A14" s="176"/>
      <c r="B14" s="108"/>
      <c r="C14" s="109"/>
      <c r="D14" s="110"/>
      <c r="E14" s="111"/>
      <c r="F14" s="111"/>
      <c r="G14" s="111"/>
      <c r="H14" s="112"/>
      <c r="I14" s="140"/>
      <c r="J14" s="137" t="str">
        <f t="shared" si="0"/>
        <v/>
      </c>
      <c r="K14" s="100" t="s">
        <v>158</v>
      </c>
      <c r="L14" s="101" t="s">
        <v>156</v>
      </c>
      <c r="M14" s="102" t="s">
        <v>157</v>
      </c>
      <c r="N14" s="103">
        <v>3</v>
      </c>
      <c r="O14" s="94">
        <f t="shared" si="1"/>
        <v>3</v>
      </c>
      <c r="P14" s="95" t="str">
        <f t="shared" si="2"/>
        <v/>
      </c>
      <c r="Q14" s="96" t="str">
        <f t="shared" si="3"/>
        <v/>
      </c>
      <c r="R14" s="94" t="str">
        <f t="shared" si="4"/>
        <v/>
      </c>
      <c r="S14" s="97" t="s">
        <v>99</v>
      </c>
      <c r="U14" s="133" t="s">
        <v>100</v>
      </c>
      <c r="V14" s="134" t="s">
        <v>42</v>
      </c>
      <c r="X14" s="18">
        <f>SUM(KM!H10)</f>
        <v>215</v>
      </c>
      <c r="Y14" s="105"/>
    </row>
    <row r="15" spans="1:59" ht="18.75" customHeight="1" x14ac:dyDescent="0.2">
      <c r="A15" s="174" t="s">
        <v>101</v>
      </c>
      <c r="B15" s="88" t="s">
        <v>23</v>
      </c>
      <c r="C15" s="138">
        <v>3.85</v>
      </c>
      <c r="D15" s="89">
        <v>3.85</v>
      </c>
      <c r="E15" s="89">
        <v>3.85</v>
      </c>
      <c r="F15" s="89">
        <v>3.85</v>
      </c>
      <c r="G15" s="89">
        <v>3.85</v>
      </c>
      <c r="H15" s="113"/>
      <c r="I15" s="140"/>
      <c r="J15" s="137" t="str">
        <f t="shared" si="0"/>
        <v/>
      </c>
      <c r="K15" s="101" t="s">
        <v>159</v>
      </c>
      <c r="L15" s="101" t="s">
        <v>160</v>
      </c>
      <c r="M15" s="102" t="s">
        <v>157</v>
      </c>
      <c r="N15" s="93">
        <v>4</v>
      </c>
      <c r="O15" s="94">
        <f t="shared" si="1"/>
        <v>4</v>
      </c>
      <c r="P15" s="95" t="str">
        <f t="shared" si="2"/>
        <v/>
      </c>
      <c r="Q15" s="96" t="str">
        <f t="shared" si="3"/>
        <v/>
      </c>
      <c r="R15" s="94" t="str">
        <f t="shared" si="4"/>
        <v/>
      </c>
      <c r="S15" s="97" t="s">
        <v>102</v>
      </c>
      <c r="U15" s="133" t="s">
        <v>103</v>
      </c>
      <c r="V15" s="134" t="s">
        <v>43</v>
      </c>
      <c r="X15" s="18">
        <f>SUM(KM!H11)</f>
        <v>208</v>
      </c>
      <c r="Y15" s="105"/>
    </row>
    <row r="16" spans="1:59" ht="18.75" customHeight="1" x14ac:dyDescent="0.2">
      <c r="A16" s="175"/>
      <c r="B16" s="98" t="s">
        <v>24</v>
      </c>
      <c r="C16" s="177" t="s">
        <v>139</v>
      </c>
      <c r="D16" s="178"/>
      <c r="E16" s="178"/>
      <c r="F16" s="178"/>
      <c r="G16" s="179"/>
      <c r="H16" s="114"/>
      <c r="I16" s="140"/>
      <c r="J16" s="137" t="str">
        <f t="shared" si="0"/>
        <v/>
      </c>
      <c r="K16" s="100"/>
      <c r="L16" s="101"/>
      <c r="M16" s="102"/>
      <c r="N16" s="103"/>
      <c r="O16" s="94" t="str">
        <f t="shared" si="1"/>
        <v/>
      </c>
      <c r="P16" s="95" t="str">
        <f t="shared" si="2"/>
        <v/>
      </c>
      <c r="Q16" s="96" t="str">
        <f t="shared" si="3"/>
        <v/>
      </c>
      <c r="R16" s="94" t="str">
        <f t="shared" si="4"/>
        <v/>
      </c>
      <c r="S16" s="97" t="s">
        <v>104</v>
      </c>
      <c r="U16" s="133" t="s">
        <v>105</v>
      </c>
      <c r="V16" s="134" t="s">
        <v>44</v>
      </c>
      <c r="X16" s="104"/>
      <c r="Y16" s="105"/>
    </row>
    <row r="17" spans="1:25" ht="18.75" customHeight="1" x14ac:dyDescent="0.2">
      <c r="A17" s="175"/>
      <c r="B17" s="106" t="s">
        <v>96</v>
      </c>
      <c r="C17" s="107"/>
      <c r="D17" s="107"/>
      <c r="E17" s="107"/>
      <c r="F17" s="107"/>
      <c r="G17" s="107"/>
      <c r="H17" s="130"/>
      <c r="I17" s="140">
        <v>2</v>
      </c>
      <c r="J17" s="137" t="str">
        <f t="shared" si="0"/>
        <v xml:space="preserve"> 01 janv</v>
      </c>
      <c r="K17" s="101" t="s">
        <v>161</v>
      </c>
      <c r="L17" s="101" t="s">
        <v>162</v>
      </c>
      <c r="M17" s="102" t="s">
        <v>146</v>
      </c>
      <c r="N17" s="103">
        <v>1</v>
      </c>
      <c r="O17" s="94">
        <f t="shared" si="1"/>
        <v>1</v>
      </c>
      <c r="P17" s="95">
        <f t="shared" si="2"/>
        <v>17.899999999999999</v>
      </c>
      <c r="Q17" s="96" t="str">
        <f t="shared" si="3"/>
        <v>RM</v>
      </c>
      <c r="R17" s="94">
        <f t="shared" si="4"/>
        <v>0</v>
      </c>
      <c r="S17" s="97" t="s">
        <v>106</v>
      </c>
      <c r="U17" s="133" t="s">
        <v>107</v>
      </c>
      <c r="V17" s="134" t="s">
        <v>45</v>
      </c>
      <c r="X17" s="104"/>
      <c r="Y17" s="105"/>
    </row>
    <row r="18" spans="1:25" ht="18.75" customHeight="1" thickBot="1" x14ac:dyDescent="0.25">
      <c r="A18" s="176"/>
      <c r="B18" s="115"/>
      <c r="C18" s="116"/>
      <c r="D18" s="116"/>
      <c r="E18" s="116"/>
      <c r="F18" s="116"/>
      <c r="G18" s="116"/>
      <c r="H18" s="132"/>
      <c r="I18" s="140"/>
      <c r="J18" s="137" t="str">
        <f t="shared" si="0"/>
        <v/>
      </c>
      <c r="K18" s="101" t="s">
        <v>163</v>
      </c>
      <c r="L18" s="101" t="s">
        <v>164</v>
      </c>
      <c r="M18" s="102" t="s">
        <v>146</v>
      </c>
      <c r="N18" s="103">
        <v>4</v>
      </c>
      <c r="O18" s="94">
        <f t="shared" si="1"/>
        <v>4</v>
      </c>
      <c r="P18" s="95" t="str">
        <f t="shared" si="2"/>
        <v/>
      </c>
      <c r="Q18" s="96" t="str">
        <f t="shared" si="3"/>
        <v/>
      </c>
      <c r="R18" s="94" t="str">
        <f t="shared" si="4"/>
        <v/>
      </c>
      <c r="S18" s="97" t="s">
        <v>108</v>
      </c>
      <c r="U18" s="133" t="s">
        <v>109</v>
      </c>
      <c r="V18" s="134" t="s">
        <v>46</v>
      </c>
      <c r="X18" s="104"/>
      <c r="Y18" s="105"/>
    </row>
    <row r="19" spans="1:25" ht="18.75" customHeight="1" thickBot="1" x14ac:dyDescent="0.25">
      <c r="B19" s="117" t="s">
        <v>110</v>
      </c>
      <c r="C19" s="118">
        <f>(C11+C15)</f>
        <v>7.7</v>
      </c>
      <c r="D19" s="118">
        <f t="shared" ref="D19:H19" si="5">IF(D12+D16&lt;1.5,D11+D15,D11+D12+D15+D16-1.5)</f>
        <v>7.7</v>
      </c>
      <c r="E19" s="118">
        <f t="shared" si="5"/>
        <v>7.7</v>
      </c>
      <c r="F19" s="118">
        <f t="shared" si="5"/>
        <v>7.7</v>
      </c>
      <c r="G19" s="118">
        <f t="shared" si="5"/>
        <v>7.7</v>
      </c>
      <c r="H19" s="131">
        <f t="shared" si="5"/>
        <v>0</v>
      </c>
      <c r="I19" s="140"/>
      <c r="J19" s="137" t="str">
        <f t="shared" si="0"/>
        <v/>
      </c>
      <c r="K19" s="101" t="s">
        <v>148</v>
      </c>
      <c r="L19" s="101" t="s">
        <v>149</v>
      </c>
      <c r="M19" s="102" t="s">
        <v>150</v>
      </c>
      <c r="N19" s="103">
        <v>2.5</v>
      </c>
      <c r="O19" s="94">
        <f t="shared" si="1"/>
        <v>2.5</v>
      </c>
      <c r="P19" s="95" t="str">
        <f t="shared" si="2"/>
        <v/>
      </c>
      <c r="Q19" s="96" t="str">
        <f t="shared" si="3"/>
        <v/>
      </c>
      <c r="R19" s="94" t="str">
        <f t="shared" si="4"/>
        <v/>
      </c>
      <c r="S19" s="97" t="s">
        <v>111</v>
      </c>
      <c r="U19" s="133" t="s">
        <v>112</v>
      </c>
      <c r="V19" s="134" t="s">
        <v>47</v>
      </c>
      <c r="X19" s="104"/>
      <c r="Y19" s="105"/>
    </row>
    <row r="20" spans="1:25" ht="18.75" customHeight="1" thickBot="1" x14ac:dyDescent="0.25">
      <c r="B20" s="180" t="s">
        <v>138</v>
      </c>
      <c r="C20" s="181"/>
      <c r="D20" s="182">
        <f>SUM(C19:H19)</f>
        <v>38.5</v>
      </c>
      <c r="E20" s="183"/>
      <c r="F20" s="119"/>
      <c r="G20" s="119"/>
      <c r="H20" s="119"/>
      <c r="I20" s="140"/>
      <c r="J20" s="137" t="str">
        <f t="shared" si="0"/>
        <v/>
      </c>
      <c r="K20" s="101"/>
      <c r="L20" s="101"/>
      <c r="M20" s="102"/>
      <c r="N20" s="103"/>
      <c r="O20" s="94" t="str">
        <f t="shared" si="1"/>
        <v/>
      </c>
      <c r="P20" s="95" t="str">
        <f t="shared" si="2"/>
        <v/>
      </c>
      <c r="Q20" s="96" t="str">
        <f t="shared" si="3"/>
        <v/>
      </c>
      <c r="R20" s="94" t="str">
        <f t="shared" si="4"/>
        <v/>
      </c>
      <c r="S20" s="97" t="s">
        <v>113</v>
      </c>
      <c r="U20" s="133" t="s">
        <v>114</v>
      </c>
      <c r="V20" s="134" t="s">
        <v>48</v>
      </c>
      <c r="X20" s="104"/>
      <c r="Y20" s="105"/>
    </row>
    <row r="21" spans="1:25" ht="18.75" customHeight="1" x14ac:dyDescent="0.2">
      <c r="B21" s="120"/>
      <c r="C21" s="121"/>
      <c r="D21" s="122"/>
      <c r="E21" s="119"/>
      <c r="F21" s="119"/>
      <c r="G21" s="119"/>
      <c r="H21" s="119"/>
      <c r="I21" s="140">
        <v>3</v>
      </c>
      <c r="J21" s="137" t="str">
        <f t="shared" si="0"/>
        <v xml:space="preserve"> 02 janv</v>
      </c>
      <c r="K21" s="101" t="s">
        <v>165</v>
      </c>
      <c r="L21" s="101" t="s">
        <v>166</v>
      </c>
      <c r="M21" s="102" t="s">
        <v>167</v>
      </c>
      <c r="N21" s="103">
        <v>8</v>
      </c>
      <c r="O21" s="94">
        <f t="shared" si="1"/>
        <v>8</v>
      </c>
      <c r="P21" s="95">
        <f t="shared" si="2"/>
        <v>17.899999999999999</v>
      </c>
      <c r="Q21" s="96" t="str">
        <f t="shared" si="3"/>
        <v>RM</v>
      </c>
      <c r="R21" s="94">
        <f t="shared" si="4"/>
        <v>215</v>
      </c>
      <c r="S21" s="97" t="s">
        <v>115</v>
      </c>
      <c r="U21" s="133" t="s">
        <v>116</v>
      </c>
      <c r="V21" s="134" t="s">
        <v>49</v>
      </c>
      <c r="X21" s="104"/>
      <c r="Y21" s="105"/>
    </row>
    <row r="22" spans="1:25" ht="18.75" customHeight="1" x14ac:dyDescent="0.2">
      <c r="B22" s="120"/>
      <c r="C22" s="122"/>
      <c r="D22" s="123"/>
      <c r="E22" s="119"/>
      <c r="F22" s="119"/>
      <c r="G22" s="119"/>
      <c r="H22" s="119"/>
      <c r="I22" s="141"/>
      <c r="J22" s="137" t="str">
        <f t="shared" si="0"/>
        <v/>
      </c>
      <c r="K22" s="101"/>
      <c r="L22" s="101"/>
      <c r="M22" s="102"/>
      <c r="N22" s="103"/>
      <c r="O22" s="94" t="str">
        <f t="shared" si="1"/>
        <v/>
      </c>
      <c r="P22" s="95" t="str">
        <f t="shared" si="2"/>
        <v/>
      </c>
      <c r="Q22" s="96" t="str">
        <f t="shared" si="3"/>
        <v/>
      </c>
      <c r="R22" s="94" t="str">
        <f t="shared" si="4"/>
        <v/>
      </c>
      <c r="S22" s="97" t="s">
        <v>117</v>
      </c>
      <c r="U22" s="133" t="s">
        <v>118</v>
      </c>
      <c r="V22" s="134" t="s">
        <v>50</v>
      </c>
      <c r="X22" s="104"/>
      <c r="Y22" s="105"/>
    </row>
    <row r="23" spans="1:25" ht="18.75" customHeight="1" x14ac:dyDescent="0.2">
      <c r="B23" s="120"/>
      <c r="E23" s="124"/>
      <c r="F23" s="124"/>
      <c r="G23" s="119"/>
      <c r="H23" s="119"/>
      <c r="I23" s="141">
        <v>4</v>
      </c>
      <c r="J23" s="137" t="str">
        <f t="shared" si="0"/>
        <v xml:space="preserve"> 03 janv</v>
      </c>
      <c r="K23" s="101" t="s">
        <v>168</v>
      </c>
      <c r="L23" s="101" t="s">
        <v>169</v>
      </c>
      <c r="M23" s="102" t="s">
        <v>170</v>
      </c>
      <c r="N23" s="103">
        <v>3</v>
      </c>
      <c r="O23" s="94">
        <f t="shared" si="1"/>
        <v>3</v>
      </c>
      <c r="P23" s="95">
        <f t="shared" si="2"/>
        <v>17.899999999999999</v>
      </c>
      <c r="Q23" s="96" t="str">
        <f t="shared" si="3"/>
        <v>RM</v>
      </c>
      <c r="R23" s="94">
        <f t="shared" si="4"/>
        <v>208</v>
      </c>
      <c r="S23" s="97" t="s">
        <v>119</v>
      </c>
      <c r="U23" s="133" t="s">
        <v>120</v>
      </c>
      <c r="V23" s="134" t="s">
        <v>51</v>
      </c>
      <c r="X23" s="104"/>
      <c r="Y23" s="105"/>
    </row>
    <row r="24" spans="1:25" ht="18.75" customHeight="1" x14ac:dyDescent="0.2">
      <c r="B24" s="125"/>
      <c r="C24" s="125"/>
      <c r="D24" s="125"/>
      <c r="E24" s="125"/>
      <c r="F24" s="125"/>
      <c r="H24" s="119"/>
      <c r="I24" s="141"/>
      <c r="J24" s="137" t="str">
        <f t="shared" si="0"/>
        <v/>
      </c>
      <c r="K24" s="101" t="s">
        <v>171</v>
      </c>
      <c r="L24" s="101" t="s">
        <v>169</v>
      </c>
      <c r="M24" s="102" t="s">
        <v>170</v>
      </c>
      <c r="N24" s="103">
        <v>1</v>
      </c>
      <c r="O24" s="94">
        <f t="shared" si="1"/>
        <v>1</v>
      </c>
      <c r="P24" s="95" t="str">
        <f t="shared" si="2"/>
        <v/>
      </c>
      <c r="Q24" s="96" t="str">
        <f t="shared" si="3"/>
        <v/>
      </c>
      <c r="R24" s="94" t="str">
        <f t="shared" si="4"/>
        <v/>
      </c>
      <c r="S24" s="97" t="s">
        <v>121</v>
      </c>
      <c r="U24" s="133" t="s">
        <v>122</v>
      </c>
      <c r="V24" s="134" t="s">
        <v>52</v>
      </c>
      <c r="X24" s="104"/>
      <c r="Y24" s="105"/>
    </row>
    <row r="25" spans="1:25" ht="18.75" customHeight="1" x14ac:dyDescent="0.2">
      <c r="B25" s="125"/>
      <c r="C25" s="125"/>
      <c r="D25" s="125"/>
      <c r="E25" s="125"/>
      <c r="F25" s="125"/>
      <c r="I25" s="141"/>
      <c r="J25" s="137" t="str">
        <f t="shared" si="0"/>
        <v/>
      </c>
      <c r="K25" s="126" t="s">
        <v>172</v>
      </c>
      <c r="L25" s="126" t="s">
        <v>166</v>
      </c>
      <c r="M25" s="126" t="s">
        <v>167</v>
      </c>
      <c r="N25" s="127">
        <v>1</v>
      </c>
      <c r="O25" s="94">
        <f t="shared" si="1"/>
        <v>1</v>
      </c>
      <c r="P25" s="95" t="str">
        <f t="shared" si="2"/>
        <v/>
      </c>
      <c r="Q25" s="96" t="str">
        <f t="shared" si="3"/>
        <v/>
      </c>
      <c r="R25" s="94" t="str">
        <f t="shared" si="4"/>
        <v/>
      </c>
      <c r="S25" s="97" t="s">
        <v>123</v>
      </c>
      <c r="U25" s="133" t="s">
        <v>124</v>
      </c>
      <c r="V25" s="134" t="s">
        <v>53</v>
      </c>
      <c r="X25" s="104"/>
      <c r="Y25" s="105"/>
    </row>
    <row r="26" spans="1:25" ht="18.75" customHeight="1" x14ac:dyDescent="0.2">
      <c r="B26" s="125"/>
      <c r="C26" s="125"/>
      <c r="D26" s="125"/>
      <c r="E26" s="125"/>
      <c r="F26" s="125"/>
      <c r="I26" s="141"/>
      <c r="J26" s="137" t="str">
        <f t="shared" si="0"/>
        <v/>
      </c>
      <c r="K26" s="126"/>
      <c r="L26" s="126"/>
      <c r="M26" s="126"/>
      <c r="N26" s="127"/>
      <c r="O26" s="94" t="str">
        <f t="shared" si="1"/>
        <v/>
      </c>
      <c r="P26" s="95" t="str">
        <f t="shared" si="2"/>
        <v/>
      </c>
      <c r="Q26" s="96" t="str">
        <f t="shared" si="3"/>
        <v/>
      </c>
      <c r="R26" s="94" t="str">
        <f t="shared" si="4"/>
        <v/>
      </c>
      <c r="S26" s="97" t="s">
        <v>125</v>
      </c>
      <c r="U26" s="133" t="s">
        <v>126</v>
      </c>
      <c r="V26" s="134" t="s">
        <v>54</v>
      </c>
      <c r="X26" s="104"/>
      <c r="Y26" s="105"/>
    </row>
    <row r="27" spans="1:25" ht="18.75" customHeight="1" x14ac:dyDescent="0.2">
      <c r="I27" s="141"/>
      <c r="J27" s="137" t="str">
        <f t="shared" si="0"/>
        <v/>
      </c>
      <c r="K27" s="126"/>
      <c r="L27" s="126"/>
      <c r="M27" s="126"/>
      <c r="N27" s="127"/>
      <c r="O27" s="94" t="str">
        <f t="shared" si="1"/>
        <v/>
      </c>
      <c r="P27" s="95" t="str">
        <f t="shared" si="2"/>
        <v/>
      </c>
      <c r="Q27" s="96" t="str">
        <f t="shared" si="3"/>
        <v/>
      </c>
      <c r="R27" s="94" t="str">
        <f t="shared" si="4"/>
        <v/>
      </c>
      <c r="S27" s="97" t="s">
        <v>127</v>
      </c>
      <c r="U27" s="133" t="s">
        <v>128</v>
      </c>
      <c r="V27" s="134" t="s">
        <v>55</v>
      </c>
      <c r="X27" s="104"/>
      <c r="Y27" s="105"/>
    </row>
    <row r="28" spans="1:25" ht="18.75" customHeight="1" x14ac:dyDescent="0.2">
      <c r="I28" s="141"/>
      <c r="J28" s="137" t="str">
        <f t="shared" si="0"/>
        <v/>
      </c>
      <c r="K28" s="126"/>
      <c r="L28" s="126"/>
      <c r="M28" s="126"/>
      <c r="N28" s="127"/>
      <c r="O28" s="94" t="str">
        <f t="shared" si="1"/>
        <v/>
      </c>
      <c r="P28" s="95" t="str">
        <f t="shared" si="2"/>
        <v/>
      </c>
      <c r="Q28" s="96" t="str">
        <f t="shared" si="3"/>
        <v/>
      </c>
      <c r="R28" s="94" t="str">
        <f t="shared" si="4"/>
        <v/>
      </c>
      <c r="U28" s="133" t="s">
        <v>129</v>
      </c>
      <c r="V28" s="134" t="s">
        <v>56</v>
      </c>
      <c r="X28" s="104"/>
      <c r="Y28" s="105"/>
    </row>
    <row r="29" spans="1:25" ht="18.75" customHeight="1" thickBot="1" x14ac:dyDescent="0.25">
      <c r="I29" s="141"/>
      <c r="J29" s="137" t="str">
        <f t="shared" si="0"/>
        <v/>
      </c>
      <c r="K29" s="126"/>
      <c r="L29" s="126"/>
      <c r="M29" s="126"/>
      <c r="N29" s="127"/>
      <c r="O29" s="94" t="str">
        <f t="shared" si="1"/>
        <v/>
      </c>
      <c r="P29" s="95" t="str">
        <f t="shared" si="2"/>
        <v/>
      </c>
      <c r="Q29" s="96" t="str">
        <f t="shared" si="3"/>
        <v/>
      </c>
      <c r="R29" s="94" t="str">
        <f t="shared" si="4"/>
        <v/>
      </c>
      <c r="U29" s="133" t="s">
        <v>130</v>
      </c>
      <c r="V29" s="134" t="s">
        <v>57</v>
      </c>
      <c r="X29" s="104"/>
      <c r="Y29" s="105"/>
    </row>
    <row r="30" spans="1:25" ht="18.75" customHeight="1" thickBot="1" x14ac:dyDescent="0.25">
      <c r="I30" s="141"/>
      <c r="J30" s="137" t="str">
        <f t="shared" si="0"/>
        <v/>
      </c>
      <c r="K30" s="126"/>
      <c r="L30" s="126"/>
      <c r="M30" s="126"/>
      <c r="N30" s="127"/>
      <c r="O30" s="94" t="str">
        <f t="shared" si="1"/>
        <v/>
      </c>
      <c r="P30" s="95" t="str">
        <f t="shared" si="2"/>
        <v/>
      </c>
      <c r="Q30" s="96" t="str">
        <f t="shared" si="3"/>
        <v/>
      </c>
      <c r="R30" s="94" t="str">
        <f t="shared" si="4"/>
        <v/>
      </c>
      <c r="S30" s="128" t="s">
        <v>131</v>
      </c>
      <c r="U30" s="133" t="s">
        <v>132</v>
      </c>
      <c r="V30" s="134" t="s">
        <v>58</v>
      </c>
      <c r="X30" s="104"/>
      <c r="Y30" s="105"/>
    </row>
    <row r="31" spans="1:25" ht="18.75" customHeight="1" thickBot="1" x14ac:dyDescent="0.25">
      <c r="I31" s="141"/>
      <c r="J31" s="137" t="str">
        <f t="shared" si="0"/>
        <v/>
      </c>
      <c r="K31" s="126"/>
      <c r="L31" s="126"/>
      <c r="M31" s="126"/>
      <c r="N31" s="127"/>
      <c r="O31" s="94" t="str">
        <f t="shared" si="1"/>
        <v/>
      </c>
      <c r="P31" s="95" t="str">
        <f t="shared" si="2"/>
        <v/>
      </c>
      <c r="Q31" s="96" t="str">
        <f t="shared" si="3"/>
        <v/>
      </c>
      <c r="R31" s="94" t="str">
        <f t="shared" si="4"/>
        <v/>
      </c>
      <c r="S31" s="142"/>
      <c r="U31" s="133" t="s">
        <v>133</v>
      </c>
      <c r="V31" s="134" t="s">
        <v>59</v>
      </c>
      <c r="X31" s="104"/>
      <c r="Y31" s="105"/>
    </row>
    <row r="32" spans="1:25" ht="18.75" customHeight="1" x14ac:dyDescent="0.2">
      <c r="I32" s="141"/>
      <c r="J32" s="137" t="str">
        <f t="shared" si="0"/>
        <v/>
      </c>
      <c r="K32" s="126"/>
      <c r="L32" s="126"/>
      <c r="M32" s="126"/>
      <c r="N32" s="127"/>
      <c r="O32" s="94" t="str">
        <f t="shared" si="1"/>
        <v/>
      </c>
      <c r="P32" s="95" t="str">
        <f t="shared" si="2"/>
        <v/>
      </c>
      <c r="Q32" s="96" t="str">
        <f t="shared" si="3"/>
        <v/>
      </c>
      <c r="R32" s="94" t="str">
        <f t="shared" si="4"/>
        <v/>
      </c>
      <c r="S32" s="184" t="s">
        <v>134</v>
      </c>
      <c r="U32" s="133" t="s">
        <v>135</v>
      </c>
      <c r="V32" s="134" t="s">
        <v>60</v>
      </c>
      <c r="X32" s="104"/>
      <c r="Y32" s="105"/>
    </row>
    <row r="33" spans="1:25" ht="18.75" customHeight="1" x14ac:dyDescent="0.2">
      <c r="I33" s="141"/>
      <c r="J33" s="137" t="str">
        <f t="shared" si="0"/>
        <v/>
      </c>
      <c r="K33" s="126"/>
      <c r="L33" s="126"/>
      <c r="M33" s="126"/>
      <c r="N33" s="127"/>
      <c r="O33" s="94" t="str">
        <f t="shared" si="1"/>
        <v/>
      </c>
      <c r="P33" s="95" t="str">
        <f t="shared" si="2"/>
        <v/>
      </c>
      <c r="Q33" s="96" t="str">
        <f t="shared" si="3"/>
        <v/>
      </c>
      <c r="R33" s="94" t="str">
        <f t="shared" si="4"/>
        <v/>
      </c>
      <c r="S33" s="185"/>
      <c r="U33" s="133" t="s">
        <v>136</v>
      </c>
      <c r="V33" s="134" t="s">
        <v>61</v>
      </c>
      <c r="X33" s="104"/>
      <c r="Y33" s="105"/>
    </row>
    <row r="34" spans="1:25" ht="18.75" customHeight="1" x14ac:dyDescent="0.2">
      <c r="A34" s="57"/>
      <c r="I34" s="141"/>
      <c r="J34" s="137" t="str">
        <f t="shared" si="0"/>
        <v/>
      </c>
      <c r="K34" s="126"/>
      <c r="L34" s="126"/>
      <c r="M34" s="126"/>
      <c r="N34" s="127"/>
      <c r="O34" s="94" t="str">
        <f t="shared" si="1"/>
        <v/>
      </c>
      <c r="P34" s="95" t="str">
        <f t="shared" si="2"/>
        <v/>
      </c>
      <c r="Q34" s="96" t="str">
        <f t="shared" si="3"/>
        <v/>
      </c>
      <c r="R34" s="94" t="str">
        <f t="shared" si="4"/>
        <v/>
      </c>
      <c r="S34" s="63"/>
      <c r="U34" s="133" t="s">
        <v>137</v>
      </c>
      <c r="V34" s="134" t="s">
        <v>62</v>
      </c>
      <c r="X34" s="104"/>
      <c r="Y34" s="105"/>
    </row>
    <row r="35" spans="1:25" x14ac:dyDescent="0.2">
      <c r="U35" s="135"/>
      <c r="V35" s="135"/>
    </row>
    <row r="36" spans="1:25" x14ac:dyDescent="0.2">
      <c r="U36" s="63"/>
      <c r="V36" s="63"/>
    </row>
    <row r="37" spans="1:25" x14ac:dyDescent="0.2">
      <c r="U37" s="63"/>
      <c r="V37" s="63"/>
    </row>
  </sheetData>
  <mergeCells count="9">
    <mergeCell ref="S32:S33"/>
    <mergeCell ref="B9:H9"/>
    <mergeCell ref="I10:J10"/>
    <mergeCell ref="A11:A14"/>
    <mergeCell ref="C12:G12"/>
    <mergeCell ref="A15:A18"/>
    <mergeCell ref="C16:G16"/>
    <mergeCell ref="B20:C20"/>
    <mergeCell ref="D20:E20"/>
  </mergeCells>
  <dataValidations count="1">
    <dataValidation type="list" showInputMessage="1" showErrorMessage="1" sqref="C17:H17 WVL983057:WVQ983057 WLP983057:WLU983057 WBT983057:WBY983057 VRX983057:VSC983057 VIB983057:VIG983057 UYF983057:UYK983057 UOJ983057:UOO983057 UEN983057:UES983057 TUR983057:TUW983057 TKV983057:TLA983057 TAZ983057:TBE983057 SRD983057:SRI983057 SHH983057:SHM983057 RXL983057:RXQ983057 RNP983057:RNU983057 RDT983057:RDY983057 QTX983057:QUC983057 QKB983057:QKG983057 QAF983057:QAK983057 PQJ983057:PQO983057 PGN983057:PGS983057 OWR983057:OWW983057 OMV983057:ONA983057 OCZ983057:ODE983057 NTD983057:NTI983057 NJH983057:NJM983057 MZL983057:MZQ983057 MPP983057:MPU983057 MFT983057:MFY983057 LVX983057:LWC983057 LMB983057:LMG983057 LCF983057:LCK983057 KSJ983057:KSO983057 KIN983057:KIS983057 JYR983057:JYW983057 JOV983057:JPA983057 JEZ983057:JFE983057 IVD983057:IVI983057 ILH983057:ILM983057 IBL983057:IBQ983057 HRP983057:HRU983057 HHT983057:HHY983057 GXX983057:GYC983057 GOB983057:GOG983057 GEF983057:GEK983057 FUJ983057:FUO983057 FKN983057:FKS983057 FAR983057:FAW983057 EQV983057:ERA983057 EGZ983057:EHE983057 DXD983057:DXI983057 DNH983057:DNM983057 DDL983057:DDQ983057 CTP983057:CTU983057 CJT983057:CJY983057 BZX983057:CAC983057 BQB983057:BQG983057 BGF983057:BGK983057 AWJ983057:AWO983057 AMN983057:AMS983057 ACR983057:ACW983057 SV983057:TA983057 IZ983057:JE983057 C983057:I983057 WVL917521:WVQ917521 WLP917521:WLU917521 WBT917521:WBY917521 VRX917521:VSC917521 VIB917521:VIG917521 UYF917521:UYK917521 UOJ917521:UOO917521 UEN917521:UES917521 TUR917521:TUW917521 TKV917521:TLA917521 TAZ917521:TBE917521 SRD917521:SRI917521 SHH917521:SHM917521 RXL917521:RXQ917521 RNP917521:RNU917521 RDT917521:RDY917521 QTX917521:QUC917521 QKB917521:QKG917521 QAF917521:QAK917521 PQJ917521:PQO917521 PGN917521:PGS917521 OWR917521:OWW917521 OMV917521:ONA917521 OCZ917521:ODE917521 NTD917521:NTI917521 NJH917521:NJM917521 MZL917521:MZQ917521 MPP917521:MPU917521 MFT917521:MFY917521 LVX917521:LWC917521 LMB917521:LMG917521 LCF917521:LCK917521 KSJ917521:KSO917521 KIN917521:KIS917521 JYR917521:JYW917521 JOV917521:JPA917521 JEZ917521:JFE917521 IVD917521:IVI917521 ILH917521:ILM917521 IBL917521:IBQ917521 HRP917521:HRU917521 HHT917521:HHY917521 GXX917521:GYC917521 GOB917521:GOG917521 GEF917521:GEK917521 FUJ917521:FUO917521 FKN917521:FKS917521 FAR917521:FAW917521 EQV917521:ERA917521 EGZ917521:EHE917521 DXD917521:DXI917521 DNH917521:DNM917521 DDL917521:DDQ917521 CTP917521:CTU917521 CJT917521:CJY917521 BZX917521:CAC917521 BQB917521:BQG917521 BGF917521:BGK917521 AWJ917521:AWO917521 AMN917521:AMS917521 ACR917521:ACW917521 SV917521:TA917521 IZ917521:JE917521 C917521:I917521 WVL851985:WVQ851985 WLP851985:WLU851985 WBT851985:WBY851985 VRX851985:VSC851985 VIB851985:VIG851985 UYF851985:UYK851985 UOJ851985:UOO851985 UEN851985:UES851985 TUR851985:TUW851985 TKV851985:TLA851985 TAZ851985:TBE851985 SRD851985:SRI851985 SHH851985:SHM851985 RXL851985:RXQ851985 RNP851985:RNU851985 RDT851985:RDY851985 QTX851985:QUC851985 QKB851985:QKG851985 QAF851985:QAK851985 PQJ851985:PQO851985 PGN851985:PGS851985 OWR851985:OWW851985 OMV851985:ONA851985 OCZ851985:ODE851985 NTD851985:NTI851985 NJH851985:NJM851985 MZL851985:MZQ851985 MPP851985:MPU851985 MFT851985:MFY851985 LVX851985:LWC851985 LMB851985:LMG851985 LCF851985:LCK851985 KSJ851985:KSO851985 KIN851985:KIS851985 JYR851985:JYW851985 JOV851985:JPA851985 JEZ851985:JFE851985 IVD851985:IVI851985 ILH851985:ILM851985 IBL851985:IBQ851985 HRP851985:HRU851985 HHT851985:HHY851985 GXX851985:GYC851985 GOB851985:GOG851985 GEF851985:GEK851985 FUJ851985:FUO851985 FKN851985:FKS851985 FAR851985:FAW851985 EQV851985:ERA851985 EGZ851985:EHE851985 DXD851985:DXI851985 DNH851985:DNM851985 DDL851985:DDQ851985 CTP851985:CTU851985 CJT851985:CJY851985 BZX851985:CAC851985 BQB851985:BQG851985 BGF851985:BGK851985 AWJ851985:AWO851985 AMN851985:AMS851985 ACR851985:ACW851985 SV851985:TA851985 IZ851985:JE851985 C851985:I851985 WVL786449:WVQ786449 WLP786449:WLU786449 WBT786449:WBY786449 VRX786449:VSC786449 VIB786449:VIG786449 UYF786449:UYK786449 UOJ786449:UOO786449 UEN786449:UES786449 TUR786449:TUW786449 TKV786449:TLA786449 TAZ786449:TBE786449 SRD786449:SRI786449 SHH786449:SHM786449 RXL786449:RXQ786449 RNP786449:RNU786449 RDT786449:RDY786449 QTX786449:QUC786449 QKB786449:QKG786449 QAF786449:QAK786449 PQJ786449:PQO786449 PGN786449:PGS786449 OWR786449:OWW786449 OMV786449:ONA786449 OCZ786449:ODE786449 NTD786449:NTI786449 NJH786449:NJM786449 MZL786449:MZQ786449 MPP786449:MPU786449 MFT786449:MFY786449 LVX786449:LWC786449 LMB786449:LMG786449 LCF786449:LCK786449 KSJ786449:KSO786449 KIN786449:KIS786449 JYR786449:JYW786449 JOV786449:JPA786449 JEZ786449:JFE786449 IVD786449:IVI786449 ILH786449:ILM786449 IBL786449:IBQ786449 HRP786449:HRU786449 HHT786449:HHY786449 GXX786449:GYC786449 GOB786449:GOG786449 GEF786449:GEK786449 FUJ786449:FUO786449 FKN786449:FKS786449 FAR786449:FAW786449 EQV786449:ERA786449 EGZ786449:EHE786449 DXD786449:DXI786449 DNH786449:DNM786449 DDL786449:DDQ786449 CTP786449:CTU786449 CJT786449:CJY786449 BZX786449:CAC786449 BQB786449:BQG786449 BGF786449:BGK786449 AWJ786449:AWO786449 AMN786449:AMS786449 ACR786449:ACW786449 SV786449:TA786449 IZ786449:JE786449 C786449:I786449 WVL720913:WVQ720913 WLP720913:WLU720913 WBT720913:WBY720913 VRX720913:VSC720913 VIB720913:VIG720913 UYF720913:UYK720913 UOJ720913:UOO720913 UEN720913:UES720913 TUR720913:TUW720913 TKV720913:TLA720913 TAZ720913:TBE720913 SRD720913:SRI720913 SHH720913:SHM720913 RXL720913:RXQ720913 RNP720913:RNU720913 RDT720913:RDY720913 QTX720913:QUC720913 QKB720913:QKG720913 QAF720913:QAK720913 PQJ720913:PQO720913 PGN720913:PGS720913 OWR720913:OWW720913 OMV720913:ONA720913 OCZ720913:ODE720913 NTD720913:NTI720913 NJH720913:NJM720913 MZL720913:MZQ720913 MPP720913:MPU720913 MFT720913:MFY720913 LVX720913:LWC720913 LMB720913:LMG720913 LCF720913:LCK720913 KSJ720913:KSO720913 KIN720913:KIS720913 JYR720913:JYW720913 JOV720913:JPA720913 JEZ720913:JFE720913 IVD720913:IVI720913 ILH720913:ILM720913 IBL720913:IBQ720913 HRP720913:HRU720913 HHT720913:HHY720913 GXX720913:GYC720913 GOB720913:GOG720913 GEF720913:GEK720913 FUJ720913:FUO720913 FKN720913:FKS720913 FAR720913:FAW720913 EQV720913:ERA720913 EGZ720913:EHE720913 DXD720913:DXI720913 DNH720913:DNM720913 DDL720913:DDQ720913 CTP720913:CTU720913 CJT720913:CJY720913 BZX720913:CAC720913 BQB720913:BQG720913 BGF720913:BGK720913 AWJ720913:AWO720913 AMN720913:AMS720913 ACR720913:ACW720913 SV720913:TA720913 IZ720913:JE720913 C720913:I720913 WVL655377:WVQ655377 WLP655377:WLU655377 WBT655377:WBY655377 VRX655377:VSC655377 VIB655377:VIG655377 UYF655377:UYK655377 UOJ655377:UOO655377 UEN655377:UES655377 TUR655377:TUW655377 TKV655377:TLA655377 TAZ655377:TBE655377 SRD655377:SRI655377 SHH655377:SHM655377 RXL655377:RXQ655377 RNP655377:RNU655377 RDT655377:RDY655377 QTX655377:QUC655377 QKB655377:QKG655377 QAF655377:QAK655377 PQJ655377:PQO655377 PGN655377:PGS655377 OWR655377:OWW655377 OMV655377:ONA655377 OCZ655377:ODE655377 NTD655377:NTI655377 NJH655377:NJM655377 MZL655377:MZQ655377 MPP655377:MPU655377 MFT655377:MFY655377 LVX655377:LWC655377 LMB655377:LMG655377 LCF655377:LCK655377 KSJ655377:KSO655377 KIN655377:KIS655377 JYR655377:JYW655377 JOV655377:JPA655377 JEZ655377:JFE655377 IVD655377:IVI655377 ILH655377:ILM655377 IBL655377:IBQ655377 HRP655377:HRU655377 HHT655377:HHY655377 GXX655377:GYC655377 GOB655377:GOG655377 GEF655377:GEK655377 FUJ655377:FUO655377 FKN655377:FKS655377 FAR655377:FAW655377 EQV655377:ERA655377 EGZ655377:EHE655377 DXD655377:DXI655377 DNH655377:DNM655377 DDL655377:DDQ655377 CTP655377:CTU655377 CJT655377:CJY655377 BZX655377:CAC655377 BQB655377:BQG655377 BGF655377:BGK655377 AWJ655377:AWO655377 AMN655377:AMS655377 ACR655377:ACW655377 SV655377:TA655377 IZ655377:JE655377 C655377:I655377 WVL589841:WVQ589841 WLP589841:WLU589841 WBT589841:WBY589841 VRX589841:VSC589841 VIB589841:VIG589841 UYF589841:UYK589841 UOJ589841:UOO589841 UEN589841:UES589841 TUR589841:TUW589841 TKV589841:TLA589841 TAZ589841:TBE589841 SRD589841:SRI589841 SHH589841:SHM589841 RXL589841:RXQ589841 RNP589841:RNU589841 RDT589841:RDY589841 QTX589841:QUC589841 QKB589841:QKG589841 QAF589841:QAK589841 PQJ589841:PQO589841 PGN589841:PGS589841 OWR589841:OWW589841 OMV589841:ONA589841 OCZ589841:ODE589841 NTD589841:NTI589841 NJH589841:NJM589841 MZL589841:MZQ589841 MPP589841:MPU589841 MFT589841:MFY589841 LVX589841:LWC589841 LMB589841:LMG589841 LCF589841:LCK589841 KSJ589841:KSO589841 KIN589841:KIS589841 JYR589841:JYW589841 JOV589841:JPA589841 JEZ589841:JFE589841 IVD589841:IVI589841 ILH589841:ILM589841 IBL589841:IBQ589841 HRP589841:HRU589841 HHT589841:HHY589841 GXX589841:GYC589841 GOB589841:GOG589841 GEF589841:GEK589841 FUJ589841:FUO589841 FKN589841:FKS589841 FAR589841:FAW589841 EQV589841:ERA589841 EGZ589841:EHE589841 DXD589841:DXI589841 DNH589841:DNM589841 DDL589841:DDQ589841 CTP589841:CTU589841 CJT589841:CJY589841 BZX589841:CAC589841 BQB589841:BQG589841 BGF589841:BGK589841 AWJ589841:AWO589841 AMN589841:AMS589841 ACR589841:ACW589841 SV589841:TA589841 IZ589841:JE589841 C589841:I589841 WVL524305:WVQ524305 WLP524305:WLU524305 WBT524305:WBY524305 VRX524305:VSC524305 VIB524305:VIG524305 UYF524305:UYK524305 UOJ524305:UOO524305 UEN524305:UES524305 TUR524305:TUW524305 TKV524305:TLA524305 TAZ524305:TBE524305 SRD524305:SRI524305 SHH524305:SHM524305 RXL524305:RXQ524305 RNP524305:RNU524305 RDT524305:RDY524305 QTX524305:QUC524305 QKB524305:QKG524305 QAF524305:QAK524305 PQJ524305:PQO524305 PGN524305:PGS524305 OWR524305:OWW524305 OMV524305:ONA524305 OCZ524305:ODE524305 NTD524305:NTI524305 NJH524305:NJM524305 MZL524305:MZQ524305 MPP524305:MPU524305 MFT524305:MFY524305 LVX524305:LWC524305 LMB524305:LMG524305 LCF524305:LCK524305 KSJ524305:KSO524305 KIN524305:KIS524305 JYR524305:JYW524305 JOV524305:JPA524305 JEZ524305:JFE524305 IVD524305:IVI524305 ILH524305:ILM524305 IBL524305:IBQ524305 HRP524305:HRU524305 HHT524305:HHY524305 GXX524305:GYC524305 GOB524305:GOG524305 GEF524305:GEK524305 FUJ524305:FUO524305 FKN524305:FKS524305 FAR524305:FAW524305 EQV524305:ERA524305 EGZ524305:EHE524305 DXD524305:DXI524305 DNH524305:DNM524305 DDL524305:DDQ524305 CTP524305:CTU524305 CJT524305:CJY524305 BZX524305:CAC524305 BQB524305:BQG524305 BGF524305:BGK524305 AWJ524305:AWO524305 AMN524305:AMS524305 ACR524305:ACW524305 SV524305:TA524305 IZ524305:JE524305 C524305:I524305 WVL458769:WVQ458769 WLP458769:WLU458769 WBT458769:WBY458769 VRX458769:VSC458769 VIB458769:VIG458769 UYF458769:UYK458769 UOJ458769:UOO458769 UEN458769:UES458769 TUR458769:TUW458769 TKV458769:TLA458769 TAZ458769:TBE458769 SRD458769:SRI458769 SHH458769:SHM458769 RXL458769:RXQ458769 RNP458769:RNU458769 RDT458769:RDY458769 QTX458769:QUC458769 QKB458769:QKG458769 QAF458769:QAK458769 PQJ458769:PQO458769 PGN458769:PGS458769 OWR458769:OWW458769 OMV458769:ONA458769 OCZ458769:ODE458769 NTD458769:NTI458769 NJH458769:NJM458769 MZL458769:MZQ458769 MPP458769:MPU458769 MFT458769:MFY458769 LVX458769:LWC458769 LMB458769:LMG458769 LCF458769:LCK458769 KSJ458769:KSO458769 KIN458769:KIS458769 JYR458769:JYW458769 JOV458769:JPA458769 JEZ458769:JFE458769 IVD458769:IVI458769 ILH458769:ILM458769 IBL458769:IBQ458769 HRP458769:HRU458769 HHT458769:HHY458769 GXX458769:GYC458769 GOB458769:GOG458769 GEF458769:GEK458769 FUJ458769:FUO458769 FKN458769:FKS458769 FAR458769:FAW458769 EQV458769:ERA458769 EGZ458769:EHE458769 DXD458769:DXI458769 DNH458769:DNM458769 DDL458769:DDQ458769 CTP458769:CTU458769 CJT458769:CJY458769 BZX458769:CAC458769 BQB458769:BQG458769 BGF458769:BGK458769 AWJ458769:AWO458769 AMN458769:AMS458769 ACR458769:ACW458769 SV458769:TA458769 IZ458769:JE458769 C458769:I458769 WVL393233:WVQ393233 WLP393233:WLU393233 WBT393233:WBY393233 VRX393233:VSC393233 VIB393233:VIG393233 UYF393233:UYK393233 UOJ393233:UOO393233 UEN393233:UES393233 TUR393233:TUW393233 TKV393233:TLA393233 TAZ393233:TBE393233 SRD393233:SRI393233 SHH393233:SHM393233 RXL393233:RXQ393233 RNP393233:RNU393233 RDT393233:RDY393233 QTX393233:QUC393233 QKB393233:QKG393233 QAF393233:QAK393233 PQJ393233:PQO393233 PGN393233:PGS393233 OWR393233:OWW393233 OMV393233:ONA393233 OCZ393233:ODE393233 NTD393233:NTI393233 NJH393233:NJM393233 MZL393233:MZQ393233 MPP393233:MPU393233 MFT393233:MFY393233 LVX393233:LWC393233 LMB393233:LMG393233 LCF393233:LCK393233 KSJ393233:KSO393233 KIN393233:KIS393233 JYR393233:JYW393233 JOV393233:JPA393233 JEZ393233:JFE393233 IVD393233:IVI393233 ILH393233:ILM393233 IBL393233:IBQ393233 HRP393233:HRU393233 HHT393233:HHY393233 GXX393233:GYC393233 GOB393233:GOG393233 GEF393233:GEK393233 FUJ393233:FUO393233 FKN393233:FKS393233 FAR393233:FAW393233 EQV393233:ERA393233 EGZ393233:EHE393233 DXD393233:DXI393233 DNH393233:DNM393233 DDL393233:DDQ393233 CTP393233:CTU393233 CJT393233:CJY393233 BZX393233:CAC393233 BQB393233:BQG393233 BGF393233:BGK393233 AWJ393233:AWO393233 AMN393233:AMS393233 ACR393233:ACW393233 SV393233:TA393233 IZ393233:JE393233 C393233:I393233 WVL327697:WVQ327697 WLP327697:WLU327697 WBT327697:WBY327697 VRX327697:VSC327697 VIB327697:VIG327697 UYF327697:UYK327697 UOJ327697:UOO327697 UEN327697:UES327697 TUR327697:TUW327697 TKV327697:TLA327697 TAZ327697:TBE327697 SRD327697:SRI327697 SHH327697:SHM327697 RXL327697:RXQ327697 RNP327697:RNU327697 RDT327697:RDY327697 QTX327697:QUC327697 QKB327697:QKG327697 QAF327697:QAK327697 PQJ327697:PQO327697 PGN327697:PGS327697 OWR327697:OWW327697 OMV327697:ONA327697 OCZ327697:ODE327697 NTD327697:NTI327697 NJH327697:NJM327697 MZL327697:MZQ327697 MPP327697:MPU327697 MFT327697:MFY327697 LVX327697:LWC327697 LMB327697:LMG327697 LCF327697:LCK327697 KSJ327697:KSO327697 KIN327697:KIS327697 JYR327697:JYW327697 JOV327697:JPA327697 JEZ327697:JFE327697 IVD327697:IVI327697 ILH327697:ILM327697 IBL327697:IBQ327697 HRP327697:HRU327697 HHT327697:HHY327697 GXX327697:GYC327697 GOB327697:GOG327697 GEF327697:GEK327697 FUJ327697:FUO327697 FKN327697:FKS327697 FAR327697:FAW327697 EQV327697:ERA327697 EGZ327697:EHE327697 DXD327697:DXI327697 DNH327697:DNM327697 DDL327697:DDQ327697 CTP327697:CTU327697 CJT327697:CJY327697 BZX327697:CAC327697 BQB327697:BQG327697 BGF327697:BGK327697 AWJ327697:AWO327697 AMN327697:AMS327697 ACR327697:ACW327697 SV327697:TA327697 IZ327697:JE327697 C327697:I327697 WVL262161:WVQ262161 WLP262161:WLU262161 WBT262161:WBY262161 VRX262161:VSC262161 VIB262161:VIG262161 UYF262161:UYK262161 UOJ262161:UOO262161 UEN262161:UES262161 TUR262161:TUW262161 TKV262161:TLA262161 TAZ262161:TBE262161 SRD262161:SRI262161 SHH262161:SHM262161 RXL262161:RXQ262161 RNP262161:RNU262161 RDT262161:RDY262161 QTX262161:QUC262161 QKB262161:QKG262161 QAF262161:QAK262161 PQJ262161:PQO262161 PGN262161:PGS262161 OWR262161:OWW262161 OMV262161:ONA262161 OCZ262161:ODE262161 NTD262161:NTI262161 NJH262161:NJM262161 MZL262161:MZQ262161 MPP262161:MPU262161 MFT262161:MFY262161 LVX262161:LWC262161 LMB262161:LMG262161 LCF262161:LCK262161 KSJ262161:KSO262161 KIN262161:KIS262161 JYR262161:JYW262161 JOV262161:JPA262161 JEZ262161:JFE262161 IVD262161:IVI262161 ILH262161:ILM262161 IBL262161:IBQ262161 HRP262161:HRU262161 HHT262161:HHY262161 GXX262161:GYC262161 GOB262161:GOG262161 GEF262161:GEK262161 FUJ262161:FUO262161 FKN262161:FKS262161 FAR262161:FAW262161 EQV262161:ERA262161 EGZ262161:EHE262161 DXD262161:DXI262161 DNH262161:DNM262161 DDL262161:DDQ262161 CTP262161:CTU262161 CJT262161:CJY262161 BZX262161:CAC262161 BQB262161:BQG262161 BGF262161:BGK262161 AWJ262161:AWO262161 AMN262161:AMS262161 ACR262161:ACW262161 SV262161:TA262161 IZ262161:JE262161 C262161:I262161 WVL196625:WVQ196625 WLP196625:WLU196625 WBT196625:WBY196625 VRX196625:VSC196625 VIB196625:VIG196625 UYF196625:UYK196625 UOJ196625:UOO196625 UEN196625:UES196625 TUR196625:TUW196625 TKV196625:TLA196625 TAZ196625:TBE196625 SRD196625:SRI196625 SHH196625:SHM196625 RXL196625:RXQ196625 RNP196625:RNU196625 RDT196625:RDY196625 QTX196625:QUC196625 QKB196625:QKG196625 QAF196625:QAK196625 PQJ196625:PQO196625 PGN196625:PGS196625 OWR196625:OWW196625 OMV196625:ONA196625 OCZ196625:ODE196625 NTD196625:NTI196625 NJH196625:NJM196625 MZL196625:MZQ196625 MPP196625:MPU196625 MFT196625:MFY196625 LVX196625:LWC196625 LMB196625:LMG196625 LCF196625:LCK196625 KSJ196625:KSO196625 KIN196625:KIS196625 JYR196625:JYW196625 JOV196625:JPA196625 JEZ196625:JFE196625 IVD196625:IVI196625 ILH196625:ILM196625 IBL196625:IBQ196625 HRP196625:HRU196625 HHT196625:HHY196625 GXX196625:GYC196625 GOB196625:GOG196625 GEF196625:GEK196625 FUJ196625:FUO196625 FKN196625:FKS196625 FAR196625:FAW196625 EQV196625:ERA196625 EGZ196625:EHE196625 DXD196625:DXI196625 DNH196625:DNM196625 DDL196625:DDQ196625 CTP196625:CTU196625 CJT196625:CJY196625 BZX196625:CAC196625 BQB196625:BQG196625 BGF196625:BGK196625 AWJ196625:AWO196625 AMN196625:AMS196625 ACR196625:ACW196625 SV196625:TA196625 IZ196625:JE196625 C196625:I196625 WVL131089:WVQ131089 WLP131089:WLU131089 WBT131089:WBY131089 VRX131089:VSC131089 VIB131089:VIG131089 UYF131089:UYK131089 UOJ131089:UOO131089 UEN131089:UES131089 TUR131089:TUW131089 TKV131089:TLA131089 TAZ131089:TBE131089 SRD131089:SRI131089 SHH131089:SHM131089 RXL131089:RXQ131089 RNP131089:RNU131089 RDT131089:RDY131089 QTX131089:QUC131089 QKB131089:QKG131089 QAF131089:QAK131089 PQJ131089:PQO131089 PGN131089:PGS131089 OWR131089:OWW131089 OMV131089:ONA131089 OCZ131089:ODE131089 NTD131089:NTI131089 NJH131089:NJM131089 MZL131089:MZQ131089 MPP131089:MPU131089 MFT131089:MFY131089 LVX131089:LWC131089 LMB131089:LMG131089 LCF131089:LCK131089 KSJ131089:KSO131089 KIN131089:KIS131089 JYR131089:JYW131089 JOV131089:JPA131089 JEZ131089:JFE131089 IVD131089:IVI131089 ILH131089:ILM131089 IBL131089:IBQ131089 HRP131089:HRU131089 HHT131089:HHY131089 GXX131089:GYC131089 GOB131089:GOG131089 GEF131089:GEK131089 FUJ131089:FUO131089 FKN131089:FKS131089 FAR131089:FAW131089 EQV131089:ERA131089 EGZ131089:EHE131089 DXD131089:DXI131089 DNH131089:DNM131089 DDL131089:DDQ131089 CTP131089:CTU131089 CJT131089:CJY131089 BZX131089:CAC131089 BQB131089:BQG131089 BGF131089:BGK131089 AWJ131089:AWO131089 AMN131089:AMS131089 ACR131089:ACW131089 SV131089:TA131089 IZ131089:JE131089 C131089:I131089 WVL65553:WVQ65553 WLP65553:WLU65553 WBT65553:WBY65553 VRX65553:VSC65553 VIB65553:VIG65553 UYF65553:UYK65553 UOJ65553:UOO65553 UEN65553:UES65553 TUR65553:TUW65553 TKV65553:TLA65553 TAZ65553:TBE65553 SRD65553:SRI65553 SHH65553:SHM65553 RXL65553:RXQ65553 RNP65553:RNU65553 RDT65553:RDY65553 QTX65553:QUC65553 QKB65553:QKG65553 QAF65553:QAK65553 PQJ65553:PQO65553 PGN65553:PGS65553 OWR65553:OWW65553 OMV65553:ONA65553 OCZ65553:ODE65553 NTD65553:NTI65553 NJH65553:NJM65553 MZL65553:MZQ65553 MPP65553:MPU65553 MFT65553:MFY65553 LVX65553:LWC65553 LMB65553:LMG65553 LCF65553:LCK65553 KSJ65553:KSO65553 KIN65553:KIS65553 JYR65553:JYW65553 JOV65553:JPA65553 JEZ65553:JFE65553 IVD65553:IVI65553 ILH65553:ILM65553 IBL65553:IBQ65553 HRP65553:HRU65553 HHT65553:HHY65553 GXX65553:GYC65553 GOB65553:GOG65553 GEF65553:GEK65553 FUJ65553:FUO65553 FKN65553:FKS65553 FAR65553:FAW65553 EQV65553:ERA65553 EGZ65553:EHE65553 DXD65553:DXI65553 DNH65553:DNM65553 DDL65553:DDQ65553 CTP65553:CTU65553 CJT65553:CJY65553 BZX65553:CAC65553 BQB65553:BQG65553 BGF65553:BGK65553 AWJ65553:AWO65553 AMN65553:AMS65553 ACR65553:ACW65553 SV65553:TA65553 IZ65553:JE65553 C65553:I65553 WVL17:WVQ17 WLP17:WLU17 WBT17:WBY17 VRX17:VSC17 VIB17:VIG17 UYF17:UYK17 UOJ17:UOO17 UEN17:UES17 TUR17:TUW17 TKV17:TLA17 TAZ17:TBE17 SRD17:SRI17 SHH17:SHM17 RXL17:RXQ17 RNP17:RNU17 RDT17:RDY17 QTX17:QUC17 QKB17:QKG17 QAF17:QAK17 PQJ17:PQO17 PGN17:PGS17 OWR17:OWW17 OMV17:ONA17 OCZ17:ODE17 NTD17:NTI17 NJH17:NJM17 MZL17:MZQ17 MPP17:MPU17 MFT17:MFY17 LVX17:LWC17 LMB17:LMG17 LCF17:LCK17 KSJ17:KSO17 KIN17:KIS17 JYR17:JYW17 JOV17:JPA17 JEZ17:JFE17 IVD17:IVI17 ILH17:ILM17 IBL17:IBQ17 HRP17:HRU17 HHT17:HHY17 GXX17:GYC17 GOB17:GOG17 GEF17:GEK17 FUJ17:FUO17 FKN17:FKS17 FAR17:FAW17 EQV17:ERA17 EGZ17:EHE17 DXD17:DXI17 DNH17:DNM17 DDL17:DDQ17 CTP17:CTU17 CJT17:CJY17 BZX17:CAC17 BQB17:BQG17 BGF17:BGK17 AWJ17:AWO17 AMN17:AMS17 ACR17:ACW17 SV17:TA17 IZ17:JE17 IZ13:JE13 WVL983053:WVQ983053 WLP983053:WLU983053 WBT983053:WBY983053 VRX983053:VSC983053 VIB983053:VIG983053 UYF983053:UYK983053 UOJ983053:UOO983053 UEN983053:UES983053 TUR983053:TUW983053 TKV983053:TLA983053 TAZ983053:TBE983053 SRD983053:SRI983053 SHH983053:SHM983053 RXL983053:RXQ983053 RNP983053:RNU983053 RDT983053:RDY983053 QTX983053:QUC983053 QKB983053:QKG983053 QAF983053:QAK983053 PQJ983053:PQO983053 PGN983053:PGS983053 OWR983053:OWW983053 OMV983053:ONA983053 OCZ983053:ODE983053 NTD983053:NTI983053 NJH983053:NJM983053 MZL983053:MZQ983053 MPP983053:MPU983053 MFT983053:MFY983053 LVX983053:LWC983053 LMB983053:LMG983053 LCF983053:LCK983053 KSJ983053:KSO983053 KIN983053:KIS983053 JYR983053:JYW983053 JOV983053:JPA983053 JEZ983053:JFE983053 IVD983053:IVI983053 ILH983053:ILM983053 IBL983053:IBQ983053 HRP983053:HRU983053 HHT983053:HHY983053 GXX983053:GYC983053 GOB983053:GOG983053 GEF983053:GEK983053 FUJ983053:FUO983053 FKN983053:FKS983053 FAR983053:FAW983053 EQV983053:ERA983053 EGZ983053:EHE983053 DXD983053:DXI983053 DNH983053:DNM983053 DDL983053:DDQ983053 CTP983053:CTU983053 CJT983053:CJY983053 BZX983053:CAC983053 BQB983053:BQG983053 BGF983053:BGK983053 AWJ983053:AWO983053 AMN983053:AMS983053 ACR983053:ACW983053 SV983053:TA983053 IZ983053:JE983053 C983053:I983053 WVL917517:WVQ917517 WLP917517:WLU917517 WBT917517:WBY917517 VRX917517:VSC917517 VIB917517:VIG917517 UYF917517:UYK917517 UOJ917517:UOO917517 UEN917517:UES917517 TUR917517:TUW917517 TKV917517:TLA917517 TAZ917517:TBE917517 SRD917517:SRI917517 SHH917517:SHM917517 RXL917517:RXQ917517 RNP917517:RNU917517 RDT917517:RDY917517 QTX917517:QUC917517 QKB917517:QKG917517 QAF917517:QAK917517 PQJ917517:PQO917517 PGN917517:PGS917517 OWR917517:OWW917517 OMV917517:ONA917517 OCZ917517:ODE917517 NTD917517:NTI917517 NJH917517:NJM917517 MZL917517:MZQ917517 MPP917517:MPU917517 MFT917517:MFY917517 LVX917517:LWC917517 LMB917517:LMG917517 LCF917517:LCK917517 KSJ917517:KSO917517 KIN917517:KIS917517 JYR917517:JYW917517 JOV917517:JPA917517 JEZ917517:JFE917517 IVD917517:IVI917517 ILH917517:ILM917517 IBL917517:IBQ917517 HRP917517:HRU917517 HHT917517:HHY917517 GXX917517:GYC917517 GOB917517:GOG917517 GEF917517:GEK917517 FUJ917517:FUO917517 FKN917517:FKS917517 FAR917517:FAW917517 EQV917517:ERA917517 EGZ917517:EHE917517 DXD917517:DXI917517 DNH917517:DNM917517 DDL917517:DDQ917517 CTP917517:CTU917517 CJT917517:CJY917517 BZX917517:CAC917517 BQB917517:BQG917517 BGF917517:BGK917517 AWJ917517:AWO917517 AMN917517:AMS917517 ACR917517:ACW917517 SV917517:TA917517 IZ917517:JE917517 C917517:I917517 WVL851981:WVQ851981 WLP851981:WLU851981 WBT851981:WBY851981 VRX851981:VSC851981 VIB851981:VIG851981 UYF851981:UYK851981 UOJ851981:UOO851981 UEN851981:UES851981 TUR851981:TUW851981 TKV851981:TLA851981 TAZ851981:TBE851981 SRD851981:SRI851981 SHH851981:SHM851981 RXL851981:RXQ851981 RNP851981:RNU851981 RDT851981:RDY851981 QTX851981:QUC851981 QKB851981:QKG851981 QAF851981:QAK851981 PQJ851981:PQO851981 PGN851981:PGS851981 OWR851981:OWW851981 OMV851981:ONA851981 OCZ851981:ODE851981 NTD851981:NTI851981 NJH851981:NJM851981 MZL851981:MZQ851981 MPP851981:MPU851981 MFT851981:MFY851981 LVX851981:LWC851981 LMB851981:LMG851981 LCF851981:LCK851981 KSJ851981:KSO851981 KIN851981:KIS851981 JYR851981:JYW851981 JOV851981:JPA851981 JEZ851981:JFE851981 IVD851981:IVI851981 ILH851981:ILM851981 IBL851981:IBQ851981 HRP851981:HRU851981 HHT851981:HHY851981 GXX851981:GYC851981 GOB851981:GOG851981 GEF851981:GEK851981 FUJ851981:FUO851981 FKN851981:FKS851981 FAR851981:FAW851981 EQV851981:ERA851981 EGZ851981:EHE851981 DXD851981:DXI851981 DNH851981:DNM851981 DDL851981:DDQ851981 CTP851981:CTU851981 CJT851981:CJY851981 BZX851981:CAC851981 BQB851981:BQG851981 BGF851981:BGK851981 AWJ851981:AWO851981 AMN851981:AMS851981 ACR851981:ACW851981 SV851981:TA851981 IZ851981:JE851981 C851981:I851981 WVL786445:WVQ786445 WLP786445:WLU786445 WBT786445:WBY786445 VRX786445:VSC786445 VIB786445:VIG786445 UYF786445:UYK786445 UOJ786445:UOO786445 UEN786445:UES786445 TUR786445:TUW786445 TKV786445:TLA786445 TAZ786445:TBE786445 SRD786445:SRI786445 SHH786445:SHM786445 RXL786445:RXQ786445 RNP786445:RNU786445 RDT786445:RDY786445 QTX786445:QUC786445 QKB786445:QKG786445 QAF786445:QAK786445 PQJ786445:PQO786445 PGN786445:PGS786445 OWR786445:OWW786445 OMV786445:ONA786445 OCZ786445:ODE786445 NTD786445:NTI786445 NJH786445:NJM786445 MZL786445:MZQ786445 MPP786445:MPU786445 MFT786445:MFY786445 LVX786445:LWC786445 LMB786445:LMG786445 LCF786445:LCK786445 KSJ786445:KSO786445 KIN786445:KIS786445 JYR786445:JYW786445 JOV786445:JPA786445 JEZ786445:JFE786445 IVD786445:IVI786445 ILH786445:ILM786445 IBL786445:IBQ786445 HRP786445:HRU786445 HHT786445:HHY786445 GXX786445:GYC786445 GOB786445:GOG786445 GEF786445:GEK786445 FUJ786445:FUO786445 FKN786445:FKS786445 FAR786445:FAW786445 EQV786445:ERA786445 EGZ786445:EHE786445 DXD786445:DXI786445 DNH786445:DNM786445 DDL786445:DDQ786445 CTP786445:CTU786445 CJT786445:CJY786445 BZX786445:CAC786445 BQB786445:BQG786445 BGF786445:BGK786445 AWJ786445:AWO786445 AMN786445:AMS786445 ACR786445:ACW786445 SV786445:TA786445 IZ786445:JE786445 C786445:I786445 WVL720909:WVQ720909 WLP720909:WLU720909 WBT720909:WBY720909 VRX720909:VSC720909 VIB720909:VIG720909 UYF720909:UYK720909 UOJ720909:UOO720909 UEN720909:UES720909 TUR720909:TUW720909 TKV720909:TLA720909 TAZ720909:TBE720909 SRD720909:SRI720909 SHH720909:SHM720909 RXL720909:RXQ720909 RNP720909:RNU720909 RDT720909:RDY720909 QTX720909:QUC720909 QKB720909:QKG720909 QAF720909:QAK720909 PQJ720909:PQO720909 PGN720909:PGS720909 OWR720909:OWW720909 OMV720909:ONA720909 OCZ720909:ODE720909 NTD720909:NTI720909 NJH720909:NJM720909 MZL720909:MZQ720909 MPP720909:MPU720909 MFT720909:MFY720909 LVX720909:LWC720909 LMB720909:LMG720909 LCF720909:LCK720909 KSJ720909:KSO720909 KIN720909:KIS720909 JYR720909:JYW720909 JOV720909:JPA720909 JEZ720909:JFE720909 IVD720909:IVI720909 ILH720909:ILM720909 IBL720909:IBQ720909 HRP720909:HRU720909 HHT720909:HHY720909 GXX720909:GYC720909 GOB720909:GOG720909 GEF720909:GEK720909 FUJ720909:FUO720909 FKN720909:FKS720909 FAR720909:FAW720909 EQV720909:ERA720909 EGZ720909:EHE720909 DXD720909:DXI720909 DNH720909:DNM720909 DDL720909:DDQ720909 CTP720909:CTU720909 CJT720909:CJY720909 BZX720909:CAC720909 BQB720909:BQG720909 BGF720909:BGK720909 AWJ720909:AWO720909 AMN720909:AMS720909 ACR720909:ACW720909 SV720909:TA720909 IZ720909:JE720909 C720909:I720909 WVL655373:WVQ655373 WLP655373:WLU655373 WBT655373:WBY655373 VRX655373:VSC655373 VIB655373:VIG655373 UYF655373:UYK655373 UOJ655373:UOO655373 UEN655373:UES655373 TUR655373:TUW655373 TKV655373:TLA655373 TAZ655373:TBE655373 SRD655373:SRI655373 SHH655373:SHM655373 RXL655373:RXQ655373 RNP655373:RNU655373 RDT655373:RDY655373 QTX655373:QUC655373 QKB655373:QKG655373 QAF655373:QAK655373 PQJ655373:PQO655373 PGN655373:PGS655373 OWR655373:OWW655373 OMV655373:ONA655373 OCZ655373:ODE655373 NTD655373:NTI655373 NJH655373:NJM655373 MZL655373:MZQ655373 MPP655373:MPU655373 MFT655373:MFY655373 LVX655373:LWC655373 LMB655373:LMG655373 LCF655373:LCK655373 KSJ655373:KSO655373 KIN655373:KIS655373 JYR655373:JYW655373 JOV655373:JPA655373 JEZ655373:JFE655373 IVD655373:IVI655373 ILH655373:ILM655373 IBL655373:IBQ655373 HRP655373:HRU655373 HHT655373:HHY655373 GXX655373:GYC655373 GOB655373:GOG655373 GEF655373:GEK655373 FUJ655373:FUO655373 FKN655373:FKS655373 FAR655373:FAW655373 EQV655373:ERA655373 EGZ655373:EHE655373 DXD655373:DXI655373 DNH655373:DNM655373 DDL655373:DDQ655373 CTP655373:CTU655373 CJT655373:CJY655373 BZX655373:CAC655373 BQB655373:BQG655373 BGF655373:BGK655373 AWJ655373:AWO655373 AMN655373:AMS655373 ACR655373:ACW655373 SV655373:TA655373 IZ655373:JE655373 C655373:I655373 WVL589837:WVQ589837 WLP589837:WLU589837 WBT589837:WBY589837 VRX589837:VSC589837 VIB589837:VIG589837 UYF589837:UYK589837 UOJ589837:UOO589837 UEN589837:UES589837 TUR589837:TUW589837 TKV589837:TLA589837 TAZ589837:TBE589837 SRD589837:SRI589837 SHH589837:SHM589837 RXL589837:RXQ589837 RNP589837:RNU589837 RDT589837:RDY589837 QTX589837:QUC589837 QKB589837:QKG589837 QAF589837:QAK589837 PQJ589837:PQO589837 PGN589837:PGS589837 OWR589837:OWW589837 OMV589837:ONA589837 OCZ589837:ODE589837 NTD589837:NTI589837 NJH589837:NJM589837 MZL589837:MZQ589837 MPP589837:MPU589837 MFT589837:MFY589837 LVX589837:LWC589837 LMB589837:LMG589837 LCF589837:LCK589837 KSJ589837:KSO589837 KIN589837:KIS589837 JYR589837:JYW589837 JOV589837:JPA589837 JEZ589837:JFE589837 IVD589837:IVI589837 ILH589837:ILM589837 IBL589837:IBQ589837 HRP589837:HRU589837 HHT589837:HHY589837 GXX589837:GYC589837 GOB589837:GOG589837 GEF589837:GEK589837 FUJ589837:FUO589837 FKN589837:FKS589837 FAR589837:FAW589837 EQV589837:ERA589837 EGZ589837:EHE589837 DXD589837:DXI589837 DNH589837:DNM589837 DDL589837:DDQ589837 CTP589837:CTU589837 CJT589837:CJY589837 BZX589837:CAC589837 BQB589837:BQG589837 BGF589837:BGK589837 AWJ589837:AWO589837 AMN589837:AMS589837 ACR589837:ACW589837 SV589837:TA589837 IZ589837:JE589837 C589837:I589837 WVL524301:WVQ524301 WLP524301:WLU524301 WBT524301:WBY524301 VRX524301:VSC524301 VIB524301:VIG524301 UYF524301:UYK524301 UOJ524301:UOO524301 UEN524301:UES524301 TUR524301:TUW524301 TKV524301:TLA524301 TAZ524301:TBE524301 SRD524301:SRI524301 SHH524301:SHM524301 RXL524301:RXQ524301 RNP524301:RNU524301 RDT524301:RDY524301 QTX524301:QUC524301 QKB524301:QKG524301 QAF524301:QAK524301 PQJ524301:PQO524301 PGN524301:PGS524301 OWR524301:OWW524301 OMV524301:ONA524301 OCZ524301:ODE524301 NTD524301:NTI524301 NJH524301:NJM524301 MZL524301:MZQ524301 MPP524301:MPU524301 MFT524301:MFY524301 LVX524301:LWC524301 LMB524301:LMG524301 LCF524301:LCK524301 KSJ524301:KSO524301 KIN524301:KIS524301 JYR524301:JYW524301 JOV524301:JPA524301 JEZ524301:JFE524301 IVD524301:IVI524301 ILH524301:ILM524301 IBL524301:IBQ524301 HRP524301:HRU524301 HHT524301:HHY524301 GXX524301:GYC524301 GOB524301:GOG524301 GEF524301:GEK524301 FUJ524301:FUO524301 FKN524301:FKS524301 FAR524301:FAW524301 EQV524301:ERA524301 EGZ524301:EHE524301 DXD524301:DXI524301 DNH524301:DNM524301 DDL524301:DDQ524301 CTP524301:CTU524301 CJT524301:CJY524301 BZX524301:CAC524301 BQB524301:BQG524301 BGF524301:BGK524301 AWJ524301:AWO524301 AMN524301:AMS524301 ACR524301:ACW524301 SV524301:TA524301 IZ524301:JE524301 C524301:I524301 WVL458765:WVQ458765 WLP458765:WLU458765 WBT458765:WBY458765 VRX458765:VSC458765 VIB458765:VIG458765 UYF458765:UYK458765 UOJ458765:UOO458765 UEN458765:UES458765 TUR458765:TUW458765 TKV458765:TLA458765 TAZ458765:TBE458765 SRD458765:SRI458765 SHH458765:SHM458765 RXL458765:RXQ458765 RNP458765:RNU458765 RDT458765:RDY458765 QTX458765:QUC458765 QKB458765:QKG458765 QAF458765:QAK458765 PQJ458765:PQO458765 PGN458765:PGS458765 OWR458765:OWW458765 OMV458765:ONA458765 OCZ458765:ODE458765 NTD458765:NTI458765 NJH458765:NJM458765 MZL458765:MZQ458765 MPP458765:MPU458765 MFT458765:MFY458765 LVX458765:LWC458765 LMB458765:LMG458765 LCF458765:LCK458765 KSJ458765:KSO458765 KIN458765:KIS458765 JYR458765:JYW458765 JOV458765:JPA458765 JEZ458765:JFE458765 IVD458765:IVI458765 ILH458765:ILM458765 IBL458765:IBQ458765 HRP458765:HRU458765 HHT458765:HHY458765 GXX458765:GYC458765 GOB458765:GOG458765 GEF458765:GEK458765 FUJ458765:FUO458765 FKN458765:FKS458765 FAR458765:FAW458765 EQV458765:ERA458765 EGZ458765:EHE458765 DXD458765:DXI458765 DNH458765:DNM458765 DDL458765:DDQ458765 CTP458765:CTU458765 CJT458765:CJY458765 BZX458765:CAC458765 BQB458765:BQG458765 BGF458765:BGK458765 AWJ458765:AWO458765 AMN458765:AMS458765 ACR458765:ACW458765 SV458765:TA458765 IZ458765:JE458765 C458765:I458765 WVL393229:WVQ393229 WLP393229:WLU393229 WBT393229:WBY393229 VRX393229:VSC393229 VIB393229:VIG393229 UYF393229:UYK393229 UOJ393229:UOO393229 UEN393229:UES393229 TUR393229:TUW393229 TKV393229:TLA393229 TAZ393229:TBE393229 SRD393229:SRI393229 SHH393229:SHM393229 RXL393229:RXQ393229 RNP393229:RNU393229 RDT393229:RDY393229 QTX393229:QUC393229 QKB393229:QKG393229 QAF393229:QAK393229 PQJ393229:PQO393229 PGN393229:PGS393229 OWR393229:OWW393229 OMV393229:ONA393229 OCZ393229:ODE393229 NTD393229:NTI393229 NJH393229:NJM393229 MZL393229:MZQ393229 MPP393229:MPU393229 MFT393229:MFY393229 LVX393229:LWC393229 LMB393229:LMG393229 LCF393229:LCK393229 KSJ393229:KSO393229 KIN393229:KIS393229 JYR393229:JYW393229 JOV393229:JPA393229 JEZ393229:JFE393229 IVD393229:IVI393229 ILH393229:ILM393229 IBL393229:IBQ393229 HRP393229:HRU393229 HHT393229:HHY393229 GXX393229:GYC393229 GOB393229:GOG393229 GEF393229:GEK393229 FUJ393229:FUO393229 FKN393229:FKS393229 FAR393229:FAW393229 EQV393229:ERA393229 EGZ393229:EHE393229 DXD393229:DXI393229 DNH393229:DNM393229 DDL393229:DDQ393229 CTP393229:CTU393229 CJT393229:CJY393229 BZX393229:CAC393229 BQB393229:BQG393229 BGF393229:BGK393229 AWJ393229:AWO393229 AMN393229:AMS393229 ACR393229:ACW393229 SV393229:TA393229 IZ393229:JE393229 C393229:I393229 WVL327693:WVQ327693 WLP327693:WLU327693 WBT327693:WBY327693 VRX327693:VSC327693 VIB327693:VIG327693 UYF327693:UYK327693 UOJ327693:UOO327693 UEN327693:UES327693 TUR327693:TUW327693 TKV327693:TLA327693 TAZ327693:TBE327693 SRD327693:SRI327693 SHH327693:SHM327693 RXL327693:RXQ327693 RNP327693:RNU327693 RDT327693:RDY327693 QTX327693:QUC327693 QKB327693:QKG327693 QAF327693:QAK327693 PQJ327693:PQO327693 PGN327693:PGS327693 OWR327693:OWW327693 OMV327693:ONA327693 OCZ327693:ODE327693 NTD327693:NTI327693 NJH327693:NJM327693 MZL327693:MZQ327693 MPP327693:MPU327693 MFT327693:MFY327693 LVX327693:LWC327693 LMB327693:LMG327693 LCF327693:LCK327693 KSJ327693:KSO327693 KIN327693:KIS327693 JYR327693:JYW327693 JOV327693:JPA327693 JEZ327693:JFE327693 IVD327693:IVI327693 ILH327693:ILM327693 IBL327693:IBQ327693 HRP327693:HRU327693 HHT327693:HHY327693 GXX327693:GYC327693 GOB327693:GOG327693 GEF327693:GEK327693 FUJ327693:FUO327693 FKN327693:FKS327693 FAR327693:FAW327693 EQV327693:ERA327693 EGZ327693:EHE327693 DXD327693:DXI327693 DNH327693:DNM327693 DDL327693:DDQ327693 CTP327693:CTU327693 CJT327693:CJY327693 BZX327693:CAC327693 BQB327693:BQG327693 BGF327693:BGK327693 AWJ327693:AWO327693 AMN327693:AMS327693 ACR327693:ACW327693 SV327693:TA327693 IZ327693:JE327693 C327693:I327693 WVL262157:WVQ262157 WLP262157:WLU262157 WBT262157:WBY262157 VRX262157:VSC262157 VIB262157:VIG262157 UYF262157:UYK262157 UOJ262157:UOO262157 UEN262157:UES262157 TUR262157:TUW262157 TKV262157:TLA262157 TAZ262157:TBE262157 SRD262157:SRI262157 SHH262157:SHM262157 RXL262157:RXQ262157 RNP262157:RNU262157 RDT262157:RDY262157 QTX262157:QUC262157 QKB262157:QKG262157 QAF262157:QAK262157 PQJ262157:PQO262157 PGN262157:PGS262157 OWR262157:OWW262157 OMV262157:ONA262157 OCZ262157:ODE262157 NTD262157:NTI262157 NJH262157:NJM262157 MZL262157:MZQ262157 MPP262157:MPU262157 MFT262157:MFY262157 LVX262157:LWC262157 LMB262157:LMG262157 LCF262157:LCK262157 KSJ262157:KSO262157 KIN262157:KIS262157 JYR262157:JYW262157 JOV262157:JPA262157 JEZ262157:JFE262157 IVD262157:IVI262157 ILH262157:ILM262157 IBL262157:IBQ262157 HRP262157:HRU262157 HHT262157:HHY262157 GXX262157:GYC262157 GOB262157:GOG262157 GEF262157:GEK262157 FUJ262157:FUO262157 FKN262157:FKS262157 FAR262157:FAW262157 EQV262157:ERA262157 EGZ262157:EHE262157 DXD262157:DXI262157 DNH262157:DNM262157 DDL262157:DDQ262157 CTP262157:CTU262157 CJT262157:CJY262157 BZX262157:CAC262157 BQB262157:BQG262157 BGF262157:BGK262157 AWJ262157:AWO262157 AMN262157:AMS262157 ACR262157:ACW262157 SV262157:TA262157 IZ262157:JE262157 C262157:I262157 WVL196621:WVQ196621 WLP196621:WLU196621 WBT196621:WBY196621 VRX196621:VSC196621 VIB196621:VIG196621 UYF196621:UYK196621 UOJ196621:UOO196621 UEN196621:UES196621 TUR196621:TUW196621 TKV196621:TLA196621 TAZ196621:TBE196621 SRD196621:SRI196621 SHH196621:SHM196621 RXL196621:RXQ196621 RNP196621:RNU196621 RDT196621:RDY196621 QTX196621:QUC196621 QKB196621:QKG196621 QAF196621:QAK196621 PQJ196621:PQO196621 PGN196621:PGS196621 OWR196621:OWW196621 OMV196621:ONA196621 OCZ196621:ODE196621 NTD196621:NTI196621 NJH196621:NJM196621 MZL196621:MZQ196621 MPP196621:MPU196621 MFT196621:MFY196621 LVX196621:LWC196621 LMB196621:LMG196621 LCF196621:LCK196621 KSJ196621:KSO196621 KIN196621:KIS196621 JYR196621:JYW196621 JOV196621:JPA196621 JEZ196621:JFE196621 IVD196621:IVI196621 ILH196621:ILM196621 IBL196621:IBQ196621 HRP196621:HRU196621 HHT196621:HHY196621 GXX196621:GYC196621 GOB196621:GOG196621 GEF196621:GEK196621 FUJ196621:FUO196621 FKN196621:FKS196621 FAR196621:FAW196621 EQV196621:ERA196621 EGZ196621:EHE196621 DXD196621:DXI196621 DNH196621:DNM196621 DDL196621:DDQ196621 CTP196621:CTU196621 CJT196621:CJY196621 BZX196621:CAC196621 BQB196621:BQG196621 BGF196621:BGK196621 AWJ196621:AWO196621 AMN196621:AMS196621 ACR196621:ACW196621 SV196621:TA196621 IZ196621:JE196621 C196621:I196621 WVL131085:WVQ131085 WLP131085:WLU131085 WBT131085:WBY131085 VRX131085:VSC131085 VIB131085:VIG131085 UYF131085:UYK131085 UOJ131085:UOO131085 UEN131085:UES131085 TUR131085:TUW131085 TKV131085:TLA131085 TAZ131085:TBE131085 SRD131085:SRI131085 SHH131085:SHM131085 RXL131085:RXQ131085 RNP131085:RNU131085 RDT131085:RDY131085 QTX131085:QUC131085 QKB131085:QKG131085 QAF131085:QAK131085 PQJ131085:PQO131085 PGN131085:PGS131085 OWR131085:OWW131085 OMV131085:ONA131085 OCZ131085:ODE131085 NTD131085:NTI131085 NJH131085:NJM131085 MZL131085:MZQ131085 MPP131085:MPU131085 MFT131085:MFY131085 LVX131085:LWC131085 LMB131085:LMG131085 LCF131085:LCK131085 KSJ131085:KSO131085 KIN131085:KIS131085 JYR131085:JYW131085 JOV131085:JPA131085 JEZ131085:JFE131085 IVD131085:IVI131085 ILH131085:ILM131085 IBL131085:IBQ131085 HRP131085:HRU131085 HHT131085:HHY131085 GXX131085:GYC131085 GOB131085:GOG131085 GEF131085:GEK131085 FUJ131085:FUO131085 FKN131085:FKS131085 FAR131085:FAW131085 EQV131085:ERA131085 EGZ131085:EHE131085 DXD131085:DXI131085 DNH131085:DNM131085 DDL131085:DDQ131085 CTP131085:CTU131085 CJT131085:CJY131085 BZX131085:CAC131085 BQB131085:BQG131085 BGF131085:BGK131085 AWJ131085:AWO131085 AMN131085:AMS131085 ACR131085:ACW131085 SV131085:TA131085 IZ131085:JE131085 C131085:I131085 WVL65549:WVQ65549 WLP65549:WLU65549 WBT65549:WBY65549 VRX65549:VSC65549 VIB65549:VIG65549 UYF65549:UYK65549 UOJ65549:UOO65549 UEN65549:UES65549 TUR65549:TUW65549 TKV65549:TLA65549 TAZ65549:TBE65549 SRD65549:SRI65549 SHH65549:SHM65549 RXL65549:RXQ65549 RNP65549:RNU65549 RDT65549:RDY65549 QTX65549:QUC65549 QKB65549:QKG65549 QAF65549:QAK65549 PQJ65549:PQO65549 PGN65549:PGS65549 OWR65549:OWW65549 OMV65549:ONA65549 OCZ65549:ODE65549 NTD65549:NTI65549 NJH65549:NJM65549 MZL65549:MZQ65549 MPP65549:MPU65549 MFT65549:MFY65549 LVX65549:LWC65549 LMB65549:LMG65549 LCF65549:LCK65549 KSJ65549:KSO65549 KIN65549:KIS65549 JYR65549:JYW65549 JOV65549:JPA65549 JEZ65549:JFE65549 IVD65549:IVI65549 ILH65549:ILM65549 IBL65549:IBQ65549 HRP65549:HRU65549 HHT65549:HHY65549 GXX65549:GYC65549 GOB65549:GOG65549 GEF65549:GEK65549 FUJ65549:FUO65549 FKN65549:FKS65549 FAR65549:FAW65549 EQV65549:ERA65549 EGZ65549:EHE65549 DXD65549:DXI65549 DNH65549:DNM65549 DDL65549:DDQ65549 CTP65549:CTU65549 CJT65549:CJY65549 BZX65549:CAC65549 BQB65549:BQG65549 BGF65549:BGK65549 AWJ65549:AWO65549 AMN65549:AMS65549 ACR65549:ACW65549 SV65549:TA65549 IZ65549:JE65549 C65549:I65549 WVL13:WVQ13 WLP13:WLU13 WBT13:WBY13 VRX13:VSC13 VIB13:VIG13 UYF13:UYK13 UOJ13:UOO13 UEN13:UES13 TUR13:TUW13 TKV13:TLA13 TAZ13:TBE13 SRD13:SRI13 SHH13:SHM13 RXL13:RXQ13 RNP13:RNU13 RDT13:RDY13 QTX13:QUC13 QKB13:QKG13 QAF13:QAK13 PQJ13:PQO13 PGN13:PGS13 OWR13:OWW13 OMV13:ONA13 OCZ13:ODE13 NTD13:NTI13 NJH13:NJM13 MZL13:MZQ13 MPP13:MPU13 MFT13:MFY13 LVX13:LWC13 LMB13:LMG13 LCF13:LCK13 KSJ13:KSO13 KIN13:KIS13 JYR13:JYW13 JOV13:JPA13 JEZ13:JFE13 IVD13:IVI13 ILH13:ILM13 IBL13:IBQ13 HRP13:HRU13 HHT13:HHY13 GXX13:GYC13 GOB13:GOG13 GEF13:GEK13 FUJ13:FUO13 FKN13:FKS13 FAR13:FAW13 EQV13:ERA13 EGZ13:EHE13 DXD13:DXI13 DNH13:DNM13 DDL13:DDQ13 CTP13:CTU13 CJT13:CJY13 BZX13:CAC13 BQB13:BQG13 BGF13:BGK13 AWJ13:AWO13 AMN13:AMS13 ACR13:ACW13 SV13:TA13 C13:H13">
      <formula1>$W$1:$BF$1</formula1>
    </dataValidation>
  </dataValidations>
  <printOptions horizontalCentered="1" verticalCentered="1"/>
  <pageMargins left="0.23622047244094491" right="0.23622047244094491" top="0.74803149606299213" bottom="0.74803149606299213" header="0" footer="0"/>
  <pageSetup paperSize="9" scale="72" orientation="landscape" r:id="rId1"/>
  <headerFooter alignWithMargins="0"/>
  <ignoredErrors>
    <ignoredError sqref="O9:R10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G37"/>
  <sheetViews>
    <sheetView topLeftCell="A5" zoomScale="85" zoomScaleNormal="85" workbookViewId="0">
      <selection activeCell="J24" sqref="J24:R25"/>
    </sheetView>
  </sheetViews>
  <sheetFormatPr baseColWidth="10" defaultColWidth="9.140625" defaultRowHeight="12.75" x14ac:dyDescent="0.2"/>
  <cols>
    <col min="1" max="1" width="3" style="56" customWidth="1"/>
    <col min="2" max="2" width="6" style="57" customWidth="1"/>
    <col min="3" max="8" width="4.7109375" style="57" customWidth="1"/>
    <col min="9" max="9" width="2.85546875" style="57" bestFit="1" customWidth="1"/>
    <col min="10" max="10" width="15.42578125" style="57" customWidth="1"/>
    <col min="11" max="11" width="21.28515625" style="57" customWidth="1"/>
    <col min="12" max="12" width="20.42578125" style="57" customWidth="1"/>
    <col min="13" max="13" width="19" style="57" customWidth="1"/>
    <col min="14" max="14" width="5.5703125" style="59" customWidth="1"/>
    <col min="15" max="15" width="4.85546875" style="57" customWidth="1"/>
    <col min="16" max="16" width="6.42578125" style="57" customWidth="1"/>
    <col min="17" max="17" width="5.28515625" style="57" customWidth="1"/>
    <col min="18" max="18" width="6.85546875" style="57" bestFit="1" customWidth="1"/>
    <col min="19" max="19" width="16.5703125" style="57" customWidth="1"/>
    <col min="20" max="20" width="4.7109375" style="57" customWidth="1"/>
    <col min="21" max="21" width="30.28515625" style="129" customWidth="1"/>
    <col min="22" max="22" width="6" style="129" customWidth="1"/>
    <col min="23" max="23" width="8.28515625" style="64" customWidth="1"/>
    <col min="24" max="24" width="10" style="64" bestFit="1" customWidth="1"/>
    <col min="25" max="25" width="9.140625" style="64"/>
    <col min="26" max="257" width="9.140625" style="57"/>
    <col min="258" max="258" width="2" style="57" customWidth="1"/>
    <col min="259" max="259" width="6" style="57" customWidth="1"/>
    <col min="260" max="265" width="4.7109375" style="57" customWidth="1"/>
    <col min="266" max="266" width="15.42578125" style="57" customWidth="1"/>
    <col min="267" max="267" width="21.28515625" style="57" customWidth="1"/>
    <col min="268" max="268" width="20.42578125" style="57" customWidth="1"/>
    <col min="269" max="269" width="19" style="57" customWidth="1"/>
    <col min="270" max="270" width="5.5703125" style="57" customWidth="1"/>
    <col min="271" max="271" width="4.85546875" style="57" customWidth="1"/>
    <col min="272" max="272" width="6.42578125" style="57" customWidth="1"/>
    <col min="273" max="273" width="5.28515625" style="57" customWidth="1"/>
    <col min="274" max="274" width="5.5703125" style="57" customWidth="1"/>
    <col min="275" max="275" width="16.5703125" style="57" customWidth="1"/>
    <col min="276" max="276" width="4.7109375" style="57" customWidth="1"/>
    <col min="277" max="277" width="30.28515625" style="57" customWidth="1"/>
    <col min="278" max="278" width="6" style="57" customWidth="1"/>
    <col min="279" max="279" width="8.28515625" style="57" customWidth="1"/>
    <col min="280" max="513" width="9.140625" style="57"/>
    <col min="514" max="514" width="2" style="57" customWidth="1"/>
    <col min="515" max="515" width="6" style="57" customWidth="1"/>
    <col min="516" max="521" width="4.7109375" style="57" customWidth="1"/>
    <col min="522" max="522" width="15.42578125" style="57" customWidth="1"/>
    <col min="523" max="523" width="21.28515625" style="57" customWidth="1"/>
    <col min="524" max="524" width="20.42578125" style="57" customWidth="1"/>
    <col min="525" max="525" width="19" style="57" customWidth="1"/>
    <col min="526" max="526" width="5.5703125" style="57" customWidth="1"/>
    <col min="527" max="527" width="4.85546875" style="57" customWidth="1"/>
    <col min="528" max="528" width="6.42578125" style="57" customWidth="1"/>
    <col min="529" max="529" width="5.28515625" style="57" customWidth="1"/>
    <col min="530" max="530" width="5.5703125" style="57" customWidth="1"/>
    <col min="531" max="531" width="16.5703125" style="57" customWidth="1"/>
    <col min="532" max="532" width="4.7109375" style="57" customWidth="1"/>
    <col min="533" max="533" width="30.28515625" style="57" customWidth="1"/>
    <col min="534" max="534" width="6" style="57" customWidth="1"/>
    <col min="535" max="535" width="8.28515625" style="57" customWidth="1"/>
    <col min="536" max="769" width="9.140625" style="57"/>
    <col min="770" max="770" width="2" style="57" customWidth="1"/>
    <col min="771" max="771" width="6" style="57" customWidth="1"/>
    <col min="772" max="777" width="4.7109375" style="57" customWidth="1"/>
    <col min="778" max="778" width="15.42578125" style="57" customWidth="1"/>
    <col min="779" max="779" width="21.28515625" style="57" customWidth="1"/>
    <col min="780" max="780" width="20.42578125" style="57" customWidth="1"/>
    <col min="781" max="781" width="19" style="57" customWidth="1"/>
    <col min="782" max="782" width="5.5703125" style="57" customWidth="1"/>
    <col min="783" max="783" width="4.85546875" style="57" customWidth="1"/>
    <col min="784" max="784" width="6.42578125" style="57" customWidth="1"/>
    <col min="785" max="785" width="5.28515625" style="57" customWidth="1"/>
    <col min="786" max="786" width="5.5703125" style="57" customWidth="1"/>
    <col min="787" max="787" width="16.5703125" style="57" customWidth="1"/>
    <col min="788" max="788" width="4.7109375" style="57" customWidth="1"/>
    <col min="789" max="789" width="30.28515625" style="57" customWidth="1"/>
    <col min="790" max="790" width="6" style="57" customWidth="1"/>
    <col min="791" max="791" width="8.28515625" style="57" customWidth="1"/>
    <col min="792" max="1025" width="9.140625" style="57"/>
    <col min="1026" max="1026" width="2" style="57" customWidth="1"/>
    <col min="1027" max="1027" width="6" style="57" customWidth="1"/>
    <col min="1028" max="1033" width="4.7109375" style="57" customWidth="1"/>
    <col min="1034" max="1034" width="15.42578125" style="57" customWidth="1"/>
    <col min="1035" max="1035" width="21.28515625" style="57" customWidth="1"/>
    <col min="1036" max="1036" width="20.42578125" style="57" customWidth="1"/>
    <col min="1037" max="1037" width="19" style="57" customWidth="1"/>
    <col min="1038" max="1038" width="5.5703125" style="57" customWidth="1"/>
    <col min="1039" max="1039" width="4.85546875" style="57" customWidth="1"/>
    <col min="1040" max="1040" width="6.42578125" style="57" customWidth="1"/>
    <col min="1041" max="1041" width="5.28515625" style="57" customWidth="1"/>
    <col min="1042" max="1042" width="5.5703125" style="57" customWidth="1"/>
    <col min="1043" max="1043" width="16.5703125" style="57" customWidth="1"/>
    <col min="1044" max="1044" width="4.7109375" style="57" customWidth="1"/>
    <col min="1045" max="1045" width="30.28515625" style="57" customWidth="1"/>
    <col min="1046" max="1046" width="6" style="57" customWidth="1"/>
    <col min="1047" max="1047" width="8.28515625" style="57" customWidth="1"/>
    <col min="1048" max="1281" width="9.140625" style="57"/>
    <col min="1282" max="1282" width="2" style="57" customWidth="1"/>
    <col min="1283" max="1283" width="6" style="57" customWidth="1"/>
    <col min="1284" max="1289" width="4.7109375" style="57" customWidth="1"/>
    <col min="1290" max="1290" width="15.42578125" style="57" customWidth="1"/>
    <col min="1291" max="1291" width="21.28515625" style="57" customWidth="1"/>
    <col min="1292" max="1292" width="20.42578125" style="57" customWidth="1"/>
    <col min="1293" max="1293" width="19" style="57" customWidth="1"/>
    <col min="1294" max="1294" width="5.5703125" style="57" customWidth="1"/>
    <col min="1295" max="1295" width="4.85546875" style="57" customWidth="1"/>
    <col min="1296" max="1296" width="6.42578125" style="57" customWidth="1"/>
    <col min="1297" max="1297" width="5.28515625" style="57" customWidth="1"/>
    <col min="1298" max="1298" width="5.5703125" style="57" customWidth="1"/>
    <col min="1299" max="1299" width="16.5703125" style="57" customWidth="1"/>
    <col min="1300" max="1300" width="4.7109375" style="57" customWidth="1"/>
    <col min="1301" max="1301" width="30.28515625" style="57" customWidth="1"/>
    <col min="1302" max="1302" width="6" style="57" customWidth="1"/>
    <col min="1303" max="1303" width="8.28515625" style="57" customWidth="1"/>
    <col min="1304" max="1537" width="9.140625" style="57"/>
    <col min="1538" max="1538" width="2" style="57" customWidth="1"/>
    <col min="1539" max="1539" width="6" style="57" customWidth="1"/>
    <col min="1540" max="1545" width="4.7109375" style="57" customWidth="1"/>
    <col min="1546" max="1546" width="15.42578125" style="57" customWidth="1"/>
    <col min="1547" max="1547" width="21.28515625" style="57" customWidth="1"/>
    <col min="1548" max="1548" width="20.42578125" style="57" customWidth="1"/>
    <col min="1549" max="1549" width="19" style="57" customWidth="1"/>
    <col min="1550" max="1550" width="5.5703125" style="57" customWidth="1"/>
    <col min="1551" max="1551" width="4.85546875" style="57" customWidth="1"/>
    <col min="1552" max="1552" width="6.42578125" style="57" customWidth="1"/>
    <col min="1553" max="1553" width="5.28515625" style="57" customWidth="1"/>
    <col min="1554" max="1554" width="5.5703125" style="57" customWidth="1"/>
    <col min="1555" max="1555" width="16.5703125" style="57" customWidth="1"/>
    <col min="1556" max="1556" width="4.7109375" style="57" customWidth="1"/>
    <col min="1557" max="1557" width="30.28515625" style="57" customWidth="1"/>
    <col min="1558" max="1558" width="6" style="57" customWidth="1"/>
    <col min="1559" max="1559" width="8.28515625" style="57" customWidth="1"/>
    <col min="1560" max="1793" width="9.140625" style="57"/>
    <col min="1794" max="1794" width="2" style="57" customWidth="1"/>
    <col min="1795" max="1795" width="6" style="57" customWidth="1"/>
    <col min="1796" max="1801" width="4.7109375" style="57" customWidth="1"/>
    <col min="1802" max="1802" width="15.42578125" style="57" customWidth="1"/>
    <col min="1803" max="1803" width="21.28515625" style="57" customWidth="1"/>
    <col min="1804" max="1804" width="20.42578125" style="57" customWidth="1"/>
    <col min="1805" max="1805" width="19" style="57" customWidth="1"/>
    <col min="1806" max="1806" width="5.5703125" style="57" customWidth="1"/>
    <col min="1807" max="1807" width="4.85546875" style="57" customWidth="1"/>
    <col min="1808" max="1808" width="6.42578125" style="57" customWidth="1"/>
    <col min="1809" max="1809" width="5.28515625" style="57" customWidth="1"/>
    <col min="1810" max="1810" width="5.5703125" style="57" customWidth="1"/>
    <col min="1811" max="1811" width="16.5703125" style="57" customWidth="1"/>
    <col min="1812" max="1812" width="4.7109375" style="57" customWidth="1"/>
    <col min="1813" max="1813" width="30.28515625" style="57" customWidth="1"/>
    <col min="1814" max="1814" width="6" style="57" customWidth="1"/>
    <col min="1815" max="1815" width="8.28515625" style="57" customWidth="1"/>
    <col min="1816" max="2049" width="9.140625" style="57"/>
    <col min="2050" max="2050" width="2" style="57" customWidth="1"/>
    <col min="2051" max="2051" width="6" style="57" customWidth="1"/>
    <col min="2052" max="2057" width="4.7109375" style="57" customWidth="1"/>
    <col min="2058" max="2058" width="15.42578125" style="57" customWidth="1"/>
    <col min="2059" max="2059" width="21.28515625" style="57" customWidth="1"/>
    <col min="2060" max="2060" width="20.42578125" style="57" customWidth="1"/>
    <col min="2061" max="2061" width="19" style="57" customWidth="1"/>
    <col min="2062" max="2062" width="5.5703125" style="57" customWidth="1"/>
    <col min="2063" max="2063" width="4.85546875" style="57" customWidth="1"/>
    <col min="2064" max="2064" width="6.42578125" style="57" customWidth="1"/>
    <col min="2065" max="2065" width="5.28515625" style="57" customWidth="1"/>
    <col min="2066" max="2066" width="5.5703125" style="57" customWidth="1"/>
    <col min="2067" max="2067" width="16.5703125" style="57" customWidth="1"/>
    <col min="2068" max="2068" width="4.7109375" style="57" customWidth="1"/>
    <col min="2069" max="2069" width="30.28515625" style="57" customWidth="1"/>
    <col min="2070" max="2070" width="6" style="57" customWidth="1"/>
    <col min="2071" max="2071" width="8.28515625" style="57" customWidth="1"/>
    <col min="2072" max="2305" width="9.140625" style="57"/>
    <col min="2306" max="2306" width="2" style="57" customWidth="1"/>
    <col min="2307" max="2307" width="6" style="57" customWidth="1"/>
    <col min="2308" max="2313" width="4.7109375" style="57" customWidth="1"/>
    <col min="2314" max="2314" width="15.42578125" style="57" customWidth="1"/>
    <col min="2315" max="2315" width="21.28515625" style="57" customWidth="1"/>
    <col min="2316" max="2316" width="20.42578125" style="57" customWidth="1"/>
    <col min="2317" max="2317" width="19" style="57" customWidth="1"/>
    <col min="2318" max="2318" width="5.5703125" style="57" customWidth="1"/>
    <col min="2319" max="2319" width="4.85546875" style="57" customWidth="1"/>
    <col min="2320" max="2320" width="6.42578125" style="57" customWidth="1"/>
    <col min="2321" max="2321" width="5.28515625" style="57" customWidth="1"/>
    <col min="2322" max="2322" width="5.5703125" style="57" customWidth="1"/>
    <col min="2323" max="2323" width="16.5703125" style="57" customWidth="1"/>
    <col min="2324" max="2324" width="4.7109375" style="57" customWidth="1"/>
    <col min="2325" max="2325" width="30.28515625" style="57" customWidth="1"/>
    <col min="2326" max="2326" width="6" style="57" customWidth="1"/>
    <col min="2327" max="2327" width="8.28515625" style="57" customWidth="1"/>
    <col min="2328" max="2561" width="9.140625" style="57"/>
    <col min="2562" max="2562" width="2" style="57" customWidth="1"/>
    <col min="2563" max="2563" width="6" style="57" customWidth="1"/>
    <col min="2564" max="2569" width="4.7109375" style="57" customWidth="1"/>
    <col min="2570" max="2570" width="15.42578125" style="57" customWidth="1"/>
    <col min="2571" max="2571" width="21.28515625" style="57" customWidth="1"/>
    <col min="2572" max="2572" width="20.42578125" style="57" customWidth="1"/>
    <col min="2573" max="2573" width="19" style="57" customWidth="1"/>
    <col min="2574" max="2574" width="5.5703125" style="57" customWidth="1"/>
    <col min="2575" max="2575" width="4.85546875" style="57" customWidth="1"/>
    <col min="2576" max="2576" width="6.42578125" style="57" customWidth="1"/>
    <col min="2577" max="2577" width="5.28515625" style="57" customWidth="1"/>
    <col min="2578" max="2578" width="5.5703125" style="57" customWidth="1"/>
    <col min="2579" max="2579" width="16.5703125" style="57" customWidth="1"/>
    <col min="2580" max="2580" width="4.7109375" style="57" customWidth="1"/>
    <col min="2581" max="2581" width="30.28515625" style="57" customWidth="1"/>
    <col min="2582" max="2582" width="6" style="57" customWidth="1"/>
    <col min="2583" max="2583" width="8.28515625" style="57" customWidth="1"/>
    <col min="2584" max="2817" width="9.140625" style="57"/>
    <col min="2818" max="2818" width="2" style="57" customWidth="1"/>
    <col min="2819" max="2819" width="6" style="57" customWidth="1"/>
    <col min="2820" max="2825" width="4.7109375" style="57" customWidth="1"/>
    <col min="2826" max="2826" width="15.42578125" style="57" customWidth="1"/>
    <col min="2827" max="2827" width="21.28515625" style="57" customWidth="1"/>
    <col min="2828" max="2828" width="20.42578125" style="57" customWidth="1"/>
    <col min="2829" max="2829" width="19" style="57" customWidth="1"/>
    <col min="2830" max="2830" width="5.5703125" style="57" customWidth="1"/>
    <col min="2831" max="2831" width="4.85546875" style="57" customWidth="1"/>
    <col min="2832" max="2832" width="6.42578125" style="57" customWidth="1"/>
    <col min="2833" max="2833" width="5.28515625" style="57" customWidth="1"/>
    <col min="2834" max="2834" width="5.5703125" style="57" customWidth="1"/>
    <col min="2835" max="2835" width="16.5703125" style="57" customWidth="1"/>
    <col min="2836" max="2836" width="4.7109375" style="57" customWidth="1"/>
    <col min="2837" max="2837" width="30.28515625" style="57" customWidth="1"/>
    <col min="2838" max="2838" width="6" style="57" customWidth="1"/>
    <col min="2839" max="2839" width="8.28515625" style="57" customWidth="1"/>
    <col min="2840" max="3073" width="9.140625" style="57"/>
    <col min="3074" max="3074" width="2" style="57" customWidth="1"/>
    <col min="3075" max="3075" width="6" style="57" customWidth="1"/>
    <col min="3076" max="3081" width="4.7109375" style="57" customWidth="1"/>
    <col min="3082" max="3082" width="15.42578125" style="57" customWidth="1"/>
    <col min="3083" max="3083" width="21.28515625" style="57" customWidth="1"/>
    <col min="3084" max="3084" width="20.42578125" style="57" customWidth="1"/>
    <col min="3085" max="3085" width="19" style="57" customWidth="1"/>
    <col min="3086" max="3086" width="5.5703125" style="57" customWidth="1"/>
    <col min="3087" max="3087" width="4.85546875" style="57" customWidth="1"/>
    <col min="3088" max="3088" width="6.42578125" style="57" customWidth="1"/>
    <col min="3089" max="3089" width="5.28515625" style="57" customWidth="1"/>
    <col min="3090" max="3090" width="5.5703125" style="57" customWidth="1"/>
    <col min="3091" max="3091" width="16.5703125" style="57" customWidth="1"/>
    <col min="3092" max="3092" width="4.7109375" style="57" customWidth="1"/>
    <col min="3093" max="3093" width="30.28515625" style="57" customWidth="1"/>
    <col min="3094" max="3094" width="6" style="57" customWidth="1"/>
    <col min="3095" max="3095" width="8.28515625" style="57" customWidth="1"/>
    <col min="3096" max="3329" width="9.140625" style="57"/>
    <col min="3330" max="3330" width="2" style="57" customWidth="1"/>
    <col min="3331" max="3331" width="6" style="57" customWidth="1"/>
    <col min="3332" max="3337" width="4.7109375" style="57" customWidth="1"/>
    <col min="3338" max="3338" width="15.42578125" style="57" customWidth="1"/>
    <col min="3339" max="3339" width="21.28515625" style="57" customWidth="1"/>
    <col min="3340" max="3340" width="20.42578125" style="57" customWidth="1"/>
    <col min="3341" max="3341" width="19" style="57" customWidth="1"/>
    <col min="3342" max="3342" width="5.5703125" style="57" customWidth="1"/>
    <col min="3343" max="3343" width="4.85546875" style="57" customWidth="1"/>
    <col min="3344" max="3344" width="6.42578125" style="57" customWidth="1"/>
    <col min="3345" max="3345" width="5.28515625" style="57" customWidth="1"/>
    <col min="3346" max="3346" width="5.5703125" style="57" customWidth="1"/>
    <col min="3347" max="3347" width="16.5703125" style="57" customWidth="1"/>
    <col min="3348" max="3348" width="4.7109375" style="57" customWidth="1"/>
    <col min="3349" max="3349" width="30.28515625" style="57" customWidth="1"/>
    <col min="3350" max="3350" width="6" style="57" customWidth="1"/>
    <col min="3351" max="3351" width="8.28515625" style="57" customWidth="1"/>
    <col min="3352" max="3585" width="9.140625" style="57"/>
    <col min="3586" max="3586" width="2" style="57" customWidth="1"/>
    <col min="3587" max="3587" width="6" style="57" customWidth="1"/>
    <col min="3588" max="3593" width="4.7109375" style="57" customWidth="1"/>
    <col min="3594" max="3594" width="15.42578125" style="57" customWidth="1"/>
    <col min="3595" max="3595" width="21.28515625" style="57" customWidth="1"/>
    <col min="3596" max="3596" width="20.42578125" style="57" customWidth="1"/>
    <col min="3597" max="3597" width="19" style="57" customWidth="1"/>
    <col min="3598" max="3598" width="5.5703125" style="57" customWidth="1"/>
    <col min="3599" max="3599" width="4.85546875" style="57" customWidth="1"/>
    <col min="3600" max="3600" width="6.42578125" style="57" customWidth="1"/>
    <col min="3601" max="3601" width="5.28515625" style="57" customWidth="1"/>
    <col min="3602" max="3602" width="5.5703125" style="57" customWidth="1"/>
    <col min="3603" max="3603" width="16.5703125" style="57" customWidth="1"/>
    <col min="3604" max="3604" width="4.7109375" style="57" customWidth="1"/>
    <col min="3605" max="3605" width="30.28515625" style="57" customWidth="1"/>
    <col min="3606" max="3606" width="6" style="57" customWidth="1"/>
    <col min="3607" max="3607" width="8.28515625" style="57" customWidth="1"/>
    <col min="3608" max="3841" width="9.140625" style="57"/>
    <col min="3842" max="3842" width="2" style="57" customWidth="1"/>
    <col min="3843" max="3843" width="6" style="57" customWidth="1"/>
    <col min="3844" max="3849" width="4.7109375" style="57" customWidth="1"/>
    <col min="3850" max="3850" width="15.42578125" style="57" customWidth="1"/>
    <col min="3851" max="3851" width="21.28515625" style="57" customWidth="1"/>
    <col min="3852" max="3852" width="20.42578125" style="57" customWidth="1"/>
    <col min="3853" max="3853" width="19" style="57" customWidth="1"/>
    <col min="3854" max="3854" width="5.5703125" style="57" customWidth="1"/>
    <col min="3855" max="3855" width="4.85546875" style="57" customWidth="1"/>
    <col min="3856" max="3856" width="6.42578125" style="57" customWidth="1"/>
    <col min="3857" max="3857" width="5.28515625" style="57" customWidth="1"/>
    <col min="3858" max="3858" width="5.5703125" style="57" customWidth="1"/>
    <col min="3859" max="3859" width="16.5703125" style="57" customWidth="1"/>
    <col min="3860" max="3860" width="4.7109375" style="57" customWidth="1"/>
    <col min="3861" max="3861" width="30.28515625" style="57" customWidth="1"/>
    <col min="3862" max="3862" width="6" style="57" customWidth="1"/>
    <col min="3863" max="3863" width="8.28515625" style="57" customWidth="1"/>
    <col min="3864" max="4097" width="9.140625" style="57"/>
    <col min="4098" max="4098" width="2" style="57" customWidth="1"/>
    <col min="4099" max="4099" width="6" style="57" customWidth="1"/>
    <col min="4100" max="4105" width="4.7109375" style="57" customWidth="1"/>
    <col min="4106" max="4106" width="15.42578125" style="57" customWidth="1"/>
    <col min="4107" max="4107" width="21.28515625" style="57" customWidth="1"/>
    <col min="4108" max="4108" width="20.42578125" style="57" customWidth="1"/>
    <col min="4109" max="4109" width="19" style="57" customWidth="1"/>
    <col min="4110" max="4110" width="5.5703125" style="57" customWidth="1"/>
    <col min="4111" max="4111" width="4.85546875" style="57" customWidth="1"/>
    <col min="4112" max="4112" width="6.42578125" style="57" customWidth="1"/>
    <col min="4113" max="4113" width="5.28515625" style="57" customWidth="1"/>
    <col min="4114" max="4114" width="5.5703125" style="57" customWidth="1"/>
    <col min="4115" max="4115" width="16.5703125" style="57" customWidth="1"/>
    <col min="4116" max="4116" width="4.7109375" style="57" customWidth="1"/>
    <col min="4117" max="4117" width="30.28515625" style="57" customWidth="1"/>
    <col min="4118" max="4118" width="6" style="57" customWidth="1"/>
    <col min="4119" max="4119" width="8.28515625" style="57" customWidth="1"/>
    <col min="4120" max="4353" width="9.140625" style="57"/>
    <col min="4354" max="4354" width="2" style="57" customWidth="1"/>
    <col min="4355" max="4355" width="6" style="57" customWidth="1"/>
    <col min="4356" max="4361" width="4.7109375" style="57" customWidth="1"/>
    <col min="4362" max="4362" width="15.42578125" style="57" customWidth="1"/>
    <col min="4363" max="4363" width="21.28515625" style="57" customWidth="1"/>
    <col min="4364" max="4364" width="20.42578125" style="57" customWidth="1"/>
    <col min="4365" max="4365" width="19" style="57" customWidth="1"/>
    <col min="4366" max="4366" width="5.5703125" style="57" customWidth="1"/>
    <col min="4367" max="4367" width="4.85546875" style="57" customWidth="1"/>
    <col min="4368" max="4368" width="6.42578125" style="57" customWidth="1"/>
    <col min="4369" max="4369" width="5.28515625" style="57" customWidth="1"/>
    <col min="4370" max="4370" width="5.5703125" style="57" customWidth="1"/>
    <col min="4371" max="4371" width="16.5703125" style="57" customWidth="1"/>
    <col min="4372" max="4372" width="4.7109375" style="57" customWidth="1"/>
    <col min="4373" max="4373" width="30.28515625" style="57" customWidth="1"/>
    <col min="4374" max="4374" width="6" style="57" customWidth="1"/>
    <col min="4375" max="4375" width="8.28515625" style="57" customWidth="1"/>
    <col min="4376" max="4609" width="9.140625" style="57"/>
    <col min="4610" max="4610" width="2" style="57" customWidth="1"/>
    <col min="4611" max="4611" width="6" style="57" customWidth="1"/>
    <col min="4612" max="4617" width="4.7109375" style="57" customWidth="1"/>
    <col min="4618" max="4618" width="15.42578125" style="57" customWidth="1"/>
    <col min="4619" max="4619" width="21.28515625" style="57" customWidth="1"/>
    <col min="4620" max="4620" width="20.42578125" style="57" customWidth="1"/>
    <col min="4621" max="4621" width="19" style="57" customWidth="1"/>
    <col min="4622" max="4622" width="5.5703125" style="57" customWidth="1"/>
    <col min="4623" max="4623" width="4.85546875" style="57" customWidth="1"/>
    <col min="4624" max="4624" width="6.42578125" style="57" customWidth="1"/>
    <col min="4625" max="4625" width="5.28515625" style="57" customWidth="1"/>
    <col min="4626" max="4626" width="5.5703125" style="57" customWidth="1"/>
    <col min="4627" max="4627" width="16.5703125" style="57" customWidth="1"/>
    <col min="4628" max="4628" width="4.7109375" style="57" customWidth="1"/>
    <col min="4629" max="4629" width="30.28515625" style="57" customWidth="1"/>
    <col min="4630" max="4630" width="6" style="57" customWidth="1"/>
    <col min="4631" max="4631" width="8.28515625" style="57" customWidth="1"/>
    <col min="4632" max="4865" width="9.140625" style="57"/>
    <col min="4866" max="4866" width="2" style="57" customWidth="1"/>
    <col min="4867" max="4867" width="6" style="57" customWidth="1"/>
    <col min="4868" max="4873" width="4.7109375" style="57" customWidth="1"/>
    <col min="4874" max="4874" width="15.42578125" style="57" customWidth="1"/>
    <col min="4875" max="4875" width="21.28515625" style="57" customWidth="1"/>
    <col min="4876" max="4876" width="20.42578125" style="57" customWidth="1"/>
    <col min="4877" max="4877" width="19" style="57" customWidth="1"/>
    <col min="4878" max="4878" width="5.5703125" style="57" customWidth="1"/>
    <col min="4879" max="4879" width="4.85546875" style="57" customWidth="1"/>
    <col min="4880" max="4880" width="6.42578125" style="57" customWidth="1"/>
    <col min="4881" max="4881" width="5.28515625" style="57" customWidth="1"/>
    <col min="4882" max="4882" width="5.5703125" style="57" customWidth="1"/>
    <col min="4883" max="4883" width="16.5703125" style="57" customWidth="1"/>
    <col min="4884" max="4884" width="4.7109375" style="57" customWidth="1"/>
    <col min="4885" max="4885" width="30.28515625" style="57" customWidth="1"/>
    <col min="4886" max="4886" width="6" style="57" customWidth="1"/>
    <col min="4887" max="4887" width="8.28515625" style="57" customWidth="1"/>
    <col min="4888" max="5121" width="9.140625" style="57"/>
    <col min="5122" max="5122" width="2" style="57" customWidth="1"/>
    <col min="5123" max="5123" width="6" style="57" customWidth="1"/>
    <col min="5124" max="5129" width="4.7109375" style="57" customWidth="1"/>
    <col min="5130" max="5130" width="15.42578125" style="57" customWidth="1"/>
    <col min="5131" max="5131" width="21.28515625" style="57" customWidth="1"/>
    <col min="5132" max="5132" width="20.42578125" style="57" customWidth="1"/>
    <col min="5133" max="5133" width="19" style="57" customWidth="1"/>
    <col min="5134" max="5134" width="5.5703125" style="57" customWidth="1"/>
    <col min="5135" max="5135" width="4.85546875" style="57" customWidth="1"/>
    <col min="5136" max="5136" width="6.42578125" style="57" customWidth="1"/>
    <col min="5137" max="5137" width="5.28515625" style="57" customWidth="1"/>
    <col min="5138" max="5138" width="5.5703125" style="57" customWidth="1"/>
    <col min="5139" max="5139" width="16.5703125" style="57" customWidth="1"/>
    <col min="5140" max="5140" width="4.7109375" style="57" customWidth="1"/>
    <col min="5141" max="5141" width="30.28515625" style="57" customWidth="1"/>
    <col min="5142" max="5142" width="6" style="57" customWidth="1"/>
    <col min="5143" max="5143" width="8.28515625" style="57" customWidth="1"/>
    <col min="5144" max="5377" width="9.140625" style="57"/>
    <col min="5378" max="5378" width="2" style="57" customWidth="1"/>
    <col min="5379" max="5379" width="6" style="57" customWidth="1"/>
    <col min="5380" max="5385" width="4.7109375" style="57" customWidth="1"/>
    <col min="5386" max="5386" width="15.42578125" style="57" customWidth="1"/>
    <col min="5387" max="5387" width="21.28515625" style="57" customWidth="1"/>
    <col min="5388" max="5388" width="20.42578125" style="57" customWidth="1"/>
    <col min="5389" max="5389" width="19" style="57" customWidth="1"/>
    <col min="5390" max="5390" width="5.5703125" style="57" customWidth="1"/>
    <col min="5391" max="5391" width="4.85546875" style="57" customWidth="1"/>
    <col min="5392" max="5392" width="6.42578125" style="57" customWidth="1"/>
    <col min="5393" max="5393" width="5.28515625" style="57" customWidth="1"/>
    <col min="5394" max="5394" width="5.5703125" style="57" customWidth="1"/>
    <col min="5395" max="5395" width="16.5703125" style="57" customWidth="1"/>
    <col min="5396" max="5396" width="4.7109375" style="57" customWidth="1"/>
    <col min="5397" max="5397" width="30.28515625" style="57" customWidth="1"/>
    <col min="5398" max="5398" width="6" style="57" customWidth="1"/>
    <col min="5399" max="5399" width="8.28515625" style="57" customWidth="1"/>
    <col min="5400" max="5633" width="9.140625" style="57"/>
    <col min="5634" max="5634" width="2" style="57" customWidth="1"/>
    <col min="5635" max="5635" width="6" style="57" customWidth="1"/>
    <col min="5636" max="5641" width="4.7109375" style="57" customWidth="1"/>
    <col min="5642" max="5642" width="15.42578125" style="57" customWidth="1"/>
    <col min="5643" max="5643" width="21.28515625" style="57" customWidth="1"/>
    <col min="5644" max="5644" width="20.42578125" style="57" customWidth="1"/>
    <col min="5645" max="5645" width="19" style="57" customWidth="1"/>
    <col min="5646" max="5646" width="5.5703125" style="57" customWidth="1"/>
    <col min="5647" max="5647" width="4.85546875" style="57" customWidth="1"/>
    <col min="5648" max="5648" width="6.42578125" style="57" customWidth="1"/>
    <col min="5649" max="5649" width="5.28515625" style="57" customWidth="1"/>
    <col min="5650" max="5650" width="5.5703125" style="57" customWidth="1"/>
    <col min="5651" max="5651" width="16.5703125" style="57" customWidth="1"/>
    <col min="5652" max="5652" width="4.7109375" style="57" customWidth="1"/>
    <col min="5653" max="5653" width="30.28515625" style="57" customWidth="1"/>
    <col min="5654" max="5654" width="6" style="57" customWidth="1"/>
    <col min="5655" max="5655" width="8.28515625" style="57" customWidth="1"/>
    <col min="5656" max="5889" width="9.140625" style="57"/>
    <col min="5890" max="5890" width="2" style="57" customWidth="1"/>
    <col min="5891" max="5891" width="6" style="57" customWidth="1"/>
    <col min="5892" max="5897" width="4.7109375" style="57" customWidth="1"/>
    <col min="5898" max="5898" width="15.42578125" style="57" customWidth="1"/>
    <col min="5899" max="5899" width="21.28515625" style="57" customWidth="1"/>
    <col min="5900" max="5900" width="20.42578125" style="57" customWidth="1"/>
    <col min="5901" max="5901" width="19" style="57" customWidth="1"/>
    <col min="5902" max="5902" width="5.5703125" style="57" customWidth="1"/>
    <col min="5903" max="5903" width="4.85546875" style="57" customWidth="1"/>
    <col min="5904" max="5904" width="6.42578125" style="57" customWidth="1"/>
    <col min="5905" max="5905" width="5.28515625" style="57" customWidth="1"/>
    <col min="5906" max="5906" width="5.5703125" style="57" customWidth="1"/>
    <col min="5907" max="5907" width="16.5703125" style="57" customWidth="1"/>
    <col min="5908" max="5908" width="4.7109375" style="57" customWidth="1"/>
    <col min="5909" max="5909" width="30.28515625" style="57" customWidth="1"/>
    <col min="5910" max="5910" width="6" style="57" customWidth="1"/>
    <col min="5911" max="5911" width="8.28515625" style="57" customWidth="1"/>
    <col min="5912" max="6145" width="9.140625" style="57"/>
    <col min="6146" max="6146" width="2" style="57" customWidth="1"/>
    <col min="6147" max="6147" width="6" style="57" customWidth="1"/>
    <col min="6148" max="6153" width="4.7109375" style="57" customWidth="1"/>
    <col min="6154" max="6154" width="15.42578125" style="57" customWidth="1"/>
    <col min="6155" max="6155" width="21.28515625" style="57" customWidth="1"/>
    <col min="6156" max="6156" width="20.42578125" style="57" customWidth="1"/>
    <col min="6157" max="6157" width="19" style="57" customWidth="1"/>
    <col min="6158" max="6158" width="5.5703125" style="57" customWidth="1"/>
    <col min="6159" max="6159" width="4.85546875" style="57" customWidth="1"/>
    <col min="6160" max="6160" width="6.42578125" style="57" customWidth="1"/>
    <col min="6161" max="6161" width="5.28515625" style="57" customWidth="1"/>
    <col min="6162" max="6162" width="5.5703125" style="57" customWidth="1"/>
    <col min="6163" max="6163" width="16.5703125" style="57" customWidth="1"/>
    <col min="6164" max="6164" width="4.7109375" style="57" customWidth="1"/>
    <col min="6165" max="6165" width="30.28515625" style="57" customWidth="1"/>
    <col min="6166" max="6166" width="6" style="57" customWidth="1"/>
    <col min="6167" max="6167" width="8.28515625" style="57" customWidth="1"/>
    <col min="6168" max="6401" width="9.140625" style="57"/>
    <col min="6402" max="6402" width="2" style="57" customWidth="1"/>
    <col min="6403" max="6403" width="6" style="57" customWidth="1"/>
    <col min="6404" max="6409" width="4.7109375" style="57" customWidth="1"/>
    <col min="6410" max="6410" width="15.42578125" style="57" customWidth="1"/>
    <col min="6411" max="6411" width="21.28515625" style="57" customWidth="1"/>
    <col min="6412" max="6412" width="20.42578125" style="57" customWidth="1"/>
    <col min="6413" max="6413" width="19" style="57" customWidth="1"/>
    <col min="6414" max="6414" width="5.5703125" style="57" customWidth="1"/>
    <col min="6415" max="6415" width="4.85546875" style="57" customWidth="1"/>
    <col min="6416" max="6416" width="6.42578125" style="57" customWidth="1"/>
    <col min="6417" max="6417" width="5.28515625" style="57" customWidth="1"/>
    <col min="6418" max="6418" width="5.5703125" style="57" customWidth="1"/>
    <col min="6419" max="6419" width="16.5703125" style="57" customWidth="1"/>
    <col min="6420" max="6420" width="4.7109375" style="57" customWidth="1"/>
    <col min="6421" max="6421" width="30.28515625" style="57" customWidth="1"/>
    <col min="6422" max="6422" width="6" style="57" customWidth="1"/>
    <col min="6423" max="6423" width="8.28515625" style="57" customWidth="1"/>
    <col min="6424" max="6657" width="9.140625" style="57"/>
    <col min="6658" max="6658" width="2" style="57" customWidth="1"/>
    <col min="6659" max="6659" width="6" style="57" customWidth="1"/>
    <col min="6660" max="6665" width="4.7109375" style="57" customWidth="1"/>
    <col min="6666" max="6666" width="15.42578125" style="57" customWidth="1"/>
    <col min="6667" max="6667" width="21.28515625" style="57" customWidth="1"/>
    <col min="6668" max="6668" width="20.42578125" style="57" customWidth="1"/>
    <col min="6669" max="6669" width="19" style="57" customWidth="1"/>
    <col min="6670" max="6670" width="5.5703125" style="57" customWidth="1"/>
    <col min="6671" max="6671" width="4.85546875" style="57" customWidth="1"/>
    <col min="6672" max="6672" width="6.42578125" style="57" customWidth="1"/>
    <col min="6673" max="6673" width="5.28515625" style="57" customWidth="1"/>
    <col min="6674" max="6674" width="5.5703125" style="57" customWidth="1"/>
    <col min="6675" max="6675" width="16.5703125" style="57" customWidth="1"/>
    <col min="6676" max="6676" width="4.7109375" style="57" customWidth="1"/>
    <col min="6677" max="6677" width="30.28515625" style="57" customWidth="1"/>
    <col min="6678" max="6678" width="6" style="57" customWidth="1"/>
    <col min="6679" max="6679" width="8.28515625" style="57" customWidth="1"/>
    <col min="6680" max="6913" width="9.140625" style="57"/>
    <col min="6914" max="6914" width="2" style="57" customWidth="1"/>
    <col min="6915" max="6915" width="6" style="57" customWidth="1"/>
    <col min="6916" max="6921" width="4.7109375" style="57" customWidth="1"/>
    <col min="6922" max="6922" width="15.42578125" style="57" customWidth="1"/>
    <col min="6923" max="6923" width="21.28515625" style="57" customWidth="1"/>
    <col min="6924" max="6924" width="20.42578125" style="57" customWidth="1"/>
    <col min="6925" max="6925" width="19" style="57" customWidth="1"/>
    <col min="6926" max="6926" width="5.5703125" style="57" customWidth="1"/>
    <col min="6927" max="6927" width="4.85546875" style="57" customWidth="1"/>
    <col min="6928" max="6928" width="6.42578125" style="57" customWidth="1"/>
    <col min="6929" max="6929" width="5.28515625" style="57" customWidth="1"/>
    <col min="6930" max="6930" width="5.5703125" style="57" customWidth="1"/>
    <col min="6931" max="6931" width="16.5703125" style="57" customWidth="1"/>
    <col min="6932" max="6932" width="4.7109375" style="57" customWidth="1"/>
    <col min="6933" max="6933" width="30.28515625" style="57" customWidth="1"/>
    <col min="6934" max="6934" width="6" style="57" customWidth="1"/>
    <col min="6935" max="6935" width="8.28515625" style="57" customWidth="1"/>
    <col min="6936" max="7169" width="9.140625" style="57"/>
    <col min="7170" max="7170" width="2" style="57" customWidth="1"/>
    <col min="7171" max="7171" width="6" style="57" customWidth="1"/>
    <col min="7172" max="7177" width="4.7109375" style="57" customWidth="1"/>
    <col min="7178" max="7178" width="15.42578125" style="57" customWidth="1"/>
    <col min="7179" max="7179" width="21.28515625" style="57" customWidth="1"/>
    <col min="7180" max="7180" width="20.42578125" style="57" customWidth="1"/>
    <col min="7181" max="7181" width="19" style="57" customWidth="1"/>
    <col min="7182" max="7182" width="5.5703125" style="57" customWidth="1"/>
    <col min="7183" max="7183" width="4.85546875" style="57" customWidth="1"/>
    <col min="7184" max="7184" width="6.42578125" style="57" customWidth="1"/>
    <col min="7185" max="7185" width="5.28515625" style="57" customWidth="1"/>
    <col min="7186" max="7186" width="5.5703125" style="57" customWidth="1"/>
    <col min="7187" max="7187" width="16.5703125" style="57" customWidth="1"/>
    <col min="7188" max="7188" width="4.7109375" style="57" customWidth="1"/>
    <col min="7189" max="7189" width="30.28515625" style="57" customWidth="1"/>
    <col min="7190" max="7190" width="6" style="57" customWidth="1"/>
    <col min="7191" max="7191" width="8.28515625" style="57" customWidth="1"/>
    <col min="7192" max="7425" width="9.140625" style="57"/>
    <col min="7426" max="7426" width="2" style="57" customWidth="1"/>
    <col min="7427" max="7427" width="6" style="57" customWidth="1"/>
    <col min="7428" max="7433" width="4.7109375" style="57" customWidth="1"/>
    <col min="7434" max="7434" width="15.42578125" style="57" customWidth="1"/>
    <col min="7435" max="7435" width="21.28515625" style="57" customWidth="1"/>
    <col min="7436" max="7436" width="20.42578125" style="57" customWidth="1"/>
    <col min="7437" max="7437" width="19" style="57" customWidth="1"/>
    <col min="7438" max="7438" width="5.5703125" style="57" customWidth="1"/>
    <col min="7439" max="7439" width="4.85546875" style="57" customWidth="1"/>
    <col min="7440" max="7440" width="6.42578125" style="57" customWidth="1"/>
    <col min="7441" max="7441" width="5.28515625" style="57" customWidth="1"/>
    <col min="7442" max="7442" width="5.5703125" style="57" customWidth="1"/>
    <col min="7443" max="7443" width="16.5703125" style="57" customWidth="1"/>
    <col min="7444" max="7444" width="4.7109375" style="57" customWidth="1"/>
    <col min="7445" max="7445" width="30.28515625" style="57" customWidth="1"/>
    <col min="7446" max="7446" width="6" style="57" customWidth="1"/>
    <col min="7447" max="7447" width="8.28515625" style="57" customWidth="1"/>
    <col min="7448" max="7681" width="9.140625" style="57"/>
    <col min="7682" max="7682" width="2" style="57" customWidth="1"/>
    <col min="7683" max="7683" width="6" style="57" customWidth="1"/>
    <col min="7684" max="7689" width="4.7109375" style="57" customWidth="1"/>
    <col min="7690" max="7690" width="15.42578125" style="57" customWidth="1"/>
    <col min="7691" max="7691" width="21.28515625" style="57" customWidth="1"/>
    <col min="7692" max="7692" width="20.42578125" style="57" customWidth="1"/>
    <col min="7693" max="7693" width="19" style="57" customWidth="1"/>
    <col min="7694" max="7694" width="5.5703125" style="57" customWidth="1"/>
    <col min="7695" max="7695" width="4.85546875" style="57" customWidth="1"/>
    <col min="7696" max="7696" width="6.42578125" style="57" customWidth="1"/>
    <col min="7697" max="7697" width="5.28515625" style="57" customWidth="1"/>
    <col min="7698" max="7698" width="5.5703125" style="57" customWidth="1"/>
    <col min="7699" max="7699" width="16.5703125" style="57" customWidth="1"/>
    <col min="7700" max="7700" width="4.7109375" style="57" customWidth="1"/>
    <col min="7701" max="7701" width="30.28515625" style="57" customWidth="1"/>
    <col min="7702" max="7702" width="6" style="57" customWidth="1"/>
    <col min="7703" max="7703" width="8.28515625" style="57" customWidth="1"/>
    <col min="7704" max="7937" width="9.140625" style="57"/>
    <col min="7938" max="7938" width="2" style="57" customWidth="1"/>
    <col min="7939" max="7939" width="6" style="57" customWidth="1"/>
    <col min="7940" max="7945" width="4.7109375" style="57" customWidth="1"/>
    <col min="7946" max="7946" width="15.42578125" style="57" customWidth="1"/>
    <col min="7947" max="7947" width="21.28515625" style="57" customWidth="1"/>
    <col min="7948" max="7948" width="20.42578125" style="57" customWidth="1"/>
    <col min="7949" max="7949" width="19" style="57" customWidth="1"/>
    <col min="7950" max="7950" width="5.5703125" style="57" customWidth="1"/>
    <col min="7951" max="7951" width="4.85546875" style="57" customWidth="1"/>
    <col min="7952" max="7952" width="6.42578125" style="57" customWidth="1"/>
    <col min="7953" max="7953" width="5.28515625" style="57" customWidth="1"/>
    <col min="7954" max="7954" width="5.5703125" style="57" customWidth="1"/>
    <col min="7955" max="7955" width="16.5703125" style="57" customWidth="1"/>
    <col min="7956" max="7956" width="4.7109375" style="57" customWidth="1"/>
    <col min="7957" max="7957" width="30.28515625" style="57" customWidth="1"/>
    <col min="7958" max="7958" width="6" style="57" customWidth="1"/>
    <col min="7959" max="7959" width="8.28515625" style="57" customWidth="1"/>
    <col min="7960" max="8193" width="9.140625" style="57"/>
    <col min="8194" max="8194" width="2" style="57" customWidth="1"/>
    <col min="8195" max="8195" width="6" style="57" customWidth="1"/>
    <col min="8196" max="8201" width="4.7109375" style="57" customWidth="1"/>
    <col min="8202" max="8202" width="15.42578125" style="57" customWidth="1"/>
    <col min="8203" max="8203" width="21.28515625" style="57" customWidth="1"/>
    <col min="8204" max="8204" width="20.42578125" style="57" customWidth="1"/>
    <col min="8205" max="8205" width="19" style="57" customWidth="1"/>
    <col min="8206" max="8206" width="5.5703125" style="57" customWidth="1"/>
    <col min="8207" max="8207" width="4.85546875" style="57" customWidth="1"/>
    <col min="8208" max="8208" width="6.42578125" style="57" customWidth="1"/>
    <col min="8209" max="8209" width="5.28515625" style="57" customWidth="1"/>
    <col min="8210" max="8210" width="5.5703125" style="57" customWidth="1"/>
    <col min="8211" max="8211" width="16.5703125" style="57" customWidth="1"/>
    <col min="8212" max="8212" width="4.7109375" style="57" customWidth="1"/>
    <col min="8213" max="8213" width="30.28515625" style="57" customWidth="1"/>
    <col min="8214" max="8214" width="6" style="57" customWidth="1"/>
    <col min="8215" max="8215" width="8.28515625" style="57" customWidth="1"/>
    <col min="8216" max="8449" width="9.140625" style="57"/>
    <col min="8450" max="8450" width="2" style="57" customWidth="1"/>
    <col min="8451" max="8451" width="6" style="57" customWidth="1"/>
    <col min="8452" max="8457" width="4.7109375" style="57" customWidth="1"/>
    <col min="8458" max="8458" width="15.42578125" style="57" customWidth="1"/>
    <col min="8459" max="8459" width="21.28515625" style="57" customWidth="1"/>
    <col min="8460" max="8460" width="20.42578125" style="57" customWidth="1"/>
    <col min="8461" max="8461" width="19" style="57" customWidth="1"/>
    <col min="8462" max="8462" width="5.5703125" style="57" customWidth="1"/>
    <col min="8463" max="8463" width="4.85546875" style="57" customWidth="1"/>
    <col min="8464" max="8464" width="6.42578125" style="57" customWidth="1"/>
    <col min="8465" max="8465" width="5.28515625" style="57" customWidth="1"/>
    <col min="8466" max="8466" width="5.5703125" style="57" customWidth="1"/>
    <col min="8467" max="8467" width="16.5703125" style="57" customWidth="1"/>
    <col min="8468" max="8468" width="4.7109375" style="57" customWidth="1"/>
    <col min="8469" max="8469" width="30.28515625" style="57" customWidth="1"/>
    <col min="8470" max="8470" width="6" style="57" customWidth="1"/>
    <col min="8471" max="8471" width="8.28515625" style="57" customWidth="1"/>
    <col min="8472" max="8705" width="9.140625" style="57"/>
    <col min="8706" max="8706" width="2" style="57" customWidth="1"/>
    <col min="8707" max="8707" width="6" style="57" customWidth="1"/>
    <col min="8708" max="8713" width="4.7109375" style="57" customWidth="1"/>
    <col min="8714" max="8714" width="15.42578125" style="57" customWidth="1"/>
    <col min="8715" max="8715" width="21.28515625" style="57" customWidth="1"/>
    <col min="8716" max="8716" width="20.42578125" style="57" customWidth="1"/>
    <col min="8717" max="8717" width="19" style="57" customWidth="1"/>
    <col min="8718" max="8718" width="5.5703125" style="57" customWidth="1"/>
    <col min="8719" max="8719" width="4.85546875" style="57" customWidth="1"/>
    <col min="8720" max="8720" width="6.42578125" style="57" customWidth="1"/>
    <col min="8721" max="8721" width="5.28515625" style="57" customWidth="1"/>
    <col min="8722" max="8722" width="5.5703125" style="57" customWidth="1"/>
    <col min="8723" max="8723" width="16.5703125" style="57" customWidth="1"/>
    <col min="8724" max="8724" width="4.7109375" style="57" customWidth="1"/>
    <col min="8725" max="8725" width="30.28515625" style="57" customWidth="1"/>
    <col min="8726" max="8726" width="6" style="57" customWidth="1"/>
    <col min="8727" max="8727" width="8.28515625" style="57" customWidth="1"/>
    <col min="8728" max="8961" width="9.140625" style="57"/>
    <col min="8962" max="8962" width="2" style="57" customWidth="1"/>
    <col min="8963" max="8963" width="6" style="57" customWidth="1"/>
    <col min="8964" max="8969" width="4.7109375" style="57" customWidth="1"/>
    <col min="8970" max="8970" width="15.42578125" style="57" customWidth="1"/>
    <col min="8971" max="8971" width="21.28515625" style="57" customWidth="1"/>
    <col min="8972" max="8972" width="20.42578125" style="57" customWidth="1"/>
    <col min="8973" max="8973" width="19" style="57" customWidth="1"/>
    <col min="8974" max="8974" width="5.5703125" style="57" customWidth="1"/>
    <col min="8975" max="8975" width="4.85546875" style="57" customWidth="1"/>
    <col min="8976" max="8976" width="6.42578125" style="57" customWidth="1"/>
    <col min="8977" max="8977" width="5.28515625" style="57" customWidth="1"/>
    <col min="8978" max="8978" width="5.5703125" style="57" customWidth="1"/>
    <col min="8979" max="8979" width="16.5703125" style="57" customWidth="1"/>
    <col min="8980" max="8980" width="4.7109375" style="57" customWidth="1"/>
    <col min="8981" max="8981" width="30.28515625" style="57" customWidth="1"/>
    <col min="8982" max="8982" width="6" style="57" customWidth="1"/>
    <col min="8983" max="8983" width="8.28515625" style="57" customWidth="1"/>
    <col min="8984" max="9217" width="9.140625" style="57"/>
    <col min="9218" max="9218" width="2" style="57" customWidth="1"/>
    <col min="9219" max="9219" width="6" style="57" customWidth="1"/>
    <col min="9220" max="9225" width="4.7109375" style="57" customWidth="1"/>
    <col min="9226" max="9226" width="15.42578125" style="57" customWidth="1"/>
    <col min="9227" max="9227" width="21.28515625" style="57" customWidth="1"/>
    <col min="9228" max="9228" width="20.42578125" style="57" customWidth="1"/>
    <col min="9229" max="9229" width="19" style="57" customWidth="1"/>
    <col min="9230" max="9230" width="5.5703125" style="57" customWidth="1"/>
    <col min="9231" max="9231" width="4.85546875" style="57" customWidth="1"/>
    <col min="9232" max="9232" width="6.42578125" style="57" customWidth="1"/>
    <col min="9233" max="9233" width="5.28515625" style="57" customWidth="1"/>
    <col min="9234" max="9234" width="5.5703125" style="57" customWidth="1"/>
    <col min="9235" max="9235" width="16.5703125" style="57" customWidth="1"/>
    <col min="9236" max="9236" width="4.7109375" style="57" customWidth="1"/>
    <col min="9237" max="9237" width="30.28515625" style="57" customWidth="1"/>
    <col min="9238" max="9238" width="6" style="57" customWidth="1"/>
    <col min="9239" max="9239" width="8.28515625" style="57" customWidth="1"/>
    <col min="9240" max="9473" width="9.140625" style="57"/>
    <col min="9474" max="9474" width="2" style="57" customWidth="1"/>
    <col min="9475" max="9475" width="6" style="57" customWidth="1"/>
    <col min="9476" max="9481" width="4.7109375" style="57" customWidth="1"/>
    <col min="9482" max="9482" width="15.42578125" style="57" customWidth="1"/>
    <col min="9483" max="9483" width="21.28515625" style="57" customWidth="1"/>
    <col min="9484" max="9484" width="20.42578125" style="57" customWidth="1"/>
    <col min="9485" max="9485" width="19" style="57" customWidth="1"/>
    <col min="9486" max="9486" width="5.5703125" style="57" customWidth="1"/>
    <col min="9487" max="9487" width="4.85546875" style="57" customWidth="1"/>
    <col min="9488" max="9488" width="6.42578125" style="57" customWidth="1"/>
    <col min="9489" max="9489" width="5.28515625" style="57" customWidth="1"/>
    <col min="9490" max="9490" width="5.5703125" style="57" customWidth="1"/>
    <col min="9491" max="9491" width="16.5703125" style="57" customWidth="1"/>
    <col min="9492" max="9492" width="4.7109375" style="57" customWidth="1"/>
    <col min="9493" max="9493" width="30.28515625" style="57" customWidth="1"/>
    <col min="9494" max="9494" width="6" style="57" customWidth="1"/>
    <col min="9495" max="9495" width="8.28515625" style="57" customWidth="1"/>
    <col min="9496" max="9729" width="9.140625" style="57"/>
    <col min="9730" max="9730" width="2" style="57" customWidth="1"/>
    <col min="9731" max="9731" width="6" style="57" customWidth="1"/>
    <col min="9732" max="9737" width="4.7109375" style="57" customWidth="1"/>
    <col min="9738" max="9738" width="15.42578125" style="57" customWidth="1"/>
    <col min="9739" max="9739" width="21.28515625" style="57" customWidth="1"/>
    <col min="9740" max="9740" width="20.42578125" style="57" customWidth="1"/>
    <col min="9741" max="9741" width="19" style="57" customWidth="1"/>
    <col min="9742" max="9742" width="5.5703125" style="57" customWidth="1"/>
    <col min="9743" max="9743" width="4.85546875" style="57" customWidth="1"/>
    <col min="9744" max="9744" width="6.42578125" style="57" customWidth="1"/>
    <col min="9745" max="9745" width="5.28515625" style="57" customWidth="1"/>
    <col min="9746" max="9746" width="5.5703125" style="57" customWidth="1"/>
    <col min="9747" max="9747" width="16.5703125" style="57" customWidth="1"/>
    <col min="9748" max="9748" width="4.7109375" style="57" customWidth="1"/>
    <col min="9749" max="9749" width="30.28515625" style="57" customWidth="1"/>
    <col min="9750" max="9750" width="6" style="57" customWidth="1"/>
    <col min="9751" max="9751" width="8.28515625" style="57" customWidth="1"/>
    <col min="9752" max="9985" width="9.140625" style="57"/>
    <col min="9986" max="9986" width="2" style="57" customWidth="1"/>
    <col min="9987" max="9987" width="6" style="57" customWidth="1"/>
    <col min="9988" max="9993" width="4.7109375" style="57" customWidth="1"/>
    <col min="9994" max="9994" width="15.42578125" style="57" customWidth="1"/>
    <col min="9995" max="9995" width="21.28515625" style="57" customWidth="1"/>
    <col min="9996" max="9996" width="20.42578125" style="57" customWidth="1"/>
    <col min="9997" max="9997" width="19" style="57" customWidth="1"/>
    <col min="9998" max="9998" width="5.5703125" style="57" customWidth="1"/>
    <col min="9999" max="9999" width="4.85546875" style="57" customWidth="1"/>
    <col min="10000" max="10000" width="6.42578125" style="57" customWidth="1"/>
    <col min="10001" max="10001" width="5.28515625" style="57" customWidth="1"/>
    <col min="10002" max="10002" width="5.5703125" style="57" customWidth="1"/>
    <col min="10003" max="10003" width="16.5703125" style="57" customWidth="1"/>
    <col min="10004" max="10004" width="4.7109375" style="57" customWidth="1"/>
    <col min="10005" max="10005" width="30.28515625" style="57" customWidth="1"/>
    <col min="10006" max="10006" width="6" style="57" customWidth="1"/>
    <col min="10007" max="10007" width="8.28515625" style="57" customWidth="1"/>
    <col min="10008" max="10241" width="9.140625" style="57"/>
    <col min="10242" max="10242" width="2" style="57" customWidth="1"/>
    <col min="10243" max="10243" width="6" style="57" customWidth="1"/>
    <col min="10244" max="10249" width="4.7109375" style="57" customWidth="1"/>
    <col min="10250" max="10250" width="15.42578125" style="57" customWidth="1"/>
    <col min="10251" max="10251" width="21.28515625" style="57" customWidth="1"/>
    <col min="10252" max="10252" width="20.42578125" style="57" customWidth="1"/>
    <col min="10253" max="10253" width="19" style="57" customWidth="1"/>
    <col min="10254" max="10254" width="5.5703125" style="57" customWidth="1"/>
    <col min="10255" max="10255" width="4.85546875" style="57" customWidth="1"/>
    <col min="10256" max="10256" width="6.42578125" style="57" customWidth="1"/>
    <col min="10257" max="10257" width="5.28515625" style="57" customWidth="1"/>
    <col min="10258" max="10258" width="5.5703125" style="57" customWidth="1"/>
    <col min="10259" max="10259" width="16.5703125" style="57" customWidth="1"/>
    <col min="10260" max="10260" width="4.7109375" style="57" customWidth="1"/>
    <col min="10261" max="10261" width="30.28515625" style="57" customWidth="1"/>
    <col min="10262" max="10262" width="6" style="57" customWidth="1"/>
    <col min="10263" max="10263" width="8.28515625" style="57" customWidth="1"/>
    <col min="10264" max="10497" width="9.140625" style="57"/>
    <col min="10498" max="10498" width="2" style="57" customWidth="1"/>
    <col min="10499" max="10499" width="6" style="57" customWidth="1"/>
    <col min="10500" max="10505" width="4.7109375" style="57" customWidth="1"/>
    <col min="10506" max="10506" width="15.42578125" style="57" customWidth="1"/>
    <col min="10507" max="10507" width="21.28515625" style="57" customWidth="1"/>
    <col min="10508" max="10508" width="20.42578125" style="57" customWidth="1"/>
    <col min="10509" max="10509" width="19" style="57" customWidth="1"/>
    <col min="10510" max="10510" width="5.5703125" style="57" customWidth="1"/>
    <col min="10511" max="10511" width="4.85546875" style="57" customWidth="1"/>
    <col min="10512" max="10512" width="6.42578125" style="57" customWidth="1"/>
    <col min="10513" max="10513" width="5.28515625" style="57" customWidth="1"/>
    <col min="10514" max="10514" width="5.5703125" style="57" customWidth="1"/>
    <col min="10515" max="10515" width="16.5703125" style="57" customWidth="1"/>
    <col min="10516" max="10516" width="4.7109375" style="57" customWidth="1"/>
    <col min="10517" max="10517" width="30.28515625" style="57" customWidth="1"/>
    <col min="10518" max="10518" width="6" style="57" customWidth="1"/>
    <col min="10519" max="10519" width="8.28515625" style="57" customWidth="1"/>
    <col min="10520" max="10753" width="9.140625" style="57"/>
    <col min="10754" max="10754" width="2" style="57" customWidth="1"/>
    <col min="10755" max="10755" width="6" style="57" customWidth="1"/>
    <col min="10756" max="10761" width="4.7109375" style="57" customWidth="1"/>
    <col min="10762" max="10762" width="15.42578125" style="57" customWidth="1"/>
    <col min="10763" max="10763" width="21.28515625" style="57" customWidth="1"/>
    <col min="10764" max="10764" width="20.42578125" style="57" customWidth="1"/>
    <col min="10765" max="10765" width="19" style="57" customWidth="1"/>
    <col min="10766" max="10766" width="5.5703125" style="57" customWidth="1"/>
    <col min="10767" max="10767" width="4.85546875" style="57" customWidth="1"/>
    <col min="10768" max="10768" width="6.42578125" style="57" customWidth="1"/>
    <col min="10769" max="10769" width="5.28515625" style="57" customWidth="1"/>
    <col min="10770" max="10770" width="5.5703125" style="57" customWidth="1"/>
    <col min="10771" max="10771" width="16.5703125" style="57" customWidth="1"/>
    <col min="10772" max="10772" width="4.7109375" style="57" customWidth="1"/>
    <col min="10773" max="10773" width="30.28515625" style="57" customWidth="1"/>
    <col min="10774" max="10774" width="6" style="57" customWidth="1"/>
    <col min="10775" max="10775" width="8.28515625" style="57" customWidth="1"/>
    <col min="10776" max="11009" width="9.140625" style="57"/>
    <col min="11010" max="11010" width="2" style="57" customWidth="1"/>
    <col min="11011" max="11011" width="6" style="57" customWidth="1"/>
    <col min="11012" max="11017" width="4.7109375" style="57" customWidth="1"/>
    <col min="11018" max="11018" width="15.42578125" style="57" customWidth="1"/>
    <col min="11019" max="11019" width="21.28515625" style="57" customWidth="1"/>
    <col min="11020" max="11020" width="20.42578125" style="57" customWidth="1"/>
    <col min="11021" max="11021" width="19" style="57" customWidth="1"/>
    <col min="11022" max="11022" width="5.5703125" style="57" customWidth="1"/>
    <col min="11023" max="11023" width="4.85546875" style="57" customWidth="1"/>
    <col min="11024" max="11024" width="6.42578125" style="57" customWidth="1"/>
    <col min="11025" max="11025" width="5.28515625" style="57" customWidth="1"/>
    <col min="11026" max="11026" width="5.5703125" style="57" customWidth="1"/>
    <col min="11027" max="11027" width="16.5703125" style="57" customWidth="1"/>
    <col min="11028" max="11028" width="4.7109375" style="57" customWidth="1"/>
    <col min="11029" max="11029" width="30.28515625" style="57" customWidth="1"/>
    <col min="11030" max="11030" width="6" style="57" customWidth="1"/>
    <col min="11031" max="11031" width="8.28515625" style="57" customWidth="1"/>
    <col min="11032" max="11265" width="9.140625" style="57"/>
    <col min="11266" max="11266" width="2" style="57" customWidth="1"/>
    <col min="11267" max="11267" width="6" style="57" customWidth="1"/>
    <col min="11268" max="11273" width="4.7109375" style="57" customWidth="1"/>
    <col min="11274" max="11274" width="15.42578125" style="57" customWidth="1"/>
    <col min="11275" max="11275" width="21.28515625" style="57" customWidth="1"/>
    <col min="11276" max="11276" width="20.42578125" style="57" customWidth="1"/>
    <col min="11277" max="11277" width="19" style="57" customWidth="1"/>
    <col min="11278" max="11278" width="5.5703125" style="57" customWidth="1"/>
    <col min="11279" max="11279" width="4.85546875" style="57" customWidth="1"/>
    <col min="11280" max="11280" width="6.42578125" style="57" customWidth="1"/>
    <col min="11281" max="11281" width="5.28515625" style="57" customWidth="1"/>
    <col min="11282" max="11282" width="5.5703125" style="57" customWidth="1"/>
    <col min="11283" max="11283" width="16.5703125" style="57" customWidth="1"/>
    <col min="11284" max="11284" width="4.7109375" style="57" customWidth="1"/>
    <col min="11285" max="11285" width="30.28515625" style="57" customWidth="1"/>
    <col min="11286" max="11286" width="6" style="57" customWidth="1"/>
    <col min="11287" max="11287" width="8.28515625" style="57" customWidth="1"/>
    <col min="11288" max="11521" width="9.140625" style="57"/>
    <col min="11522" max="11522" width="2" style="57" customWidth="1"/>
    <col min="11523" max="11523" width="6" style="57" customWidth="1"/>
    <col min="11524" max="11529" width="4.7109375" style="57" customWidth="1"/>
    <col min="11530" max="11530" width="15.42578125" style="57" customWidth="1"/>
    <col min="11531" max="11531" width="21.28515625" style="57" customWidth="1"/>
    <col min="11532" max="11532" width="20.42578125" style="57" customWidth="1"/>
    <col min="11533" max="11533" width="19" style="57" customWidth="1"/>
    <col min="11534" max="11534" width="5.5703125" style="57" customWidth="1"/>
    <col min="11535" max="11535" width="4.85546875" style="57" customWidth="1"/>
    <col min="11536" max="11536" width="6.42578125" style="57" customWidth="1"/>
    <col min="11537" max="11537" width="5.28515625" style="57" customWidth="1"/>
    <col min="11538" max="11538" width="5.5703125" style="57" customWidth="1"/>
    <col min="11539" max="11539" width="16.5703125" style="57" customWidth="1"/>
    <col min="11540" max="11540" width="4.7109375" style="57" customWidth="1"/>
    <col min="11541" max="11541" width="30.28515625" style="57" customWidth="1"/>
    <col min="11542" max="11542" width="6" style="57" customWidth="1"/>
    <col min="11543" max="11543" width="8.28515625" style="57" customWidth="1"/>
    <col min="11544" max="11777" width="9.140625" style="57"/>
    <col min="11778" max="11778" width="2" style="57" customWidth="1"/>
    <col min="11779" max="11779" width="6" style="57" customWidth="1"/>
    <col min="11780" max="11785" width="4.7109375" style="57" customWidth="1"/>
    <col min="11786" max="11786" width="15.42578125" style="57" customWidth="1"/>
    <col min="11787" max="11787" width="21.28515625" style="57" customWidth="1"/>
    <col min="11788" max="11788" width="20.42578125" style="57" customWidth="1"/>
    <col min="11789" max="11789" width="19" style="57" customWidth="1"/>
    <col min="11790" max="11790" width="5.5703125" style="57" customWidth="1"/>
    <col min="11791" max="11791" width="4.85546875" style="57" customWidth="1"/>
    <col min="11792" max="11792" width="6.42578125" style="57" customWidth="1"/>
    <col min="11793" max="11793" width="5.28515625" style="57" customWidth="1"/>
    <col min="11794" max="11794" width="5.5703125" style="57" customWidth="1"/>
    <col min="11795" max="11795" width="16.5703125" style="57" customWidth="1"/>
    <col min="11796" max="11796" width="4.7109375" style="57" customWidth="1"/>
    <col min="11797" max="11797" width="30.28515625" style="57" customWidth="1"/>
    <col min="11798" max="11798" width="6" style="57" customWidth="1"/>
    <col min="11799" max="11799" width="8.28515625" style="57" customWidth="1"/>
    <col min="11800" max="12033" width="9.140625" style="57"/>
    <col min="12034" max="12034" width="2" style="57" customWidth="1"/>
    <col min="12035" max="12035" width="6" style="57" customWidth="1"/>
    <col min="12036" max="12041" width="4.7109375" style="57" customWidth="1"/>
    <col min="12042" max="12042" width="15.42578125" style="57" customWidth="1"/>
    <col min="12043" max="12043" width="21.28515625" style="57" customWidth="1"/>
    <col min="12044" max="12044" width="20.42578125" style="57" customWidth="1"/>
    <col min="12045" max="12045" width="19" style="57" customWidth="1"/>
    <col min="12046" max="12046" width="5.5703125" style="57" customWidth="1"/>
    <col min="12047" max="12047" width="4.85546875" style="57" customWidth="1"/>
    <col min="12048" max="12048" width="6.42578125" style="57" customWidth="1"/>
    <col min="12049" max="12049" width="5.28515625" style="57" customWidth="1"/>
    <col min="12050" max="12050" width="5.5703125" style="57" customWidth="1"/>
    <col min="12051" max="12051" width="16.5703125" style="57" customWidth="1"/>
    <col min="12052" max="12052" width="4.7109375" style="57" customWidth="1"/>
    <col min="12053" max="12053" width="30.28515625" style="57" customWidth="1"/>
    <col min="12054" max="12054" width="6" style="57" customWidth="1"/>
    <col min="12055" max="12055" width="8.28515625" style="57" customWidth="1"/>
    <col min="12056" max="12289" width="9.140625" style="57"/>
    <col min="12290" max="12290" width="2" style="57" customWidth="1"/>
    <col min="12291" max="12291" width="6" style="57" customWidth="1"/>
    <col min="12292" max="12297" width="4.7109375" style="57" customWidth="1"/>
    <col min="12298" max="12298" width="15.42578125" style="57" customWidth="1"/>
    <col min="12299" max="12299" width="21.28515625" style="57" customWidth="1"/>
    <col min="12300" max="12300" width="20.42578125" style="57" customWidth="1"/>
    <col min="12301" max="12301" width="19" style="57" customWidth="1"/>
    <col min="12302" max="12302" width="5.5703125" style="57" customWidth="1"/>
    <col min="12303" max="12303" width="4.85546875" style="57" customWidth="1"/>
    <col min="12304" max="12304" width="6.42578125" style="57" customWidth="1"/>
    <col min="12305" max="12305" width="5.28515625" style="57" customWidth="1"/>
    <col min="12306" max="12306" width="5.5703125" style="57" customWidth="1"/>
    <col min="12307" max="12307" width="16.5703125" style="57" customWidth="1"/>
    <col min="12308" max="12308" width="4.7109375" style="57" customWidth="1"/>
    <col min="12309" max="12309" width="30.28515625" style="57" customWidth="1"/>
    <col min="12310" max="12310" width="6" style="57" customWidth="1"/>
    <col min="12311" max="12311" width="8.28515625" style="57" customWidth="1"/>
    <col min="12312" max="12545" width="9.140625" style="57"/>
    <col min="12546" max="12546" width="2" style="57" customWidth="1"/>
    <col min="12547" max="12547" width="6" style="57" customWidth="1"/>
    <col min="12548" max="12553" width="4.7109375" style="57" customWidth="1"/>
    <col min="12554" max="12554" width="15.42578125" style="57" customWidth="1"/>
    <col min="12555" max="12555" width="21.28515625" style="57" customWidth="1"/>
    <col min="12556" max="12556" width="20.42578125" style="57" customWidth="1"/>
    <col min="12557" max="12557" width="19" style="57" customWidth="1"/>
    <col min="12558" max="12558" width="5.5703125" style="57" customWidth="1"/>
    <col min="12559" max="12559" width="4.85546875" style="57" customWidth="1"/>
    <col min="12560" max="12560" width="6.42578125" style="57" customWidth="1"/>
    <col min="12561" max="12561" width="5.28515625" style="57" customWidth="1"/>
    <col min="12562" max="12562" width="5.5703125" style="57" customWidth="1"/>
    <col min="12563" max="12563" width="16.5703125" style="57" customWidth="1"/>
    <col min="12564" max="12564" width="4.7109375" style="57" customWidth="1"/>
    <col min="12565" max="12565" width="30.28515625" style="57" customWidth="1"/>
    <col min="12566" max="12566" width="6" style="57" customWidth="1"/>
    <col min="12567" max="12567" width="8.28515625" style="57" customWidth="1"/>
    <col min="12568" max="12801" width="9.140625" style="57"/>
    <col min="12802" max="12802" width="2" style="57" customWidth="1"/>
    <col min="12803" max="12803" width="6" style="57" customWidth="1"/>
    <col min="12804" max="12809" width="4.7109375" style="57" customWidth="1"/>
    <col min="12810" max="12810" width="15.42578125" style="57" customWidth="1"/>
    <col min="12811" max="12811" width="21.28515625" style="57" customWidth="1"/>
    <col min="12812" max="12812" width="20.42578125" style="57" customWidth="1"/>
    <col min="12813" max="12813" width="19" style="57" customWidth="1"/>
    <col min="12814" max="12814" width="5.5703125" style="57" customWidth="1"/>
    <col min="12815" max="12815" width="4.85546875" style="57" customWidth="1"/>
    <col min="12816" max="12816" width="6.42578125" style="57" customWidth="1"/>
    <col min="12817" max="12817" width="5.28515625" style="57" customWidth="1"/>
    <col min="12818" max="12818" width="5.5703125" style="57" customWidth="1"/>
    <col min="12819" max="12819" width="16.5703125" style="57" customWidth="1"/>
    <col min="12820" max="12820" width="4.7109375" style="57" customWidth="1"/>
    <col min="12821" max="12821" width="30.28515625" style="57" customWidth="1"/>
    <col min="12822" max="12822" width="6" style="57" customWidth="1"/>
    <col min="12823" max="12823" width="8.28515625" style="57" customWidth="1"/>
    <col min="12824" max="13057" width="9.140625" style="57"/>
    <col min="13058" max="13058" width="2" style="57" customWidth="1"/>
    <col min="13059" max="13059" width="6" style="57" customWidth="1"/>
    <col min="13060" max="13065" width="4.7109375" style="57" customWidth="1"/>
    <col min="13066" max="13066" width="15.42578125" style="57" customWidth="1"/>
    <col min="13067" max="13067" width="21.28515625" style="57" customWidth="1"/>
    <col min="13068" max="13068" width="20.42578125" style="57" customWidth="1"/>
    <col min="13069" max="13069" width="19" style="57" customWidth="1"/>
    <col min="13070" max="13070" width="5.5703125" style="57" customWidth="1"/>
    <col min="13071" max="13071" width="4.85546875" style="57" customWidth="1"/>
    <col min="13072" max="13072" width="6.42578125" style="57" customWidth="1"/>
    <col min="13073" max="13073" width="5.28515625" style="57" customWidth="1"/>
    <col min="13074" max="13074" width="5.5703125" style="57" customWidth="1"/>
    <col min="13075" max="13075" width="16.5703125" style="57" customWidth="1"/>
    <col min="13076" max="13076" width="4.7109375" style="57" customWidth="1"/>
    <col min="13077" max="13077" width="30.28515625" style="57" customWidth="1"/>
    <col min="13078" max="13078" width="6" style="57" customWidth="1"/>
    <col min="13079" max="13079" width="8.28515625" style="57" customWidth="1"/>
    <col min="13080" max="13313" width="9.140625" style="57"/>
    <col min="13314" max="13314" width="2" style="57" customWidth="1"/>
    <col min="13315" max="13315" width="6" style="57" customWidth="1"/>
    <col min="13316" max="13321" width="4.7109375" style="57" customWidth="1"/>
    <col min="13322" max="13322" width="15.42578125" style="57" customWidth="1"/>
    <col min="13323" max="13323" width="21.28515625" style="57" customWidth="1"/>
    <col min="13324" max="13324" width="20.42578125" style="57" customWidth="1"/>
    <col min="13325" max="13325" width="19" style="57" customWidth="1"/>
    <col min="13326" max="13326" width="5.5703125" style="57" customWidth="1"/>
    <col min="13327" max="13327" width="4.85546875" style="57" customWidth="1"/>
    <col min="13328" max="13328" width="6.42578125" style="57" customWidth="1"/>
    <col min="13329" max="13329" width="5.28515625" style="57" customWidth="1"/>
    <col min="13330" max="13330" width="5.5703125" style="57" customWidth="1"/>
    <col min="13331" max="13331" width="16.5703125" style="57" customWidth="1"/>
    <col min="13332" max="13332" width="4.7109375" style="57" customWidth="1"/>
    <col min="13333" max="13333" width="30.28515625" style="57" customWidth="1"/>
    <col min="13334" max="13334" width="6" style="57" customWidth="1"/>
    <col min="13335" max="13335" width="8.28515625" style="57" customWidth="1"/>
    <col min="13336" max="13569" width="9.140625" style="57"/>
    <col min="13570" max="13570" width="2" style="57" customWidth="1"/>
    <col min="13571" max="13571" width="6" style="57" customWidth="1"/>
    <col min="13572" max="13577" width="4.7109375" style="57" customWidth="1"/>
    <col min="13578" max="13578" width="15.42578125" style="57" customWidth="1"/>
    <col min="13579" max="13579" width="21.28515625" style="57" customWidth="1"/>
    <col min="13580" max="13580" width="20.42578125" style="57" customWidth="1"/>
    <col min="13581" max="13581" width="19" style="57" customWidth="1"/>
    <col min="13582" max="13582" width="5.5703125" style="57" customWidth="1"/>
    <col min="13583" max="13583" width="4.85546875" style="57" customWidth="1"/>
    <col min="13584" max="13584" width="6.42578125" style="57" customWidth="1"/>
    <col min="13585" max="13585" width="5.28515625" style="57" customWidth="1"/>
    <col min="13586" max="13586" width="5.5703125" style="57" customWidth="1"/>
    <col min="13587" max="13587" width="16.5703125" style="57" customWidth="1"/>
    <col min="13588" max="13588" width="4.7109375" style="57" customWidth="1"/>
    <col min="13589" max="13589" width="30.28515625" style="57" customWidth="1"/>
    <col min="13590" max="13590" width="6" style="57" customWidth="1"/>
    <col min="13591" max="13591" width="8.28515625" style="57" customWidth="1"/>
    <col min="13592" max="13825" width="9.140625" style="57"/>
    <col min="13826" max="13826" width="2" style="57" customWidth="1"/>
    <col min="13827" max="13827" width="6" style="57" customWidth="1"/>
    <col min="13828" max="13833" width="4.7109375" style="57" customWidth="1"/>
    <col min="13834" max="13834" width="15.42578125" style="57" customWidth="1"/>
    <col min="13835" max="13835" width="21.28515625" style="57" customWidth="1"/>
    <col min="13836" max="13836" width="20.42578125" style="57" customWidth="1"/>
    <col min="13837" max="13837" width="19" style="57" customWidth="1"/>
    <col min="13838" max="13838" width="5.5703125" style="57" customWidth="1"/>
    <col min="13839" max="13839" width="4.85546875" style="57" customWidth="1"/>
    <col min="13840" max="13840" width="6.42578125" style="57" customWidth="1"/>
    <col min="13841" max="13841" width="5.28515625" style="57" customWidth="1"/>
    <col min="13842" max="13842" width="5.5703125" style="57" customWidth="1"/>
    <col min="13843" max="13843" width="16.5703125" style="57" customWidth="1"/>
    <col min="13844" max="13844" width="4.7109375" style="57" customWidth="1"/>
    <col min="13845" max="13845" width="30.28515625" style="57" customWidth="1"/>
    <col min="13846" max="13846" width="6" style="57" customWidth="1"/>
    <col min="13847" max="13847" width="8.28515625" style="57" customWidth="1"/>
    <col min="13848" max="14081" width="9.140625" style="57"/>
    <col min="14082" max="14082" width="2" style="57" customWidth="1"/>
    <col min="14083" max="14083" width="6" style="57" customWidth="1"/>
    <col min="14084" max="14089" width="4.7109375" style="57" customWidth="1"/>
    <col min="14090" max="14090" width="15.42578125" style="57" customWidth="1"/>
    <col min="14091" max="14091" width="21.28515625" style="57" customWidth="1"/>
    <col min="14092" max="14092" width="20.42578125" style="57" customWidth="1"/>
    <col min="14093" max="14093" width="19" style="57" customWidth="1"/>
    <col min="14094" max="14094" width="5.5703125" style="57" customWidth="1"/>
    <col min="14095" max="14095" width="4.85546875" style="57" customWidth="1"/>
    <col min="14096" max="14096" width="6.42578125" style="57" customWidth="1"/>
    <col min="14097" max="14097" width="5.28515625" style="57" customWidth="1"/>
    <col min="14098" max="14098" width="5.5703125" style="57" customWidth="1"/>
    <col min="14099" max="14099" width="16.5703125" style="57" customWidth="1"/>
    <col min="14100" max="14100" width="4.7109375" style="57" customWidth="1"/>
    <col min="14101" max="14101" width="30.28515625" style="57" customWidth="1"/>
    <col min="14102" max="14102" width="6" style="57" customWidth="1"/>
    <col min="14103" max="14103" width="8.28515625" style="57" customWidth="1"/>
    <col min="14104" max="14337" width="9.140625" style="57"/>
    <col min="14338" max="14338" width="2" style="57" customWidth="1"/>
    <col min="14339" max="14339" width="6" style="57" customWidth="1"/>
    <col min="14340" max="14345" width="4.7109375" style="57" customWidth="1"/>
    <col min="14346" max="14346" width="15.42578125" style="57" customWidth="1"/>
    <col min="14347" max="14347" width="21.28515625" style="57" customWidth="1"/>
    <col min="14348" max="14348" width="20.42578125" style="57" customWidth="1"/>
    <col min="14349" max="14349" width="19" style="57" customWidth="1"/>
    <col min="14350" max="14350" width="5.5703125" style="57" customWidth="1"/>
    <col min="14351" max="14351" width="4.85546875" style="57" customWidth="1"/>
    <col min="14352" max="14352" width="6.42578125" style="57" customWidth="1"/>
    <col min="14353" max="14353" width="5.28515625" style="57" customWidth="1"/>
    <col min="14354" max="14354" width="5.5703125" style="57" customWidth="1"/>
    <col min="14355" max="14355" width="16.5703125" style="57" customWidth="1"/>
    <col min="14356" max="14356" width="4.7109375" style="57" customWidth="1"/>
    <col min="14357" max="14357" width="30.28515625" style="57" customWidth="1"/>
    <col min="14358" max="14358" width="6" style="57" customWidth="1"/>
    <col min="14359" max="14359" width="8.28515625" style="57" customWidth="1"/>
    <col min="14360" max="14593" width="9.140625" style="57"/>
    <col min="14594" max="14594" width="2" style="57" customWidth="1"/>
    <col min="14595" max="14595" width="6" style="57" customWidth="1"/>
    <col min="14596" max="14601" width="4.7109375" style="57" customWidth="1"/>
    <col min="14602" max="14602" width="15.42578125" style="57" customWidth="1"/>
    <col min="14603" max="14603" width="21.28515625" style="57" customWidth="1"/>
    <col min="14604" max="14604" width="20.42578125" style="57" customWidth="1"/>
    <col min="14605" max="14605" width="19" style="57" customWidth="1"/>
    <col min="14606" max="14606" width="5.5703125" style="57" customWidth="1"/>
    <col min="14607" max="14607" width="4.85546875" style="57" customWidth="1"/>
    <col min="14608" max="14608" width="6.42578125" style="57" customWidth="1"/>
    <col min="14609" max="14609" width="5.28515625" style="57" customWidth="1"/>
    <col min="14610" max="14610" width="5.5703125" style="57" customWidth="1"/>
    <col min="14611" max="14611" width="16.5703125" style="57" customWidth="1"/>
    <col min="14612" max="14612" width="4.7109375" style="57" customWidth="1"/>
    <col min="14613" max="14613" width="30.28515625" style="57" customWidth="1"/>
    <col min="14614" max="14614" width="6" style="57" customWidth="1"/>
    <col min="14615" max="14615" width="8.28515625" style="57" customWidth="1"/>
    <col min="14616" max="14849" width="9.140625" style="57"/>
    <col min="14850" max="14850" width="2" style="57" customWidth="1"/>
    <col min="14851" max="14851" width="6" style="57" customWidth="1"/>
    <col min="14852" max="14857" width="4.7109375" style="57" customWidth="1"/>
    <col min="14858" max="14858" width="15.42578125" style="57" customWidth="1"/>
    <col min="14859" max="14859" width="21.28515625" style="57" customWidth="1"/>
    <col min="14860" max="14860" width="20.42578125" style="57" customWidth="1"/>
    <col min="14861" max="14861" width="19" style="57" customWidth="1"/>
    <col min="14862" max="14862" width="5.5703125" style="57" customWidth="1"/>
    <col min="14863" max="14863" width="4.85546875" style="57" customWidth="1"/>
    <col min="14864" max="14864" width="6.42578125" style="57" customWidth="1"/>
    <col min="14865" max="14865" width="5.28515625" style="57" customWidth="1"/>
    <col min="14866" max="14866" width="5.5703125" style="57" customWidth="1"/>
    <col min="14867" max="14867" width="16.5703125" style="57" customWidth="1"/>
    <col min="14868" max="14868" width="4.7109375" style="57" customWidth="1"/>
    <col min="14869" max="14869" width="30.28515625" style="57" customWidth="1"/>
    <col min="14870" max="14870" width="6" style="57" customWidth="1"/>
    <col min="14871" max="14871" width="8.28515625" style="57" customWidth="1"/>
    <col min="14872" max="15105" width="9.140625" style="57"/>
    <col min="15106" max="15106" width="2" style="57" customWidth="1"/>
    <col min="15107" max="15107" width="6" style="57" customWidth="1"/>
    <col min="15108" max="15113" width="4.7109375" style="57" customWidth="1"/>
    <col min="15114" max="15114" width="15.42578125" style="57" customWidth="1"/>
    <col min="15115" max="15115" width="21.28515625" style="57" customWidth="1"/>
    <col min="15116" max="15116" width="20.42578125" style="57" customWidth="1"/>
    <col min="15117" max="15117" width="19" style="57" customWidth="1"/>
    <col min="15118" max="15118" width="5.5703125" style="57" customWidth="1"/>
    <col min="15119" max="15119" width="4.85546875" style="57" customWidth="1"/>
    <col min="15120" max="15120" width="6.42578125" style="57" customWidth="1"/>
    <col min="15121" max="15121" width="5.28515625" style="57" customWidth="1"/>
    <col min="15122" max="15122" width="5.5703125" style="57" customWidth="1"/>
    <col min="15123" max="15123" width="16.5703125" style="57" customWidth="1"/>
    <col min="15124" max="15124" width="4.7109375" style="57" customWidth="1"/>
    <col min="15125" max="15125" width="30.28515625" style="57" customWidth="1"/>
    <col min="15126" max="15126" width="6" style="57" customWidth="1"/>
    <col min="15127" max="15127" width="8.28515625" style="57" customWidth="1"/>
    <col min="15128" max="15361" width="9.140625" style="57"/>
    <col min="15362" max="15362" width="2" style="57" customWidth="1"/>
    <col min="15363" max="15363" width="6" style="57" customWidth="1"/>
    <col min="15364" max="15369" width="4.7109375" style="57" customWidth="1"/>
    <col min="15370" max="15370" width="15.42578125" style="57" customWidth="1"/>
    <col min="15371" max="15371" width="21.28515625" style="57" customWidth="1"/>
    <col min="15372" max="15372" width="20.42578125" style="57" customWidth="1"/>
    <col min="15373" max="15373" width="19" style="57" customWidth="1"/>
    <col min="15374" max="15374" width="5.5703125" style="57" customWidth="1"/>
    <col min="15375" max="15375" width="4.85546875" style="57" customWidth="1"/>
    <col min="15376" max="15376" width="6.42578125" style="57" customWidth="1"/>
    <col min="15377" max="15377" width="5.28515625" style="57" customWidth="1"/>
    <col min="15378" max="15378" width="5.5703125" style="57" customWidth="1"/>
    <col min="15379" max="15379" width="16.5703125" style="57" customWidth="1"/>
    <col min="15380" max="15380" width="4.7109375" style="57" customWidth="1"/>
    <col min="15381" max="15381" width="30.28515625" style="57" customWidth="1"/>
    <col min="15382" max="15382" width="6" style="57" customWidth="1"/>
    <col min="15383" max="15383" width="8.28515625" style="57" customWidth="1"/>
    <col min="15384" max="15617" width="9.140625" style="57"/>
    <col min="15618" max="15618" width="2" style="57" customWidth="1"/>
    <col min="15619" max="15619" width="6" style="57" customWidth="1"/>
    <col min="15620" max="15625" width="4.7109375" style="57" customWidth="1"/>
    <col min="15626" max="15626" width="15.42578125" style="57" customWidth="1"/>
    <col min="15627" max="15627" width="21.28515625" style="57" customWidth="1"/>
    <col min="15628" max="15628" width="20.42578125" style="57" customWidth="1"/>
    <col min="15629" max="15629" width="19" style="57" customWidth="1"/>
    <col min="15630" max="15630" width="5.5703125" style="57" customWidth="1"/>
    <col min="15631" max="15631" width="4.85546875" style="57" customWidth="1"/>
    <col min="15632" max="15632" width="6.42578125" style="57" customWidth="1"/>
    <col min="15633" max="15633" width="5.28515625" style="57" customWidth="1"/>
    <col min="15634" max="15634" width="5.5703125" style="57" customWidth="1"/>
    <col min="15635" max="15635" width="16.5703125" style="57" customWidth="1"/>
    <col min="15636" max="15636" width="4.7109375" style="57" customWidth="1"/>
    <col min="15637" max="15637" width="30.28515625" style="57" customWidth="1"/>
    <col min="15638" max="15638" width="6" style="57" customWidth="1"/>
    <col min="15639" max="15639" width="8.28515625" style="57" customWidth="1"/>
    <col min="15640" max="15873" width="9.140625" style="57"/>
    <col min="15874" max="15874" width="2" style="57" customWidth="1"/>
    <col min="15875" max="15875" width="6" style="57" customWidth="1"/>
    <col min="15876" max="15881" width="4.7109375" style="57" customWidth="1"/>
    <col min="15882" max="15882" width="15.42578125" style="57" customWidth="1"/>
    <col min="15883" max="15883" width="21.28515625" style="57" customWidth="1"/>
    <col min="15884" max="15884" width="20.42578125" style="57" customWidth="1"/>
    <col min="15885" max="15885" width="19" style="57" customWidth="1"/>
    <col min="15886" max="15886" width="5.5703125" style="57" customWidth="1"/>
    <col min="15887" max="15887" width="4.85546875" style="57" customWidth="1"/>
    <col min="15888" max="15888" width="6.42578125" style="57" customWidth="1"/>
    <col min="15889" max="15889" width="5.28515625" style="57" customWidth="1"/>
    <col min="15890" max="15890" width="5.5703125" style="57" customWidth="1"/>
    <col min="15891" max="15891" width="16.5703125" style="57" customWidth="1"/>
    <col min="15892" max="15892" width="4.7109375" style="57" customWidth="1"/>
    <col min="15893" max="15893" width="30.28515625" style="57" customWidth="1"/>
    <col min="15894" max="15894" width="6" style="57" customWidth="1"/>
    <col min="15895" max="15895" width="8.28515625" style="57" customWidth="1"/>
    <col min="15896" max="16129" width="9.140625" style="57"/>
    <col min="16130" max="16130" width="2" style="57" customWidth="1"/>
    <col min="16131" max="16131" width="6" style="57" customWidth="1"/>
    <col min="16132" max="16137" width="4.7109375" style="57" customWidth="1"/>
    <col min="16138" max="16138" width="15.42578125" style="57" customWidth="1"/>
    <col min="16139" max="16139" width="21.28515625" style="57" customWidth="1"/>
    <col min="16140" max="16140" width="20.42578125" style="57" customWidth="1"/>
    <col min="16141" max="16141" width="19" style="57" customWidth="1"/>
    <col min="16142" max="16142" width="5.5703125" style="57" customWidth="1"/>
    <col min="16143" max="16143" width="4.85546875" style="57" customWidth="1"/>
    <col min="16144" max="16144" width="6.42578125" style="57" customWidth="1"/>
    <col min="16145" max="16145" width="5.28515625" style="57" customWidth="1"/>
    <col min="16146" max="16146" width="5.5703125" style="57" customWidth="1"/>
    <col min="16147" max="16147" width="16.5703125" style="57" customWidth="1"/>
    <col min="16148" max="16148" width="4.7109375" style="57" customWidth="1"/>
    <col min="16149" max="16149" width="30.28515625" style="57" customWidth="1"/>
    <col min="16150" max="16150" width="6" style="57" customWidth="1"/>
    <col min="16151" max="16151" width="8.28515625" style="57" customWidth="1"/>
    <col min="16152" max="16384" width="9.140625" style="57"/>
  </cols>
  <sheetData>
    <row r="1" spans="1:59" ht="15.75" customHeight="1" x14ac:dyDescent="0.25">
      <c r="K1" s="58" t="s">
        <v>12</v>
      </c>
      <c r="U1" s="66"/>
      <c r="V1" s="66" t="s">
        <v>29</v>
      </c>
      <c r="W1" s="60" t="s">
        <v>29</v>
      </c>
      <c r="X1" s="61" t="s">
        <v>30</v>
      </c>
      <c r="Y1" s="61" t="s">
        <v>31</v>
      </c>
      <c r="Z1" s="61" t="s">
        <v>32</v>
      </c>
      <c r="AA1" s="61" t="s">
        <v>33</v>
      </c>
      <c r="AB1" s="61" t="s">
        <v>34</v>
      </c>
      <c r="AC1" s="61" t="s">
        <v>35</v>
      </c>
      <c r="AD1" s="61" t="s">
        <v>36</v>
      </c>
      <c r="AE1" s="61" t="s">
        <v>37</v>
      </c>
      <c r="AF1" s="61" t="s">
        <v>38</v>
      </c>
      <c r="AG1" s="61" t="s">
        <v>39</v>
      </c>
      <c r="AH1" s="61" t="s">
        <v>40</v>
      </c>
      <c r="AI1" s="61" t="s">
        <v>41</v>
      </c>
      <c r="AJ1" s="61" t="s">
        <v>42</v>
      </c>
      <c r="AK1" s="61" t="s">
        <v>43</v>
      </c>
      <c r="AL1" s="61" t="s">
        <v>44</v>
      </c>
      <c r="AM1" s="61" t="s">
        <v>45</v>
      </c>
      <c r="AN1" s="61" t="s">
        <v>46</v>
      </c>
      <c r="AO1" s="61" t="s">
        <v>47</v>
      </c>
      <c r="AP1" s="61" t="s">
        <v>48</v>
      </c>
      <c r="AQ1" s="61" t="s">
        <v>49</v>
      </c>
      <c r="AR1" s="61" t="s">
        <v>50</v>
      </c>
      <c r="AS1" s="61" t="s">
        <v>51</v>
      </c>
      <c r="AT1" s="61" t="s">
        <v>52</v>
      </c>
      <c r="AU1" s="61" t="s">
        <v>53</v>
      </c>
      <c r="AV1" s="61" t="s">
        <v>54</v>
      </c>
      <c r="AW1" s="61" t="s">
        <v>55</v>
      </c>
      <c r="AX1" s="61" t="s">
        <v>56</v>
      </c>
      <c r="AY1" s="61" t="s">
        <v>57</v>
      </c>
      <c r="AZ1" s="61" t="s">
        <v>58</v>
      </c>
      <c r="BA1" s="61" t="s">
        <v>59</v>
      </c>
      <c r="BB1" s="61" t="s">
        <v>60</v>
      </c>
      <c r="BC1" s="61" t="s">
        <v>61</v>
      </c>
      <c r="BD1" s="61" t="s">
        <v>62</v>
      </c>
      <c r="BE1" s="61" t="s">
        <v>63</v>
      </c>
      <c r="BF1" s="61" t="s">
        <v>64</v>
      </c>
      <c r="BG1" s="61" t="s">
        <v>65</v>
      </c>
    </row>
    <row r="2" spans="1:59" x14ac:dyDescent="0.2">
      <c r="G2" s="62"/>
      <c r="K2" s="63"/>
      <c r="L2" s="63" t="s">
        <v>13</v>
      </c>
      <c r="U2" s="133" t="s">
        <v>66</v>
      </c>
      <c r="V2" s="134" t="s">
        <v>30</v>
      </c>
      <c r="W2" s="60"/>
      <c r="X2" s="18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</row>
    <row r="3" spans="1:59" x14ac:dyDescent="0.2">
      <c r="U3" s="133" t="s">
        <v>67</v>
      </c>
      <c r="V3" s="134" t="s">
        <v>31</v>
      </c>
      <c r="X3" s="18"/>
    </row>
    <row r="4" spans="1:59" ht="12.75" customHeight="1" x14ac:dyDescent="0.2">
      <c r="B4" s="63"/>
      <c r="C4" s="65"/>
      <c r="J4" s="57" t="s">
        <v>68</v>
      </c>
      <c r="K4" s="65"/>
      <c r="M4" s="66" t="s">
        <v>69</v>
      </c>
      <c r="S4" s="63" t="s">
        <v>70</v>
      </c>
      <c r="U4" s="133" t="s">
        <v>71</v>
      </c>
      <c r="V4" s="134" t="s">
        <v>32</v>
      </c>
      <c r="X4" s="18">
        <v>17.899999999999999</v>
      </c>
    </row>
    <row r="5" spans="1:59" x14ac:dyDescent="0.2">
      <c r="U5" s="133" t="s">
        <v>72</v>
      </c>
      <c r="V5" s="134" t="s">
        <v>33</v>
      </c>
      <c r="X5" s="18"/>
    </row>
    <row r="6" spans="1:59" ht="12.75" customHeight="1" x14ac:dyDescent="0.2">
      <c r="B6" s="63" t="s">
        <v>73</v>
      </c>
      <c r="C6" s="67"/>
      <c r="J6" s="63" t="s">
        <v>74</v>
      </c>
      <c r="K6" s="68" t="s">
        <v>75</v>
      </c>
      <c r="R6" s="143">
        <v>2</v>
      </c>
      <c r="S6" s="147">
        <f>KM!N5</f>
        <v>2014</v>
      </c>
      <c r="U6" s="133" t="s">
        <v>76</v>
      </c>
      <c r="V6" s="134" t="s">
        <v>34</v>
      </c>
      <c r="X6" s="18"/>
    </row>
    <row r="7" spans="1:59" x14ac:dyDescent="0.2">
      <c r="K7" s="57" t="s">
        <v>77</v>
      </c>
      <c r="U7" s="133" t="s">
        <v>78</v>
      </c>
      <c r="V7" s="134" t="s">
        <v>35</v>
      </c>
    </row>
    <row r="8" spans="1:59" x14ac:dyDescent="0.2">
      <c r="K8" s="57" t="s">
        <v>79</v>
      </c>
      <c r="U8" s="133" t="s">
        <v>80</v>
      </c>
      <c r="V8" s="134" t="s">
        <v>36</v>
      </c>
    </row>
    <row r="9" spans="1:59" s="69" customFormat="1" ht="26.25" customHeight="1" thickBot="1" x14ac:dyDescent="0.25">
      <c r="B9" s="186" t="s">
        <v>81</v>
      </c>
      <c r="C9" s="187"/>
      <c r="D9" s="187"/>
      <c r="E9" s="187"/>
      <c r="F9" s="187"/>
      <c r="G9" s="187"/>
      <c r="H9" s="188"/>
      <c r="I9" s="148"/>
      <c r="J9" s="70"/>
      <c r="K9" s="71"/>
      <c r="L9" s="71"/>
      <c r="M9" s="72" t="s">
        <v>82</v>
      </c>
      <c r="N9" s="73">
        <f>SUM(N11:N34)</f>
        <v>37.299999999999997</v>
      </c>
      <c r="O9" s="74">
        <f>SUM(O11:O34)</f>
        <v>37.299999999999997</v>
      </c>
      <c r="P9" s="74">
        <f>SUM(P11:P34)</f>
        <v>89.5</v>
      </c>
      <c r="Q9" s="74"/>
      <c r="R9" s="74">
        <f>SUM(R11:R34)</f>
        <v>940</v>
      </c>
      <c r="U9" s="133" t="s">
        <v>83</v>
      </c>
      <c r="V9" s="134" t="s">
        <v>37</v>
      </c>
      <c r="W9" s="75"/>
      <c r="X9" s="75"/>
      <c r="Y9" s="75"/>
    </row>
    <row r="10" spans="1:59" s="66" customFormat="1" ht="26.25" customHeight="1" thickBot="1" x14ac:dyDescent="0.25">
      <c r="A10" s="76"/>
      <c r="B10" s="77"/>
      <c r="C10" s="78" t="s">
        <v>14</v>
      </c>
      <c r="D10" s="79" t="s">
        <v>15</v>
      </c>
      <c r="E10" s="79" t="s">
        <v>16</v>
      </c>
      <c r="F10" s="79" t="s">
        <v>17</v>
      </c>
      <c r="G10" s="79" t="s">
        <v>18</v>
      </c>
      <c r="H10" s="80" t="s">
        <v>19</v>
      </c>
      <c r="I10" s="189" t="s">
        <v>84</v>
      </c>
      <c r="J10" s="190"/>
      <c r="K10" s="81" t="s">
        <v>85</v>
      </c>
      <c r="L10" s="81" t="s">
        <v>86</v>
      </c>
      <c r="M10" s="82" t="s">
        <v>87</v>
      </c>
      <c r="N10" s="83" t="s">
        <v>88</v>
      </c>
      <c r="O10" s="84" t="s">
        <v>89</v>
      </c>
      <c r="P10" s="85" t="s">
        <v>20</v>
      </c>
      <c r="Q10" s="86" t="s">
        <v>21</v>
      </c>
      <c r="R10" s="84" t="s">
        <v>22</v>
      </c>
      <c r="U10" s="133" t="s">
        <v>90</v>
      </c>
      <c r="V10" s="134" t="s">
        <v>38</v>
      </c>
      <c r="W10" s="87"/>
      <c r="X10" s="87"/>
      <c r="Y10" s="87"/>
    </row>
    <row r="11" spans="1:59" s="66" customFormat="1" ht="18.75" customHeight="1" x14ac:dyDescent="0.2">
      <c r="A11" s="174" t="s">
        <v>91</v>
      </c>
      <c r="B11" s="88" t="s">
        <v>23</v>
      </c>
      <c r="C11" s="138">
        <v>3.85</v>
      </c>
      <c r="D11" s="89">
        <v>3.85</v>
      </c>
      <c r="E11" s="89">
        <v>3.85</v>
      </c>
      <c r="F11" s="89">
        <v>3.85</v>
      </c>
      <c r="G11" s="89">
        <v>3.85</v>
      </c>
      <c r="H11" s="90"/>
      <c r="I11" s="139">
        <v>0</v>
      </c>
      <c r="J11" s="136" t="str">
        <f>IF(I11="","",TEXT(DATE($S$6,1,3)-WEEKDAY(DATE($S$6,1,3))-5+(7*$R$6)+I11," jj mmm"))</f>
        <v xml:space="preserve"> 06 janv</v>
      </c>
      <c r="K11" s="91" t="s">
        <v>173</v>
      </c>
      <c r="L11" s="91" t="s">
        <v>174</v>
      </c>
      <c r="M11" s="92" t="s">
        <v>175</v>
      </c>
      <c r="N11" s="93">
        <v>8</v>
      </c>
      <c r="O11" s="94">
        <f>IF(N11="","",N11)</f>
        <v>8</v>
      </c>
      <c r="P11" s="95">
        <f>IF(Q11="RM",$X$4,"")</f>
        <v>17.899999999999999</v>
      </c>
      <c r="Q11" s="96" t="str">
        <f>IF(I11="","","RM")</f>
        <v>RM</v>
      </c>
      <c r="R11" s="94">
        <f>IF(I11="","",IF(I11=0,$X$11,IF(I11=1,$X$12,IF(I11=2,$X$13,IF(I11=3,$X$14,IF(I11=4,$X$15))))))</f>
        <v>207</v>
      </c>
      <c r="S11" s="97" t="s">
        <v>92</v>
      </c>
      <c r="U11" s="133" t="s">
        <v>93</v>
      </c>
      <c r="V11" s="134" t="s">
        <v>39</v>
      </c>
      <c r="W11" s="87"/>
      <c r="X11" s="18">
        <f>SUM(KM!H19)</f>
        <v>207</v>
      </c>
      <c r="Y11" s="87"/>
    </row>
    <row r="12" spans="1:59" s="66" customFormat="1" ht="18.75" customHeight="1" x14ac:dyDescent="0.2">
      <c r="A12" s="175"/>
      <c r="B12" s="98" t="s">
        <v>24</v>
      </c>
      <c r="C12" s="177" t="s">
        <v>139</v>
      </c>
      <c r="D12" s="178"/>
      <c r="E12" s="178"/>
      <c r="F12" s="178"/>
      <c r="G12" s="179"/>
      <c r="H12" s="99"/>
      <c r="I12" s="140"/>
      <c r="J12" s="137" t="str">
        <f t="shared" ref="J12:J34" si="0">IF(I12="","",TEXT(DATE($S$6,1,3)-WEEKDAY(DATE($S$6,1,3))-5+(7*$R$6)+I12," jj mmm"))</f>
        <v/>
      </c>
      <c r="K12" s="100"/>
      <c r="L12" s="101"/>
      <c r="M12" s="102"/>
      <c r="N12" s="103"/>
      <c r="O12" s="94" t="str">
        <f t="shared" ref="O12:O34" si="1">IF(N12="","",N12)</f>
        <v/>
      </c>
      <c r="P12" s="95" t="str">
        <f t="shared" ref="P12:P34" si="2">IF(Q12="RM",$X$4,"")</f>
        <v/>
      </c>
      <c r="Q12" s="96" t="str">
        <f t="shared" ref="Q12:Q34" si="3">IF(I12="","","RM")</f>
        <v/>
      </c>
      <c r="R12" s="94" t="str">
        <f t="shared" ref="R12:R34" si="4">IF(I12="","",IF(I12=0,$X$11,IF(I12=1,$X$12,IF(I12=2,$X$13,IF(I12=3,$X$14,IF(I12=4,$X$15))))))</f>
        <v/>
      </c>
      <c r="S12" s="97" t="s">
        <v>94</v>
      </c>
      <c r="U12" s="133" t="s">
        <v>95</v>
      </c>
      <c r="V12" s="134" t="s">
        <v>40</v>
      </c>
      <c r="W12" s="87"/>
      <c r="X12" s="18">
        <f>SUM(KM!H20)</f>
        <v>185</v>
      </c>
      <c r="Y12" s="105"/>
    </row>
    <row r="13" spans="1:59" ht="18.75" customHeight="1" x14ac:dyDescent="0.2">
      <c r="A13" s="175"/>
      <c r="B13" s="106" t="s">
        <v>96</v>
      </c>
      <c r="C13" s="107"/>
      <c r="D13" s="107"/>
      <c r="E13" s="107"/>
      <c r="F13" s="107"/>
      <c r="G13" s="107"/>
      <c r="H13" s="130"/>
      <c r="I13" s="140">
        <v>1</v>
      </c>
      <c r="J13" s="137" t="str">
        <f t="shared" si="0"/>
        <v xml:space="preserve"> 07 janv</v>
      </c>
      <c r="K13" s="101" t="s">
        <v>173</v>
      </c>
      <c r="L13" s="101" t="s">
        <v>174</v>
      </c>
      <c r="M13" s="102" t="s">
        <v>175</v>
      </c>
      <c r="N13" s="93">
        <v>4</v>
      </c>
      <c r="O13" s="94">
        <f t="shared" si="1"/>
        <v>4</v>
      </c>
      <c r="P13" s="95">
        <f t="shared" si="2"/>
        <v>17.899999999999999</v>
      </c>
      <c r="Q13" s="96" t="str">
        <f t="shared" si="3"/>
        <v>RM</v>
      </c>
      <c r="R13" s="94">
        <f t="shared" si="4"/>
        <v>185</v>
      </c>
      <c r="S13" s="97" t="s">
        <v>97</v>
      </c>
      <c r="U13" s="133" t="s">
        <v>98</v>
      </c>
      <c r="V13" s="134" t="s">
        <v>41</v>
      </c>
      <c r="X13" s="18">
        <f>SUM(KM!H21)</f>
        <v>193</v>
      </c>
      <c r="Y13" s="105"/>
    </row>
    <row r="14" spans="1:59" ht="18.75" customHeight="1" thickBot="1" x14ac:dyDescent="0.25">
      <c r="A14" s="176"/>
      <c r="B14" s="108"/>
      <c r="C14" s="109"/>
      <c r="D14" s="110"/>
      <c r="E14" s="111"/>
      <c r="F14" s="111"/>
      <c r="G14" s="111"/>
      <c r="H14" s="112"/>
      <c r="I14" s="140"/>
      <c r="J14" s="137" t="str">
        <f t="shared" si="0"/>
        <v/>
      </c>
      <c r="K14" s="101" t="s">
        <v>176</v>
      </c>
      <c r="L14" s="101" t="s">
        <v>177</v>
      </c>
      <c r="M14" s="102" t="s">
        <v>175</v>
      </c>
      <c r="N14" s="93">
        <v>1</v>
      </c>
      <c r="O14" s="94">
        <f t="shared" si="1"/>
        <v>1</v>
      </c>
      <c r="P14" s="95" t="str">
        <f t="shared" si="2"/>
        <v/>
      </c>
      <c r="Q14" s="96" t="str">
        <f t="shared" si="3"/>
        <v/>
      </c>
      <c r="R14" s="94" t="str">
        <f t="shared" si="4"/>
        <v/>
      </c>
      <c r="S14" s="97" t="s">
        <v>99</v>
      </c>
      <c r="U14" s="133" t="s">
        <v>100</v>
      </c>
      <c r="V14" s="134" t="s">
        <v>42</v>
      </c>
      <c r="X14" s="18">
        <f>SUM(KM!H22)</f>
        <v>179</v>
      </c>
      <c r="Y14" s="105"/>
    </row>
    <row r="15" spans="1:59" ht="18.75" customHeight="1" x14ac:dyDescent="0.2">
      <c r="A15" s="174" t="s">
        <v>101</v>
      </c>
      <c r="B15" s="88" t="s">
        <v>23</v>
      </c>
      <c r="C15" s="138">
        <v>3.85</v>
      </c>
      <c r="D15" s="89">
        <v>3.85</v>
      </c>
      <c r="E15" s="89">
        <v>3.85</v>
      </c>
      <c r="F15" s="89">
        <v>3.85</v>
      </c>
      <c r="G15" s="89">
        <v>3.85</v>
      </c>
      <c r="H15" s="113"/>
      <c r="I15" s="140"/>
      <c r="J15" s="137" t="str">
        <f t="shared" si="0"/>
        <v/>
      </c>
      <c r="K15" s="100" t="s">
        <v>178</v>
      </c>
      <c r="L15" s="101" t="s">
        <v>179</v>
      </c>
      <c r="M15" s="102" t="s">
        <v>175</v>
      </c>
      <c r="N15" s="103">
        <v>1.3</v>
      </c>
      <c r="O15" s="94">
        <f t="shared" si="1"/>
        <v>1.3</v>
      </c>
      <c r="P15" s="95" t="str">
        <f t="shared" si="2"/>
        <v/>
      </c>
      <c r="Q15" s="96" t="str">
        <f t="shared" si="3"/>
        <v/>
      </c>
      <c r="R15" s="94" t="str">
        <f t="shared" si="4"/>
        <v/>
      </c>
      <c r="S15" s="97" t="s">
        <v>102</v>
      </c>
      <c r="U15" s="133" t="s">
        <v>103</v>
      </c>
      <c r="V15" s="134" t="s">
        <v>43</v>
      </c>
      <c r="X15" s="18">
        <f>SUM(KM!H23)</f>
        <v>176</v>
      </c>
      <c r="Y15" s="105"/>
    </row>
    <row r="16" spans="1:59" ht="18.75" customHeight="1" x14ac:dyDescent="0.2">
      <c r="A16" s="175"/>
      <c r="B16" s="98" t="s">
        <v>24</v>
      </c>
      <c r="C16" s="177" t="s">
        <v>139</v>
      </c>
      <c r="D16" s="178"/>
      <c r="E16" s="178"/>
      <c r="F16" s="178"/>
      <c r="G16" s="179"/>
      <c r="H16" s="114"/>
      <c r="I16" s="140"/>
      <c r="J16" s="137" t="str">
        <f t="shared" si="0"/>
        <v/>
      </c>
      <c r="K16" s="101" t="s">
        <v>180</v>
      </c>
      <c r="L16" s="101" t="s">
        <v>177</v>
      </c>
      <c r="M16" s="102" t="s">
        <v>175</v>
      </c>
      <c r="N16" s="103">
        <v>1.5</v>
      </c>
      <c r="O16" s="94">
        <f t="shared" si="1"/>
        <v>1.5</v>
      </c>
      <c r="P16" s="95" t="str">
        <f t="shared" si="2"/>
        <v/>
      </c>
      <c r="Q16" s="96" t="str">
        <f t="shared" si="3"/>
        <v/>
      </c>
      <c r="R16" s="94" t="str">
        <f t="shared" si="4"/>
        <v/>
      </c>
      <c r="S16" s="97" t="s">
        <v>104</v>
      </c>
      <c r="U16" s="133" t="s">
        <v>105</v>
      </c>
      <c r="V16" s="134" t="s">
        <v>44</v>
      </c>
      <c r="X16" s="104"/>
      <c r="Y16" s="105"/>
    </row>
    <row r="17" spans="1:25" ht="18.75" customHeight="1" x14ac:dyDescent="0.2">
      <c r="A17" s="175"/>
      <c r="B17" s="106" t="s">
        <v>96</v>
      </c>
      <c r="C17" s="107"/>
      <c r="D17" s="107"/>
      <c r="E17" s="107"/>
      <c r="F17" s="107"/>
      <c r="G17" s="107"/>
      <c r="H17" s="130"/>
      <c r="I17" s="140"/>
      <c r="J17" s="137" t="str">
        <f t="shared" si="0"/>
        <v/>
      </c>
      <c r="K17" s="160"/>
      <c r="L17" s="160"/>
      <c r="M17" s="114"/>
      <c r="N17" s="162"/>
      <c r="O17" s="94" t="str">
        <f t="shared" si="1"/>
        <v/>
      </c>
      <c r="P17" s="95" t="str">
        <f t="shared" si="2"/>
        <v/>
      </c>
      <c r="Q17" s="96" t="str">
        <f t="shared" si="3"/>
        <v/>
      </c>
      <c r="R17" s="94" t="str">
        <f t="shared" si="4"/>
        <v/>
      </c>
      <c r="S17" s="97" t="s">
        <v>106</v>
      </c>
      <c r="U17" s="133" t="s">
        <v>107</v>
      </c>
      <c r="V17" s="134" t="s">
        <v>45</v>
      </c>
      <c r="X17" s="104"/>
      <c r="Y17" s="105"/>
    </row>
    <row r="18" spans="1:25" ht="18.75" customHeight="1" thickBot="1" x14ac:dyDescent="0.25">
      <c r="A18" s="176"/>
      <c r="B18" s="115"/>
      <c r="C18" s="116"/>
      <c r="D18" s="116"/>
      <c r="E18" s="116"/>
      <c r="F18" s="116"/>
      <c r="G18" s="116"/>
      <c r="H18" s="132"/>
      <c r="I18" s="140"/>
      <c r="J18" s="137" t="str">
        <f t="shared" si="0"/>
        <v/>
      </c>
      <c r="K18" s="149"/>
      <c r="L18" s="149"/>
      <c r="M18" s="150"/>
      <c r="N18" s="93"/>
      <c r="O18" s="94" t="str">
        <f t="shared" si="1"/>
        <v/>
      </c>
      <c r="P18" s="95" t="str">
        <f t="shared" si="2"/>
        <v/>
      </c>
      <c r="Q18" s="96" t="str">
        <f t="shared" si="3"/>
        <v/>
      </c>
      <c r="R18" s="94" t="str">
        <f t="shared" si="4"/>
        <v/>
      </c>
      <c r="S18" s="97" t="s">
        <v>108</v>
      </c>
      <c r="U18" s="133" t="s">
        <v>109</v>
      </c>
      <c r="V18" s="134" t="s">
        <v>46</v>
      </c>
      <c r="X18" s="104"/>
      <c r="Y18" s="105"/>
    </row>
    <row r="19" spans="1:25" ht="18.75" customHeight="1" thickBot="1" x14ac:dyDescent="0.25">
      <c r="B19" s="117" t="s">
        <v>110</v>
      </c>
      <c r="C19" s="118">
        <f>(C11+C15)</f>
        <v>7.7</v>
      </c>
      <c r="D19" s="118">
        <f t="shared" ref="D19:H19" si="5">IF(D12+D16&lt;1.5,D11+D15,D11+D12+D15+D16-1.5)</f>
        <v>7.7</v>
      </c>
      <c r="E19" s="118">
        <f t="shared" si="5"/>
        <v>7.7</v>
      </c>
      <c r="F19" s="118">
        <f t="shared" si="5"/>
        <v>7.7</v>
      </c>
      <c r="G19" s="118">
        <f t="shared" si="5"/>
        <v>7.7</v>
      </c>
      <c r="H19" s="131">
        <f t="shared" si="5"/>
        <v>0</v>
      </c>
      <c r="I19" s="140">
        <v>2</v>
      </c>
      <c r="J19" s="137" t="str">
        <f t="shared" si="0"/>
        <v xml:space="preserve"> 08 janv</v>
      </c>
      <c r="K19" s="101" t="s">
        <v>181</v>
      </c>
      <c r="L19" s="101" t="s">
        <v>182</v>
      </c>
      <c r="M19" s="102" t="s">
        <v>183</v>
      </c>
      <c r="N19" s="103">
        <v>1</v>
      </c>
      <c r="O19" s="94">
        <f t="shared" si="1"/>
        <v>1</v>
      </c>
      <c r="P19" s="95">
        <f t="shared" si="2"/>
        <v>17.899999999999999</v>
      </c>
      <c r="Q19" s="96" t="str">
        <f t="shared" si="3"/>
        <v>RM</v>
      </c>
      <c r="R19" s="94">
        <f t="shared" si="4"/>
        <v>193</v>
      </c>
      <c r="S19" s="97" t="s">
        <v>111</v>
      </c>
      <c r="U19" s="133" t="s">
        <v>112</v>
      </c>
      <c r="V19" s="134" t="s">
        <v>47</v>
      </c>
      <c r="X19" s="104"/>
      <c r="Y19" s="105"/>
    </row>
    <row r="20" spans="1:25" ht="18.75" customHeight="1" thickBot="1" x14ac:dyDescent="0.25">
      <c r="B20" s="180" t="s">
        <v>138</v>
      </c>
      <c r="C20" s="181"/>
      <c r="D20" s="182">
        <f>SUM(C19:H19)</f>
        <v>38.5</v>
      </c>
      <c r="E20" s="183"/>
      <c r="F20" s="119"/>
      <c r="G20" s="119"/>
      <c r="H20" s="119"/>
      <c r="I20" s="140"/>
      <c r="J20" s="137" t="str">
        <f t="shared" si="0"/>
        <v/>
      </c>
      <c r="K20" s="101" t="s">
        <v>184</v>
      </c>
      <c r="L20" s="101" t="s">
        <v>182</v>
      </c>
      <c r="M20" s="102" t="s">
        <v>183</v>
      </c>
      <c r="N20" s="103">
        <v>2</v>
      </c>
      <c r="O20" s="94">
        <f t="shared" si="1"/>
        <v>2</v>
      </c>
      <c r="P20" s="95" t="str">
        <f t="shared" si="2"/>
        <v/>
      </c>
      <c r="Q20" s="96" t="str">
        <f t="shared" si="3"/>
        <v/>
      </c>
      <c r="R20" s="94" t="str">
        <f t="shared" si="4"/>
        <v/>
      </c>
      <c r="S20" s="97" t="s">
        <v>113</v>
      </c>
      <c r="U20" s="133" t="s">
        <v>114</v>
      </c>
      <c r="V20" s="134" t="s">
        <v>48</v>
      </c>
      <c r="X20" s="104"/>
      <c r="Y20" s="105"/>
    </row>
    <row r="21" spans="1:25" ht="18.75" customHeight="1" x14ac:dyDescent="0.2">
      <c r="B21" s="120"/>
      <c r="C21" s="121"/>
      <c r="D21" s="122"/>
      <c r="E21" s="119"/>
      <c r="F21" s="119"/>
      <c r="G21" s="119"/>
      <c r="H21" s="119"/>
      <c r="I21" s="140"/>
      <c r="J21" s="137" t="str">
        <f t="shared" si="0"/>
        <v/>
      </c>
      <c r="K21" s="101" t="s">
        <v>185</v>
      </c>
      <c r="L21" s="101" t="s">
        <v>186</v>
      </c>
      <c r="M21" s="102" t="s">
        <v>187</v>
      </c>
      <c r="N21" s="103">
        <v>0.5</v>
      </c>
      <c r="O21" s="94">
        <f t="shared" si="1"/>
        <v>0.5</v>
      </c>
      <c r="P21" s="95" t="str">
        <f t="shared" si="2"/>
        <v/>
      </c>
      <c r="Q21" s="96" t="str">
        <f t="shared" si="3"/>
        <v/>
      </c>
      <c r="R21" s="94" t="str">
        <f t="shared" si="4"/>
        <v/>
      </c>
      <c r="S21" s="97" t="s">
        <v>115</v>
      </c>
      <c r="U21" s="133" t="s">
        <v>116</v>
      </c>
      <c r="V21" s="134" t="s">
        <v>49</v>
      </c>
      <c r="X21" s="104"/>
      <c r="Y21" s="105"/>
    </row>
    <row r="22" spans="1:25" ht="18.75" customHeight="1" x14ac:dyDescent="0.2">
      <c r="B22" s="120"/>
      <c r="C22" s="122"/>
      <c r="D22" s="123"/>
      <c r="E22" s="119"/>
      <c r="F22" s="119"/>
      <c r="G22" s="119"/>
      <c r="H22" s="119"/>
      <c r="I22" s="141"/>
      <c r="J22" s="137" t="str">
        <f t="shared" si="0"/>
        <v/>
      </c>
      <c r="K22" s="101" t="s">
        <v>188</v>
      </c>
      <c r="L22" s="101" t="s">
        <v>186</v>
      </c>
      <c r="M22" s="102" t="s">
        <v>187</v>
      </c>
      <c r="N22" s="103">
        <v>4</v>
      </c>
      <c r="O22" s="94">
        <f t="shared" si="1"/>
        <v>4</v>
      </c>
      <c r="P22" s="95" t="str">
        <f t="shared" si="2"/>
        <v/>
      </c>
      <c r="Q22" s="96" t="str">
        <f t="shared" si="3"/>
        <v/>
      </c>
      <c r="R22" s="94" t="str">
        <f t="shared" si="4"/>
        <v/>
      </c>
      <c r="S22" s="97" t="s">
        <v>117</v>
      </c>
      <c r="U22" s="133" t="s">
        <v>118</v>
      </c>
      <c r="V22" s="134" t="s">
        <v>50</v>
      </c>
      <c r="X22" s="104"/>
      <c r="Y22" s="105"/>
    </row>
    <row r="23" spans="1:25" ht="18.75" customHeight="1" x14ac:dyDescent="0.2">
      <c r="B23" s="120"/>
      <c r="E23" s="124"/>
      <c r="F23" s="124"/>
      <c r="G23" s="119"/>
      <c r="H23" s="119"/>
      <c r="I23" s="141"/>
      <c r="J23" s="137" t="str">
        <f t="shared" si="0"/>
        <v/>
      </c>
      <c r="K23" s="101"/>
      <c r="L23" s="101"/>
      <c r="M23" s="102"/>
      <c r="N23" s="103"/>
      <c r="O23" s="94" t="str">
        <f t="shared" si="1"/>
        <v/>
      </c>
      <c r="P23" s="95" t="str">
        <f t="shared" si="2"/>
        <v/>
      </c>
      <c r="Q23" s="96" t="str">
        <f t="shared" si="3"/>
        <v/>
      </c>
      <c r="R23" s="94" t="str">
        <f t="shared" si="4"/>
        <v/>
      </c>
      <c r="S23" s="97" t="s">
        <v>119</v>
      </c>
      <c r="U23" s="133" t="s">
        <v>120</v>
      </c>
      <c r="V23" s="134" t="s">
        <v>51</v>
      </c>
      <c r="X23" s="104"/>
      <c r="Y23" s="105"/>
    </row>
    <row r="24" spans="1:25" ht="18.75" customHeight="1" x14ac:dyDescent="0.2">
      <c r="B24" s="125"/>
      <c r="C24" s="125"/>
      <c r="D24" s="125"/>
      <c r="E24" s="125"/>
      <c r="F24" s="125"/>
      <c r="H24" s="119"/>
      <c r="I24" s="141">
        <v>3</v>
      </c>
      <c r="J24" s="137" t="str">
        <f t="shared" si="0"/>
        <v xml:space="preserve"> 09 janv</v>
      </c>
      <c r="K24" s="101" t="s">
        <v>189</v>
      </c>
      <c r="L24" s="101" t="s">
        <v>190</v>
      </c>
      <c r="M24" s="102" t="s">
        <v>175</v>
      </c>
      <c r="N24" s="103">
        <v>2</v>
      </c>
      <c r="O24" s="94">
        <f t="shared" si="1"/>
        <v>2</v>
      </c>
      <c r="P24" s="95">
        <f t="shared" si="2"/>
        <v>17.899999999999999</v>
      </c>
      <c r="Q24" s="96" t="str">
        <f t="shared" si="3"/>
        <v>RM</v>
      </c>
      <c r="R24" s="94">
        <f t="shared" si="4"/>
        <v>179</v>
      </c>
      <c r="S24" s="97" t="s">
        <v>121</v>
      </c>
      <c r="U24" s="133" t="s">
        <v>122</v>
      </c>
      <c r="V24" s="134" t="s">
        <v>52</v>
      </c>
      <c r="X24" s="104"/>
      <c r="Y24" s="105"/>
    </row>
    <row r="25" spans="1:25" ht="18.75" customHeight="1" x14ac:dyDescent="0.2">
      <c r="B25" s="125"/>
      <c r="C25" s="125"/>
      <c r="D25" s="125"/>
      <c r="E25" s="125"/>
      <c r="F25" s="125"/>
      <c r="I25" s="141"/>
      <c r="J25" s="137" t="str">
        <f t="shared" si="0"/>
        <v/>
      </c>
      <c r="K25" s="126" t="s">
        <v>191</v>
      </c>
      <c r="L25" s="126" t="s">
        <v>190</v>
      </c>
      <c r="M25" s="126" t="s">
        <v>175</v>
      </c>
      <c r="N25" s="127">
        <v>4</v>
      </c>
      <c r="O25" s="94">
        <f t="shared" si="1"/>
        <v>4</v>
      </c>
      <c r="P25" s="95" t="str">
        <f t="shared" si="2"/>
        <v/>
      </c>
      <c r="Q25" s="96" t="str">
        <f t="shared" si="3"/>
        <v/>
      </c>
      <c r="R25" s="94" t="str">
        <f t="shared" si="4"/>
        <v/>
      </c>
      <c r="S25" s="97" t="s">
        <v>123</v>
      </c>
      <c r="U25" s="133" t="s">
        <v>124</v>
      </c>
      <c r="V25" s="134" t="s">
        <v>53</v>
      </c>
      <c r="X25" s="104"/>
      <c r="Y25" s="105"/>
    </row>
    <row r="26" spans="1:25" ht="18.75" customHeight="1" x14ac:dyDescent="0.2">
      <c r="B26" s="125"/>
      <c r="C26" s="125"/>
      <c r="D26" s="125"/>
      <c r="E26" s="125"/>
      <c r="F26" s="125"/>
      <c r="I26" s="141"/>
      <c r="J26" s="137" t="str">
        <f t="shared" si="0"/>
        <v/>
      </c>
      <c r="K26" s="126" t="s">
        <v>192</v>
      </c>
      <c r="L26" s="126" t="s">
        <v>193</v>
      </c>
      <c r="M26" s="126" t="s">
        <v>175</v>
      </c>
      <c r="N26" s="127">
        <v>3</v>
      </c>
      <c r="O26" s="94">
        <f t="shared" si="1"/>
        <v>3</v>
      </c>
      <c r="P26" s="95" t="str">
        <f t="shared" si="2"/>
        <v/>
      </c>
      <c r="Q26" s="96" t="str">
        <f t="shared" si="3"/>
        <v/>
      </c>
      <c r="R26" s="94" t="str">
        <f t="shared" si="4"/>
        <v/>
      </c>
      <c r="S26" s="97" t="s">
        <v>125</v>
      </c>
      <c r="U26" s="133" t="s">
        <v>126</v>
      </c>
      <c r="V26" s="134" t="s">
        <v>54</v>
      </c>
      <c r="X26" s="104"/>
      <c r="Y26" s="105"/>
    </row>
    <row r="27" spans="1:25" ht="18.75" customHeight="1" x14ac:dyDescent="0.2">
      <c r="I27" s="141"/>
      <c r="J27" s="137" t="str">
        <f t="shared" si="0"/>
        <v/>
      </c>
      <c r="K27" s="126"/>
      <c r="L27" s="126"/>
      <c r="M27" s="126"/>
      <c r="N27" s="127"/>
      <c r="O27" s="94" t="str">
        <f t="shared" si="1"/>
        <v/>
      </c>
      <c r="P27" s="95" t="str">
        <f t="shared" si="2"/>
        <v/>
      </c>
      <c r="Q27" s="96" t="str">
        <f t="shared" si="3"/>
        <v/>
      </c>
      <c r="R27" s="94" t="str">
        <f t="shared" si="4"/>
        <v/>
      </c>
      <c r="S27" s="97" t="s">
        <v>127</v>
      </c>
      <c r="U27" s="133" t="s">
        <v>128</v>
      </c>
      <c r="V27" s="134" t="s">
        <v>55</v>
      </c>
      <c r="X27" s="104"/>
      <c r="Y27" s="105"/>
    </row>
    <row r="28" spans="1:25" ht="18.75" customHeight="1" x14ac:dyDescent="0.2">
      <c r="I28" s="141">
        <v>4</v>
      </c>
      <c r="J28" s="137" t="str">
        <f t="shared" si="0"/>
        <v xml:space="preserve"> 10 janv</v>
      </c>
      <c r="K28" s="126" t="s">
        <v>194</v>
      </c>
      <c r="L28" s="126" t="s">
        <v>147</v>
      </c>
      <c r="M28" s="126" t="s">
        <v>195</v>
      </c>
      <c r="N28" s="127">
        <v>1</v>
      </c>
      <c r="O28" s="94">
        <f t="shared" si="1"/>
        <v>1</v>
      </c>
      <c r="P28" s="95">
        <f t="shared" si="2"/>
        <v>17.899999999999999</v>
      </c>
      <c r="Q28" s="96" t="str">
        <f t="shared" si="3"/>
        <v>RM</v>
      </c>
      <c r="R28" s="94">
        <f t="shared" si="4"/>
        <v>176</v>
      </c>
      <c r="U28" s="133" t="s">
        <v>129</v>
      </c>
      <c r="V28" s="134" t="s">
        <v>56</v>
      </c>
      <c r="X28" s="104"/>
      <c r="Y28" s="105"/>
    </row>
    <row r="29" spans="1:25" ht="18.75" customHeight="1" thickBot="1" x14ac:dyDescent="0.25">
      <c r="I29" s="141"/>
      <c r="J29" s="137" t="str">
        <f t="shared" si="0"/>
        <v/>
      </c>
      <c r="K29" s="126" t="s">
        <v>196</v>
      </c>
      <c r="L29" s="126" t="s">
        <v>197</v>
      </c>
      <c r="M29" s="126" t="s">
        <v>198</v>
      </c>
      <c r="N29" s="127">
        <v>4</v>
      </c>
      <c r="O29" s="94">
        <f t="shared" si="1"/>
        <v>4</v>
      </c>
      <c r="P29" s="95" t="str">
        <f t="shared" si="2"/>
        <v/>
      </c>
      <c r="Q29" s="96" t="str">
        <f t="shared" si="3"/>
        <v/>
      </c>
      <c r="R29" s="94" t="str">
        <f t="shared" si="4"/>
        <v/>
      </c>
      <c r="U29" s="133" t="s">
        <v>130</v>
      </c>
      <c r="V29" s="134" t="s">
        <v>57</v>
      </c>
      <c r="X29" s="104"/>
      <c r="Y29" s="105"/>
    </row>
    <row r="30" spans="1:25" ht="18.75" customHeight="1" thickBot="1" x14ac:dyDescent="0.25">
      <c r="I30" s="141"/>
      <c r="J30" s="137" t="str">
        <f t="shared" si="0"/>
        <v/>
      </c>
      <c r="K30" s="126"/>
      <c r="L30" s="126"/>
      <c r="M30" s="126"/>
      <c r="N30" s="127"/>
      <c r="O30" s="94" t="str">
        <f t="shared" si="1"/>
        <v/>
      </c>
      <c r="P30" s="95" t="str">
        <f t="shared" si="2"/>
        <v/>
      </c>
      <c r="Q30" s="96" t="str">
        <f t="shared" si="3"/>
        <v/>
      </c>
      <c r="R30" s="94" t="str">
        <f t="shared" si="4"/>
        <v/>
      </c>
      <c r="S30" s="128" t="s">
        <v>131</v>
      </c>
      <c r="U30" s="133" t="s">
        <v>132</v>
      </c>
      <c r="V30" s="134" t="s">
        <v>58</v>
      </c>
      <c r="X30" s="104"/>
      <c r="Y30" s="105"/>
    </row>
    <row r="31" spans="1:25" ht="18.75" customHeight="1" thickBot="1" x14ac:dyDescent="0.25">
      <c r="I31" s="141"/>
      <c r="J31" s="137" t="str">
        <f t="shared" si="0"/>
        <v/>
      </c>
      <c r="K31" s="126"/>
      <c r="L31" s="126"/>
      <c r="M31" s="126"/>
      <c r="N31" s="127"/>
      <c r="O31" s="94" t="str">
        <f t="shared" si="1"/>
        <v/>
      </c>
      <c r="P31" s="95" t="str">
        <f t="shared" si="2"/>
        <v/>
      </c>
      <c r="Q31" s="96" t="str">
        <f t="shared" si="3"/>
        <v/>
      </c>
      <c r="R31" s="94" t="str">
        <f t="shared" si="4"/>
        <v/>
      </c>
      <c r="S31" s="142"/>
      <c r="U31" s="133" t="s">
        <v>133</v>
      </c>
      <c r="V31" s="134" t="s">
        <v>59</v>
      </c>
      <c r="X31" s="104"/>
      <c r="Y31" s="105"/>
    </row>
    <row r="32" spans="1:25" ht="18.75" customHeight="1" x14ac:dyDescent="0.2">
      <c r="I32" s="141"/>
      <c r="J32" s="137" t="str">
        <f t="shared" si="0"/>
        <v/>
      </c>
      <c r="K32" s="126"/>
      <c r="L32" s="126"/>
      <c r="M32" s="126"/>
      <c r="N32" s="127"/>
      <c r="O32" s="94" t="str">
        <f t="shared" si="1"/>
        <v/>
      </c>
      <c r="P32" s="95" t="str">
        <f t="shared" si="2"/>
        <v/>
      </c>
      <c r="Q32" s="96" t="str">
        <f t="shared" si="3"/>
        <v/>
      </c>
      <c r="R32" s="94" t="str">
        <f t="shared" si="4"/>
        <v/>
      </c>
      <c r="S32" s="184" t="s">
        <v>134</v>
      </c>
      <c r="U32" s="133" t="s">
        <v>135</v>
      </c>
      <c r="V32" s="134" t="s">
        <v>60</v>
      </c>
      <c r="X32" s="104"/>
      <c r="Y32" s="105"/>
    </row>
    <row r="33" spans="1:25" ht="18.75" customHeight="1" x14ac:dyDescent="0.2">
      <c r="I33" s="141"/>
      <c r="J33" s="137" t="str">
        <f t="shared" si="0"/>
        <v/>
      </c>
      <c r="K33" s="126"/>
      <c r="L33" s="126"/>
      <c r="M33" s="126"/>
      <c r="N33" s="127"/>
      <c r="O33" s="94" t="str">
        <f t="shared" si="1"/>
        <v/>
      </c>
      <c r="P33" s="95" t="str">
        <f t="shared" si="2"/>
        <v/>
      </c>
      <c r="Q33" s="96" t="str">
        <f t="shared" si="3"/>
        <v/>
      </c>
      <c r="R33" s="94" t="str">
        <f t="shared" si="4"/>
        <v/>
      </c>
      <c r="S33" s="185"/>
      <c r="U33" s="133" t="s">
        <v>136</v>
      </c>
      <c r="V33" s="134" t="s">
        <v>61</v>
      </c>
      <c r="X33" s="104"/>
      <c r="Y33" s="105"/>
    </row>
    <row r="34" spans="1:25" ht="18.75" customHeight="1" x14ac:dyDescent="0.2">
      <c r="A34" s="57"/>
      <c r="I34" s="141"/>
      <c r="J34" s="137" t="str">
        <f t="shared" si="0"/>
        <v/>
      </c>
      <c r="K34" s="126"/>
      <c r="L34" s="126"/>
      <c r="M34" s="126"/>
      <c r="N34" s="127"/>
      <c r="O34" s="94" t="str">
        <f t="shared" si="1"/>
        <v/>
      </c>
      <c r="P34" s="95" t="str">
        <f t="shared" si="2"/>
        <v/>
      </c>
      <c r="Q34" s="96" t="str">
        <f t="shared" si="3"/>
        <v/>
      </c>
      <c r="R34" s="94" t="str">
        <f t="shared" si="4"/>
        <v/>
      </c>
      <c r="S34" s="63"/>
      <c r="U34" s="133" t="s">
        <v>137</v>
      </c>
      <c r="V34" s="134" t="s">
        <v>62</v>
      </c>
      <c r="X34" s="146"/>
      <c r="Y34" s="105"/>
    </row>
    <row r="35" spans="1:25" x14ac:dyDescent="0.2">
      <c r="U35" s="135"/>
      <c r="V35" s="135"/>
    </row>
    <row r="36" spans="1:25" x14ac:dyDescent="0.2">
      <c r="U36" s="63"/>
      <c r="V36" s="63"/>
    </row>
    <row r="37" spans="1:25" x14ac:dyDescent="0.2">
      <c r="U37" s="63"/>
      <c r="V37" s="63"/>
    </row>
  </sheetData>
  <mergeCells count="9">
    <mergeCell ref="S32:S33"/>
    <mergeCell ref="B9:H9"/>
    <mergeCell ref="I10:J10"/>
    <mergeCell ref="A11:A14"/>
    <mergeCell ref="C12:G12"/>
    <mergeCell ref="A15:A18"/>
    <mergeCell ref="C16:G16"/>
    <mergeCell ref="B20:C20"/>
    <mergeCell ref="D20:E20"/>
  </mergeCells>
  <dataValidations count="1">
    <dataValidation type="list" showInputMessage="1" showErrorMessage="1" sqref="C17:H17 WVL983057:WVQ983057 WLP983057:WLU983057 WBT983057:WBY983057 VRX983057:VSC983057 VIB983057:VIG983057 UYF983057:UYK983057 UOJ983057:UOO983057 UEN983057:UES983057 TUR983057:TUW983057 TKV983057:TLA983057 TAZ983057:TBE983057 SRD983057:SRI983057 SHH983057:SHM983057 RXL983057:RXQ983057 RNP983057:RNU983057 RDT983057:RDY983057 QTX983057:QUC983057 QKB983057:QKG983057 QAF983057:QAK983057 PQJ983057:PQO983057 PGN983057:PGS983057 OWR983057:OWW983057 OMV983057:ONA983057 OCZ983057:ODE983057 NTD983057:NTI983057 NJH983057:NJM983057 MZL983057:MZQ983057 MPP983057:MPU983057 MFT983057:MFY983057 LVX983057:LWC983057 LMB983057:LMG983057 LCF983057:LCK983057 KSJ983057:KSO983057 KIN983057:KIS983057 JYR983057:JYW983057 JOV983057:JPA983057 JEZ983057:JFE983057 IVD983057:IVI983057 ILH983057:ILM983057 IBL983057:IBQ983057 HRP983057:HRU983057 HHT983057:HHY983057 GXX983057:GYC983057 GOB983057:GOG983057 GEF983057:GEK983057 FUJ983057:FUO983057 FKN983057:FKS983057 FAR983057:FAW983057 EQV983057:ERA983057 EGZ983057:EHE983057 DXD983057:DXI983057 DNH983057:DNM983057 DDL983057:DDQ983057 CTP983057:CTU983057 CJT983057:CJY983057 BZX983057:CAC983057 BQB983057:BQG983057 BGF983057:BGK983057 AWJ983057:AWO983057 AMN983057:AMS983057 ACR983057:ACW983057 SV983057:TA983057 IZ983057:JE983057 C983057:I983057 WVL917521:WVQ917521 WLP917521:WLU917521 WBT917521:WBY917521 VRX917521:VSC917521 VIB917521:VIG917521 UYF917521:UYK917521 UOJ917521:UOO917521 UEN917521:UES917521 TUR917521:TUW917521 TKV917521:TLA917521 TAZ917521:TBE917521 SRD917521:SRI917521 SHH917521:SHM917521 RXL917521:RXQ917521 RNP917521:RNU917521 RDT917521:RDY917521 QTX917521:QUC917521 QKB917521:QKG917521 QAF917521:QAK917521 PQJ917521:PQO917521 PGN917521:PGS917521 OWR917521:OWW917521 OMV917521:ONA917521 OCZ917521:ODE917521 NTD917521:NTI917521 NJH917521:NJM917521 MZL917521:MZQ917521 MPP917521:MPU917521 MFT917521:MFY917521 LVX917521:LWC917521 LMB917521:LMG917521 LCF917521:LCK917521 KSJ917521:KSO917521 KIN917521:KIS917521 JYR917521:JYW917521 JOV917521:JPA917521 JEZ917521:JFE917521 IVD917521:IVI917521 ILH917521:ILM917521 IBL917521:IBQ917521 HRP917521:HRU917521 HHT917521:HHY917521 GXX917521:GYC917521 GOB917521:GOG917521 GEF917521:GEK917521 FUJ917521:FUO917521 FKN917521:FKS917521 FAR917521:FAW917521 EQV917521:ERA917521 EGZ917521:EHE917521 DXD917521:DXI917521 DNH917521:DNM917521 DDL917521:DDQ917521 CTP917521:CTU917521 CJT917521:CJY917521 BZX917521:CAC917521 BQB917521:BQG917521 BGF917521:BGK917521 AWJ917521:AWO917521 AMN917521:AMS917521 ACR917521:ACW917521 SV917521:TA917521 IZ917521:JE917521 C917521:I917521 WVL851985:WVQ851985 WLP851985:WLU851985 WBT851985:WBY851985 VRX851985:VSC851985 VIB851985:VIG851985 UYF851985:UYK851985 UOJ851985:UOO851985 UEN851985:UES851985 TUR851985:TUW851985 TKV851985:TLA851985 TAZ851985:TBE851985 SRD851985:SRI851985 SHH851985:SHM851985 RXL851985:RXQ851985 RNP851985:RNU851985 RDT851985:RDY851985 QTX851985:QUC851985 QKB851985:QKG851985 QAF851985:QAK851985 PQJ851985:PQO851985 PGN851985:PGS851985 OWR851985:OWW851985 OMV851985:ONA851985 OCZ851985:ODE851985 NTD851985:NTI851985 NJH851985:NJM851985 MZL851985:MZQ851985 MPP851985:MPU851985 MFT851985:MFY851985 LVX851985:LWC851985 LMB851985:LMG851985 LCF851985:LCK851985 KSJ851985:KSO851985 KIN851985:KIS851985 JYR851985:JYW851985 JOV851985:JPA851985 JEZ851985:JFE851985 IVD851985:IVI851985 ILH851985:ILM851985 IBL851985:IBQ851985 HRP851985:HRU851985 HHT851985:HHY851985 GXX851985:GYC851985 GOB851985:GOG851985 GEF851985:GEK851985 FUJ851985:FUO851985 FKN851985:FKS851985 FAR851985:FAW851985 EQV851985:ERA851985 EGZ851985:EHE851985 DXD851985:DXI851985 DNH851985:DNM851985 DDL851985:DDQ851985 CTP851985:CTU851985 CJT851985:CJY851985 BZX851985:CAC851985 BQB851985:BQG851985 BGF851985:BGK851985 AWJ851985:AWO851985 AMN851985:AMS851985 ACR851985:ACW851985 SV851985:TA851985 IZ851985:JE851985 C851985:I851985 WVL786449:WVQ786449 WLP786449:WLU786449 WBT786449:WBY786449 VRX786449:VSC786449 VIB786449:VIG786449 UYF786449:UYK786449 UOJ786449:UOO786449 UEN786449:UES786449 TUR786449:TUW786449 TKV786449:TLA786449 TAZ786449:TBE786449 SRD786449:SRI786449 SHH786449:SHM786449 RXL786449:RXQ786449 RNP786449:RNU786449 RDT786449:RDY786449 QTX786449:QUC786449 QKB786449:QKG786449 QAF786449:QAK786449 PQJ786449:PQO786449 PGN786449:PGS786449 OWR786449:OWW786449 OMV786449:ONA786449 OCZ786449:ODE786449 NTD786449:NTI786449 NJH786449:NJM786449 MZL786449:MZQ786449 MPP786449:MPU786449 MFT786449:MFY786449 LVX786449:LWC786449 LMB786449:LMG786449 LCF786449:LCK786449 KSJ786449:KSO786449 KIN786449:KIS786449 JYR786449:JYW786449 JOV786449:JPA786449 JEZ786449:JFE786449 IVD786449:IVI786449 ILH786449:ILM786449 IBL786449:IBQ786449 HRP786449:HRU786449 HHT786449:HHY786449 GXX786449:GYC786449 GOB786449:GOG786449 GEF786449:GEK786449 FUJ786449:FUO786449 FKN786449:FKS786449 FAR786449:FAW786449 EQV786449:ERA786449 EGZ786449:EHE786449 DXD786449:DXI786449 DNH786449:DNM786449 DDL786449:DDQ786449 CTP786449:CTU786449 CJT786449:CJY786449 BZX786449:CAC786449 BQB786449:BQG786449 BGF786449:BGK786449 AWJ786449:AWO786449 AMN786449:AMS786449 ACR786449:ACW786449 SV786449:TA786449 IZ786449:JE786449 C786449:I786449 WVL720913:WVQ720913 WLP720913:WLU720913 WBT720913:WBY720913 VRX720913:VSC720913 VIB720913:VIG720913 UYF720913:UYK720913 UOJ720913:UOO720913 UEN720913:UES720913 TUR720913:TUW720913 TKV720913:TLA720913 TAZ720913:TBE720913 SRD720913:SRI720913 SHH720913:SHM720913 RXL720913:RXQ720913 RNP720913:RNU720913 RDT720913:RDY720913 QTX720913:QUC720913 QKB720913:QKG720913 QAF720913:QAK720913 PQJ720913:PQO720913 PGN720913:PGS720913 OWR720913:OWW720913 OMV720913:ONA720913 OCZ720913:ODE720913 NTD720913:NTI720913 NJH720913:NJM720913 MZL720913:MZQ720913 MPP720913:MPU720913 MFT720913:MFY720913 LVX720913:LWC720913 LMB720913:LMG720913 LCF720913:LCK720913 KSJ720913:KSO720913 KIN720913:KIS720913 JYR720913:JYW720913 JOV720913:JPA720913 JEZ720913:JFE720913 IVD720913:IVI720913 ILH720913:ILM720913 IBL720913:IBQ720913 HRP720913:HRU720913 HHT720913:HHY720913 GXX720913:GYC720913 GOB720913:GOG720913 GEF720913:GEK720913 FUJ720913:FUO720913 FKN720913:FKS720913 FAR720913:FAW720913 EQV720913:ERA720913 EGZ720913:EHE720913 DXD720913:DXI720913 DNH720913:DNM720913 DDL720913:DDQ720913 CTP720913:CTU720913 CJT720913:CJY720913 BZX720913:CAC720913 BQB720913:BQG720913 BGF720913:BGK720913 AWJ720913:AWO720913 AMN720913:AMS720913 ACR720913:ACW720913 SV720913:TA720913 IZ720913:JE720913 C720913:I720913 WVL655377:WVQ655377 WLP655377:WLU655377 WBT655377:WBY655377 VRX655377:VSC655377 VIB655377:VIG655377 UYF655377:UYK655377 UOJ655377:UOO655377 UEN655377:UES655377 TUR655377:TUW655377 TKV655377:TLA655377 TAZ655377:TBE655377 SRD655377:SRI655377 SHH655377:SHM655377 RXL655377:RXQ655377 RNP655377:RNU655377 RDT655377:RDY655377 QTX655377:QUC655377 QKB655377:QKG655377 QAF655377:QAK655377 PQJ655377:PQO655377 PGN655377:PGS655377 OWR655377:OWW655377 OMV655377:ONA655377 OCZ655377:ODE655377 NTD655377:NTI655377 NJH655377:NJM655377 MZL655377:MZQ655377 MPP655377:MPU655377 MFT655377:MFY655377 LVX655377:LWC655377 LMB655377:LMG655377 LCF655377:LCK655377 KSJ655377:KSO655377 KIN655377:KIS655377 JYR655377:JYW655377 JOV655377:JPA655377 JEZ655377:JFE655377 IVD655377:IVI655377 ILH655377:ILM655377 IBL655377:IBQ655377 HRP655377:HRU655377 HHT655377:HHY655377 GXX655377:GYC655377 GOB655377:GOG655377 GEF655377:GEK655377 FUJ655377:FUO655377 FKN655377:FKS655377 FAR655377:FAW655377 EQV655377:ERA655377 EGZ655377:EHE655377 DXD655377:DXI655377 DNH655377:DNM655377 DDL655377:DDQ655377 CTP655377:CTU655377 CJT655377:CJY655377 BZX655377:CAC655377 BQB655377:BQG655377 BGF655377:BGK655377 AWJ655377:AWO655377 AMN655377:AMS655377 ACR655377:ACW655377 SV655377:TA655377 IZ655377:JE655377 C655377:I655377 WVL589841:WVQ589841 WLP589841:WLU589841 WBT589841:WBY589841 VRX589841:VSC589841 VIB589841:VIG589841 UYF589841:UYK589841 UOJ589841:UOO589841 UEN589841:UES589841 TUR589841:TUW589841 TKV589841:TLA589841 TAZ589841:TBE589841 SRD589841:SRI589841 SHH589841:SHM589841 RXL589841:RXQ589841 RNP589841:RNU589841 RDT589841:RDY589841 QTX589841:QUC589841 QKB589841:QKG589841 QAF589841:QAK589841 PQJ589841:PQO589841 PGN589841:PGS589841 OWR589841:OWW589841 OMV589841:ONA589841 OCZ589841:ODE589841 NTD589841:NTI589841 NJH589841:NJM589841 MZL589841:MZQ589841 MPP589841:MPU589841 MFT589841:MFY589841 LVX589841:LWC589841 LMB589841:LMG589841 LCF589841:LCK589841 KSJ589841:KSO589841 KIN589841:KIS589841 JYR589841:JYW589841 JOV589841:JPA589841 JEZ589841:JFE589841 IVD589841:IVI589841 ILH589841:ILM589841 IBL589841:IBQ589841 HRP589841:HRU589841 HHT589841:HHY589841 GXX589841:GYC589841 GOB589841:GOG589841 GEF589841:GEK589841 FUJ589841:FUO589841 FKN589841:FKS589841 FAR589841:FAW589841 EQV589841:ERA589841 EGZ589841:EHE589841 DXD589841:DXI589841 DNH589841:DNM589841 DDL589841:DDQ589841 CTP589841:CTU589841 CJT589841:CJY589841 BZX589841:CAC589841 BQB589841:BQG589841 BGF589841:BGK589841 AWJ589841:AWO589841 AMN589841:AMS589841 ACR589841:ACW589841 SV589841:TA589841 IZ589841:JE589841 C589841:I589841 WVL524305:WVQ524305 WLP524305:WLU524305 WBT524305:WBY524305 VRX524305:VSC524305 VIB524305:VIG524305 UYF524305:UYK524305 UOJ524305:UOO524305 UEN524305:UES524305 TUR524305:TUW524305 TKV524305:TLA524305 TAZ524305:TBE524305 SRD524305:SRI524305 SHH524305:SHM524305 RXL524305:RXQ524305 RNP524305:RNU524305 RDT524305:RDY524305 QTX524305:QUC524305 QKB524305:QKG524305 QAF524305:QAK524305 PQJ524305:PQO524305 PGN524305:PGS524305 OWR524305:OWW524305 OMV524305:ONA524305 OCZ524305:ODE524305 NTD524305:NTI524305 NJH524305:NJM524305 MZL524305:MZQ524305 MPP524305:MPU524305 MFT524305:MFY524305 LVX524305:LWC524305 LMB524305:LMG524305 LCF524305:LCK524305 KSJ524305:KSO524305 KIN524305:KIS524305 JYR524305:JYW524305 JOV524305:JPA524305 JEZ524305:JFE524305 IVD524305:IVI524305 ILH524305:ILM524305 IBL524305:IBQ524305 HRP524305:HRU524305 HHT524305:HHY524305 GXX524305:GYC524305 GOB524305:GOG524305 GEF524305:GEK524305 FUJ524305:FUO524305 FKN524305:FKS524305 FAR524305:FAW524305 EQV524305:ERA524305 EGZ524305:EHE524305 DXD524305:DXI524305 DNH524305:DNM524305 DDL524305:DDQ524305 CTP524305:CTU524305 CJT524305:CJY524305 BZX524305:CAC524305 BQB524305:BQG524305 BGF524305:BGK524305 AWJ524305:AWO524305 AMN524305:AMS524305 ACR524305:ACW524305 SV524305:TA524305 IZ524305:JE524305 C524305:I524305 WVL458769:WVQ458769 WLP458769:WLU458769 WBT458769:WBY458769 VRX458769:VSC458769 VIB458769:VIG458769 UYF458769:UYK458769 UOJ458769:UOO458769 UEN458769:UES458769 TUR458769:TUW458769 TKV458769:TLA458769 TAZ458769:TBE458769 SRD458769:SRI458769 SHH458769:SHM458769 RXL458769:RXQ458769 RNP458769:RNU458769 RDT458769:RDY458769 QTX458769:QUC458769 QKB458769:QKG458769 QAF458769:QAK458769 PQJ458769:PQO458769 PGN458769:PGS458769 OWR458769:OWW458769 OMV458769:ONA458769 OCZ458769:ODE458769 NTD458769:NTI458769 NJH458769:NJM458769 MZL458769:MZQ458769 MPP458769:MPU458769 MFT458769:MFY458769 LVX458769:LWC458769 LMB458769:LMG458769 LCF458769:LCK458769 KSJ458769:KSO458769 KIN458769:KIS458769 JYR458769:JYW458769 JOV458769:JPA458769 JEZ458769:JFE458769 IVD458769:IVI458769 ILH458769:ILM458769 IBL458769:IBQ458769 HRP458769:HRU458769 HHT458769:HHY458769 GXX458769:GYC458769 GOB458769:GOG458769 GEF458769:GEK458769 FUJ458769:FUO458769 FKN458769:FKS458769 FAR458769:FAW458769 EQV458769:ERA458769 EGZ458769:EHE458769 DXD458769:DXI458769 DNH458769:DNM458769 DDL458769:DDQ458769 CTP458769:CTU458769 CJT458769:CJY458769 BZX458769:CAC458769 BQB458769:BQG458769 BGF458769:BGK458769 AWJ458769:AWO458769 AMN458769:AMS458769 ACR458769:ACW458769 SV458769:TA458769 IZ458769:JE458769 C458769:I458769 WVL393233:WVQ393233 WLP393233:WLU393233 WBT393233:WBY393233 VRX393233:VSC393233 VIB393233:VIG393233 UYF393233:UYK393233 UOJ393233:UOO393233 UEN393233:UES393233 TUR393233:TUW393233 TKV393233:TLA393233 TAZ393233:TBE393233 SRD393233:SRI393233 SHH393233:SHM393233 RXL393233:RXQ393233 RNP393233:RNU393233 RDT393233:RDY393233 QTX393233:QUC393233 QKB393233:QKG393233 QAF393233:QAK393233 PQJ393233:PQO393233 PGN393233:PGS393233 OWR393233:OWW393233 OMV393233:ONA393233 OCZ393233:ODE393233 NTD393233:NTI393233 NJH393233:NJM393233 MZL393233:MZQ393233 MPP393233:MPU393233 MFT393233:MFY393233 LVX393233:LWC393233 LMB393233:LMG393233 LCF393233:LCK393233 KSJ393233:KSO393233 KIN393233:KIS393233 JYR393233:JYW393233 JOV393233:JPA393233 JEZ393233:JFE393233 IVD393233:IVI393233 ILH393233:ILM393233 IBL393233:IBQ393233 HRP393233:HRU393233 HHT393233:HHY393233 GXX393233:GYC393233 GOB393233:GOG393233 GEF393233:GEK393233 FUJ393233:FUO393233 FKN393233:FKS393233 FAR393233:FAW393233 EQV393233:ERA393233 EGZ393233:EHE393233 DXD393233:DXI393233 DNH393233:DNM393233 DDL393233:DDQ393233 CTP393233:CTU393233 CJT393233:CJY393233 BZX393233:CAC393233 BQB393233:BQG393233 BGF393233:BGK393233 AWJ393233:AWO393233 AMN393233:AMS393233 ACR393233:ACW393233 SV393233:TA393233 IZ393233:JE393233 C393233:I393233 WVL327697:WVQ327697 WLP327697:WLU327697 WBT327697:WBY327697 VRX327697:VSC327697 VIB327697:VIG327697 UYF327697:UYK327697 UOJ327697:UOO327697 UEN327697:UES327697 TUR327697:TUW327697 TKV327697:TLA327697 TAZ327697:TBE327697 SRD327697:SRI327697 SHH327697:SHM327697 RXL327697:RXQ327697 RNP327697:RNU327697 RDT327697:RDY327697 QTX327697:QUC327697 QKB327697:QKG327697 QAF327697:QAK327697 PQJ327697:PQO327697 PGN327697:PGS327697 OWR327697:OWW327697 OMV327697:ONA327697 OCZ327697:ODE327697 NTD327697:NTI327697 NJH327697:NJM327697 MZL327697:MZQ327697 MPP327697:MPU327697 MFT327697:MFY327697 LVX327697:LWC327697 LMB327697:LMG327697 LCF327697:LCK327697 KSJ327697:KSO327697 KIN327697:KIS327697 JYR327697:JYW327697 JOV327697:JPA327697 JEZ327697:JFE327697 IVD327697:IVI327697 ILH327697:ILM327697 IBL327697:IBQ327697 HRP327697:HRU327697 HHT327697:HHY327697 GXX327697:GYC327697 GOB327697:GOG327697 GEF327697:GEK327697 FUJ327697:FUO327697 FKN327697:FKS327697 FAR327697:FAW327697 EQV327697:ERA327697 EGZ327697:EHE327697 DXD327697:DXI327697 DNH327697:DNM327697 DDL327697:DDQ327697 CTP327697:CTU327697 CJT327697:CJY327697 BZX327697:CAC327697 BQB327697:BQG327697 BGF327697:BGK327697 AWJ327697:AWO327697 AMN327697:AMS327697 ACR327697:ACW327697 SV327697:TA327697 IZ327697:JE327697 C327697:I327697 WVL262161:WVQ262161 WLP262161:WLU262161 WBT262161:WBY262161 VRX262161:VSC262161 VIB262161:VIG262161 UYF262161:UYK262161 UOJ262161:UOO262161 UEN262161:UES262161 TUR262161:TUW262161 TKV262161:TLA262161 TAZ262161:TBE262161 SRD262161:SRI262161 SHH262161:SHM262161 RXL262161:RXQ262161 RNP262161:RNU262161 RDT262161:RDY262161 QTX262161:QUC262161 QKB262161:QKG262161 QAF262161:QAK262161 PQJ262161:PQO262161 PGN262161:PGS262161 OWR262161:OWW262161 OMV262161:ONA262161 OCZ262161:ODE262161 NTD262161:NTI262161 NJH262161:NJM262161 MZL262161:MZQ262161 MPP262161:MPU262161 MFT262161:MFY262161 LVX262161:LWC262161 LMB262161:LMG262161 LCF262161:LCK262161 KSJ262161:KSO262161 KIN262161:KIS262161 JYR262161:JYW262161 JOV262161:JPA262161 JEZ262161:JFE262161 IVD262161:IVI262161 ILH262161:ILM262161 IBL262161:IBQ262161 HRP262161:HRU262161 HHT262161:HHY262161 GXX262161:GYC262161 GOB262161:GOG262161 GEF262161:GEK262161 FUJ262161:FUO262161 FKN262161:FKS262161 FAR262161:FAW262161 EQV262161:ERA262161 EGZ262161:EHE262161 DXD262161:DXI262161 DNH262161:DNM262161 DDL262161:DDQ262161 CTP262161:CTU262161 CJT262161:CJY262161 BZX262161:CAC262161 BQB262161:BQG262161 BGF262161:BGK262161 AWJ262161:AWO262161 AMN262161:AMS262161 ACR262161:ACW262161 SV262161:TA262161 IZ262161:JE262161 C262161:I262161 WVL196625:WVQ196625 WLP196625:WLU196625 WBT196625:WBY196625 VRX196625:VSC196625 VIB196625:VIG196625 UYF196625:UYK196625 UOJ196625:UOO196625 UEN196625:UES196625 TUR196625:TUW196625 TKV196625:TLA196625 TAZ196625:TBE196625 SRD196625:SRI196625 SHH196625:SHM196625 RXL196625:RXQ196625 RNP196625:RNU196625 RDT196625:RDY196625 QTX196625:QUC196625 QKB196625:QKG196625 QAF196625:QAK196625 PQJ196625:PQO196625 PGN196625:PGS196625 OWR196625:OWW196625 OMV196625:ONA196625 OCZ196625:ODE196625 NTD196625:NTI196625 NJH196625:NJM196625 MZL196625:MZQ196625 MPP196625:MPU196625 MFT196625:MFY196625 LVX196625:LWC196625 LMB196625:LMG196625 LCF196625:LCK196625 KSJ196625:KSO196625 KIN196625:KIS196625 JYR196625:JYW196625 JOV196625:JPA196625 JEZ196625:JFE196625 IVD196625:IVI196625 ILH196625:ILM196625 IBL196625:IBQ196625 HRP196625:HRU196625 HHT196625:HHY196625 GXX196625:GYC196625 GOB196625:GOG196625 GEF196625:GEK196625 FUJ196625:FUO196625 FKN196625:FKS196625 FAR196625:FAW196625 EQV196625:ERA196625 EGZ196625:EHE196625 DXD196625:DXI196625 DNH196625:DNM196625 DDL196625:DDQ196625 CTP196625:CTU196625 CJT196625:CJY196625 BZX196625:CAC196625 BQB196625:BQG196625 BGF196625:BGK196625 AWJ196625:AWO196625 AMN196625:AMS196625 ACR196625:ACW196625 SV196625:TA196625 IZ196625:JE196625 C196625:I196625 WVL131089:WVQ131089 WLP131089:WLU131089 WBT131089:WBY131089 VRX131089:VSC131089 VIB131089:VIG131089 UYF131089:UYK131089 UOJ131089:UOO131089 UEN131089:UES131089 TUR131089:TUW131089 TKV131089:TLA131089 TAZ131089:TBE131089 SRD131089:SRI131089 SHH131089:SHM131089 RXL131089:RXQ131089 RNP131089:RNU131089 RDT131089:RDY131089 QTX131089:QUC131089 QKB131089:QKG131089 QAF131089:QAK131089 PQJ131089:PQO131089 PGN131089:PGS131089 OWR131089:OWW131089 OMV131089:ONA131089 OCZ131089:ODE131089 NTD131089:NTI131089 NJH131089:NJM131089 MZL131089:MZQ131089 MPP131089:MPU131089 MFT131089:MFY131089 LVX131089:LWC131089 LMB131089:LMG131089 LCF131089:LCK131089 KSJ131089:KSO131089 KIN131089:KIS131089 JYR131089:JYW131089 JOV131089:JPA131089 JEZ131089:JFE131089 IVD131089:IVI131089 ILH131089:ILM131089 IBL131089:IBQ131089 HRP131089:HRU131089 HHT131089:HHY131089 GXX131089:GYC131089 GOB131089:GOG131089 GEF131089:GEK131089 FUJ131089:FUO131089 FKN131089:FKS131089 FAR131089:FAW131089 EQV131089:ERA131089 EGZ131089:EHE131089 DXD131089:DXI131089 DNH131089:DNM131089 DDL131089:DDQ131089 CTP131089:CTU131089 CJT131089:CJY131089 BZX131089:CAC131089 BQB131089:BQG131089 BGF131089:BGK131089 AWJ131089:AWO131089 AMN131089:AMS131089 ACR131089:ACW131089 SV131089:TA131089 IZ131089:JE131089 C131089:I131089 WVL65553:WVQ65553 WLP65553:WLU65553 WBT65553:WBY65553 VRX65553:VSC65553 VIB65553:VIG65553 UYF65553:UYK65553 UOJ65553:UOO65553 UEN65553:UES65553 TUR65553:TUW65553 TKV65553:TLA65553 TAZ65553:TBE65553 SRD65553:SRI65553 SHH65553:SHM65553 RXL65553:RXQ65553 RNP65553:RNU65553 RDT65553:RDY65553 QTX65553:QUC65553 QKB65553:QKG65553 QAF65553:QAK65553 PQJ65553:PQO65553 PGN65553:PGS65553 OWR65553:OWW65553 OMV65553:ONA65553 OCZ65553:ODE65553 NTD65553:NTI65553 NJH65553:NJM65553 MZL65553:MZQ65553 MPP65553:MPU65553 MFT65553:MFY65553 LVX65553:LWC65553 LMB65553:LMG65553 LCF65553:LCK65553 KSJ65553:KSO65553 KIN65553:KIS65553 JYR65553:JYW65553 JOV65553:JPA65553 JEZ65553:JFE65553 IVD65553:IVI65553 ILH65553:ILM65553 IBL65553:IBQ65553 HRP65553:HRU65553 HHT65553:HHY65553 GXX65553:GYC65553 GOB65553:GOG65553 GEF65553:GEK65553 FUJ65553:FUO65553 FKN65553:FKS65553 FAR65553:FAW65553 EQV65553:ERA65553 EGZ65553:EHE65553 DXD65553:DXI65553 DNH65553:DNM65553 DDL65553:DDQ65553 CTP65553:CTU65553 CJT65553:CJY65553 BZX65553:CAC65553 BQB65553:BQG65553 BGF65553:BGK65553 AWJ65553:AWO65553 AMN65553:AMS65553 ACR65553:ACW65553 SV65553:TA65553 IZ65553:JE65553 C65553:I65553 WVL17:WVQ17 WLP17:WLU17 WBT17:WBY17 VRX17:VSC17 VIB17:VIG17 UYF17:UYK17 UOJ17:UOO17 UEN17:UES17 TUR17:TUW17 TKV17:TLA17 TAZ17:TBE17 SRD17:SRI17 SHH17:SHM17 RXL17:RXQ17 RNP17:RNU17 RDT17:RDY17 QTX17:QUC17 QKB17:QKG17 QAF17:QAK17 PQJ17:PQO17 PGN17:PGS17 OWR17:OWW17 OMV17:ONA17 OCZ17:ODE17 NTD17:NTI17 NJH17:NJM17 MZL17:MZQ17 MPP17:MPU17 MFT17:MFY17 LVX17:LWC17 LMB17:LMG17 LCF17:LCK17 KSJ17:KSO17 KIN17:KIS17 JYR17:JYW17 JOV17:JPA17 JEZ17:JFE17 IVD17:IVI17 ILH17:ILM17 IBL17:IBQ17 HRP17:HRU17 HHT17:HHY17 GXX17:GYC17 GOB17:GOG17 GEF17:GEK17 FUJ17:FUO17 FKN17:FKS17 FAR17:FAW17 EQV17:ERA17 EGZ17:EHE17 DXD17:DXI17 DNH17:DNM17 DDL17:DDQ17 CTP17:CTU17 CJT17:CJY17 BZX17:CAC17 BQB17:BQG17 BGF17:BGK17 AWJ17:AWO17 AMN17:AMS17 ACR17:ACW17 SV17:TA17 IZ17:JE17 IZ13:JE13 WVL983053:WVQ983053 WLP983053:WLU983053 WBT983053:WBY983053 VRX983053:VSC983053 VIB983053:VIG983053 UYF983053:UYK983053 UOJ983053:UOO983053 UEN983053:UES983053 TUR983053:TUW983053 TKV983053:TLA983053 TAZ983053:TBE983053 SRD983053:SRI983053 SHH983053:SHM983053 RXL983053:RXQ983053 RNP983053:RNU983053 RDT983053:RDY983053 QTX983053:QUC983053 QKB983053:QKG983053 QAF983053:QAK983053 PQJ983053:PQO983053 PGN983053:PGS983053 OWR983053:OWW983053 OMV983053:ONA983053 OCZ983053:ODE983053 NTD983053:NTI983053 NJH983053:NJM983053 MZL983053:MZQ983053 MPP983053:MPU983053 MFT983053:MFY983053 LVX983053:LWC983053 LMB983053:LMG983053 LCF983053:LCK983053 KSJ983053:KSO983053 KIN983053:KIS983053 JYR983053:JYW983053 JOV983053:JPA983053 JEZ983053:JFE983053 IVD983053:IVI983053 ILH983053:ILM983053 IBL983053:IBQ983053 HRP983053:HRU983053 HHT983053:HHY983053 GXX983053:GYC983053 GOB983053:GOG983053 GEF983053:GEK983053 FUJ983053:FUO983053 FKN983053:FKS983053 FAR983053:FAW983053 EQV983053:ERA983053 EGZ983053:EHE983053 DXD983053:DXI983053 DNH983053:DNM983053 DDL983053:DDQ983053 CTP983053:CTU983053 CJT983053:CJY983053 BZX983053:CAC983053 BQB983053:BQG983053 BGF983053:BGK983053 AWJ983053:AWO983053 AMN983053:AMS983053 ACR983053:ACW983053 SV983053:TA983053 IZ983053:JE983053 C983053:I983053 WVL917517:WVQ917517 WLP917517:WLU917517 WBT917517:WBY917517 VRX917517:VSC917517 VIB917517:VIG917517 UYF917517:UYK917517 UOJ917517:UOO917517 UEN917517:UES917517 TUR917517:TUW917517 TKV917517:TLA917517 TAZ917517:TBE917517 SRD917517:SRI917517 SHH917517:SHM917517 RXL917517:RXQ917517 RNP917517:RNU917517 RDT917517:RDY917517 QTX917517:QUC917517 QKB917517:QKG917517 QAF917517:QAK917517 PQJ917517:PQO917517 PGN917517:PGS917517 OWR917517:OWW917517 OMV917517:ONA917517 OCZ917517:ODE917517 NTD917517:NTI917517 NJH917517:NJM917517 MZL917517:MZQ917517 MPP917517:MPU917517 MFT917517:MFY917517 LVX917517:LWC917517 LMB917517:LMG917517 LCF917517:LCK917517 KSJ917517:KSO917517 KIN917517:KIS917517 JYR917517:JYW917517 JOV917517:JPA917517 JEZ917517:JFE917517 IVD917517:IVI917517 ILH917517:ILM917517 IBL917517:IBQ917517 HRP917517:HRU917517 HHT917517:HHY917517 GXX917517:GYC917517 GOB917517:GOG917517 GEF917517:GEK917517 FUJ917517:FUO917517 FKN917517:FKS917517 FAR917517:FAW917517 EQV917517:ERA917517 EGZ917517:EHE917517 DXD917517:DXI917517 DNH917517:DNM917517 DDL917517:DDQ917517 CTP917517:CTU917517 CJT917517:CJY917517 BZX917517:CAC917517 BQB917517:BQG917517 BGF917517:BGK917517 AWJ917517:AWO917517 AMN917517:AMS917517 ACR917517:ACW917517 SV917517:TA917517 IZ917517:JE917517 C917517:I917517 WVL851981:WVQ851981 WLP851981:WLU851981 WBT851981:WBY851981 VRX851981:VSC851981 VIB851981:VIG851981 UYF851981:UYK851981 UOJ851981:UOO851981 UEN851981:UES851981 TUR851981:TUW851981 TKV851981:TLA851981 TAZ851981:TBE851981 SRD851981:SRI851981 SHH851981:SHM851981 RXL851981:RXQ851981 RNP851981:RNU851981 RDT851981:RDY851981 QTX851981:QUC851981 QKB851981:QKG851981 QAF851981:QAK851981 PQJ851981:PQO851981 PGN851981:PGS851981 OWR851981:OWW851981 OMV851981:ONA851981 OCZ851981:ODE851981 NTD851981:NTI851981 NJH851981:NJM851981 MZL851981:MZQ851981 MPP851981:MPU851981 MFT851981:MFY851981 LVX851981:LWC851981 LMB851981:LMG851981 LCF851981:LCK851981 KSJ851981:KSO851981 KIN851981:KIS851981 JYR851981:JYW851981 JOV851981:JPA851981 JEZ851981:JFE851981 IVD851981:IVI851981 ILH851981:ILM851981 IBL851981:IBQ851981 HRP851981:HRU851981 HHT851981:HHY851981 GXX851981:GYC851981 GOB851981:GOG851981 GEF851981:GEK851981 FUJ851981:FUO851981 FKN851981:FKS851981 FAR851981:FAW851981 EQV851981:ERA851981 EGZ851981:EHE851981 DXD851981:DXI851981 DNH851981:DNM851981 DDL851981:DDQ851981 CTP851981:CTU851981 CJT851981:CJY851981 BZX851981:CAC851981 BQB851981:BQG851981 BGF851981:BGK851981 AWJ851981:AWO851981 AMN851981:AMS851981 ACR851981:ACW851981 SV851981:TA851981 IZ851981:JE851981 C851981:I851981 WVL786445:WVQ786445 WLP786445:WLU786445 WBT786445:WBY786445 VRX786445:VSC786445 VIB786445:VIG786445 UYF786445:UYK786445 UOJ786445:UOO786445 UEN786445:UES786445 TUR786445:TUW786445 TKV786445:TLA786445 TAZ786445:TBE786445 SRD786445:SRI786445 SHH786445:SHM786445 RXL786445:RXQ786445 RNP786445:RNU786445 RDT786445:RDY786445 QTX786445:QUC786445 QKB786445:QKG786445 QAF786445:QAK786445 PQJ786445:PQO786445 PGN786445:PGS786445 OWR786445:OWW786445 OMV786445:ONA786445 OCZ786445:ODE786445 NTD786445:NTI786445 NJH786445:NJM786445 MZL786445:MZQ786445 MPP786445:MPU786445 MFT786445:MFY786445 LVX786445:LWC786445 LMB786445:LMG786445 LCF786445:LCK786445 KSJ786445:KSO786445 KIN786445:KIS786445 JYR786445:JYW786445 JOV786445:JPA786445 JEZ786445:JFE786445 IVD786445:IVI786445 ILH786445:ILM786445 IBL786445:IBQ786445 HRP786445:HRU786445 HHT786445:HHY786445 GXX786445:GYC786445 GOB786445:GOG786445 GEF786445:GEK786445 FUJ786445:FUO786445 FKN786445:FKS786445 FAR786445:FAW786445 EQV786445:ERA786445 EGZ786445:EHE786445 DXD786445:DXI786445 DNH786445:DNM786445 DDL786445:DDQ786445 CTP786445:CTU786445 CJT786445:CJY786445 BZX786445:CAC786445 BQB786445:BQG786445 BGF786445:BGK786445 AWJ786445:AWO786445 AMN786445:AMS786445 ACR786445:ACW786445 SV786445:TA786445 IZ786445:JE786445 C786445:I786445 WVL720909:WVQ720909 WLP720909:WLU720909 WBT720909:WBY720909 VRX720909:VSC720909 VIB720909:VIG720909 UYF720909:UYK720909 UOJ720909:UOO720909 UEN720909:UES720909 TUR720909:TUW720909 TKV720909:TLA720909 TAZ720909:TBE720909 SRD720909:SRI720909 SHH720909:SHM720909 RXL720909:RXQ720909 RNP720909:RNU720909 RDT720909:RDY720909 QTX720909:QUC720909 QKB720909:QKG720909 QAF720909:QAK720909 PQJ720909:PQO720909 PGN720909:PGS720909 OWR720909:OWW720909 OMV720909:ONA720909 OCZ720909:ODE720909 NTD720909:NTI720909 NJH720909:NJM720909 MZL720909:MZQ720909 MPP720909:MPU720909 MFT720909:MFY720909 LVX720909:LWC720909 LMB720909:LMG720909 LCF720909:LCK720909 KSJ720909:KSO720909 KIN720909:KIS720909 JYR720909:JYW720909 JOV720909:JPA720909 JEZ720909:JFE720909 IVD720909:IVI720909 ILH720909:ILM720909 IBL720909:IBQ720909 HRP720909:HRU720909 HHT720909:HHY720909 GXX720909:GYC720909 GOB720909:GOG720909 GEF720909:GEK720909 FUJ720909:FUO720909 FKN720909:FKS720909 FAR720909:FAW720909 EQV720909:ERA720909 EGZ720909:EHE720909 DXD720909:DXI720909 DNH720909:DNM720909 DDL720909:DDQ720909 CTP720909:CTU720909 CJT720909:CJY720909 BZX720909:CAC720909 BQB720909:BQG720909 BGF720909:BGK720909 AWJ720909:AWO720909 AMN720909:AMS720909 ACR720909:ACW720909 SV720909:TA720909 IZ720909:JE720909 C720909:I720909 WVL655373:WVQ655373 WLP655373:WLU655373 WBT655373:WBY655373 VRX655373:VSC655373 VIB655373:VIG655373 UYF655373:UYK655373 UOJ655373:UOO655373 UEN655373:UES655373 TUR655373:TUW655373 TKV655373:TLA655373 TAZ655373:TBE655373 SRD655373:SRI655373 SHH655373:SHM655373 RXL655373:RXQ655373 RNP655373:RNU655373 RDT655373:RDY655373 QTX655373:QUC655373 QKB655373:QKG655373 QAF655373:QAK655373 PQJ655373:PQO655373 PGN655373:PGS655373 OWR655373:OWW655373 OMV655373:ONA655373 OCZ655373:ODE655373 NTD655373:NTI655373 NJH655373:NJM655373 MZL655373:MZQ655373 MPP655373:MPU655373 MFT655373:MFY655373 LVX655373:LWC655373 LMB655373:LMG655373 LCF655373:LCK655373 KSJ655373:KSO655373 KIN655373:KIS655373 JYR655373:JYW655373 JOV655373:JPA655373 JEZ655373:JFE655373 IVD655373:IVI655373 ILH655373:ILM655373 IBL655373:IBQ655373 HRP655373:HRU655373 HHT655373:HHY655373 GXX655373:GYC655373 GOB655373:GOG655373 GEF655373:GEK655373 FUJ655373:FUO655373 FKN655373:FKS655373 FAR655373:FAW655373 EQV655373:ERA655373 EGZ655373:EHE655373 DXD655373:DXI655373 DNH655373:DNM655373 DDL655373:DDQ655373 CTP655373:CTU655373 CJT655373:CJY655373 BZX655373:CAC655373 BQB655373:BQG655373 BGF655373:BGK655373 AWJ655373:AWO655373 AMN655373:AMS655373 ACR655373:ACW655373 SV655373:TA655373 IZ655373:JE655373 C655373:I655373 WVL589837:WVQ589837 WLP589837:WLU589837 WBT589837:WBY589837 VRX589837:VSC589837 VIB589837:VIG589837 UYF589837:UYK589837 UOJ589837:UOO589837 UEN589837:UES589837 TUR589837:TUW589837 TKV589837:TLA589837 TAZ589837:TBE589837 SRD589837:SRI589837 SHH589837:SHM589837 RXL589837:RXQ589837 RNP589837:RNU589837 RDT589837:RDY589837 QTX589837:QUC589837 QKB589837:QKG589837 QAF589837:QAK589837 PQJ589837:PQO589837 PGN589837:PGS589837 OWR589837:OWW589837 OMV589837:ONA589837 OCZ589837:ODE589837 NTD589837:NTI589837 NJH589837:NJM589837 MZL589837:MZQ589837 MPP589837:MPU589837 MFT589837:MFY589837 LVX589837:LWC589837 LMB589837:LMG589837 LCF589837:LCK589837 KSJ589837:KSO589837 KIN589837:KIS589837 JYR589837:JYW589837 JOV589837:JPA589837 JEZ589837:JFE589837 IVD589837:IVI589837 ILH589837:ILM589837 IBL589837:IBQ589837 HRP589837:HRU589837 HHT589837:HHY589837 GXX589837:GYC589837 GOB589837:GOG589837 GEF589837:GEK589837 FUJ589837:FUO589837 FKN589837:FKS589837 FAR589837:FAW589837 EQV589837:ERA589837 EGZ589837:EHE589837 DXD589837:DXI589837 DNH589837:DNM589837 DDL589837:DDQ589837 CTP589837:CTU589837 CJT589837:CJY589837 BZX589837:CAC589837 BQB589837:BQG589837 BGF589837:BGK589837 AWJ589837:AWO589837 AMN589837:AMS589837 ACR589837:ACW589837 SV589837:TA589837 IZ589837:JE589837 C589837:I589837 WVL524301:WVQ524301 WLP524301:WLU524301 WBT524301:WBY524301 VRX524301:VSC524301 VIB524301:VIG524301 UYF524301:UYK524301 UOJ524301:UOO524301 UEN524301:UES524301 TUR524301:TUW524301 TKV524301:TLA524301 TAZ524301:TBE524301 SRD524301:SRI524301 SHH524301:SHM524301 RXL524301:RXQ524301 RNP524301:RNU524301 RDT524301:RDY524301 QTX524301:QUC524301 QKB524301:QKG524301 QAF524301:QAK524301 PQJ524301:PQO524301 PGN524301:PGS524301 OWR524301:OWW524301 OMV524301:ONA524301 OCZ524301:ODE524301 NTD524301:NTI524301 NJH524301:NJM524301 MZL524301:MZQ524301 MPP524301:MPU524301 MFT524301:MFY524301 LVX524301:LWC524301 LMB524301:LMG524301 LCF524301:LCK524301 KSJ524301:KSO524301 KIN524301:KIS524301 JYR524301:JYW524301 JOV524301:JPA524301 JEZ524301:JFE524301 IVD524301:IVI524301 ILH524301:ILM524301 IBL524301:IBQ524301 HRP524301:HRU524301 HHT524301:HHY524301 GXX524301:GYC524301 GOB524301:GOG524301 GEF524301:GEK524301 FUJ524301:FUO524301 FKN524301:FKS524301 FAR524301:FAW524301 EQV524301:ERA524301 EGZ524301:EHE524301 DXD524301:DXI524301 DNH524301:DNM524301 DDL524301:DDQ524301 CTP524301:CTU524301 CJT524301:CJY524301 BZX524301:CAC524301 BQB524301:BQG524301 BGF524301:BGK524301 AWJ524301:AWO524301 AMN524301:AMS524301 ACR524301:ACW524301 SV524301:TA524301 IZ524301:JE524301 C524301:I524301 WVL458765:WVQ458765 WLP458765:WLU458765 WBT458765:WBY458765 VRX458765:VSC458765 VIB458765:VIG458765 UYF458765:UYK458765 UOJ458765:UOO458765 UEN458765:UES458765 TUR458765:TUW458765 TKV458765:TLA458765 TAZ458765:TBE458765 SRD458765:SRI458765 SHH458765:SHM458765 RXL458765:RXQ458765 RNP458765:RNU458765 RDT458765:RDY458765 QTX458765:QUC458765 QKB458765:QKG458765 QAF458765:QAK458765 PQJ458765:PQO458765 PGN458765:PGS458765 OWR458765:OWW458765 OMV458765:ONA458765 OCZ458765:ODE458765 NTD458765:NTI458765 NJH458765:NJM458765 MZL458765:MZQ458765 MPP458765:MPU458765 MFT458765:MFY458765 LVX458765:LWC458765 LMB458765:LMG458765 LCF458765:LCK458765 KSJ458765:KSO458765 KIN458765:KIS458765 JYR458765:JYW458765 JOV458765:JPA458765 JEZ458765:JFE458765 IVD458765:IVI458765 ILH458765:ILM458765 IBL458765:IBQ458765 HRP458765:HRU458765 HHT458765:HHY458765 GXX458765:GYC458765 GOB458765:GOG458765 GEF458765:GEK458765 FUJ458765:FUO458765 FKN458765:FKS458765 FAR458765:FAW458765 EQV458765:ERA458765 EGZ458765:EHE458765 DXD458765:DXI458765 DNH458765:DNM458765 DDL458765:DDQ458765 CTP458765:CTU458765 CJT458765:CJY458765 BZX458765:CAC458765 BQB458765:BQG458765 BGF458765:BGK458765 AWJ458765:AWO458765 AMN458765:AMS458765 ACR458765:ACW458765 SV458765:TA458765 IZ458765:JE458765 C458765:I458765 WVL393229:WVQ393229 WLP393229:WLU393229 WBT393229:WBY393229 VRX393229:VSC393229 VIB393229:VIG393229 UYF393229:UYK393229 UOJ393229:UOO393229 UEN393229:UES393229 TUR393229:TUW393229 TKV393229:TLA393229 TAZ393229:TBE393229 SRD393229:SRI393229 SHH393229:SHM393229 RXL393229:RXQ393229 RNP393229:RNU393229 RDT393229:RDY393229 QTX393229:QUC393229 QKB393229:QKG393229 QAF393229:QAK393229 PQJ393229:PQO393229 PGN393229:PGS393229 OWR393229:OWW393229 OMV393229:ONA393229 OCZ393229:ODE393229 NTD393229:NTI393229 NJH393229:NJM393229 MZL393229:MZQ393229 MPP393229:MPU393229 MFT393229:MFY393229 LVX393229:LWC393229 LMB393229:LMG393229 LCF393229:LCK393229 KSJ393229:KSO393229 KIN393229:KIS393229 JYR393229:JYW393229 JOV393229:JPA393229 JEZ393229:JFE393229 IVD393229:IVI393229 ILH393229:ILM393229 IBL393229:IBQ393229 HRP393229:HRU393229 HHT393229:HHY393229 GXX393229:GYC393229 GOB393229:GOG393229 GEF393229:GEK393229 FUJ393229:FUO393229 FKN393229:FKS393229 FAR393229:FAW393229 EQV393229:ERA393229 EGZ393229:EHE393229 DXD393229:DXI393229 DNH393229:DNM393229 DDL393229:DDQ393229 CTP393229:CTU393229 CJT393229:CJY393229 BZX393229:CAC393229 BQB393229:BQG393229 BGF393229:BGK393229 AWJ393229:AWO393229 AMN393229:AMS393229 ACR393229:ACW393229 SV393229:TA393229 IZ393229:JE393229 C393229:I393229 WVL327693:WVQ327693 WLP327693:WLU327693 WBT327693:WBY327693 VRX327693:VSC327693 VIB327693:VIG327693 UYF327693:UYK327693 UOJ327693:UOO327693 UEN327693:UES327693 TUR327693:TUW327693 TKV327693:TLA327693 TAZ327693:TBE327693 SRD327693:SRI327693 SHH327693:SHM327693 RXL327693:RXQ327693 RNP327693:RNU327693 RDT327693:RDY327693 QTX327693:QUC327693 QKB327693:QKG327693 QAF327693:QAK327693 PQJ327693:PQO327693 PGN327693:PGS327693 OWR327693:OWW327693 OMV327693:ONA327693 OCZ327693:ODE327693 NTD327693:NTI327693 NJH327693:NJM327693 MZL327693:MZQ327693 MPP327693:MPU327693 MFT327693:MFY327693 LVX327693:LWC327693 LMB327693:LMG327693 LCF327693:LCK327693 KSJ327693:KSO327693 KIN327693:KIS327693 JYR327693:JYW327693 JOV327693:JPA327693 JEZ327693:JFE327693 IVD327693:IVI327693 ILH327693:ILM327693 IBL327693:IBQ327693 HRP327693:HRU327693 HHT327693:HHY327693 GXX327693:GYC327693 GOB327693:GOG327693 GEF327693:GEK327693 FUJ327693:FUO327693 FKN327693:FKS327693 FAR327693:FAW327693 EQV327693:ERA327693 EGZ327693:EHE327693 DXD327693:DXI327693 DNH327693:DNM327693 DDL327693:DDQ327693 CTP327693:CTU327693 CJT327693:CJY327693 BZX327693:CAC327693 BQB327693:BQG327693 BGF327693:BGK327693 AWJ327693:AWO327693 AMN327693:AMS327693 ACR327693:ACW327693 SV327693:TA327693 IZ327693:JE327693 C327693:I327693 WVL262157:WVQ262157 WLP262157:WLU262157 WBT262157:WBY262157 VRX262157:VSC262157 VIB262157:VIG262157 UYF262157:UYK262157 UOJ262157:UOO262157 UEN262157:UES262157 TUR262157:TUW262157 TKV262157:TLA262157 TAZ262157:TBE262157 SRD262157:SRI262157 SHH262157:SHM262157 RXL262157:RXQ262157 RNP262157:RNU262157 RDT262157:RDY262157 QTX262157:QUC262157 QKB262157:QKG262157 QAF262157:QAK262157 PQJ262157:PQO262157 PGN262157:PGS262157 OWR262157:OWW262157 OMV262157:ONA262157 OCZ262157:ODE262157 NTD262157:NTI262157 NJH262157:NJM262157 MZL262157:MZQ262157 MPP262157:MPU262157 MFT262157:MFY262157 LVX262157:LWC262157 LMB262157:LMG262157 LCF262157:LCK262157 KSJ262157:KSO262157 KIN262157:KIS262157 JYR262157:JYW262157 JOV262157:JPA262157 JEZ262157:JFE262157 IVD262157:IVI262157 ILH262157:ILM262157 IBL262157:IBQ262157 HRP262157:HRU262157 HHT262157:HHY262157 GXX262157:GYC262157 GOB262157:GOG262157 GEF262157:GEK262157 FUJ262157:FUO262157 FKN262157:FKS262157 FAR262157:FAW262157 EQV262157:ERA262157 EGZ262157:EHE262157 DXD262157:DXI262157 DNH262157:DNM262157 DDL262157:DDQ262157 CTP262157:CTU262157 CJT262157:CJY262157 BZX262157:CAC262157 BQB262157:BQG262157 BGF262157:BGK262157 AWJ262157:AWO262157 AMN262157:AMS262157 ACR262157:ACW262157 SV262157:TA262157 IZ262157:JE262157 C262157:I262157 WVL196621:WVQ196621 WLP196621:WLU196621 WBT196621:WBY196621 VRX196621:VSC196621 VIB196621:VIG196621 UYF196621:UYK196621 UOJ196621:UOO196621 UEN196621:UES196621 TUR196621:TUW196621 TKV196621:TLA196621 TAZ196621:TBE196621 SRD196621:SRI196621 SHH196621:SHM196621 RXL196621:RXQ196621 RNP196621:RNU196621 RDT196621:RDY196621 QTX196621:QUC196621 QKB196621:QKG196621 QAF196621:QAK196621 PQJ196621:PQO196621 PGN196621:PGS196621 OWR196621:OWW196621 OMV196621:ONA196621 OCZ196621:ODE196621 NTD196621:NTI196621 NJH196621:NJM196621 MZL196621:MZQ196621 MPP196621:MPU196621 MFT196621:MFY196621 LVX196621:LWC196621 LMB196621:LMG196621 LCF196621:LCK196621 KSJ196621:KSO196621 KIN196621:KIS196621 JYR196621:JYW196621 JOV196621:JPA196621 JEZ196621:JFE196621 IVD196621:IVI196621 ILH196621:ILM196621 IBL196621:IBQ196621 HRP196621:HRU196621 HHT196621:HHY196621 GXX196621:GYC196621 GOB196621:GOG196621 GEF196621:GEK196621 FUJ196621:FUO196621 FKN196621:FKS196621 FAR196621:FAW196621 EQV196621:ERA196621 EGZ196621:EHE196621 DXD196621:DXI196621 DNH196621:DNM196621 DDL196621:DDQ196621 CTP196621:CTU196621 CJT196621:CJY196621 BZX196621:CAC196621 BQB196621:BQG196621 BGF196621:BGK196621 AWJ196621:AWO196621 AMN196621:AMS196621 ACR196621:ACW196621 SV196621:TA196621 IZ196621:JE196621 C196621:I196621 WVL131085:WVQ131085 WLP131085:WLU131085 WBT131085:WBY131085 VRX131085:VSC131085 VIB131085:VIG131085 UYF131085:UYK131085 UOJ131085:UOO131085 UEN131085:UES131085 TUR131085:TUW131085 TKV131085:TLA131085 TAZ131085:TBE131085 SRD131085:SRI131085 SHH131085:SHM131085 RXL131085:RXQ131085 RNP131085:RNU131085 RDT131085:RDY131085 QTX131085:QUC131085 QKB131085:QKG131085 QAF131085:QAK131085 PQJ131085:PQO131085 PGN131085:PGS131085 OWR131085:OWW131085 OMV131085:ONA131085 OCZ131085:ODE131085 NTD131085:NTI131085 NJH131085:NJM131085 MZL131085:MZQ131085 MPP131085:MPU131085 MFT131085:MFY131085 LVX131085:LWC131085 LMB131085:LMG131085 LCF131085:LCK131085 KSJ131085:KSO131085 KIN131085:KIS131085 JYR131085:JYW131085 JOV131085:JPA131085 JEZ131085:JFE131085 IVD131085:IVI131085 ILH131085:ILM131085 IBL131085:IBQ131085 HRP131085:HRU131085 HHT131085:HHY131085 GXX131085:GYC131085 GOB131085:GOG131085 GEF131085:GEK131085 FUJ131085:FUO131085 FKN131085:FKS131085 FAR131085:FAW131085 EQV131085:ERA131085 EGZ131085:EHE131085 DXD131085:DXI131085 DNH131085:DNM131085 DDL131085:DDQ131085 CTP131085:CTU131085 CJT131085:CJY131085 BZX131085:CAC131085 BQB131085:BQG131085 BGF131085:BGK131085 AWJ131085:AWO131085 AMN131085:AMS131085 ACR131085:ACW131085 SV131085:TA131085 IZ131085:JE131085 C131085:I131085 WVL65549:WVQ65549 WLP65549:WLU65549 WBT65549:WBY65549 VRX65549:VSC65549 VIB65549:VIG65549 UYF65549:UYK65549 UOJ65549:UOO65549 UEN65549:UES65549 TUR65549:TUW65549 TKV65549:TLA65549 TAZ65549:TBE65549 SRD65549:SRI65549 SHH65549:SHM65549 RXL65549:RXQ65549 RNP65549:RNU65549 RDT65549:RDY65549 QTX65549:QUC65549 QKB65549:QKG65549 QAF65549:QAK65549 PQJ65549:PQO65549 PGN65549:PGS65549 OWR65549:OWW65549 OMV65549:ONA65549 OCZ65549:ODE65549 NTD65549:NTI65549 NJH65549:NJM65549 MZL65549:MZQ65549 MPP65549:MPU65549 MFT65549:MFY65549 LVX65549:LWC65549 LMB65549:LMG65549 LCF65549:LCK65549 KSJ65549:KSO65549 KIN65549:KIS65549 JYR65549:JYW65549 JOV65549:JPA65549 JEZ65549:JFE65549 IVD65549:IVI65549 ILH65549:ILM65549 IBL65549:IBQ65549 HRP65549:HRU65549 HHT65549:HHY65549 GXX65549:GYC65549 GOB65549:GOG65549 GEF65549:GEK65549 FUJ65549:FUO65549 FKN65549:FKS65549 FAR65549:FAW65549 EQV65549:ERA65549 EGZ65549:EHE65549 DXD65549:DXI65549 DNH65549:DNM65549 DDL65549:DDQ65549 CTP65549:CTU65549 CJT65549:CJY65549 BZX65549:CAC65549 BQB65549:BQG65549 BGF65549:BGK65549 AWJ65549:AWO65549 AMN65549:AMS65549 ACR65549:ACW65549 SV65549:TA65549 IZ65549:JE65549 C65549:I65549 WVL13:WVQ13 WLP13:WLU13 WBT13:WBY13 VRX13:VSC13 VIB13:VIG13 UYF13:UYK13 UOJ13:UOO13 UEN13:UES13 TUR13:TUW13 TKV13:TLA13 TAZ13:TBE13 SRD13:SRI13 SHH13:SHM13 RXL13:RXQ13 RNP13:RNU13 RDT13:RDY13 QTX13:QUC13 QKB13:QKG13 QAF13:QAK13 PQJ13:PQO13 PGN13:PGS13 OWR13:OWW13 OMV13:ONA13 OCZ13:ODE13 NTD13:NTI13 NJH13:NJM13 MZL13:MZQ13 MPP13:MPU13 MFT13:MFY13 LVX13:LWC13 LMB13:LMG13 LCF13:LCK13 KSJ13:KSO13 KIN13:KIS13 JYR13:JYW13 JOV13:JPA13 JEZ13:JFE13 IVD13:IVI13 ILH13:ILM13 IBL13:IBQ13 HRP13:HRU13 HHT13:HHY13 GXX13:GYC13 GOB13:GOG13 GEF13:GEK13 FUJ13:FUO13 FKN13:FKS13 FAR13:FAW13 EQV13:ERA13 EGZ13:EHE13 DXD13:DXI13 DNH13:DNM13 DDL13:DDQ13 CTP13:CTU13 CJT13:CJY13 BZX13:CAC13 BQB13:BQG13 BGF13:BGK13 AWJ13:AWO13 AMN13:AMS13 ACR13:ACW13 SV13:TA13 C13:H13">
      <formula1>$W$1:$BF$1</formula1>
    </dataValidation>
  </dataValidations>
  <printOptions horizontalCentered="1" verticalCentered="1"/>
  <pageMargins left="0.23622047244094491" right="0.23622047244094491" top="0.74803149606299213" bottom="0.74803149606299213" header="0" footer="0"/>
  <pageSetup paperSize="9" scale="72" orientation="landscape" r:id="rId1"/>
  <headerFooter alignWithMargins="0"/>
  <ignoredErrors>
    <ignoredError sqref="O9:R10" unlocked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G37"/>
  <sheetViews>
    <sheetView zoomScale="85" zoomScaleNormal="85" workbookViewId="0">
      <selection activeCell="J12" sqref="J12:R13"/>
    </sheetView>
  </sheetViews>
  <sheetFormatPr baseColWidth="10" defaultColWidth="9.140625" defaultRowHeight="12.75" x14ac:dyDescent="0.2"/>
  <cols>
    <col min="1" max="1" width="3" style="56" customWidth="1"/>
    <col min="2" max="2" width="6" style="57" customWidth="1"/>
    <col min="3" max="8" width="4.7109375" style="57" customWidth="1"/>
    <col min="9" max="9" width="2.85546875" style="57" bestFit="1" customWidth="1"/>
    <col min="10" max="10" width="15.42578125" style="57" customWidth="1"/>
    <col min="11" max="11" width="21.28515625" style="57" customWidth="1"/>
    <col min="12" max="12" width="20.42578125" style="57" customWidth="1"/>
    <col min="13" max="13" width="19" style="57" customWidth="1"/>
    <col min="14" max="14" width="5.5703125" style="59" customWidth="1"/>
    <col min="15" max="15" width="4.85546875" style="57" customWidth="1"/>
    <col min="16" max="16" width="6.42578125" style="57" customWidth="1"/>
    <col min="17" max="17" width="5.28515625" style="57" customWidth="1"/>
    <col min="18" max="18" width="6.85546875" style="57" bestFit="1" customWidth="1"/>
    <col min="19" max="19" width="16.5703125" style="57" customWidth="1"/>
    <col min="20" max="20" width="4.7109375" style="57" customWidth="1"/>
    <col min="21" max="21" width="30.28515625" style="129" customWidth="1"/>
    <col min="22" max="22" width="6" style="129" customWidth="1"/>
    <col min="23" max="23" width="8.28515625" style="64" customWidth="1"/>
    <col min="24" max="25" width="9.140625" style="64"/>
    <col min="26" max="257" width="9.140625" style="57"/>
    <col min="258" max="258" width="2" style="57" customWidth="1"/>
    <col min="259" max="259" width="6" style="57" customWidth="1"/>
    <col min="260" max="265" width="4.7109375" style="57" customWidth="1"/>
    <col min="266" max="266" width="15.42578125" style="57" customWidth="1"/>
    <col min="267" max="267" width="21.28515625" style="57" customWidth="1"/>
    <col min="268" max="268" width="20.42578125" style="57" customWidth="1"/>
    <col min="269" max="269" width="19" style="57" customWidth="1"/>
    <col min="270" max="270" width="5.5703125" style="57" customWidth="1"/>
    <col min="271" max="271" width="4.85546875" style="57" customWidth="1"/>
    <col min="272" max="272" width="6.42578125" style="57" customWidth="1"/>
    <col min="273" max="273" width="5.28515625" style="57" customWidth="1"/>
    <col min="274" max="274" width="5.5703125" style="57" customWidth="1"/>
    <col min="275" max="275" width="16.5703125" style="57" customWidth="1"/>
    <col min="276" max="276" width="4.7109375" style="57" customWidth="1"/>
    <col min="277" max="277" width="30.28515625" style="57" customWidth="1"/>
    <col min="278" max="278" width="6" style="57" customWidth="1"/>
    <col min="279" max="279" width="8.28515625" style="57" customWidth="1"/>
    <col min="280" max="513" width="9.140625" style="57"/>
    <col min="514" max="514" width="2" style="57" customWidth="1"/>
    <col min="515" max="515" width="6" style="57" customWidth="1"/>
    <col min="516" max="521" width="4.7109375" style="57" customWidth="1"/>
    <col min="522" max="522" width="15.42578125" style="57" customWidth="1"/>
    <col min="523" max="523" width="21.28515625" style="57" customWidth="1"/>
    <col min="524" max="524" width="20.42578125" style="57" customWidth="1"/>
    <col min="525" max="525" width="19" style="57" customWidth="1"/>
    <col min="526" max="526" width="5.5703125" style="57" customWidth="1"/>
    <col min="527" max="527" width="4.85546875" style="57" customWidth="1"/>
    <col min="528" max="528" width="6.42578125" style="57" customWidth="1"/>
    <col min="529" max="529" width="5.28515625" style="57" customWidth="1"/>
    <col min="530" max="530" width="5.5703125" style="57" customWidth="1"/>
    <col min="531" max="531" width="16.5703125" style="57" customWidth="1"/>
    <col min="532" max="532" width="4.7109375" style="57" customWidth="1"/>
    <col min="533" max="533" width="30.28515625" style="57" customWidth="1"/>
    <col min="534" max="534" width="6" style="57" customWidth="1"/>
    <col min="535" max="535" width="8.28515625" style="57" customWidth="1"/>
    <col min="536" max="769" width="9.140625" style="57"/>
    <col min="770" max="770" width="2" style="57" customWidth="1"/>
    <col min="771" max="771" width="6" style="57" customWidth="1"/>
    <col min="772" max="777" width="4.7109375" style="57" customWidth="1"/>
    <col min="778" max="778" width="15.42578125" style="57" customWidth="1"/>
    <col min="779" max="779" width="21.28515625" style="57" customWidth="1"/>
    <col min="780" max="780" width="20.42578125" style="57" customWidth="1"/>
    <col min="781" max="781" width="19" style="57" customWidth="1"/>
    <col min="782" max="782" width="5.5703125" style="57" customWidth="1"/>
    <col min="783" max="783" width="4.85546875" style="57" customWidth="1"/>
    <col min="784" max="784" width="6.42578125" style="57" customWidth="1"/>
    <col min="785" max="785" width="5.28515625" style="57" customWidth="1"/>
    <col min="786" max="786" width="5.5703125" style="57" customWidth="1"/>
    <col min="787" max="787" width="16.5703125" style="57" customWidth="1"/>
    <col min="788" max="788" width="4.7109375" style="57" customWidth="1"/>
    <col min="789" max="789" width="30.28515625" style="57" customWidth="1"/>
    <col min="790" max="790" width="6" style="57" customWidth="1"/>
    <col min="791" max="791" width="8.28515625" style="57" customWidth="1"/>
    <col min="792" max="1025" width="9.140625" style="57"/>
    <col min="1026" max="1026" width="2" style="57" customWidth="1"/>
    <col min="1027" max="1027" width="6" style="57" customWidth="1"/>
    <col min="1028" max="1033" width="4.7109375" style="57" customWidth="1"/>
    <col min="1034" max="1034" width="15.42578125" style="57" customWidth="1"/>
    <col min="1035" max="1035" width="21.28515625" style="57" customWidth="1"/>
    <col min="1036" max="1036" width="20.42578125" style="57" customWidth="1"/>
    <col min="1037" max="1037" width="19" style="57" customWidth="1"/>
    <col min="1038" max="1038" width="5.5703125" style="57" customWidth="1"/>
    <col min="1039" max="1039" width="4.85546875" style="57" customWidth="1"/>
    <col min="1040" max="1040" width="6.42578125" style="57" customWidth="1"/>
    <col min="1041" max="1041" width="5.28515625" style="57" customWidth="1"/>
    <col min="1042" max="1042" width="5.5703125" style="57" customWidth="1"/>
    <col min="1043" max="1043" width="16.5703125" style="57" customWidth="1"/>
    <col min="1044" max="1044" width="4.7109375" style="57" customWidth="1"/>
    <col min="1045" max="1045" width="30.28515625" style="57" customWidth="1"/>
    <col min="1046" max="1046" width="6" style="57" customWidth="1"/>
    <col min="1047" max="1047" width="8.28515625" style="57" customWidth="1"/>
    <col min="1048" max="1281" width="9.140625" style="57"/>
    <col min="1282" max="1282" width="2" style="57" customWidth="1"/>
    <col min="1283" max="1283" width="6" style="57" customWidth="1"/>
    <col min="1284" max="1289" width="4.7109375" style="57" customWidth="1"/>
    <col min="1290" max="1290" width="15.42578125" style="57" customWidth="1"/>
    <col min="1291" max="1291" width="21.28515625" style="57" customWidth="1"/>
    <col min="1292" max="1292" width="20.42578125" style="57" customWidth="1"/>
    <col min="1293" max="1293" width="19" style="57" customWidth="1"/>
    <col min="1294" max="1294" width="5.5703125" style="57" customWidth="1"/>
    <col min="1295" max="1295" width="4.85546875" style="57" customWidth="1"/>
    <col min="1296" max="1296" width="6.42578125" style="57" customWidth="1"/>
    <col min="1297" max="1297" width="5.28515625" style="57" customWidth="1"/>
    <col min="1298" max="1298" width="5.5703125" style="57" customWidth="1"/>
    <col min="1299" max="1299" width="16.5703125" style="57" customWidth="1"/>
    <col min="1300" max="1300" width="4.7109375" style="57" customWidth="1"/>
    <col min="1301" max="1301" width="30.28515625" style="57" customWidth="1"/>
    <col min="1302" max="1302" width="6" style="57" customWidth="1"/>
    <col min="1303" max="1303" width="8.28515625" style="57" customWidth="1"/>
    <col min="1304" max="1537" width="9.140625" style="57"/>
    <col min="1538" max="1538" width="2" style="57" customWidth="1"/>
    <col min="1539" max="1539" width="6" style="57" customWidth="1"/>
    <col min="1540" max="1545" width="4.7109375" style="57" customWidth="1"/>
    <col min="1546" max="1546" width="15.42578125" style="57" customWidth="1"/>
    <col min="1547" max="1547" width="21.28515625" style="57" customWidth="1"/>
    <col min="1548" max="1548" width="20.42578125" style="57" customWidth="1"/>
    <col min="1549" max="1549" width="19" style="57" customWidth="1"/>
    <col min="1550" max="1550" width="5.5703125" style="57" customWidth="1"/>
    <col min="1551" max="1551" width="4.85546875" style="57" customWidth="1"/>
    <col min="1552" max="1552" width="6.42578125" style="57" customWidth="1"/>
    <col min="1553" max="1553" width="5.28515625" style="57" customWidth="1"/>
    <col min="1554" max="1554" width="5.5703125" style="57" customWidth="1"/>
    <col min="1555" max="1555" width="16.5703125" style="57" customWidth="1"/>
    <col min="1556" max="1556" width="4.7109375" style="57" customWidth="1"/>
    <col min="1557" max="1557" width="30.28515625" style="57" customWidth="1"/>
    <col min="1558" max="1558" width="6" style="57" customWidth="1"/>
    <col min="1559" max="1559" width="8.28515625" style="57" customWidth="1"/>
    <col min="1560" max="1793" width="9.140625" style="57"/>
    <col min="1794" max="1794" width="2" style="57" customWidth="1"/>
    <col min="1795" max="1795" width="6" style="57" customWidth="1"/>
    <col min="1796" max="1801" width="4.7109375" style="57" customWidth="1"/>
    <col min="1802" max="1802" width="15.42578125" style="57" customWidth="1"/>
    <col min="1803" max="1803" width="21.28515625" style="57" customWidth="1"/>
    <col min="1804" max="1804" width="20.42578125" style="57" customWidth="1"/>
    <col min="1805" max="1805" width="19" style="57" customWidth="1"/>
    <col min="1806" max="1806" width="5.5703125" style="57" customWidth="1"/>
    <col min="1807" max="1807" width="4.85546875" style="57" customWidth="1"/>
    <col min="1808" max="1808" width="6.42578125" style="57" customWidth="1"/>
    <col min="1809" max="1809" width="5.28515625" style="57" customWidth="1"/>
    <col min="1810" max="1810" width="5.5703125" style="57" customWidth="1"/>
    <col min="1811" max="1811" width="16.5703125" style="57" customWidth="1"/>
    <col min="1812" max="1812" width="4.7109375" style="57" customWidth="1"/>
    <col min="1813" max="1813" width="30.28515625" style="57" customWidth="1"/>
    <col min="1814" max="1814" width="6" style="57" customWidth="1"/>
    <col min="1815" max="1815" width="8.28515625" style="57" customWidth="1"/>
    <col min="1816" max="2049" width="9.140625" style="57"/>
    <col min="2050" max="2050" width="2" style="57" customWidth="1"/>
    <col min="2051" max="2051" width="6" style="57" customWidth="1"/>
    <col min="2052" max="2057" width="4.7109375" style="57" customWidth="1"/>
    <col min="2058" max="2058" width="15.42578125" style="57" customWidth="1"/>
    <col min="2059" max="2059" width="21.28515625" style="57" customWidth="1"/>
    <col min="2060" max="2060" width="20.42578125" style="57" customWidth="1"/>
    <col min="2061" max="2061" width="19" style="57" customWidth="1"/>
    <col min="2062" max="2062" width="5.5703125" style="57" customWidth="1"/>
    <col min="2063" max="2063" width="4.85546875" style="57" customWidth="1"/>
    <col min="2064" max="2064" width="6.42578125" style="57" customWidth="1"/>
    <col min="2065" max="2065" width="5.28515625" style="57" customWidth="1"/>
    <col min="2066" max="2066" width="5.5703125" style="57" customWidth="1"/>
    <col min="2067" max="2067" width="16.5703125" style="57" customWidth="1"/>
    <col min="2068" max="2068" width="4.7109375" style="57" customWidth="1"/>
    <col min="2069" max="2069" width="30.28515625" style="57" customWidth="1"/>
    <col min="2070" max="2070" width="6" style="57" customWidth="1"/>
    <col min="2071" max="2071" width="8.28515625" style="57" customWidth="1"/>
    <col min="2072" max="2305" width="9.140625" style="57"/>
    <col min="2306" max="2306" width="2" style="57" customWidth="1"/>
    <col min="2307" max="2307" width="6" style="57" customWidth="1"/>
    <col min="2308" max="2313" width="4.7109375" style="57" customWidth="1"/>
    <col min="2314" max="2314" width="15.42578125" style="57" customWidth="1"/>
    <col min="2315" max="2315" width="21.28515625" style="57" customWidth="1"/>
    <col min="2316" max="2316" width="20.42578125" style="57" customWidth="1"/>
    <col min="2317" max="2317" width="19" style="57" customWidth="1"/>
    <col min="2318" max="2318" width="5.5703125" style="57" customWidth="1"/>
    <col min="2319" max="2319" width="4.85546875" style="57" customWidth="1"/>
    <col min="2320" max="2320" width="6.42578125" style="57" customWidth="1"/>
    <col min="2321" max="2321" width="5.28515625" style="57" customWidth="1"/>
    <col min="2322" max="2322" width="5.5703125" style="57" customWidth="1"/>
    <col min="2323" max="2323" width="16.5703125" style="57" customWidth="1"/>
    <col min="2324" max="2324" width="4.7109375" style="57" customWidth="1"/>
    <col min="2325" max="2325" width="30.28515625" style="57" customWidth="1"/>
    <col min="2326" max="2326" width="6" style="57" customWidth="1"/>
    <col min="2327" max="2327" width="8.28515625" style="57" customWidth="1"/>
    <col min="2328" max="2561" width="9.140625" style="57"/>
    <col min="2562" max="2562" width="2" style="57" customWidth="1"/>
    <col min="2563" max="2563" width="6" style="57" customWidth="1"/>
    <col min="2564" max="2569" width="4.7109375" style="57" customWidth="1"/>
    <col min="2570" max="2570" width="15.42578125" style="57" customWidth="1"/>
    <col min="2571" max="2571" width="21.28515625" style="57" customWidth="1"/>
    <col min="2572" max="2572" width="20.42578125" style="57" customWidth="1"/>
    <col min="2573" max="2573" width="19" style="57" customWidth="1"/>
    <col min="2574" max="2574" width="5.5703125" style="57" customWidth="1"/>
    <col min="2575" max="2575" width="4.85546875" style="57" customWidth="1"/>
    <col min="2576" max="2576" width="6.42578125" style="57" customWidth="1"/>
    <col min="2577" max="2577" width="5.28515625" style="57" customWidth="1"/>
    <col min="2578" max="2578" width="5.5703125" style="57" customWidth="1"/>
    <col min="2579" max="2579" width="16.5703125" style="57" customWidth="1"/>
    <col min="2580" max="2580" width="4.7109375" style="57" customWidth="1"/>
    <col min="2581" max="2581" width="30.28515625" style="57" customWidth="1"/>
    <col min="2582" max="2582" width="6" style="57" customWidth="1"/>
    <col min="2583" max="2583" width="8.28515625" style="57" customWidth="1"/>
    <col min="2584" max="2817" width="9.140625" style="57"/>
    <col min="2818" max="2818" width="2" style="57" customWidth="1"/>
    <col min="2819" max="2819" width="6" style="57" customWidth="1"/>
    <col min="2820" max="2825" width="4.7109375" style="57" customWidth="1"/>
    <col min="2826" max="2826" width="15.42578125" style="57" customWidth="1"/>
    <col min="2827" max="2827" width="21.28515625" style="57" customWidth="1"/>
    <col min="2828" max="2828" width="20.42578125" style="57" customWidth="1"/>
    <col min="2829" max="2829" width="19" style="57" customWidth="1"/>
    <col min="2830" max="2830" width="5.5703125" style="57" customWidth="1"/>
    <col min="2831" max="2831" width="4.85546875" style="57" customWidth="1"/>
    <col min="2832" max="2832" width="6.42578125" style="57" customWidth="1"/>
    <col min="2833" max="2833" width="5.28515625" style="57" customWidth="1"/>
    <col min="2834" max="2834" width="5.5703125" style="57" customWidth="1"/>
    <col min="2835" max="2835" width="16.5703125" style="57" customWidth="1"/>
    <col min="2836" max="2836" width="4.7109375" style="57" customWidth="1"/>
    <col min="2837" max="2837" width="30.28515625" style="57" customWidth="1"/>
    <col min="2838" max="2838" width="6" style="57" customWidth="1"/>
    <col min="2839" max="2839" width="8.28515625" style="57" customWidth="1"/>
    <col min="2840" max="3073" width="9.140625" style="57"/>
    <col min="3074" max="3074" width="2" style="57" customWidth="1"/>
    <col min="3075" max="3075" width="6" style="57" customWidth="1"/>
    <col min="3076" max="3081" width="4.7109375" style="57" customWidth="1"/>
    <col min="3082" max="3082" width="15.42578125" style="57" customWidth="1"/>
    <col min="3083" max="3083" width="21.28515625" style="57" customWidth="1"/>
    <col min="3084" max="3084" width="20.42578125" style="57" customWidth="1"/>
    <col min="3085" max="3085" width="19" style="57" customWidth="1"/>
    <col min="3086" max="3086" width="5.5703125" style="57" customWidth="1"/>
    <col min="3087" max="3087" width="4.85546875" style="57" customWidth="1"/>
    <col min="3088" max="3088" width="6.42578125" style="57" customWidth="1"/>
    <col min="3089" max="3089" width="5.28515625" style="57" customWidth="1"/>
    <col min="3090" max="3090" width="5.5703125" style="57" customWidth="1"/>
    <col min="3091" max="3091" width="16.5703125" style="57" customWidth="1"/>
    <col min="3092" max="3092" width="4.7109375" style="57" customWidth="1"/>
    <col min="3093" max="3093" width="30.28515625" style="57" customWidth="1"/>
    <col min="3094" max="3094" width="6" style="57" customWidth="1"/>
    <col min="3095" max="3095" width="8.28515625" style="57" customWidth="1"/>
    <col min="3096" max="3329" width="9.140625" style="57"/>
    <col min="3330" max="3330" width="2" style="57" customWidth="1"/>
    <col min="3331" max="3331" width="6" style="57" customWidth="1"/>
    <col min="3332" max="3337" width="4.7109375" style="57" customWidth="1"/>
    <col min="3338" max="3338" width="15.42578125" style="57" customWidth="1"/>
    <col min="3339" max="3339" width="21.28515625" style="57" customWidth="1"/>
    <col min="3340" max="3340" width="20.42578125" style="57" customWidth="1"/>
    <col min="3341" max="3341" width="19" style="57" customWidth="1"/>
    <col min="3342" max="3342" width="5.5703125" style="57" customWidth="1"/>
    <col min="3343" max="3343" width="4.85546875" style="57" customWidth="1"/>
    <col min="3344" max="3344" width="6.42578125" style="57" customWidth="1"/>
    <col min="3345" max="3345" width="5.28515625" style="57" customWidth="1"/>
    <col min="3346" max="3346" width="5.5703125" style="57" customWidth="1"/>
    <col min="3347" max="3347" width="16.5703125" style="57" customWidth="1"/>
    <col min="3348" max="3348" width="4.7109375" style="57" customWidth="1"/>
    <col min="3349" max="3349" width="30.28515625" style="57" customWidth="1"/>
    <col min="3350" max="3350" width="6" style="57" customWidth="1"/>
    <col min="3351" max="3351" width="8.28515625" style="57" customWidth="1"/>
    <col min="3352" max="3585" width="9.140625" style="57"/>
    <col min="3586" max="3586" width="2" style="57" customWidth="1"/>
    <col min="3587" max="3587" width="6" style="57" customWidth="1"/>
    <col min="3588" max="3593" width="4.7109375" style="57" customWidth="1"/>
    <col min="3594" max="3594" width="15.42578125" style="57" customWidth="1"/>
    <col min="3595" max="3595" width="21.28515625" style="57" customWidth="1"/>
    <col min="3596" max="3596" width="20.42578125" style="57" customWidth="1"/>
    <col min="3597" max="3597" width="19" style="57" customWidth="1"/>
    <col min="3598" max="3598" width="5.5703125" style="57" customWidth="1"/>
    <col min="3599" max="3599" width="4.85546875" style="57" customWidth="1"/>
    <col min="3600" max="3600" width="6.42578125" style="57" customWidth="1"/>
    <col min="3601" max="3601" width="5.28515625" style="57" customWidth="1"/>
    <col min="3602" max="3602" width="5.5703125" style="57" customWidth="1"/>
    <col min="3603" max="3603" width="16.5703125" style="57" customWidth="1"/>
    <col min="3604" max="3604" width="4.7109375" style="57" customWidth="1"/>
    <col min="3605" max="3605" width="30.28515625" style="57" customWidth="1"/>
    <col min="3606" max="3606" width="6" style="57" customWidth="1"/>
    <col min="3607" max="3607" width="8.28515625" style="57" customWidth="1"/>
    <col min="3608" max="3841" width="9.140625" style="57"/>
    <col min="3842" max="3842" width="2" style="57" customWidth="1"/>
    <col min="3843" max="3843" width="6" style="57" customWidth="1"/>
    <col min="3844" max="3849" width="4.7109375" style="57" customWidth="1"/>
    <col min="3850" max="3850" width="15.42578125" style="57" customWidth="1"/>
    <col min="3851" max="3851" width="21.28515625" style="57" customWidth="1"/>
    <col min="3852" max="3852" width="20.42578125" style="57" customWidth="1"/>
    <col min="3853" max="3853" width="19" style="57" customWidth="1"/>
    <col min="3854" max="3854" width="5.5703125" style="57" customWidth="1"/>
    <col min="3855" max="3855" width="4.85546875" style="57" customWidth="1"/>
    <col min="3856" max="3856" width="6.42578125" style="57" customWidth="1"/>
    <col min="3857" max="3857" width="5.28515625" style="57" customWidth="1"/>
    <col min="3858" max="3858" width="5.5703125" style="57" customWidth="1"/>
    <col min="3859" max="3859" width="16.5703125" style="57" customWidth="1"/>
    <col min="3860" max="3860" width="4.7109375" style="57" customWidth="1"/>
    <col min="3861" max="3861" width="30.28515625" style="57" customWidth="1"/>
    <col min="3862" max="3862" width="6" style="57" customWidth="1"/>
    <col min="3863" max="3863" width="8.28515625" style="57" customWidth="1"/>
    <col min="3864" max="4097" width="9.140625" style="57"/>
    <col min="4098" max="4098" width="2" style="57" customWidth="1"/>
    <col min="4099" max="4099" width="6" style="57" customWidth="1"/>
    <col min="4100" max="4105" width="4.7109375" style="57" customWidth="1"/>
    <col min="4106" max="4106" width="15.42578125" style="57" customWidth="1"/>
    <col min="4107" max="4107" width="21.28515625" style="57" customWidth="1"/>
    <col min="4108" max="4108" width="20.42578125" style="57" customWidth="1"/>
    <col min="4109" max="4109" width="19" style="57" customWidth="1"/>
    <col min="4110" max="4110" width="5.5703125" style="57" customWidth="1"/>
    <col min="4111" max="4111" width="4.85546875" style="57" customWidth="1"/>
    <col min="4112" max="4112" width="6.42578125" style="57" customWidth="1"/>
    <col min="4113" max="4113" width="5.28515625" style="57" customWidth="1"/>
    <col min="4114" max="4114" width="5.5703125" style="57" customWidth="1"/>
    <col min="4115" max="4115" width="16.5703125" style="57" customWidth="1"/>
    <col min="4116" max="4116" width="4.7109375" style="57" customWidth="1"/>
    <col min="4117" max="4117" width="30.28515625" style="57" customWidth="1"/>
    <col min="4118" max="4118" width="6" style="57" customWidth="1"/>
    <col min="4119" max="4119" width="8.28515625" style="57" customWidth="1"/>
    <col min="4120" max="4353" width="9.140625" style="57"/>
    <col min="4354" max="4354" width="2" style="57" customWidth="1"/>
    <col min="4355" max="4355" width="6" style="57" customWidth="1"/>
    <col min="4356" max="4361" width="4.7109375" style="57" customWidth="1"/>
    <col min="4362" max="4362" width="15.42578125" style="57" customWidth="1"/>
    <col min="4363" max="4363" width="21.28515625" style="57" customWidth="1"/>
    <col min="4364" max="4364" width="20.42578125" style="57" customWidth="1"/>
    <col min="4365" max="4365" width="19" style="57" customWidth="1"/>
    <col min="4366" max="4366" width="5.5703125" style="57" customWidth="1"/>
    <col min="4367" max="4367" width="4.85546875" style="57" customWidth="1"/>
    <col min="4368" max="4368" width="6.42578125" style="57" customWidth="1"/>
    <col min="4369" max="4369" width="5.28515625" style="57" customWidth="1"/>
    <col min="4370" max="4370" width="5.5703125" style="57" customWidth="1"/>
    <col min="4371" max="4371" width="16.5703125" style="57" customWidth="1"/>
    <col min="4372" max="4372" width="4.7109375" style="57" customWidth="1"/>
    <col min="4373" max="4373" width="30.28515625" style="57" customWidth="1"/>
    <col min="4374" max="4374" width="6" style="57" customWidth="1"/>
    <col min="4375" max="4375" width="8.28515625" style="57" customWidth="1"/>
    <col min="4376" max="4609" width="9.140625" style="57"/>
    <col min="4610" max="4610" width="2" style="57" customWidth="1"/>
    <col min="4611" max="4611" width="6" style="57" customWidth="1"/>
    <col min="4612" max="4617" width="4.7109375" style="57" customWidth="1"/>
    <col min="4618" max="4618" width="15.42578125" style="57" customWidth="1"/>
    <col min="4619" max="4619" width="21.28515625" style="57" customWidth="1"/>
    <col min="4620" max="4620" width="20.42578125" style="57" customWidth="1"/>
    <col min="4621" max="4621" width="19" style="57" customWidth="1"/>
    <col min="4622" max="4622" width="5.5703125" style="57" customWidth="1"/>
    <col min="4623" max="4623" width="4.85546875" style="57" customWidth="1"/>
    <col min="4624" max="4624" width="6.42578125" style="57" customWidth="1"/>
    <col min="4625" max="4625" width="5.28515625" style="57" customWidth="1"/>
    <col min="4626" max="4626" width="5.5703125" style="57" customWidth="1"/>
    <col min="4627" max="4627" width="16.5703125" style="57" customWidth="1"/>
    <col min="4628" max="4628" width="4.7109375" style="57" customWidth="1"/>
    <col min="4629" max="4629" width="30.28515625" style="57" customWidth="1"/>
    <col min="4630" max="4630" width="6" style="57" customWidth="1"/>
    <col min="4631" max="4631" width="8.28515625" style="57" customWidth="1"/>
    <col min="4632" max="4865" width="9.140625" style="57"/>
    <col min="4866" max="4866" width="2" style="57" customWidth="1"/>
    <col min="4867" max="4867" width="6" style="57" customWidth="1"/>
    <col min="4868" max="4873" width="4.7109375" style="57" customWidth="1"/>
    <col min="4874" max="4874" width="15.42578125" style="57" customWidth="1"/>
    <col min="4875" max="4875" width="21.28515625" style="57" customWidth="1"/>
    <col min="4876" max="4876" width="20.42578125" style="57" customWidth="1"/>
    <col min="4877" max="4877" width="19" style="57" customWidth="1"/>
    <col min="4878" max="4878" width="5.5703125" style="57" customWidth="1"/>
    <col min="4879" max="4879" width="4.85546875" style="57" customWidth="1"/>
    <col min="4880" max="4880" width="6.42578125" style="57" customWidth="1"/>
    <col min="4881" max="4881" width="5.28515625" style="57" customWidth="1"/>
    <col min="4882" max="4882" width="5.5703125" style="57" customWidth="1"/>
    <col min="4883" max="4883" width="16.5703125" style="57" customWidth="1"/>
    <col min="4884" max="4884" width="4.7109375" style="57" customWidth="1"/>
    <col min="4885" max="4885" width="30.28515625" style="57" customWidth="1"/>
    <col min="4886" max="4886" width="6" style="57" customWidth="1"/>
    <col min="4887" max="4887" width="8.28515625" style="57" customWidth="1"/>
    <col min="4888" max="5121" width="9.140625" style="57"/>
    <col min="5122" max="5122" width="2" style="57" customWidth="1"/>
    <col min="5123" max="5123" width="6" style="57" customWidth="1"/>
    <col min="5124" max="5129" width="4.7109375" style="57" customWidth="1"/>
    <col min="5130" max="5130" width="15.42578125" style="57" customWidth="1"/>
    <col min="5131" max="5131" width="21.28515625" style="57" customWidth="1"/>
    <col min="5132" max="5132" width="20.42578125" style="57" customWidth="1"/>
    <col min="5133" max="5133" width="19" style="57" customWidth="1"/>
    <col min="5134" max="5134" width="5.5703125" style="57" customWidth="1"/>
    <col min="5135" max="5135" width="4.85546875" style="57" customWidth="1"/>
    <col min="5136" max="5136" width="6.42578125" style="57" customWidth="1"/>
    <col min="5137" max="5137" width="5.28515625" style="57" customWidth="1"/>
    <col min="5138" max="5138" width="5.5703125" style="57" customWidth="1"/>
    <col min="5139" max="5139" width="16.5703125" style="57" customWidth="1"/>
    <col min="5140" max="5140" width="4.7109375" style="57" customWidth="1"/>
    <col min="5141" max="5141" width="30.28515625" style="57" customWidth="1"/>
    <col min="5142" max="5142" width="6" style="57" customWidth="1"/>
    <col min="5143" max="5143" width="8.28515625" style="57" customWidth="1"/>
    <col min="5144" max="5377" width="9.140625" style="57"/>
    <col min="5378" max="5378" width="2" style="57" customWidth="1"/>
    <col min="5379" max="5379" width="6" style="57" customWidth="1"/>
    <col min="5380" max="5385" width="4.7109375" style="57" customWidth="1"/>
    <col min="5386" max="5386" width="15.42578125" style="57" customWidth="1"/>
    <col min="5387" max="5387" width="21.28515625" style="57" customWidth="1"/>
    <col min="5388" max="5388" width="20.42578125" style="57" customWidth="1"/>
    <col min="5389" max="5389" width="19" style="57" customWidth="1"/>
    <col min="5390" max="5390" width="5.5703125" style="57" customWidth="1"/>
    <col min="5391" max="5391" width="4.85546875" style="57" customWidth="1"/>
    <col min="5392" max="5392" width="6.42578125" style="57" customWidth="1"/>
    <col min="5393" max="5393" width="5.28515625" style="57" customWidth="1"/>
    <col min="5394" max="5394" width="5.5703125" style="57" customWidth="1"/>
    <col min="5395" max="5395" width="16.5703125" style="57" customWidth="1"/>
    <col min="5396" max="5396" width="4.7109375" style="57" customWidth="1"/>
    <col min="5397" max="5397" width="30.28515625" style="57" customWidth="1"/>
    <col min="5398" max="5398" width="6" style="57" customWidth="1"/>
    <col min="5399" max="5399" width="8.28515625" style="57" customWidth="1"/>
    <col min="5400" max="5633" width="9.140625" style="57"/>
    <col min="5634" max="5634" width="2" style="57" customWidth="1"/>
    <col min="5635" max="5635" width="6" style="57" customWidth="1"/>
    <col min="5636" max="5641" width="4.7109375" style="57" customWidth="1"/>
    <col min="5642" max="5642" width="15.42578125" style="57" customWidth="1"/>
    <col min="5643" max="5643" width="21.28515625" style="57" customWidth="1"/>
    <col min="5644" max="5644" width="20.42578125" style="57" customWidth="1"/>
    <col min="5645" max="5645" width="19" style="57" customWidth="1"/>
    <col min="5646" max="5646" width="5.5703125" style="57" customWidth="1"/>
    <col min="5647" max="5647" width="4.85546875" style="57" customWidth="1"/>
    <col min="5648" max="5648" width="6.42578125" style="57" customWidth="1"/>
    <col min="5649" max="5649" width="5.28515625" style="57" customWidth="1"/>
    <col min="5650" max="5650" width="5.5703125" style="57" customWidth="1"/>
    <col min="5651" max="5651" width="16.5703125" style="57" customWidth="1"/>
    <col min="5652" max="5652" width="4.7109375" style="57" customWidth="1"/>
    <col min="5653" max="5653" width="30.28515625" style="57" customWidth="1"/>
    <col min="5654" max="5654" width="6" style="57" customWidth="1"/>
    <col min="5655" max="5655" width="8.28515625" style="57" customWidth="1"/>
    <col min="5656" max="5889" width="9.140625" style="57"/>
    <col min="5890" max="5890" width="2" style="57" customWidth="1"/>
    <col min="5891" max="5891" width="6" style="57" customWidth="1"/>
    <col min="5892" max="5897" width="4.7109375" style="57" customWidth="1"/>
    <col min="5898" max="5898" width="15.42578125" style="57" customWidth="1"/>
    <col min="5899" max="5899" width="21.28515625" style="57" customWidth="1"/>
    <col min="5900" max="5900" width="20.42578125" style="57" customWidth="1"/>
    <col min="5901" max="5901" width="19" style="57" customWidth="1"/>
    <col min="5902" max="5902" width="5.5703125" style="57" customWidth="1"/>
    <col min="5903" max="5903" width="4.85546875" style="57" customWidth="1"/>
    <col min="5904" max="5904" width="6.42578125" style="57" customWidth="1"/>
    <col min="5905" max="5905" width="5.28515625" style="57" customWidth="1"/>
    <col min="5906" max="5906" width="5.5703125" style="57" customWidth="1"/>
    <col min="5907" max="5907" width="16.5703125" style="57" customWidth="1"/>
    <col min="5908" max="5908" width="4.7109375" style="57" customWidth="1"/>
    <col min="5909" max="5909" width="30.28515625" style="57" customWidth="1"/>
    <col min="5910" max="5910" width="6" style="57" customWidth="1"/>
    <col min="5911" max="5911" width="8.28515625" style="57" customWidth="1"/>
    <col min="5912" max="6145" width="9.140625" style="57"/>
    <col min="6146" max="6146" width="2" style="57" customWidth="1"/>
    <col min="6147" max="6147" width="6" style="57" customWidth="1"/>
    <col min="6148" max="6153" width="4.7109375" style="57" customWidth="1"/>
    <col min="6154" max="6154" width="15.42578125" style="57" customWidth="1"/>
    <col min="6155" max="6155" width="21.28515625" style="57" customWidth="1"/>
    <col min="6156" max="6156" width="20.42578125" style="57" customWidth="1"/>
    <col min="6157" max="6157" width="19" style="57" customWidth="1"/>
    <col min="6158" max="6158" width="5.5703125" style="57" customWidth="1"/>
    <col min="6159" max="6159" width="4.85546875" style="57" customWidth="1"/>
    <col min="6160" max="6160" width="6.42578125" style="57" customWidth="1"/>
    <col min="6161" max="6161" width="5.28515625" style="57" customWidth="1"/>
    <col min="6162" max="6162" width="5.5703125" style="57" customWidth="1"/>
    <col min="6163" max="6163" width="16.5703125" style="57" customWidth="1"/>
    <col min="6164" max="6164" width="4.7109375" style="57" customWidth="1"/>
    <col min="6165" max="6165" width="30.28515625" style="57" customWidth="1"/>
    <col min="6166" max="6166" width="6" style="57" customWidth="1"/>
    <col min="6167" max="6167" width="8.28515625" style="57" customWidth="1"/>
    <col min="6168" max="6401" width="9.140625" style="57"/>
    <col min="6402" max="6402" width="2" style="57" customWidth="1"/>
    <col min="6403" max="6403" width="6" style="57" customWidth="1"/>
    <col min="6404" max="6409" width="4.7109375" style="57" customWidth="1"/>
    <col min="6410" max="6410" width="15.42578125" style="57" customWidth="1"/>
    <col min="6411" max="6411" width="21.28515625" style="57" customWidth="1"/>
    <col min="6412" max="6412" width="20.42578125" style="57" customWidth="1"/>
    <col min="6413" max="6413" width="19" style="57" customWidth="1"/>
    <col min="6414" max="6414" width="5.5703125" style="57" customWidth="1"/>
    <col min="6415" max="6415" width="4.85546875" style="57" customWidth="1"/>
    <col min="6416" max="6416" width="6.42578125" style="57" customWidth="1"/>
    <col min="6417" max="6417" width="5.28515625" style="57" customWidth="1"/>
    <col min="6418" max="6418" width="5.5703125" style="57" customWidth="1"/>
    <col min="6419" max="6419" width="16.5703125" style="57" customWidth="1"/>
    <col min="6420" max="6420" width="4.7109375" style="57" customWidth="1"/>
    <col min="6421" max="6421" width="30.28515625" style="57" customWidth="1"/>
    <col min="6422" max="6422" width="6" style="57" customWidth="1"/>
    <col min="6423" max="6423" width="8.28515625" style="57" customWidth="1"/>
    <col min="6424" max="6657" width="9.140625" style="57"/>
    <col min="6658" max="6658" width="2" style="57" customWidth="1"/>
    <col min="6659" max="6659" width="6" style="57" customWidth="1"/>
    <col min="6660" max="6665" width="4.7109375" style="57" customWidth="1"/>
    <col min="6666" max="6666" width="15.42578125" style="57" customWidth="1"/>
    <col min="6667" max="6667" width="21.28515625" style="57" customWidth="1"/>
    <col min="6668" max="6668" width="20.42578125" style="57" customWidth="1"/>
    <col min="6669" max="6669" width="19" style="57" customWidth="1"/>
    <col min="6670" max="6670" width="5.5703125" style="57" customWidth="1"/>
    <col min="6671" max="6671" width="4.85546875" style="57" customWidth="1"/>
    <col min="6672" max="6672" width="6.42578125" style="57" customWidth="1"/>
    <col min="6673" max="6673" width="5.28515625" style="57" customWidth="1"/>
    <col min="6674" max="6674" width="5.5703125" style="57" customWidth="1"/>
    <col min="6675" max="6675" width="16.5703125" style="57" customWidth="1"/>
    <col min="6676" max="6676" width="4.7109375" style="57" customWidth="1"/>
    <col min="6677" max="6677" width="30.28515625" style="57" customWidth="1"/>
    <col min="6678" max="6678" width="6" style="57" customWidth="1"/>
    <col min="6679" max="6679" width="8.28515625" style="57" customWidth="1"/>
    <col min="6680" max="6913" width="9.140625" style="57"/>
    <col min="6914" max="6914" width="2" style="57" customWidth="1"/>
    <col min="6915" max="6915" width="6" style="57" customWidth="1"/>
    <col min="6916" max="6921" width="4.7109375" style="57" customWidth="1"/>
    <col min="6922" max="6922" width="15.42578125" style="57" customWidth="1"/>
    <col min="6923" max="6923" width="21.28515625" style="57" customWidth="1"/>
    <col min="6924" max="6924" width="20.42578125" style="57" customWidth="1"/>
    <col min="6925" max="6925" width="19" style="57" customWidth="1"/>
    <col min="6926" max="6926" width="5.5703125" style="57" customWidth="1"/>
    <col min="6927" max="6927" width="4.85546875" style="57" customWidth="1"/>
    <col min="6928" max="6928" width="6.42578125" style="57" customWidth="1"/>
    <col min="6929" max="6929" width="5.28515625" style="57" customWidth="1"/>
    <col min="6930" max="6930" width="5.5703125" style="57" customWidth="1"/>
    <col min="6931" max="6931" width="16.5703125" style="57" customWidth="1"/>
    <col min="6932" max="6932" width="4.7109375" style="57" customWidth="1"/>
    <col min="6933" max="6933" width="30.28515625" style="57" customWidth="1"/>
    <col min="6934" max="6934" width="6" style="57" customWidth="1"/>
    <col min="6935" max="6935" width="8.28515625" style="57" customWidth="1"/>
    <col min="6936" max="7169" width="9.140625" style="57"/>
    <col min="7170" max="7170" width="2" style="57" customWidth="1"/>
    <col min="7171" max="7171" width="6" style="57" customWidth="1"/>
    <col min="7172" max="7177" width="4.7109375" style="57" customWidth="1"/>
    <col min="7178" max="7178" width="15.42578125" style="57" customWidth="1"/>
    <col min="7179" max="7179" width="21.28515625" style="57" customWidth="1"/>
    <col min="7180" max="7180" width="20.42578125" style="57" customWidth="1"/>
    <col min="7181" max="7181" width="19" style="57" customWidth="1"/>
    <col min="7182" max="7182" width="5.5703125" style="57" customWidth="1"/>
    <col min="7183" max="7183" width="4.85546875" style="57" customWidth="1"/>
    <col min="7184" max="7184" width="6.42578125" style="57" customWidth="1"/>
    <col min="7185" max="7185" width="5.28515625" style="57" customWidth="1"/>
    <col min="7186" max="7186" width="5.5703125" style="57" customWidth="1"/>
    <col min="7187" max="7187" width="16.5703125" style="57" customWidth="1"/>
    <col min="7188" max="7188" width="4.7109375" style="57" customWidth="1"/>
    <col min="7189" max="7189" width="30.28515625" style="57" customWidth="1"/>
    <col min="7190" max="7190" width="6" style="57" customWidth="1"/>
    <col min="7191" max="7191" width="8.28515625" style="57" customWidth="1"/>
    <col min="7192" max="7425" width="9.140625" style="57"/>
    <col min="7426" max="7426" width="2" style="57" customWidth="1"/>
    <col min="7427" max="7427" width="6" style="57" customWidth="1"/>
    <col min="7428" max="7433" width="4.7109375" style="57" customWidth="1"/>
    <col min="7434" max="7434" width="15.42578125" style="57" customWidth="1"/>
    <col min="7435" max="7435" width="21.28515625" style="57" customWidth="1"/>
    <col min="7436" max="7436" width="20.42578125" style="57" customWidth="1"/>
    <col min="7437" max="7437" width="19" style="57" customWidth="1"/>
    <col min="7438" max="7438" width="5.5703125" style="57" customWidth="1"/>
    <col min="7439" max="7439" width="4.85546875" style="57" customWidth="1"/>
    <col min="7440" max="7440" width="6.42578125" style="57" customWidth="1"/>
    <col min="7441" max="7441" width="5.28515625" style="57" customWidth="1"/>
    <col min="7442" max="7442" width="5.5703125" style="57" customWidth="1"/>
    <col min="7443" max="7443" width="16.5703125" style="57" customWidth="1"/>
    <col min="7444" max="7444" width="4.7109375" style="57" customWidth="1"/>
    <col min="7445" max="7445" width="30.28515625" style="57" customWidth="1"/>
    <col min="7446" max="7446" width="6" style="57" customWidth="1"/>
    <col min="7447" max="7447" width="8.28515625" style="57" customWidth="1"/>
    <col min="7448" max="7681" width="9.140625" style="57"/>
    <col min="7682" max="7682" width="2" style="57" customWidth="1"/>
    <col min="7683" max="7683" width="6" style="57" customWidth="1"/>
    <col min="7684" max="7689" width="4.7109375" style="57" customWidth="1"/>
    <col min="7690" max="7690" width="15.42578125" style="57" customWidth="1"/>
    <col min="7691" max="7691" width="21.28515625" style="57" customWidth="1"/>
    <col min="7692" max="7692" width="20.42578125" style="57" customWidth="1"/>
    <col min="7693" max="7693" width="19" style="57" customWidth="1"/>
    <col min="7694" max="7694" width="5.5703125" style="57" customWidth="1"/>
    <col min="7695" max="7695" width="4.85546875" style="57" customWidth="1"/>
    <col min="7696" max="7696" width="6.42578125" style="57" customWidth="1"/>
    <col min="7697" max="7697" width="5.28515625" style="57" customWidth="1"/>
    <col min="7698" max="7698" width="5.5703125" style="57" customWidth="1"/>
    <col min="7699" max="7699" width="16.5703125" style="57" customWidth="1"/>
    <col min="7700" max="7700" width="4.7109375" style="57" customWidth="1"/>
    <col min="7701" max="7701" width="30.28515625" style="57" customWidth="1"/>
    <col min="7702" max="7702" width="6" style="57" customWidth="1"/>
    <col min="7703" max="7703" width="8.28515625" style="57" customWidth="1"/>
    <col min="7704" max="7937" width="9.140625" style="57"/>
    <col min="7938" max="7938" width="2" style="57" customWidth="1"/>
    <col min="7939" max="7939" width="6" style="57" customWidth="1"/>
    <col min="7940" max="7945" width="4.7109375" style="57" customWidth="1"/>
    <col min="7946" max="7946" width="15.42578125" style="57" customWidth="1"/>
    <col min="7947" max="7947" width="21.28515625" style="57" customWidth="1"/>
    <col min="7948" max="7948" width="20.42578125" style="57" customWidth="1"/>
    <col min="7949" max="7949" width="19" style="57" customWidth="1"/>
    <col min="7950" max="7950" width="5.5703125" style="57" customWidth="1"/>
    <col min="7951" max="7951" width="4.85546875" style="57" customWidth="1"/>
    <col min="7952" max="7952" width="6.42578125" style="57" customWidth="1"/>
    <col min="7953" max="7953" width="5.28515625" style="57" customWidth="1"/>
    <col min="7954" max="7954" width="5.5703125" style="57" customWidth="1"/>
    <col min="7955" max="7955" width="16.5703125" style="57" customWidth="1"/>
    <col min="7956" max="7956" width="4.7109375" style="57" customWidth="1"/>
    <col min="7957" max="7957" width="30.28515625" style="57" customWidth="1"/>
    <col min="7958" max="7958" width="6" style="57" customWidth="1"/>
    <col min="7959" max="7959" width="8.28515625" style="57" customWidth="1"/>
    <col min="7960" max="8193" width="9.140625" style="57"/>
    <col min="8194" max="8194" width="2" style="57" customWidth="1"/>
    <col min="8195" max="8195" width="6" style="57" customWidth="1"/>
    <col min="8196" max="8201" width="4.7109375" style="57" customWidth="1"/>
    <col min="8202" max="8202" width="15.42578125" style="57" customWidth="1"/>
    <col min="8203" max="8203" width="21.28515625" style="57" customWidth="1"/>
    <col min="8204" max="8204" width="20.42578125" style="57" customWidth="1"/>
    <col min="8205" max="8205" width="19" style="57" customWidth="1"/>
    <col min="8206" max="8206" width="5.5703125" style="57" customWidth="1"/>
    <col min="8207" max="8207" width="4.85546875" style="57" customWidth="1"/>
    <col min="8208" max="8208" width="6.42578125" style="57" customWidth="1"/>
    <col min="8209" max="8209" width="5.28515625" style="57" customWidth="1"/>
    <col min="8210" max="8210" width="5.5703125" style="57" customWidth="1"/>
    <col min="8211" max="8211" width="16.5703125" style="57" customWidth="1"/>
    <col min="8212" max="8212" width="4.7109375" style="57" customWidth="1"/>
    <col min="8213" max="8213" width="30.28515625" style="57" customWidth="1"/>
    <col min="8214" max="8214" width="6" style="57" customWidth="1"/>
    <col min="8215" max="8215" width="8.28515625" style="57" customWidth="1"/>
    <col min="8216" max="8449" width="9.140625" style="57"/>
    <col min="8450" max="8450" width="2" style="57" customWidth="1"/>
    <col min="8451" max="8451" width="6" style="57" customWidth="1"/>
    <col min="8452" max="8457" width="4.7109375" style="57" customWidth="1"/>
    <col min="8458" max="8458" width="15.42578125" style="57" customWidth="1"/>
    <col min="8459" max="8459" width="21.28515625" style="57" customWidth="1"/>
    <col min="8460" max="8460" width="20.42578125" style="57" customWidth="1"/>
    <col min="8461" max="8461" width="19" style="57" customWidth="1"/>
    <col min="8462" max="8462" width="5.5703125" style="57" customWidth="1"/>
    <col min="8463" max="8463" width="4.85546875" style="57" customWidth="1"/>
    <col min="8464" max="8464" width="6.42578125" style="57" customWidth="1"/>
    <col min="8465" max="8465" width="5.28515625" style="57" customWidth="1"/>
    <col min="8466" max="8466" width="5.5703125" style="57" customWidth="1"/>
    <col min="8467" max="8467" width="16.5703125" style="57" customWidth="1"/>
    <col min="8468" max="8468" width="4.7109375" style="57" customWidth="1"/>
    <col min="8469" max="8469" width="30.28515625" style="57" customWidth="1"/>
    <col min="8470" max="8470" width="6" style="57" customWidth="1"/>
    <col min="8471" max="8471" width="8.28515625" style="57" customWidth="1"/>
    <col min="8472" max="8705" width="9.140625" style="57"/>
    <col min="8706" max="8706" width="2" style="57" customWidth="1"/>
    <col min="8707" max="8707" width="6" style="57" customWidth="1"/>
    <col min="8708" max="8713" width="4.7109375" style="57" customWidth="1"/>
    <col min="8714" max="8714" width="15.42578125" style="57" customWidth="1"/>
    <col min="8715" max="8715" width="21.28515625" style="57" customWidth="1"/>
    <col min="8716" max="8716" width="20.42578125" style="57" customWidth="1"/>
    <col min="8717" max="8717" width="19" style="57" customWidth="1"/>
    <col min="8718" max="8718" width="5.5703125" style="57" customWidth="1"/>
    <col min="8719" max="8719" width="4.85546875" style="57" customWidth="1"/>
    <col min="8720" max="8720" width="6.42578125" style="57" customWidth="1"/>
    <col min="8721" max="8721" width="5.28515625" style="57" customWidth="1"/>
    <col min="8722" max="8722" width="5.5703125" style="57" customWidth="1"/>
    <col min="8723" max="8723" width="16.5703125" style="57" customWidth="1"/>
    <col min="8724" max="8724" width="4.7109375" style="57" customWidth="1"/>
    <col min="8725" max="8725" width="30.28515625" style="57" customWidth="1"/>
    <col min="8726" max="8726" width="6" style="57" customWidth="1"/>
    <col min="8727" max="8727" width="8.28515625" style="57" customWidth="1"/>
    <col min="8728" max="8961" width="9.140625" style="57"/>
    <col min="8962" max="8962" width="2" style="57" customWidth="1"/>
    <col min="8963" max="8963" width="6" style="57" customWidth="1"/>
    <col min="8964" max="8969" width="4.7109375" style="57" customWidth="1"/>
    <col min="8970" max="8970" width="15.42578125" style="57" customWidth="1"/>
    <col min="8971" max="8971" width="21.28515625" style="57" customWidth="1"/>
    <col min="8972" max="8972" width="20.42578125" style="57" customWidth="1"/>
    <col min="8973" max="8973" width="19" style="57" customWidth="1"/>
    <col min="8974" max="8974" width="5.5703125" style="57" customWidth="1"/>
    <col min="8975" max="8975" width="4.85546875" style="57" customWidth="1"/>
    <col min="8976" max="8976" width="6.42578125" style="57" customWidth="1"/>
    <col min="8977" max="8977" width="5.28515625" style="57" customWidth="1"/>
    <col min="8978" max="8978" width="5.5703125" style="57" customWidth="1"/>
    <col min="8979" max="8979" width="16.5703125" style="57" customWidth="1"/>
    <col min="8980" max="8980" width="4.7109375" style="57" customWidth="1"/>
    <col min="8981" max="8981" width="30.28515625" style="57" customWidth="1"/>
    <col min="8982" max="8982" width="6" style="57" customWidth="1"/>
    <col min="8983" max="8983" width="8.28515625" style="57" customWidth="1"/>
    <col min="8984" max="9217" width="9.140625" style="57"/>
    <col min="9218" max="9218" width="2" style="57" customWidth="1"/>
    <col min="9219" max="9219" width="6" style="57" customWidth="1"/>
    <col min="9220" max="9225" width="4.7109375" style="57" customWidth="1"/>
    <col min="9226" max="9226" width="15.42578125" style="57" customWidth="1"/>
    <col min="9227" max="9227" width="21.28515625" style="57" customWidth="1"/>
    <col min="9228" max="9228" width="20.42578125" style="57" customWidth="1"/>
    <col min="9229" max="9229" width="19" style="57" customWidth="1"/>
    <col min="9230" max="9230" width="5.5703125" style="57" customWidth="1"/>
    <col min="9231" max="9231" width="4.85546875" style="57" customWidth="1"/>
    <col min="9232" max="9232" width="6.42578125" style="57" customWidth="1"/>
    <col min="9233" max="9233" width="5.28515625" style="57" customWidth="1"/>
    <col min="9234" max="9234" width="5.5703125" style="57" customWidth="1"/>
    <col min="9235" max="9235" width="16.5703125" style="57" customWidth="1"/>
    <col min="9236" max="9236" width="4.7109375" style="57" customWidth="1"/>
    <col min="9237" max="9237" width="30.28515625" style="57" customWidth="1"/>
    <col min="9238" max="9238" width="6" style="57" customWidth="1"/>
    <col min="9239" max="9239" width="8.28515625" style="57" customWidth="1"/>
    <col min="9240" max="9473" width="9.140625" style="57"/>
    <col min="9474" max="9474" width="2" style="57" customWidth="1"/>
    <col min="9475" max="9475" width="6" style="57" customWidth="1"/>
    <col min="9476" max="9481" width="4.7109375" style="57" customWidth="1"/>
    <col min="9482" max="9482" width="15.42578125" style="57" customWidth="1"/>
    <col min="9483" max="9483" width="21.28515625" style="57" customWidth="1"/>
    <col min="9484" max="9484" width="20.42578125" style="57" customWidth="1"/>
    <col min="9485" max="9485" width="19" style="57" customWidth="1"/>
    <col min="9486" max="9486" width="5.5703125" style="57" customWidth="1"/>
    <col min="9487" max="9487" width="4.85546875" style="57" customWidth="1"/>
    <col min="9488" max="9488" width="6.42578125" style="57" customWidth="1"/>
    <col min="9489" max="9489" width="5.28515625" style="57" customWidth="1"/>
    <col min="9490" max="9490" width="5.5703125" style="57" customWidth="1"/>
    <col min="9491" max="9491" width="16.5703125" style="57" customWidth="1"/>
    <col min="9492" max="9492" width="4.7109375" style="57" customWidth="1"/>
    <col min="9493" max="9493" width="30.28515625" style="57" customWidth="1"/>
    <col min="9494" max="9494" width="6" style="57" customWidth="1"/>
    <col min="9495" max="9495" width="8.28515625" style="57" customWidth="1"/>
    <col min="9496" max="9729" width="9.140625" style="57"/>
    <col min="9730" max="9730" width="2" style="57" customWidth="1"/>
    <col min="9731" max="9731" width="6" style="57" customWidth="1"/>
    <col min="9732" max="9737" width="4.7109375" style="57" customWidth="1"/>
    <col min="9738" max="9738" width="15.42578125" style="57" customWidth="1"/>
    <col min="9739" max="9739" width="21.28515625" style="57" customWidth="1"/>
    <col min="9740" max="9740" width="20.42578125" style="57" customWidth="1"/>
    <col min="9741" max="9741" width="19" style="57" customWidth="1"/>
    <col min="9742" max="9742" width="5.5703125" style="57" customWidth="1"/>
    <col min="9743" max="9743" width="4.85546875" style="57" customWidth="1"/>
    <col min="9744" max="9744" width="6.42578125" style="57" customWidth="1"/>
    <col min="9745" max="9745" width="5.28515625" style="57" customWidth="1"/>
    <col min="9746" max="9746" width="5.5703125" style="57" customWidth="1"/>
    <col min="9747" max="9747" width="16.5703125" style="57" customWidth="1"/>
    <col min="9748" max="9748" width="4.7109375" style="57" customWidth="1"/>
    <col min="9749" max="9749" width="30.28515625" style="57" customWidth="1"/>
    <col min="9750" max="9750" width="6" style="57" customWidth="1"/>
    <col min="9751" max="9751" width="8.28515625" style="57" customWidth="1"/>
    <col min="9752" max="9985" width="9.140625" style="57"/>
    <col min="9986" max="9986" width="2" style="57" customWidth="1"/>
    <col min="9987" max="9987" width="6" style="57" customWidth="1"/>
    <col min="9988" max="9993" width="4.7109375" style="57" customWidth="1"/>
    <col min="9994" max="9994" width="15.42578125" style="57" customWidth="1"/>
    <col min="9995" max="9995" width="21.28515625" style="57" customWidth="1"/>
    <col min="9996" max="9996" width="20.42578125" style="57" customWidth="1"/>
    <col min="9997" max="9997" width="19" style="57" customWidth="1"/>
    <col min="9998" max="9998" width="5.5703125" style="57" customWidth="1"/>
    <col min="9999" max="9999" width="4.85546875" style="57" customWidth="1"/>
    <col min="10000" max="10000" width="6.42578125" style="57" customWidth="1"/>
    <col min="10001" max="10001" width="5.28515625" style="57" customWidth="1"/>
    <col min="10002" max="10002" width="5.5703125" style="57" customWidth="1"/>
    <col min="10003" max="10003" width="16.5703125" style="57" customWidth="1"/>
    <col min="10004" max="10004" width="4.7109375" style="57" customWidth="1"/>
    <col min="10005" max="10005" width="30.28515625" style="57" customWidth="1"/>
    <col min="10006" max="10006" width="6" style="57" customWidth="1"/>
    <col min="10007" max="10007" width="8.28515625" style="57" customWidth="1"/>
    <col min="10008" max="10241" width="9.140625" style="57"/>
    <col min="10242" max="10242" width="2" style="57" customWidth="1"/>
    <col min="10243" max="10243" width="6" style="57" customWidth="1"/>
    <col min="10244" max="10249" width="4.7109375" style="57" customWidth="1"/>
    <col min="10250" max="10250" width="15.42578125" style="57" customWidth="1"/>
    <col min="10251" max="10251" width="21.28515625" style="57" customWidth="1"/>
    <col min="10252" max="10252" width="20.42578125" style="57" customWidth="1"/>
    <col min="10253" max="10253" width="19" style="57" customWidth="1"/>
    <col min="10254" max="10254" width="5.5703125" style="57" customWidth="1"/>
    <col min="10255" max="10255" width="4.85546875" style="57" customWidth="1"/>
    <col min="10256" max="10256" width="6.42578125" style="57" customWidth="1"/>
    <col min="10257" max="10257" width="5.28515625" style="57" customWidth="1"/>
    <col min="10258" max="10258" width="5.5703125" style="57" customWidth="1"/>
    <col min="10259" max="10259" width="16.5703125" style="57" customWidth="1"/>
    <col min="10260" max="10260" width="4.7109375" style="57" customWidth="1"/>
    <col min="10261" max="10261" width="30.28515625" style="57" customWidth="1"/>
    <col min="10262" max="10262" width="6" style="57" customWidth="1"/>
    <col min="10263" max="10263" width="8.28515625" style="57" customWidth="1"/>
    <col min="10264" max="10497" width="9.140625" style="57"/>
    <col min="10498" max="10498" width="2" style="57" customWidth="1"/>
    <col min="10499" max="10499" width="6" style="57" customWidth="1"/>
    <col min="10500" max="10505" width="4.7109375" style="57" customWidth="1"/>
    <col min="10506" max="10506" width="15.42578125" style="57" customWidth="1"/>
    <col min="10507" max="10507" width="21.28515625" style="57" customWidth="1"/>
    <col min="10508" max="10508" width="20.42578125" style="57" customWidth="1"/>
    <col min="10509" max="10509" width="19" style="57" customWidth="1"/>
    <col min="10510" max="10510" width="5.5703125" style="57" customWidth="1"/>
    <col min="10511" max="10511" width="4.85546875" style="57" customWidth="1"/>
    <col min="10512" max="10512" width="6.42578125" style="57" customWidth="1"/>
    <col min="10513" max="10513" width="5.28515625" style="57" customWidth="1"/>
    <col min="10514" max="10514" width="5.5703125" style="57" customWidth="1"/>
    <col min="10515" max="10515" width="16.5703125" style="57" customWidth="1"/>
    <col min="10516" max="10516" width="4.7109375" style="57" customWidth="1"/>
    <col min="10517" max="10517" width="30.28515625" style="57" customWidth="1"/>
    <col min="10518" max="10518" width="6" style="57" customWidth="1"/>
    <col min="10519" max="10519" width="8.28515625" style="57" customWidth="1"/>
    <col min="10520" max="10753" width="9.140625" style="57"/>
    <col min="10754" max="10754" width="2" style="57" customWidth="1"/>
    <col min="10755" max="10755" width="6" style="57" customWidth="1"/>
    <col min="10756" max="10761" width="4.7109375" style="57" customWidth="1"/>
    <col min="10762" max="10762" width="15.42578125" style="57" customWidth="1"/>
    <col min="10763" max="10763" width="21.28515625" style="57" customWidth="1"/>
    <col min="10764" max="10764" width="20.42578125" style="57" customWidth="1"/>
    <col min="10765" max="10765" width="19" style="57" customWidth="1"/>
    <col min="10766" max="10766" width="5.5703125" style="57" customWidth="1"/>
    <col min="10767" max="10767" width="4.85546875" style="57" customWidth="1"/>
    <col min="10768" max="10768" width="6.42578125" style="57" customWidth="1"/>
    <col min="10769" max="10769" width="5.28515625" style="57" customWidth="1"/>
    <col min="10770" max="10770" width="5.5703125" style="57" customWidth="1"/>
    <col min="10771" max="10771" width="16.5703125" style="57" customWidth="1"/>
    <col min="10772" max="10772" width="4.7109375" style="57" customWidth="1"/>
    <col min="10773" max="10773" width="30.28515625" style="57" customWidth="1"/>
    <col min="10774" max="10774" width="6" style="57" customWidth="1"/>
    <col min="10775" max="10775" width="8.28515625" style="57" customWidth="1"/>
    <col min="10776" max="11009" width="9.140625" style="57"/>
    <col min="11010" max="11010" width="2" style="57" customWidth="1"/>
    <col min="11011" max="11011" width="6" style="57" customWidth="1"/>
    <col min="11012" max="11017" width="4.7109375" style="57" customWidth="1"/>
    <col min="11018" max="11018" width="15.42578125" style="57" customWidth="1"/>
    <col min="11019" max="11019" width="21.28515625" style="57" customWidth="1"/>
    <col min="11020" max="11020" width="20.42578125" style="57" customWidth="1"/>
    <col min="11021" max="11021" width="19" style="57" customWidth="1"/>
    <col min="11022" max="11022" width="5.5703125" style="57" customWidth="1"/>
    <col min="11023" max="11023" width="4.85546875" style="57" customWidth="1"/>
    <col min="11024" max="11024" width="6.42578125" style="57" customWidth="1"/>
    <col min="11025" max="11025" width="5.28515625" style="57" customWidth="1"/>
    <col min="11026" max="11026" width="5.5703125" style="57" customWidth="1"/>
    <col min="11027" max="11027" width="16.5703125" style="57" customWidth="1"/>
    <col min="11028" max="11028" width="4.7109375" style="57" customWidth="1"/>
    <col min="11029" max="11029" width="30.28515625" style="57" customWidth="1"/>
    <col min="11030" max="11030" width="6" style="57" customWidth="1"/>
    <col min="11031" max="11031" width="8.28515625" style="57" customWidth="1"/>
    <col min="11032" max="11265" width="9.140625" style="57"/>
    <col min="11266" max="11266" width="2" style="57" customWidth="1"/>
    <col min="11267" max="11267" width="6" style="57" customWidth="1"/>
    <col min="11268" max="11273" width="4.7109375" style="57" customWidth="1"/>
    <col min="11274" max="11274" width="15.42578125" style="57" customWidth="1"/>
    <col min="11275" max="11275" width="21.28515625" style="57" customWidth="1"/>
    <col min="11276" max="11276" width="20.42578125" style="57" customWidth="1"/>
    <col min="11277" max="11277" width="19" style="57" customWidth="1"/>
    <col min="11278" max="11278" width="5.5703125" style="57" customWidth="1"/>
    <col min="11279" max="11279" width="4.85546875" style="57" customWidth="1"/>
    <col min="11280" max="11280" width="6.42578125" style="57" customWidth="1"/>
    <col min="11281" max="11281" width="5.28515625" style="57" customWidth="1"/>
    <col min="11282" max="11282" width="5.5703125" style="57" customWidth="1"/>
    <col min="11283" max="11283" width="16.5703125" style="57" customWidth="1"/>
    <col min="11284" max="11284" width="4.7109375" style="57" customWidth="1"/>
    <col min="11285" max="11285" width="30.28515625" style="57" customWidth="1"/>
    <col min="11286" max="11286" width="6" style="57" customWidth="1"/>
    <col min="11287" max="11287" width="8.28515625" style="57" customWidth="1"/>
    <col min="11288" max="11521" width="9.140625" style="57"/>
    <col min="11522" max="11522" width="2" style="57" customWidth="1"/>
    <col min="11523" max="11523" width="6" style="57" customWidth="1"/>
    <col min="11524" max="11529" width="4.7109375" style="57" customWidth="1"/>
    <col min="11530" max="11530" width="15.42578125" style="57" customWidth="1"/>
    <col min="11531" max="11531" width="21.28515625" style="57" customWidth="1"/>
    <col min="11532" max="11532" width="20.42578125" style="57" customWidth="1"/>
    <col min="11533" max="11533" width="19" style="57" customWidth="1"/>
    <col min="11534" max="11534" width="5.5703125" style="57" customWidth="1"/>
    <col min="11535" max="11535" width="4.85546875" style="57" customWidth="1"/>
    <col min="11536" max="11536" width="6.42578125" style="57" customWidth="1"/>
    <col min="11537" max="11537" width="5.28515625" style="57" customWidth="1"/>
    <col min="11538" max="11538" width="5.5703125" style="57" customWidth="1"/>
    <col min="11539" max="11539" width="16.5703125" style="57" customWidth="1"/>
    <col min="11540" max="11540" width="4.7109375" style="57" customWidth="1"/>
    <col min="11541" max="11541" width="30.28515625" style="57" customWidth="1"/>
    <col min="11542" max="11542" width="6" style="57" customWidth="1"/>
    <col min="11543" max="11543" width="8.28515625" style="57" customWidth="1"/>
    <col min="11544" max="11777" width="9.140625" style="57"/>
    <col min="11778" max="11778" width="2" style="57" customWidth="1"/>
    <col min="11779" max="11779" width="6" style="57" customWidth="1"/>
    <col min="11780" max="11785" width="4.7109375" style="57" customWidth="1"/>
    <col min="11786" max="11786" width="15.42578125" style="57" customWidth="1"/>
    <col min="11787" max="11787" width="21.28515625" style="57" customWidth="1"/>
    <col min="11788" max="11788" width="20.42578125" style="57" customWidth="1"/>
    <col min="11789" max="11789" width="19" style="57" customWidth="1"/>
    <col min="11790" max="11790" width="5.5703125" style="57" customWidth="1"/>
    <col min="11791" max="11791" width="4.85546875" style="57" customWidth="1"/>
    <col min="11792" max="11792" width="6.42578125" style="57" customWidth="1"/>
    <col min="11793" max="11793" width="5.28515625" style="57" customWidth="1"/>
    <col min="11794" max="11794" width="5.5703125" style="57" customWidth="1"/>
    <col min="11795" max="11795" width="16.5703125" style="57" customWidth="1"/>
    <col min="11796" max="11796" width="4.7109375" style="57" customWidth="1"/>
    <col min="11797" max="11797" width="30.28515625" style="57" customWidth="1"/>
    <col min="11798" max="11798" width="6" style="57" customWidth="1"/>
    <col min="11799" max="11799" width="8.28515625" style="57" customWidth="1"/>
    <col min="11800" max="12033" width="9.140625" style="57"/>
    <col min="12034" max="12034" width="2" style="57" customWidth="1"/>
    <col min="12035" max="12035" width="6" style="57" customWidth="1"/>
    <col min="12036" max="12041" width="4.7109375" style="57" customWidth="1"/>
    <col min="12042" max="12042" width="15.42578125" style="57" customWidth="1"/>
    <col min="12043" max="12043" width="21.28515625" style="57" customWidth="1"/>
    <col min="12044" max="12044" width="20.42578125" style="57" customWidth="1"/>
    <col min="12045" max="12045" width="19" style="57" customWidth="1"/>
    <col min="12046" max="12046" width="5.5703125" style="57" customWidth="1"/>
    <col min="12047" max="12047" width="4.85546875" style="57" customWidth="1"/>
    <col min="12048" max="12048" width="6.42578125" style="57" customWidth="1"/>
    <col min="12049" max="12049" width="5.28515625" style="57" customWidth="1"/>
    <col min="12050" max="12050" width="5.5703125" style="57" customWidth="1"/>
    <col min="12051" max="12051" width="16.5703125" style="57" customWidth="1"/>
    <col min="12052" max="12052" width="4.7109375" style="57" customWidth="1"/>
    <col min="12053" max="12053" width="30.28515625" style="57" customWidth="1"/>
    <col min="12054" max="12054" width="6" style="57" customWidth="1"/>
    <col min="12055" max="12055" width="8.28515625" style="57" customWidth="1"/>
    <col min="12056" max="12289" width="9.140625" style="57"/>
    <col min="12290" max="12290" width="2" style="57" customWidth="1"/>
    <col min="12291" max="12291" width="6" style="57" customWidth="1"/>
    <col min="12292" max="12297" width="4.7109375" style="57" customWidth="1"/>
    <col min="12298" max="12298" width="15.42578125" style="57" customWidth="1"/>
    <col min="12299" max="12299" width="21.28515625" style="57" customWidth="1"/>
    <col min="12300" max="12300" width="20.42578125" style="57" customWidth="1"/>
    <col min="12301" max="12301" width="19" style="57" customWidth="1"/>
    <col min="12302" max="12302" width="5.5703125" style="57" customWidth="1"/>
    <col min="12303" max="12303" width="4.85546875" style="57" customWidth="1"/>
    <col min="12304" max="12304" width="6.42578125" style="57" customWidth="1"/>
    <col min="12305" max="12305" width="5.28515625" style="57" customWidth="1"/>
    <col min="12306" max="12306" width="5.5703125" style="57" customWidth="1"/>
    <col min="12307" max="12307" width="16.5703125" style="57" customWidth="1"/>
    <col min="12308" max="12308" width="4.7109375" style="57" customWidth="1"/>
    <col min="12309" max="12309" width="30.28515625" style="57" customWidth="1"/>
    <col min="12310" max="12310" width="6" style="57" customWidth="1"/>
    <col min="12311" max="12311" width="8.28515625" style="57" customWidth="1"/>
    <col min="12312" max="12545" width="9.140625" style="57"/>
    <col min="12546" max="12546" width="2" style="57" customWidth="1"/>
    <col min="12547" max="12547" width="6" style="57" customWidth="1"/>
    <col min="12548" max="12553" width="4.7109375" style="57" customWidth="1"/>
    <col min="12554" max="12554" width="15.42578125" style="57" customWidth="1"/>
    <col min="12555" max="12555" width="21.28515625" style="57" customWidth="1"/>
    <col min="12556" max="12556" width="20.42578125" style="57" customWidth="1"/>
    <col min="12557" max="12557" width="19" style="57" customWidth="1"/>
    <col min="12558" max="12558" width="5.5703125" style="57" customWidth="1"/>
    <col min="12559" max="12559" width="4.85546875" style="57" customWidth="1"/>
    <col min="12560" max="12560" width="6.42578125" style="57" customWidth="1"/>
    <col min="12561" max="12561" width="5.28515625" style="57" customWidth="1"/>
    <col min="12562" max="12562" width="5.5703125" style="57" customWidth="1"/>
    <col min="12563" max="12563" width="16.5703125" style="57" customWidth="1"/>
    <col min="12564" max="12564" width="4.7109375" style="57" customWidth="1"/>
    <col min="12565" max="12565" width="30.28515625" style="57" customWidth="1"/>
    <col min="12566" max="12566" width="6" style="57" customWidth="1"/>
    <col min="12567" max="12567" width="8.28515625" style="57" customWidth="1"/>
    <col min="12568" max="12801" width="9.140625" style="57"/>
    <col min="12802" max="12802" width="2" style="57" customWidth="1"/>
    <col min="12803" max="12803" width="6" style="57" customWidth="1"/>
    <col min="12804" max="12809" width="4.7109375" style="57" customWidth="1"/>
    <col min="12810" max="12810" width="15.42578125" style="57" customWidth="1"/>
    <col min="12811" max="12811" width="21.28515625" style="57" customWidth="1"/>
    <col min="12812" max="12812" width="20.42578125" style="57" customWidth="1"/>
    <col min="12813" max="12813" width="19" style="57" customWidth="1"/>
    <col min="12814" max="12814" width="5.5703125" style="57" customWidth="1"/>
    <col min="12815" max="12815" width="4.85546875" style="57" customWidth="1"/>
    <col min="12816" max="12816" width="6.42578125" style="57" customWidth="1"/>
    <col min="12817" max="12817" width="5.28515625" style="57" customWidth="1"/>
    <col min="12818" max="12818" width="5.5703125" style="57" customWidth="1"/>
    <col min="12819" max="12819" width="16.5703125" style="57" customWidth="1"/>
    <col min="12820" max="12820" width="4.7109375" style="57" customWidth="1"/>
    <col min="12821" max="12821" width="30.28515625" style="57" customWidth="1"/>
    <col min="12822" max="12822" width="6" style="57" customWidth="1"/>
    <col min="12823" max="12823" width="8.28515625" style="57" customWidth="1"/>
    <col min="12824" max="13057" width="9.140625" style="57"/>
    <col min="13058" max="13058" width="2" style="57" customWidth="1"/>
    <col min="13059" max="13059" width="6" style="57" customWidth="1"/>
    <col min="13060" max="13065" width="4.7109375" style="57" customWidth="1"/>
    <col min="13066" max="13066" width="15.42578125" style="57" customWidth="1"/>
    <col min="13067" max="13067" width="21.28515625" style="57" customWidth="1"/>
    <col min="13068" max="13068" width="20.42578125" style="57" customWidth="1"/>
    <col min="13069" max="13069" width="19" style="57" customWidth="1"/>
    <col min="13070" max="13070" width="5.5703125" style="57" customWidth="1"/>
    <col min="13071" max="13071" width="4.85546875" style="57" customWidth="1"/>
    <col min="13072" max="13072" width="6.42578125" style="57" customWidth="1"/>
    <col min="13073" max="13073" width="5.28515625" style="57" customWidth="1"/>
    <col min="13074" max="13074" width="5.5703125" style="57" customWidth="1"/>
    <col min="13075" max="13075" width="16.5703125" style="57" customWidth="1"/>
    <col min="13076" max="13076" width="4.7109375" style="57" customWidth="1"/>
    <col min="13077" max="13077" width="30.28515625" style="57" customWidth="1"/>
    <col min="13078" max="13078" width="6" style="57" customWidth="1"/>
    <col min="13079" max="13079" width="8.28515625" style="57" customWidth="1"/>
    <col min="13080" max="13313" width="9.140625" style="57"/>
    <col min="13314" max="13314" width="2" style="57" customWidth="1"/>
    <col min="13315" max="13315" width="6" style="57" customWidth="1"/>
    <col min="13316" max="13321" width="4.7109375" style="57" customWidth="1"/>
    <col min="13322" max="13322" width="15.42578125" style="57" customWidth="1"/>
    <col min="13323" max="13323" width="21.28515625" style="57" customWidth="1"/>
    <col min="13324" max="13324" width="20.42578125" style="57" customWidth="1"/>
    <col min="13325" max="13325" width="19" style="57" customWidth="1"/>
    <col min="13326" max="13326" width="5.5703125" style="57" customWidth="1"/>
    <col min="13327" max="13327" width="4.85546875" style="57" customWidth="1"/>
    <col min="13328" max="13328" width="6.42578125" style="57" customWidth="1"/>
    <col min="13329" max="13329" width="5.28515625" style="57" customWidth="1"/>
    <col min="13330" max="13330" width="5.5703125" style="57" customWidth="1"/>
    <col min="13331" max="13331" width="16.5703125" style="57" customWidth="1"/>
    <col min="13332" max="13332" width="4.7109375" style="57" customWidth="1"/>
    <col min="13333" max="13333" width="30.28515625" style="57" customWidth="1"/>
    <col min="13334" max="13334" width="6" style="57" customWidth="1"/>
    <col min="13335" max="13335" width="8.28515625" style="57" customWidth="1"/>
    <col min="13336" max="13569" width="9.140625" style="57"/>
    <col min="13570" max="13570" width="2" style="57" customWidth="1"/>
    <col min="13571" max="13571" width="6" style="57" customWidth="1"/>
    <col min="13572" max="13577" width="4.7109375" style="57" customWidth="1"/>
    <col min="13578" max="13578" width="15.42578125" style="57" customWidth="1"/>
    <col min="13579" max="13579" width="21.28515625" style="57" customWidth="1"/>
    <col min="13580" max="13580" width="20.42578125" style="57" customWidth="1"/>
    <col min="13581" max="13581" width="19" style="57" customWidth="1"/>
    <col min="13582" max="13582" width="5.5703125" style="57" customWidth="1"/>
    <col min="13583" max="13583" width="4.85546875" style="57" customWidth="1"/>
    <col min="13584" max="13584" width="6.42578125" style="57" customWidth="1"/>
    <col min="13585" max="13585" width="5.28515625" style="57" customWidth="1"/>
    <col min="13586" max="13586" width="5.5703125" style="57" customWidth="1"/>
    <col min="13587" max="13587" width="16.5703125" style="57" customWidth="1"/>
    <col min="13588" max="13588" width="4.7109375" style="57" customWidth="1"/>
    <col min="13589" max="13589" width="30.28515625" style="57" customWidth="1"/>
    <col min="13590" max="13590" width="6" style="57" customWidth="1"/>
    <col min="13591" max="13591" width="8.28515625" style="57" customWidth="1"/>
    <col min="13592" max="13825" width="9.140625" style="57"/>
    <col min="13826" max="13826" width="2" style="57" customWidth="1"/>
    <col min="13827" max="13827" width="6" style="57" customWidth="1"/>
    <col min="13828" max="13833" width="4.7109375" style="57" customWidth="1"/>
    <col min="13834" max="13834" width="15.42578125" style="57" customWidth="1"/>
    <col min="13835" max="13835" width="21.28515625" style="57" customWidth="1"/>
    <col min="13836" max="13836" width="20.42578125" style="57" customWidth="1"/>
    <col min="13837" max="13837" width="19" style="57" customWidth="1"/>
    <col min="13838" max="13838" width="5.5703125" style="57" customWidth="1"/>
    <col min="13839" max="13839" width="4.85546875" style="57" customWidth="1"/>
    <col min="13840" max="13840" width="6.42578125" style="57" customWidth="1"/>
    <col min="13841" max="13841" width="5.28515625" style="57" customWidth="1"/>
    <col min="13842" max="13842" width="5.5703125" style="57" customWidth="1"/>
    <col min="13843" max="13843" width="16.5703125" style="57" customWidth="1"/>
    <col min="13844" max="13844" width="4.7109375" style="57" customWidth="1"/>
    <col min="13845" max="13845" width="30.28515625" style="57" customWidth="1"/>
    <col min="13846" max="13846" width="6" style="57" customWidth="1"/>
    <col min="13847" max="13847" width="8.28515625" style="57" customWidth="1"/>
    <col min="13848" max="14081" width="9.140625" style="57"/>
    <col min="14082" max="14082" width="2" style="57" customWidth="1"/>
    <col min="14083" max="14083" width="6" style="57" customWidth="1"/>
    <col min="14084" max="14089" width="4.7109375" style="57" customWidth="1"/>
    <col min="14090" max="14090" width="15.42578125" style="57" customWidth="1"/>
    <col min="14091" max="14091" width="21.28515625" style="57" customWidth="1"/>
    <col min="14092" max="14092" width="20.42578125" style="57" customWidth="1"/>
    <col min="14093" max="14093" width="19" style="57" customWidth="1"/>
    <col min="14094" max="14094" width="5.5703125" style="57" customWidth="1"/>
    <col min="14095" max="14095" width="4.85546875" style="57" customWidth="1"/>
    <col min="14096" max="14096" width="6.42578125" style="57" customWidth="1"/>
    <col min="14097" max="14097" width="5.28515625" style="57" customWidth="1"/>
    <col min="14098" max="14098" width="5.5703125" style="57" customWidth="1"/>
    <col min="14099" max="14099" width="16.5703125" style="57" customWidth="1"/>
    <col min="14100" max="14100" width="4.7109375" style="57" customWidth="1"/>
    <col min="14101" max="14101" width="30.28515625" style="57" customWidth="1"/>
    <col min="14102" max="14102" width="6" style="57" customWidth="1"/>
    <col min="14103" max="14103" width="8.28515625" style="57" customWidth="1"/>
    <col min="14104" max="14337" width="9.140625" style="57"/>
    <col min="14338" max="14338" width="2" style="57" customWidth="1"/>
    <col min="14339" max="14339" width="6" style="57" customWidth="1"/>
    <col min="14340" max="14345" width="4.7109375" style="57" customWidth="1"/>
    <col min="14346" max="14346" width="15.42578125" style="57" customWidth="1"/>
    <col min="14347" max="14347" width="21.28515625" style="57" customWidth="1"/>
    <col min="14348" max="14348" width="20.42578125" style="57" customWidth="1"/>
    <col min="14349" max="14349" width="19" style="57" customWidth="1"/>
    <col min="14350" max="14350" width="5.5703125" style="57" customWidth="1"/>
    <col min="14351" max="14351" width="4.85546875" style="57" customWidth="1"/>
    <col min="14352" max="14352" width="6.42578125" style="57" customWidth="1"/>
    <col min="14353" max="14353" width="5.28515625" style="57" customWidth="1"/>
    <col min="14354" max="14354" width="5.5703125" style="57" customWidth="1"/>
    <col min="14355" max="14355" width="16.5703125" style="57" customWidth="1"/>
    <col min="14356" max="14356" width="4.7109375" style="57" customWidth="1"/>
    <col min="14357" max="14357" width="30.28515625" style="57" customWidth="1"/>
    <col min="14358" max="14358" width="6" style="57" customWidth="1"/>
    <col min="14359" max="14359" width="8.28515625" style="57" customWidth="1"/>
    <col min="14360" max="14593" width="9.140625" style="57"/>
    <col min="14594" max="14594" width="2" style="57" customWidth="1"/>
    <col min="14595" max="14595" width="6" style="57" customWidth="1"/>
    <col min="14596" max="14601" width="4.7109375" style="57" customWidth="1"/>
    <col min="14602" max="14602" width="15.42578125" style="57" customWidth="1"/>
    <col min="14603" max="14603" width="21.28515625" style="57" customWidth="1"/>
    <col min="14604" max="14604" width="20.42578125" style="57" customWidth="1"/>
    <col min="14605" max="14605" width="19" style="57" customWidth="1"/>
    <col min="14606" max="14606" width="5.5703125" style="57" customWidth="1"/>
    <col min="14607" max="14607" width="4.85546875" style="57" customWidth="1"/>
    <col min="14608" max="14608" width="6.42578125" style="57" customWidth="1"/>
    <col min="14609" max="14609" width="5.28515625" style="57" customWidth="1"/>
    <col min="14610" max="14610" width="5.5703125" style="57" customWidth="1"/>
    <col min="14611" max="14611" width="16.5703125" style="57" customWidth="1"/>
    <col min="14612" max="14612" width="4.7109375" style="57" customWidth="1"/>
    <col min="14613" max="14613" width="30.28515625" style="57" customWidth="1"/>
    <col min="14614" max="14614" width="6" style="57" customWidth="1"/>
    <col min="14615" max="14615" width="8.28515625" style="57" customWidth="1"/>
    <col min="14616" max="14849" width="9.140625" style="57"/>
    <col min="14850" max="14850" width="2" style="57" customWidth="1"/>
    <col min="14851" max="14851" width="6" style="57" customWidth="1"/>
    <col min="14852" max="14857" width="4.7109375" style="57" customWidth="1"/>
    <col min="14858" max="14858" width="15.42578125" style="57" customWidth="1"/>
    <col min="14859" max="14859" width="21.28515625" style="57" customWidth="1"/>
    <col min="14860" max="14860" width="20.42578125" style="57" customWidth="1"/>
    <col min="14861" max="14861" width="19" style="57" customWidth="1"/>
    <col min="14862" max="14862" width="5.5703125" style="57" customWidth="1"/>
    <col min="14863" max="14863" width="4.85546875" style="57" customWidth="1"/>
    <col min="14864" max="14864" width="6.42578125" style="57" customWidth="1"/>
    <col min="14865" max="14865" width="5.28515625" style="57" customWidth="1"/>
    <col min="14866" max="14866" width="5.5703125" style="57" customWidth="1"/>
    <col min="14867" max="14867" width="16.5703125" style="57" customWidth="1"/>
    <col min="14868" max="14868" width="4.7109375" style="57" customWidth="1"/>
    <col min="14869" max="14869" width="30.28515625" style="57" customWidth="1"/>
    <col min="14870" max="14870" width="6" style="57" customWidth="1"/>
    <col min="14871" max="14871" width="8.28515625" style="57" customWidth="1"/>
    <col min="14872" max="15105" width="9.140625" style="57"/>
    <col min="15106" max="15106" width="2" style="57" customWidth="1"/>
    <col min="15107" max="15107" width="6" style="57" customWidth="1"/>
    <col min="15108" max="15113" width="4.7109375" style="57" customWidth="1"/>
    <col min="15114" max="15114" width="15.42578125" style="57" customWidth="1"/>
    <col min="15115" max="15115" width="21.28515625" style="57" customWidth="1"/>
    <col min="15116" max="15116" width="20.42578125" style="57" customWidth="1"/>
    <col min="15117" max="15117" width="19" style="57" customWidth="1"/>
    <col min="15118" max="15118" width="5.5703125" style="57" customWidth="1"/>
    <col min="15119" max="15119" width="4.85546875" style="57" customWidth="1"/>
    <col min="15120" max="15120" width="6.42578125" style="57" customWidth="1"/>
    <col min="15121" max="15121" width="5.28515625" style="57" customWidth="1"/>
    <col min="15122" max="15122" width="5.5703125" style="57" customWidth="1"/>
    <col min="15123" max="15123" width="16.5703125" style="57" customWidth="1"/>
    <col min="15124" max="15124" width="4.7109375" style="57" customWidth="1"/>
    <col min="15125" max="15125" width="30.28515625" style="57" customWidth="1"/>
    <col min="15126" max="15126" width="6" style="57" customWidth="1"/>
    <col min="15127" max="15127" width="8.28515625" style="57" customWidth="1"/>
    <col min="15128" max="15361" width="9.140625" style="57"/>
    <col min="15362" max="15362" width="2" style="57" customWidth="1"/>
    <col min="15363" max="15363" width="6" style="57" customWidth="1"/>
    <col min="15364" max="15369" width="4.7109375" style="57" customWidth="1"/>
    <col min="15370" max="15370" width="15.42578125" style="57" customWidth="1"/>
    <col min="15371" max="15371" width="21.28515625" style="57" customWidth="1"/>
    <col min="15372" max="15372" width="20.42578125" style="57" customWidth="1"/>
    <col min="15373" max="15373" width="19" style="57" customWidth="1"/>
    <col min="15374" max="15374" width="5.5703125" style="57" customWidth="1"/>
    <col min="15375" max="15375" width="4.85546875" style="57" customWidth="1"/>
    <col min="15376" max="15376" width="6.42578125" style="57" customWidth="1"/>
    <col min="15377" max="15377" width="5.28515625" style="57" customWidth="1"/>
    <col min="15378" max="15378" width="5.5703125" style="57" customWidth="1"/>
    <col min="15379" max="15379" width="16.5703125" style="57" customWidth="1"/>
    <col min="15380" max="15380" width="4.7109375" style="57" customWidth="1"/>
    <col min="15381" max="15381" width="30.28515625" style="57" customWidth="1"/>
    <col min="15382" max="15382" width="6" style="57" customWidth="1"/>
    <col min="15383" max="15383" width="8.28515625" style="57" customWidth="1"/>
    <col min="15384" max="15617" width="9.140625" style="57"/>
    <col min="15618" max="15618" width="2" style="57" customWidth="1"/>
    <col min="15619" max="15619" width="6" style="57" customWidth="1"/>
    <col min="15620" max="15625" width="4.7109375" style="57" customWidth="1"/>
    <col min="15626" max="15626" width="15.42578125" style="57" customWidth="1"/>
    <col min="15627" max="15627" width="21.28515625" style="57" customWidth="1"/>
    <col min="15628" max="15628" width="20.42578125" style="57" customWidth="1"/>
    <col min="15629" max="15629" width="19" style="57" customWidth="1"/>
    <col min="15630" max="15630" width="5.5703125" style="57" customWidth="1"/>
    <col min="15631" max="15631" width="4.85546875" style="57" customWidth="1"/>
    <col min="15632" max="15632" width="6.42578125" style="57" customWidth="1"/>
    <col min="15633" max="15633" width="5.28515625" style="57" customWidth="1"/>
    <col min="15634" max="15634" width="5.5703125" style="57" customWidth="1"/>
    <col min="15635" max="15635" width="16.5703125" style="57" customWidth="1"/>
    <col min="15636" max="15636" width="4.7109375" style="57" customWidth="1"/>
    <col min="15637" max="15637" width="30.28515625" style="57" customWidth="1"/>
    <col min="15638" max="15638" width="6" style="57" customWidth="1"/>
    <col min="15639" max="15639" width="8.28515625" style="57" customWidth="1"/>
    <col min="15640" max="15873" width="9.140625" style="57"/>
    <col min="15874" max="15874" width="2" style="57" customWidth="1"/>
    <col min="15875" max="15875" width="6" style="57" customWidth="1"/>
    <col min="15876" max="15881" width="4.7109375" style="57" customWidth="1"/>
    <col min="15882" max="15882" width="15.42578125" style="57" customWidth="1"/>
    <col min="15883" max="15883" width="21.28515625" style="57" customWidth="1"/>
    <col min="15884" max="15884" width="20.42578125" style="57" customWidth="1"/>
    <col min="15885" max="15885" width="19" style="57" customWidth="1"/>
    <col min="15886" max="15886" width="5.5703125" style="57" customWidth="1"/>
    <col min="15887" max="15887" width="4.85546875" style="57" customWidth="1"/>
    <col min="15888" max="15888" width="6.42578125" style="57" customWidth="1"/>
    <col min="15889" max="15889" width="5.28515625" style="57" customWidth="1"/>
    <col min="15890" max="15890" width="5.5703125" style="57" customWidth="1"/>
    <col min="15891" max="15891" width="16.5703125" style="57" customWidth="1"/>
    <col min="15892" max="15892" width="4.7109375" style="57" customWidth="1"/>
    <col min="15893" max="15893" width="30.28515625" style="57" customWidth="1"/>
    <col min="15894" max="15894" width="6" style="57" customWidth="1"/>
    <col min="15895" max="15895" width="8.28515625" style="57" customWidth="1"/>
    <col min="15896" max="16129" width="9.140625" style="57"/>
    <col min="16130" max="16130" width="2" style="57" customWidth="1"/>
    <col min="16131" max="16131" width="6" style="57" customWidth="1"/>
    <col min="16132" max="16137" width="4.7109375" style="57" customWidth="1"/>
    <col min="16138" max="16138" width="15.42578125" style="57" customWidth="1"/>
    <col min="16139" max="16139" width="21.28515625" style="57" customWidth="1"/>
    <col min="16140" max="16140" width="20.42578125" style="57" customWidth="1"/>
    <col min="16141" max="16141" width="19" style="57" customWidth="1"/>
    <col min="16142" max="16142" width="5.5703125" style="57" customWidth="1"/>
    <col min="16143" max="16143" width="4.85546875" style="57" customWidth="1"/>
    <col min="16144" max="16144" width="6.42578125" style="57" customWidth="1"/>
    <col min="16145" max="16145" width="5.28515625" style="57" customWidth="1"/>
    <col min="16146" max="16146" width="5.5703125" style="57" customWidth="1"/>
    <col min="16147" max="16147" width="16.5703125" style="57" customWidth="1"/>
    <col min="16148" max="16148" width="4.7109375" style="57" customWidth="1"/>
    <col min="16149" max="16149" width="30.28515625" style="57" customWidth="1"/>
    <col min="16150" max="16150" width="6" style="57" customWidth="1"/>
    <col min="16151" max="16151" width="8.28515625" style="57" customWidth="1"/>
    <col min="16152" max="16384" width="9.140625" style="57"/>
  </cols>
  <sheetData>
    <row r="1" spans="1:59" ht="15.75" customHeight="1" x14ac:dyDescent="0.25">
      <c r="K1" s="58" t="s">
        <v>12</v>
      </c>
      <c r="U1" s="66"/>
      <c r="V1" s="66" t="s">
        <v>29</v>
      </c>
      <c r="W1" s="60" t="s">
        <v>29</v>
      </c>
      <c r="X1" s="61" t="s">
        <v>30</v>
      </c>
      <c r="Y1" s="61" t="s">
        <v>31</v>
      </c>
      <c r="Z1" s="61" t="s">
        <v>32</v>
      </c>
      <c r="AA1" s="61" t="s">
        <v>33</v>
      </c>
      <c r="AB1" s="61" t="s">
        <v>34</v>
      </c>
      <c r="AC1" s="61" t="s">
        <v>35</v>
      </c>
      <c r="AD1" s="61" t="s">
        <v>36</v>
      </c>
      <c r="AE1" s="61" t="s">
        <v>37</v>
      </c>
      <c r="AF1" s="61" t="s">
        <v>38</v>
      </c>
      <c r="AG1" s="61" t="s">
        <v>39</v>
      </c>
      <c r="AH1" s="61" t="s">
        <v>40</v>
      </c>
      <c r="AI1" s="61" t="s">
        <v>41</v>
      </c>
      <c r="AJ1" s="61" t="s">
        <v>42</v>
      </c>
      <c r="AK1" s="61" t="s">
        <v>43</v>
      </c>
      <c r="AL1" s="61" t="s">
        <v>44</v>
      </c>
      <c r="AM1" s="61" t="s">
        <v>45</v>
      </c>
      <c r="AN1" s="61" t="s">
        <v>46</v>
      </c>
      <c r="AO1" s="61" t="s">
        <v>47</v>
      </c>
      <c r="AP1" s="61" t="s">
        <v>48</v>
      </c>
      <c r="AQ1" s="61" t="s">
        <v>49</v>
      </c>
      <c r="AR1" s="61" t="s">
        <v>50</v>
      </c>
      <c r="AS1" s="61" t="s">
        <v>51</v>
      </c>
      <c r="AT1" s="61" t="s">
        <v>52</v>
      </c>
      <c r="AU1" s="61" t="s">
        <v>53</v>
      </c>
      <c r="AV1" s="61" t="s">
        <v>54</v>
      </c>
      <c r="AW1" s="61" t="s">
        <v>55</v>
      </c>
      <c r="AX1" s="61" t="s">
        <v>56</v>
      </c>
      <c r="AY1" s="61" t="s">
        <v>57</v>
      </c>
      <c r="AZ1" s="61" t="s">
        <v>58</v>
      </c>
      <c r="BA1" s="61" t="s">
        <v>59</v>
      </c>
      <c r="BB1" s="61" t="s">
        <v>60</v>
      </c>
      <c r="BC1" s="61" t="s">
        <v>61</v>
      </c>
      <c r="BD1" s="61" t="s">
        <v>62</v>
      </c>
      <c r="BE1" s="61" t="s">
        <v>63</v>
      </c>
      <c r="BF1" s="61" t="s">
        <v>64</v>
      </c>
      <c r="BG1" s="61" t="s">
        <v>65</v>
      </c>
    </row>
    <row r="2" spans="1:59" x14ac:dyDescent="0.2">
      <c r="G2" s="62"/>
      <c r="K2" s="63"/>
      <c r="L2" s="63" t="s">
        <v>13</v>
      </c>
      <c r="U2" s="133" t="s">
        <v>66</v>
      </c>
      <c r="V2" s="134" t="s">
        <v>30</v>
      </c>
      <c r="W2" s="60"/>
      <c r="X2" s="18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</row>
    <row r="3" spans="1:59" x14ac:dyDescent="0.2">
      <c r="U3" s="133" t="s">
        <v>67</v>
      </c>
      <c r="V3" s="134" t="s">
        <v>31</v>
      </c>
      <c r="X3" s="18"/>
    </row>
    <row r="4" spans="1:59" ht="12.75" customHeight="1" x14ac:dyDescent="0.2">
      <c r="B4" s="63"/>
      <c r="C4" s="65"/>
      <c r="J4" s="57" t="s">
        <v>68</v>
      </c>
      <c r="K4" s="65"/>
      <c r="M4" s="66" t="s">
        <v>69</v>
      </c>
      <c r="S4" s="63" t="s">
        <v>70</v>
      </c>
      <c r="U4" s="133" t="s">
        <v>71</v>
      </c>
      <c r="V4" s="134" t="s">
        <v>32</v>
      </c>
      <c r="X4" s="18">
        <v>17.899999999999999</v>
      </c>
    </row>
    <row r="5" spans="1:59" x14ac:dyDescent="0.2">
      <c r="U5" s="133" t="s">
        <v>72</v>
      </c>
      <c r="V5" s="134" t="s">
        <v>33</v>
      </c>
      <c r="X5" s="18"/>
    </row>
    <row r="6" spans="1:59" ht="12.75" customHeight="1" x14ac:dyDescent="0.2">
      <c r="B6" s="63" t="s">
        <v>73</v>
      </c>
      <c r="C6" s="67"/>
      <c r="J6" s="63" t="s">
        <v>74</v>
      </c>
      <c r="K6" s="68" t="s">
        <v>75</v>
      </c>
      <c r="R6" s="143">
        <v>3</v>
      </c>
      <c r="S6" s="147">
        <f>KM!N5</f>
        <v>2014</v>
      </c>
      <c r="U6" s="133" t="s">
        <v>76</v>
      </c>
      <c r="V6" s="134" t="s">
        <v>34</v>
      </c>
      <c r="X6" s="18"/>
    </row>
    <row r="7" spans="1:59" x14ac:dyDescent="0.2">
      <c r="K7" s="57" t="s">
        <v>77</v>
      </c>
      <c r="U7" s="133" t="s">
        <v>78</v>
      </c>
      <c r="V7" s="134" t="s">
        <v>35</v>
      </c>
    </row>
    <row r="8" spans="1:59" x14ac:dyDescent="0.2">
      <c r="K8" s="57" t="s">
        <v>79</v>
      </c>
      <c r="U8" s="133" t="s">
        <v>80</v>
      </c>
      <c r="V8" s="134" t="s">
        <v>36</v>
      </c>
    </row>
    <row r="9" spans="1:59" s="69" customFormat="1" ht="26.25" customHeight="1" thickBot="1" x14ac:dyDescent="0.25">
      <c r="B9" s="186" t="s">
        <v>81</v>
      </c>
      <c r="C9" s="187"/>
      <c r="D9" s="187"/>
      <c r="E9" s="187"/>
      <c r="F9" s="187"/>
      <c r="G9" s="187"/>
      <c r="H9" s="188"/>
      <c r="I9" s="148"/>
      <c r="J9" s="70"/>
      <c r="K9" s="71"/>
      <c r="L9" s="71"/>
      <c r="M9" s="72" t="s">
        <v>82</v>
      </c>
      <c r="N9" s="73">
        <f>SUM(N11:N34)</f>
        <v>6</v>
      </c>
      <c r="O9" s="74">
        <f>SUM(O11:O34)</f>
        <v>6</v>
      </c>
      <c r="P9" s="74">
        <f>SUM(P11:P34)</f>
        <v>17.899999999999999</v>
      </c>
      <c r="Q9" s="74"/>
      <c r="R9" s="74">
        <f>SUM(R11:R34)</f>
        <v>155</v>
      </c>
      <c r="U9" s="133" t="s">
        <v>83</v>
      </c>
      <c r="V9" s="134" t="s">
        <v>37</v>
      </c>
      <c r="W9" s="75"/>
      <c r="X9" s="75"/>
      <c r="Y9" s="75"/>
    </row>
    <row r="10" spans="1:59" s="66" customFormat="1" ht="26.25" customHeight="1" thickBot="1" x14ac:dyDescent="0.25">
      <c r="A10" s="76"/>
      <c r="B10" s="77"/>
      <c r="C10" s="78" t="s">
        <v>14</v>
      </c>
      <c r="D10" s="79" t="s">
        <v>15</v>
      </c>
      <c r="E10" s="79" t="s">
        <v>16</v>
      </c>
      <c r="F10" s="79" t="s">
        <v>17</v>
      </c>
      <c r="G10" s="79" t="s">
        <v>18</v>
      </c>
      <c r="H10" s="80" t="s">
        <v>19</v>
      </c>
      <c r="I10" s="189" t="s">
        <v>84</v>
      </c>
      <c r="J10" s="190"/>
      <c r="K10" s="81" t="s">
        <v>85</v>
      </c>
      <c r="L10" s="81" t="s">
        <v>86</v>
      </c>
      <c r="M10" s="82" t="s">
        <v>87</v>
      </c>
      <c r="N10" s="83" t="s">
        <v>88</v>
      </c>
      <c r="O10" s="84" t="s">
        <v>89</v>
      </c>
      <c r="P10" s="85" t="s">
        <v>20</v>
      </c>
      <c r="Q10" s="86" t="s">
        <v>21</v>
      </c>
      <c r="R10" s="84" t="s">
        <v>22</v>
      </c>
      <c r="U10" s="133" t="s">
        <v>90</v>
      </c>
      <c r="V10" s="134" t="s">
        <v>38</v>
      </c>
      <c r="W10" s="87"/>
      <c r="X10" s="87"/>
      <c r="Y10" s="87"/>
    </row>
    <row r="11" spans="1:59" s="66" customFormat="1" ht="18.75" customHeight="1" x14ac:dyDescent="0.2">
      <c r="A11" s="174" t="s">
        <v>91</v>
      </c>
      <c r="B11" s="88" t="s">
        <v>23</v>
      </c>
      <c r="C11" s="138">
        <v>3.85</v>
      </c>
      <c r="D11" s="89">
        <v>3.85</v>
      </c>
      <c r="E11" s="89">
        <v>3.85</v>
      </c>
      <c r="F11" s="89">
        <v>3.85</v>
      </c>
      <c r="G11" s="89">
        <v>3.85</v>
      </c>
      <c r="H11" s="90"/>
      <c r="I11" s="139"/>
      <c r="J11" s="136" t="str">
        <f>IF(I11="","",TEXT(DATE($S$6,1,3)-WEEKDAY(DATE($S$6,1,3))-5+(7*$R$6)+I11," jj mmm"))</f>
        <v/>
      </c>
      <c r="K11" s="91"/>
      <c r="L11" s="91"/>
      <c r="M11" s="92"/>
      <c r="N11" s="93"/>
      <c r="O11" s="94" t="str">
        <f>IF(N11="","",N11)</f>
        <v/>
      </c>
      <c r="P11" s="95" t="str">
        <f>IF(Q11="RM",$X$4,"")</f>
        <v/>
      </c>
      <c r="Q11" s="96" t="str">
        <f>IF(I11="","","RM")</f>
        <v/>
      </c>
      <c r="R11" s="94" t="str">
        <f>IF(I11="","",IF(I11=0,$X$11,IF(I11=1,$X$12,IF(I11=2,$X$13,IF(I11=3,$X$14,IF(I11=4,$X$15))))))</f>
        <v/>
      </c>
      <c r="S11" s="97" t="s">
        <v>92</v>
      </c>
      <c r="U11" s="133" t="s">
        <v>93</v>
      </c>
      <c r="V11" s="134" t="s">
        <v>39</v>
      </c>
      <c r="W11" s="87"/>
      <c r="X11" s="18">
        <f>SUM(KM!H31)</f>
        <v>155</v>
      </c>
      <c r="Y11" s="87"/>
    </row>
    <row r="12" spans="1:59" s="66" customFormat="1" ht="18.75" customHeight="1" x14ac:dyDescent="0.2">
      <c r="A12" s="175"/>
      <c r="B12" s="98" t="s">
        <v>24</v>
      </c>
      <c r="C12" s="177" t="s">
        <v>139</v>
      </c>
      <c r="D12" s="178"/>
      <c r="E12" s="178"/>
      <c r="F12" s="178"/>
      <c r="G12" s="179"/>
      <c r="H12" s="99"/>
      <c r="I12" s="140">
        <v>0</v>
      </c>
      <c r="J12" s="137" t="str">
        <f t="shared" ref="J12:J34" si="0">IF(I12="","",TEXT(DATE($S$6,1,3)-WEEKDAY(DATE($S$6,1,3))-5+(7*$R$6)+I12," jj mmm"))</f>
        <v xml:space="preserve"> 13 janv</v>
      </c>
      <c r="K12" s="101" t="s">
        <v>189</v>
      </c>
      <c r="L12" s="101" t="s">
        <v>190</v>
      </c>
      <c r="M12" s="102" t="s">
        <v>175</v>
      </c>
      <c r="N12" s="103">
        <v>2</v>
      </c>
      <c r="O12" s="94">
        <f t="shared" ref="O12:O34" si="1">IF(N12="","",N12)</f>
        <v>2</v>
      </c>
      <c r="P12" s="95">
        <f t="shared" ref="P12:P34" si="2">IF(Q12="RM",$X$4,"")</f>
        <v>17.899999999999999</v>
      </c>
      <c r="Q12" s="96" t="str">
        <f t="shared" ref="Q12:Q34" si="3">IF(I12="","","RM")</f>
        <v>RM</v>
      </c>
      <c r="R12" s="94">
        <f t="shared" ref="R12:R34" si="4">IF(I12="","",IF(I12=0,$X$11,IF(I12=1,$X$12,IF(I12=2,$X$13,IF(I12=3,$X$14,IF(I12=4,$X$15))))))</f>
        <v>155</v>
      </c>
      <c r="S12" s="97" t="s">
        <v>94</v>
      </c>
      <c r="U12" s="133" t="s">
        <v>95</v>
      </c>
      <c r="V12" s="134" t="s">
        <v>40</v>
      </c>
      <c r="W12" s="87"/>
      <c r="X12" s="18">
        <f>SUM(KM!H32)</f>
        <v>179</v>
      </c>
      <c r="Y12" s="105"/>
    </row>
    <row r="13" spans="1:59" ht="18.75" customHeight="1" x14ac:dyDescent="0.2">
      <c r="A13" s="175"/>
      <c r="B13" s="106" t="s">
        <v>96</v>
      </c>
      <c r="C13" s="107"/>
      <c r="D13" s="107"/>
      <c r="E13" s="107"/>
      <c r="F13" s="107"/>
      <c r="G13" s="107"/>
      <c r="H13" s="130"/>
      <c r="I13" s="140"/>
      <c r="J13" s="137" t="str">
        <f t="shared" si="0"/>
        <v/>
      </c>
      <c r="K13" s="126" t="s">
        <v>191</v>
      </c>
      <c r="L13" s="126" t="s">
        <v>190</v>
      </c>
      <c r="M13" s="126" t="s">
        <v>175</v>
      </c>
      <c r="N13" s="127">
        <v>4</v>
      </c>
      <c r="O13" s="94">
        <f t="shared" si="1"/>
        <v>4</v>
      </c>
      <c r="P13" s="95" t="str">
        <f t="shared" si="2"/>
        <v/>
      </c>
      <c r="Q13" s="96" t="str">
        <f t="shared" si="3"/>
        <v/>
      </c>
      <c r="R13" s="94" t="str">
        <f t="shared" si="4"/>
        <v/>
      </c>
      <c r="S13" s="97" t="s">
        <v>97</v>
      </c>
      <c r="U13" s="133" t="s">
        <v>98</v>
      </c>
      <c r="V13" s="134" t="s">
        <v>41</v>
      </c>
      <c r="X13" s="18">
        <f>SUM(KM!H33)</f>
        <v>174</v>
      </c>
      <c r="Y13" s="105"/>
    </row>
    <row r="14" spans="1:59" ht="18.75" customHeight="1" thickBot="1" x14ac:dyDescent="0.25">
      <c r="A14" s="176"/>
      <c r="B14" s="108"/>
      <c r="C14" s="109"/>
      <c r="D14" s="110"/>
      <c r="E14" s="111"/>
      <c r="F14" s="111"/>
      <c r="G14" s="111"/>
      <c r="H14" s="112"/>
      <c r="I14" s="140"/>
      <c r="J14" s="137" t="str">
        <f t="shared" si="0"/>
        <v/>
      </c>
      <c r="K14" s="100"/>
      <c r="L14" s="101"/>
      <c r="M14" s="102"/>
      <c r="N14" s="103"/>
      <c r="O14" s="94" t="str">
        <f t="shared" si="1"/>
        <v/>
      </c>
      <c r="P14" s="95" t="str">
        <f t="shared" si="2"/>
        <v/>
      </c>
      <c r="Q14" s="96" t="str">
        <f t="shared" si="3"/>
        <v/>
      </c>
      <c r="R14" s="94" t="str">
        <f t="shared" si="4"/>
        <v/>
      </c>
      <c r="S14" s="97" t="s">
        <v>99</v>
      </c>
      <c r="U14" s="133" t="s">
        <v>100</v>
      </c>
      <c r="V14" s="134" t="s">
        <v>42</v>
      </c>
      <c r="X14" s="18">
        <f>SUM(KM!H34)</f>
        <v>108</v>
      </c>
      <c r="Y14" s="105"/>
    </row>
    <row r="15" spans="1:59" ht="18.75" customHeight="1" x14ac:dyDescent="0.2">
      <c r="A15" s="174" t="s">
        <v>101</v>
      </c>
      <c r="B15" s="88" t="s">
        <v>23</v>
      </c>
      <c r="C15" s="138">
        <v>3.85</v>
      </c>
      <c r="D15" s="89">
        <v>3.85</v>
      </c>
      <c r="E15" s="89">
        <v>3.85</v>
      </c>
      <c r="F15" s="89">
        <v>3.85</v>
      </c>
      <c r="G15" s="89">
        <v>3.85</v>
      </c>
      <c r="H15" s="113"/>
      <c r="I15" s="140"/>
      <c r="J15" s="137" t="str">
        <f t="shared" si="0"/>
        <v/>
      </c>
      <c r="K15" s="101"/>
      <c r="L15" s="101"/>
      <c r="M15" s="102"/>
      <c r="N15" s="93"/>
      <c r="O15" s="94" t="str">
        <f t="shared" si="1"/>
        <v/>
      </c>
      <c r="P15" s="95" t="str">
        <f t="shared" si="2"/>
        <v/>
      </c>
      <c r="Q15" s="96" t="str">
        <f t="shared" si="3"/>
        <v/>
      </c>
      <c r="R15" s="94" t="str">
        <f t="shared" si="4"/>
        <v/>
      </c>
      <c r="S15" s="97" t="s">
        <v>102</v>
      </c>
      <c r="U15" s="133" t="s">
        <v>103</v>
      </c>
      <c r="V15" s="134" t="s">
        <v>43</v>
      </c>
      <c r="X15" s="18">
        <f>SUM(KM!H35)</f>
        <v>136</v>
      </c>
      <c r="Y15" s="105"/>
    </row>
    <row r="16" spans="1:59" ht="18.75" customHeight="1" x14ac:dyDescent="0.2">
      <c r="A16" s="175"/>
      <c r="B16" s="98" t="s">
        <v>24</v>
      </c>
      <c r="C16" s="177" t="s">
        <v>139</v>
      </c>
      <c r="D16" s="178"/>
      <c r="E16" s="178"/>
      <c r="F16" s="178"/>
      <c r="G16" s="179"/>
      <c r="H16" s="114"/>
      <c r="I16" s="140"/>
      <c r="J16" s="137" t="str">
        <f t="shared" si="0"/>
        <v/>
      </c>
      <c r="K16" s="100"/>
      <c r="L16" s="101"/>
      <c r="M16" s="102"/>
      <c r="N16" s="103"/>
      <c r="O16" s="94" t="str">
        <f t="shared" si="1"/>
        <v/>
      </c>
      <c r="P16" s="95" t="str">
        <f t="shared" si="2"/>
        <v/>
      </c>
      <c r="Q16" s="96" t="str">
        <f t="shared" si="3"/>
        <v/>
      </c>
      <c r="R16" s="94" t="str">
        <f t="shared" si="4"/>
        <v/>
      </c>
      <c r="S16" s="97" t="s">
        <v>104</v>
      </c>
      <c r="U16" s="133" t="s">
        <v>105</v>
      </c>
      <c r="V16" s="134" t="s">
        <v>44</v>
      </c>
      <c r="X16" s="104"/>
      <c r="Y16" s="105"/>
    </row>
    <row r="17" spans="1:25" ht="18.75" customHeight="1" x14ac:dyDescent="0.2">
      <c r="A17" s="175"/>
      <c r="B17" s="106" t="s">
        <v>96</v>
      </c>
      <c r="C17" s="107"/>
      <c r="D17" s="107"/>
      <c r="E17" s="107"/>
      <c r="F17" s="107"/>
      <c r="G17" s="107"/>
      <c r="H17" s="130"/>
      <c r="I17" s="140"/>
      <c r="J17" s="137" t="str">
        <f t="shared" si="0"/>
        <v/>
      </c>
      <c r="K17" s="101"/>
      <c r="L17" s="101"/>
      <c r="M17" s="102"/>
      <c r="N17" s="103"/>
      <c r="O17" s="94" t="str">
        <f t="shared" si="1"/>
        <v/>
      </c>
      <c r="P17" s="95" t="str">
        <f t="shared" si="2"/>
        <v/>
      </c>
      <c r="Q17" s="96" t="str">
        <f t="shared" si="3"/>
        <v/>
      </c>
      <c r="R17" s="94" t="str">
        <f t="shared" si="4"/>
        <v/>
      </c>
      <c r="S17" s="97" t="s">
        <v>106</v>
      </c>
      <c r="U17" s="133" t="s">
        <v>107</v>
      </c>
      <c r="V17" s="134" t="s">
        <v>45</v>
      </c>
      <c r="X17" s="104"/>
      <c r="Y17" s="105"/>
    </row>
    <row r="18" spans="1:25" ht="18.75" customHeight="1" thickBot="1" x14ac:dyDescent="0.25">
      <c r="A18" s="176"/>
      <c r="B18" s="115"/>
      <c r="C18" s="116"/>
      <c r="D18" s="116"/>
      <c r="E18" s="116"/>
      <c r="F18" s="116"/>
      <c r="G18" s="116"/>
      <c r="H18" s="132"/>
      <c r="I18" s="140"/>
      <c r="J18" s="137" t="str">
        <f t="shared" si="0"/>
        <v/>
      </c>
      <c r="K18" s="101"/>
      <c r="L18" s="101"/>
      <c r="M18" s="102"/>
      <c r="N18" s="103"/>
      <c r="O18" s="94" t="str">
        <f t="shared" si="1"/>
        <v/>
      </c>
      <c r="P18" s="95" t="str">
        <f t="shared" si="2"/>
        <v/>
      </c>
      <c r="Q18" s="96" t="str">
        <f t="shared" si="3"/>
        <v/>
      </c>
      <c r="R18" s="94" t="str">
        <f t="shared" si="4"/>
        <v/>
      </c>
      <c r="S18" s="97" t="s">
        <v>108</v>
      </c>
      <c r="U18" s="133" t="s">
        <v>109</v>
      </c>
      <c r="V18" s="134" t="s">
        <v>46</v>
      </c>
      <c r="X18" s="104"/>
      <c r="Y18" s="105"/>
    </row>
    <row r="19" spans="1:25" ht="18.75" customHeight="1" thickBot="1" x14ac:dyDescent="0.25">
      <c r="B19" s="117" t="s">
        <v>110</v>
      </c>
      <c r="C19" s="118">
        <f>(C11+C15)</f>
        <v>7.7</v>
      </c>
      <c r="D19" s="118">
        <f t="shared" ref="D19:H19" si="5">IF(D12+D16&lt;1.5,D11+D15,D11+D12+D15+D16-1.5)</f>
        <v>7.7</v>
      </c>
      <c r="E19" s="118">
        <f t="shared" si="5"/>
        <v>7.7</v>
      </c>
      <c r="F19" s="118">
        <f t="shared" si="5"/>
        <v>7.7</v>
      </c>
      <c r="G19" s="118">
        <f t="shared" si="5"/>
        <v>7.7</v>
      </c>
      <c r="H19" s="131">
        <f t="shared" si="5"/>
        <v>0</v>
      </c>
      <c r="I19" s="140"/>
      <c r="J19" s="137" t="str">
        <f t="shared" si="0"/>
        <v/>
      </c>
      <c r="K19" s="101"/>
      <c r="L19" s="101"/>
      <c r="M19" s="102"/>
      <c r="N19" s="103"/>
      <c r="O19" s="94" t="str">
        <f t="shared" si="1"/>
        <v/>
      </c>
      <c r="P19" s="95" t="str">
        <f t="shared" si="2"/>
        <v/>
      </c>
      <c r="Q19" s="96" t="str">
        <f t="shared" si="3"/>
        <v/>
      </c>
      <c r="R19" s="94" t="str">
        <f t="shared" si="4"/>
        <v/>
      </c>
      <c r="S19" s="97" t="s">
        <v>111</v>
      </c>
      <c r="U19" s="133" t="s">
        <v>112</v>
      </c>
      <c r="V19" s="134" t="s">
        <v>47</v>
      </c>
      <c r="X19" s="104"/>
      <c r="Y19" s="105"/>
    </row>
    <row r="20" spans="1:25" ht="18.75" customHeight="1" thickBot="1" x14ac:dyDescent="0.25">
      <c r="B20" s="180" t="s">
        <v>138</v>
      </c>
      <c r="C20" s="181"/>
      <c r="D20" s="182">
        <f>SUM(C19:H19)</f>
        <v>38.5</v>
      </c>
      <c r="E20" s="183"/>
      <c r="F20" s="119"/>
      <c r="G20" s="119"/>
      <c r="H20" s="119"/>
      <c r="I20" s="140"/>
      <c r="J20" s="137" t="str">
        <f t="shared" si="0"/>
        <v/>
      </c>
      <c r="K20" s="101"/>
      <c r="L20" s="101"/>
      <c r="M20" s="102"/>
      <c r="N20" s="103"/>
      <c r="O20" s="94" t="str">
        <f t="shared" si="1"/>
        <v/>
      </c>
      <c r="P20" s="95" t="str">
        <f t="shared" si="2"/>
        <v/>
      </c>
      <c r="Q20" s="96" t="str">
        <f t="shared" si="3"/>
        <v/>
      </c>
      <c r="R20" s="94" t="str">
        <f t="shared" si="4"/>
        <v/>
      </c>
      <c r="S20" s="97" t="s">
        <v>113</v>
      </c>
      <c r="U20" s="133" t="s">
        <v>114</v>
      </c>
      <c r="V20" s="134" t="s">
        <v>48</v>
      </c>
      <c r="X20" s="104"/>
      <c r="Y20" s="105"/>
    </row>
    <row r="21" spans="1:25" ht="18.75" customHeight="1" x14ac:dyDescent="0.2">
      <c r="B21" s="120"/>
      <c r="C21" s="121"/>
      <c r="D21" s="122"/>
      <c r="E21" s="119"/>
      <c r="F21" s="119"/>
      <c r="G21" s="119"/>
      <c r="H21" s="119"/>
      <c r="I21" s="140"/>
      <c r="J21" s="137" t="str">
        <f t="shared" si="0"/>
        <v/>
      </c>
      <c r="K21" s="101"/>
      <c r="L21" s="101"/>
      <c r="M21" s="102"/>
      <c r="N21" s="103"/>
      <c r="O21" s="94" t="str">
        <f t="shared" si="1"/>
        <v/>
      </c>
      <c r="P21" s="95" t="str">
        <f t="shared" si="2"/>
        <v/>
      </c>
      <c r="Q21" s="96" t="str">
        <f t="shared" si="3"/>
        <v/>
      </c>
      <c r="R21" s="94" t="str">
        <f t="shared" si="4"/>
        <v/>
      </c>
      <c r="S21" s="97" t="s">
        <v>115</v>
      </c>
      <c r="U21" s="133" t="s">
        <v>116</v>
      </c>
      <c r="V21" s="134" t="s">
        <v>49</v>
      </c>
      <c r="X21" s="104"/>
      <c r="Y21" s="105"/>
    </row>
    <row r="22" spans="1:25" ht="18.75" customHeight="1" x14ac:dyDescent="0.2">
      <c r="B22" s="120"/>
      <c r="C22" s="122"/>
      <c r="D22" s="123"/>
      <c r="E22" s="119"/>
      <c r="F22" s="119"/>
      <c r="G22" s="119"/>
      <c r="H22" s="119"/>
      <c r="I22" s="141"/>
      <c r="J22" s="137" t="str">
        <f t="shared" si="0"/>
        <v/>
      </c>
      <c r="K22" s="101"/>
      <c r="L22" s="101"/>
      <c r="M22" s="102"/>
      <c r="N22" s="103"/>
      <c r="O22" s="94" t="str">
        <f t="shared" si="1"/>
        <v/>
      </c>
      <c r="P22" s="95" t="str">
        <f t="shared" si="2"/>
        <v/>
      </c>
      <c r="Q22" s="96" t="str">
        <f t="shared" si="3"/>
        <v/>
      </c>
      <c r="R22" s="94" t="str">
        <f t="shared" si="4"/>
        <v/>
      </c>
      <c r="S22" s="97" t="s">
        <v>117</v>
      </c>
      <c r="U22" s="133" t="s">
        <v>118</v>
      </c>
      <c r="V22" s="134" t="s">
        <v>50</v>
      </c>
      <c r="X22" s="104"/>
      <c r="Y22" s="105"/>
    </row>
    <row r="23" spans="1:25" ht="18.75" customHeight="1" x14ac:dyDescent="0.2">
      <c r="B23" s="120"/>
      <c r="E23" s="124"/>
      <c r="F23" s="124"/>
      <c r="G23" s="119"/>
      <c r="H23" s="119"/>
      <c r="I23" s="141"/>
      <c r="J23" s="137" t="str">
        <f t="shared" si="0"/>
        <v/>
      </c>
      <c r="K23" s="101"/>
      <c r="L23" s="101"/>
      <c r="M23" s="102"/>
      <c r="N23" s="103"/>
      <c r="O23" s="94" t="str">
        <f t="shared" si="1"/>
        <v/>
      </c>
      <c r="P23" s="95" t="str">
        <f t="shared" si="2"/>
        <v/>
      </c>
      <c r="Q23" s="96" t="str">
        <f t="shared" si="3"/>
        <v/>
      </c>
      <c r="R23" s="94" t="str">
        <f t="shared" si="4"/>
        <v/>
      </c>
      <c r="S23" s="97" t="s">
        <v>119</v>
      </c>
      <c r="U23" s="133" t="s">
        <v>120</v>
      </c>
      <c r="V23" s="134" t="s">
        <v>51</v>
      </c>
      <c r="X23" s="104"/>
      <c r="Y23" s="105"/>
    </row>
    <row r="24" spans="1:25" ht="18.75" customHeight="1" x14ac:dyDescent="0.2">
      <c r="B24" s="125"/>
      <c r="C24" s="125"/>
      <c r="D24" s="125"/>
      <c r="E24" s="125"/>
      <c r="F24" s="125"/>
      <c r="H24" s="119"/>
      <c r="I24" s="141"/>
      <c r="J24" s="137" t="str">
        <f t="shared" si="0"/>
        <v/>
      </c>
      <c r="K24" s="101"/>
      <c r="L24" s="101"/>
      <c r="M24" s="102"/>
      <c r="N24" s="103"/>
      <c r="O24" s="94" t="str">
        <f t="shared" si="1"/>
        <v/>
      </c>
      <c r="P24" s="95" t="str">
        <f t="shared" si="2"/>
        <v/>
      </c>
      <c r="Q24" s="96" t="str">
        <f t="shared" si="3"/>
        <v/>
      </c>
      <c r="R24" s="94" t="str">
        <f t="shared" si="4"/>
        <v/>
      </c>
      <c r="S24" s="97" t="s">
        <v>121</v>
      </c>
      <c r="U24" s="133" t="s">
        <v>122</v>
      </c>
      <c r="V24" s="134" t="s">
        <v>52</v>
      </c>
      <c r="X24" s="104"/>
      <c r="Y24" s="105"/>
    </row>
    <row r="25" spans="1:25" ht="18.75" customHeight="1" x14ac:dyDescent="0.2">
      <c r="B25" s="125"/>
      <c r="C25" s="125"/>
      <c r="D25" s="125"/>
      <c r="E25" s="125"/>
      <c r="F25" s="125"/>
      <c r="I25" s="141"/>
      <c r="J25" s="137" t="str">
        <f t="shared" si="0"/>
        <v/>
      </c>
      <c r="K25" s="126"/>
      <c r="L25" s="126"/>
      <c r="M25" s="126"/>
      <c r="N25" s="127"/>
      <c r="O25" s="94" t="str">
        <f t="shared" si="1"/>
        <v/>
      </c>
      <c r="P25" s="95" t="str">
        <f t="shared" si="2"/>
        <v/>
      </c>
      <c r="Q25" s="96" t="str">
        <f t="shared" si="3"/>
        <v/>
      </c>
      <c r="R25" s="94" t="str">
        <f t="shared" si="4"/>
        <v/>
      </c>
      <c r="S25" s="97" t="s">
        <v>123</v>
      </c>
      <c r="U25" s="133" t="s">
        <v>124</v>
      </c>
      <c r="V25" s="134" t="s">
        <v>53</v>
      </c>
      <c r="X25" s="104"/>
      <c r="Y25" s="105"/>
    </row>
    <row r="26" spans="1:25" ht="18.75" customHeight="1" x14ac:dyDescent="0.2">
      <c r="B26" s="125"/>
      <c r="C26" s="125"/>
      <c r="D26" s="125"/>
      <c r="E26" s="125"/>
      <c r="F26" s="125"/>
      <c r="I26" s="141"/>
      <c r="J26" s="137" t="str">
        <f t="shared" si="0"/>
        <v/>
      </c>
      <c r="K26" s="126"/>
      <c r="L26" s="126"/>
      <c r="M26" s="126"/>
      <c r="N26" s="127"/>
      <c r="O26" s="94" t="str">
        <f t="shared" si="1"/>
        <v/>
      </c>
      <c r="P26" s="95" t="str">
        <f t="shared" si="2"/>
        <v/>
      </c>
      <c r="Q26" s="96" t="str">
        <f t="shared" si="3"/>
        <v/>
      </c>
      <c r="R26" s="94" t="str">
        <f t="shared" si="4"/>
        <v/>
      </c>
      <c r="S26" s="97" t="s">
        <v>125</v>
      </c>
      <c r="U26" s="133" t="s">
        <v>126</v>
      </c>
      <c r="V26" s="134" t="s">
        <v>54</v>
      </c>
      <c r="X26" s="104"/>
      <c r="Y26" s="105"/>
    </row>
    <row r="27" spans="1:25" ht="18.75" customHeight="1" x14ac:dyDescent="0.2">
      <c r="I27" s="141"/>
      <c r="J27" s="137" t="str">
        <f t="shared" si="0"/>
        <v/>
      </c>
      <c r="K27" s="126"/>
      <c r="L27" s="126"/>
      <c r="M27" s="126"/>
      <c r="N27" s="127"/>
      <c r="O27" s="94" t="str">
        <f t="shared" si="1"/>
        <v/>
      </c>
      <c r="P27" s="95" t="str">
        <f t="shared" si="2"/>
        <v/>
      </c>
      <c r="Q27" s="96" t="str">
        <f t="shared" si="3"/>
        <v/>
      </c>
      <c r="R27" s="94" t="str">
        <f t="shared" si="4"/>
        <v/>
      </c>
      <c r="S27" s="97" t="s">
        <v>127</v>
      </c>
      <c r="U27" s="133" t="s">
        <v>128</v>
      </c>
      <c r="V27" s="134" t="s">
        <v>55</v>
      </c>
      <c r="X27" s="104"/>
      <c r="Y27" s="105"/>
    </row>
    <row r="28" spans="1:25" ht="18.75" customHeight="1" x14ac:dyDescent="0.2">
      <c r="I28" s="141"/>
      <c r="J28" s="137" t="str">
        <f t="shared" si="0"/>
        <v/>
      </c>
      <c r="K28" s="126"/>
      <c r="L28" s="126"/>
      <c r="M28" s="126"/>
      <c r="N28" s="127"/>
      <c r="O28" s="94" t="str">
        <f t="shared" si="1"/>
        <v/>
      </c>
      <c r="P28" s="95" t="str">
        <f t="shared" si="2"/>
        <v/>
      </c>
      <c r="Q28" s="96" t="str">
        <f t="shared" si="3"/>
        <v/>
      </c>
      <c r="R28" s="94" t="str">
        <f t="shared" si="4"/>
        <v/>
      </c>
      <c r="U28" s="133" t="s">
        <v>129</v>
      </c>
      <c r="V28" s="134" t="s">
        <v>56</v>
      </c>
      <c r="X28" s="104"/>
      <c r="Y28" s="105"/>
    </row>
    <row r="29" spans="1:25" ht="18.75" customHeight="1" thickBot="1" x14ac:dyDescent="0.25">
      <c r="I29" s="141"/>
      <c r="J29" s="137" t="str">
        <f t="shared" si="0"/>
        <v/>
      </c>
      <c r="K29" s="126"/>
      <c r="L29" s="126"/>
      <c r="M29" s="126"/>
      <c r="N29" s="127"/>
      <c r="O29" s="94" t="str">
        <f t="shared" si="1"/>
        <v/>
      </c>
      <c r="P29" s="95" t="str">
        <f t="shared" si="2"/>
        <v/>
      </c>
      <c r="Q29" s="96" t="str">
        <f t="shared" si="3"/>
        <v/>
      </c>
      <c r="R29" s="94" t="str">
        <f t="shared" si="4"/>
        <v/>
      </c>
      <c r="U29" s="133" t="s">
        <v>130</v>
      </c>
      <c r="V29" s="134" t="s">
        <v>57</v>
      </c>
      <c r="X29" s="104"/>
      <c r="Y29" s="105"/>
    </row>
    <row r="30" spans="1:25" ht="18.75" customHeight="1" thickBot="1" x14ac:dyDescent="0.25">
      <c r="I30" s="141"/>
      <c r="J30" s="137" t="str">
        <f t="shared" si="0"/>
        <v/>
      </c>
      <c r="K30" s="126"/>
      <c r="L30" s="126"/>
      <c r="M30" s="126"/>
      <c r="N30" s="127"/>
      <c r="O30" s="94" t="str">
        <f t="shared" si="1"/>
        <v/>
      </c>
      <c r="P30" s="95" t="str">
        <f t="shared" si="2"/>
        <v/>
      </c>
      <c r="Q30" s="96" t="str">
        <f t="shared" si="3"/>
        <v/>
      </c>
      <c r="R30" s="94" t="str">
        <f t="shared" si="4"/>
        <v/>
      </c>
      <c r="S30" s="128" t="s">
        <v>131</v>
      </c>
      <c r="U30" s="133" t="s">
        <v>132</v>
      </c>
      <c r="V30" s="134" t="s">
        <v>58</v>
      </c>
      <c r="X30" s="104"/>
      <c r="Y30" s="105"/>
    </row>
    <row r="31" spans="1:25" ht="18.75" customHeight="1" thickBot="1" x14ac:dyDescent="0.25">
      <c r="I31" s="141"/>
      <c r="J31" s="137" t="str">
        <f t="shared" si="0"/>
        <v/>
      </c>
      <c r="K31" s="126"/>
      <c r="L31" s="126"/>
      <c r="M31" s="126"/>
      <c r="N31" s="127"/>
      <c r="O31" s="94" t="str">
        <f t="shared" si="1"/>
        <v/>
      </c>
      <c r="P31" s="95" t="str">
        <f t="shared" si="2"/>
        <v/>
      </c>
      <c r="Q31" s="96" t="str">
        <f t="shared" si="3"/>
        <v/>
      </c>
      <c r="R31" s="94" t="str">
        <f t="shared" si="4"/>
        <v/>
      </c>
      <c r="S31" s="142"/>
      <c r="U31" s="133" t="s">
        <v>133</v>
      </c>
      <c r="V31" s="134" t="s">
        <v>59</v>
      </c>
      <c r="X31" s="104"/>
      <c r="Y31" s="105"/>
    </row>
    <row r="32" spans="1:25" ht="18.75" customHeight="1" x14ac:dyDescent="0.2">
      <c r="I32" s="141"/>
      <c r="J32" s="137" t="str">
        <f t="shared" si="0"/>
        <v/>
      </c>
      <c r="K32" s="126"/>
      <c r="L32" s="126"/>
      <c r="M32" s="126"/>
      <c r="N32" s="127"/>
      <c r="O32" s="94" t="str">
        <f t="shared" si="1"/>
        <v/>
      </c>
      <c r="P32" s="95" t="str">
        <f t="shared" si="2"/>
        <v/>
      </c>
      <c r="Q32" s="96" t="str">
        <f t="shared" si="3"/>
        <v/>
      </c>
      <c r="R32" s="94" t="str">
        <f t="shared" si="4"/>
        <v/>
      </c>
      <c r="S32" s="184" t="s">
        <v>134</v>
      </c>
      <c r="U32" s="133" t="s">
        <v>135</v>
      </c>
      <c r="V32" s="134" t="s">
        <v>60</v>
      </c>
      <c r="X32" s="104"/>
      <c r="Y32" s="105"/>
    </row>
    <row r="33" spans="1:25" ht="18.75" customHeight="1" x14ac:dyDescent="0.2">
      <c r="I33" s="141"/>
      <c r="J33" s="137" t="str">
        <f t="shared" si="0"/>
        <v/>
      </c>
      <c r="K33" s="126"/>
      <c r="L33" s="126"/>
      <c r="M33" s="126"/>
      <c r="N33" s="127"/>
      <c r="O33" s="94" t="str">
        <f t="shared" si="1"/>
        <v/>
      </c>
      <c r="P33" s="95" t="str">
        <f t="shared" si="2"/>
        <v/>
      </c>
      <c r="Q33" s="96" t="str">
        <f t="shared" si="3"/>
        <v/>
      </c>
      <c r="R33" s="94" t="str">
        <f t="shared" si="4"/>
        <v/>
      </c>
      <c r="S33" s="185"/>
      <c r="U33" s="133" t="s">
        <v>136</v>
      </c>
      <c r="V33" s="134" t="s">
        <v>61</v>
      </c>
      <c r="X33" s="104"/>
      <c r="Y33" s="105"/>
    </row>
    <row r="34" spans="1:25" ht="18.75" customHeight="1" x14ac:dyDescent="0.2">
      <c r="A34" s="57"/>
      <c r="I34" s="141"/>
      <c r="J34" s="137" t="str">
        <f t="shared" si="0"/>
        <v/>
      </c>
      <c r="K34" s="126"/>
      <c r="L34" s="126"/>
      <c r="M34" s="126"/>
      <c r="N34" s="127"/>
      <c r="O34" s="94" t="str">
        <f t="shared" si="1"/>
        <v/>
      </c>
      <c r="P34" s="95" t="str">
        <f t="shared" si="2"/>
        <v/>
      </c>
      <c r="Q34" s="96" t="str">
        <f t="shared" si="3"/>
        <v/>
      </c>
      <c r="R34" s="94" t="str">
        <f t="shared" si="4"/>
        <v/>
      </c>
      <c r="S34" s="63"/>
      <c r="U34" s="133" t="s">
        <v>137</v>
      </c>
      <c r="V34" s="134" t="s">
        <v>62</v>
      </c>
      <c r="X34" s="104"/>
      <c r="Y34" s="105"/>
    </row>
    <row r="35" spans="1:25" x14ac:dyDescent="0.2">
      <c r="U35" s="135"/>
      <c r="V35" s="135"/>
    </row>
    <row r="36" spans="1:25" x14ac:dyDescent="0.2">
      <c r="U36" s="63"/>
      <c r="V36" s="63"/>
    </row>
    <row r="37" spans="1:25" x14ac:dyDescent="0.2">
      <c r="U37" s="63"/>
      <c r="V37" s="63"/>
    </row>
  </sheetData>
  <mergeCells count="9">
    <mergeCell ref="S32:S33"/>
    <mergeCell ref="B9:H9"/>
    <mergeCell ref="I10:J10"/>
    <mergeCell ref="A11:A14"/>
    <mergeCell ref="C12:G12"/>
    <mergeCell ref="A15:A18"/>
    <mergeCell ref="C16:G16"/>
    <mergeCell ref="B20:C20"/>
    <mergeCell ref="D20:E20"/>
  </mergeCells>
  <dataValidations count="1">
    <dataValidation type="list" showInputMessage="1" showErrorMessage="1" sqref="C17:H17 WVL983057:WVQ983057 WLP983057:WLU983057 WBT983057:WBY983057 VRX983057:VSC983057 VIB983057:VIG983057 UYF983057:UYK983057 UOJ983057:UOO983057 UEN983057:UES983057 TUR983057:TUW983057 TKV983057:TLA983057 TAZ983057:TBE983057 SRD983057:SRI983057 SHH983057:SHM983057 RXL983057:RXQ983057 RNP983057:RNU983057 RDT983057:RDY983057 QTX983057:QUC983057 QKB983057:QKG983057 QAF983057:QAK983057 PQJ983057:PQO983057 PGN983057:PGS983057 OWR983057:OWW983057 OMV983057:ONA983057 OCZ983057:ODE983057 NTD983057:NTI983057 NJH983057:NJM983057 MZL983057:MZQ983057 MPP983057:MPU983057 MFT983057:MFY983057 LVX983057:LWC983057 LMB983057:LMG983057 LCF983057:LCK983057 KSJ983057:KSO983057 KIN983057:KIS983057 JYR983057:JYW983057 JOV983057:JPA983057 JEZ983057:JFE983057 IVD983057:IVI983057 ILH983057:ILM983057 IBL983057:IBQ983057 HRP983057:HRU983057 HHT983057:HHY983057 GXX983057:GYC983057 GOB983057:GOG983057 GEF983057:GEK983057 FUJ983057:FUO983057 FKN983057:FKS983057 FAR983057:FAW983057 EQV983057:ERA983057 EGZ983057:EHE983057 DXD983057:DXI983057 DNH983057:DNM983057 DDL983057:DDQ983057 CTP983057:CTU983057 CJT983057:CJY983057 BZX983057:CAC983057 BQB983057:BQG983057 BGF983057:BGK983057 AWJ983057:AWO983057 AMN983057:AMS983057 ACR983057:ACW983057 SV983057:TA983057 IZ983057:JE983057 C983057:I983057 WVL917521:WVQ917521 WLP917521:WLU917521 WBT917521:WBY917521 VRX917521:VSC917521 VIB917521:VIG917521 UYF917521:UYK917521 UOJ917521:UOO917521 UEN917521:UES917521 TUR917521:TUW917521 TKV917521:TLA917521 TAZ917521:TBE917521 SRD917521:SRI917521 SHH917521:SHM917521 RXL917521:RXQ917521 RNP917521:RNU917521 RDT917521:RDY917521 QTX917521:QUC917521 QKB917521:QKG917521 QAF917521:QAK917521 PQJ917521:PQO917521 PGN917521:PGS917521 OWR917521:OWW917521 OMV917521:ONA917521 OCZ917521:ODE917521 NTD917521:NTI917521 NJH917521:NJM917521 MZL917521:MZQ917521 MPP917521:MPU917521 MFT917521:MFY917521 LVX917521:LWC917521 LMB917521:LMG917521 LCF917521:LCK917521 KSJ917521:KSO917521 KIN917521:KIS917521 JYR917521:JYW917521 JOV917521:JPA917521 JEZ917521:JFE917521 IVD917521:IVI917521 ILH917521:ILM917521 IBL917521:IBQ917521 HRP917521:HRU917521 HHT917521:HHY917521 GXX917521:GYC917521 GOB917521:GOG917521 GEF917521:GEK917521 FUJ917521:FUO917521 FKN917521:FKS917521 FAR917521:FAW917521 EQV917521:ERA917521 EGZ917521:EHE917521 DXD917521:DXI917521 DNH917521:DNM917521 DDL917521:DDQ917521 CTP917521:CTU917521 CJT917521:CJY917521 BZX917521:CAC917521 BQB917521:BQG917521 BGF917521:BGK917521 AWJ917521:AWO917521 AMN917521:AMS917521 ACR917521:ACW917521 SV917521:TA917521 IZ917521:JE917521 C917521:I917521 WVL851985:WVQ851985 WLP851985:WLU851985 WBT851985:WBY851985 VRX851985:VSC851985 VIB851985:VIG851985 UYF851985:UYK851985 UOJ851985:UOO851985 UEN851985:UES851985 TUR851985:TUW851985 TKV851985:TLA851985 TAZ851985:TBE851985 SRD851985:SRI851985 SHH851985:SHM851985 RXL851985:RXQ851985 RNP851985:RNU851985 RDT851985:RDY851985 QTX851985:QUC851985 QKB851985:QKG851985 QAF851985:QAK851985 PQJ851985:PQO851985 PGN851985:PGS851985 OWR851985:OWW851985 OMV851985:ONA851985 OCZ851985:ODE851985 NTD851985:NTI851985 NJH851985:NJM851985 MZL851985:MZQ851985 MPP851985:MPU851985 MFT851985:MFY851985 LVX851985:LWC851985 LMB851985:LMG851985 LCF851985:LCK851985 KSJ851985:KSO851985 KIN851985:KIS851985 JYR851985:JYW851985 JOV851985:JPA851985 JEZ851985:JFE851985 IVD851985:IVI851985 ILH851985:ILM851985 IBL851985:IBQ851985 HRP851985:HRU851985 HHT851985:HHY851985 GXX851985:GYC851985 GOB851985:GOG851985 GEF851985:GEK851985 FUJ851985:FUO851985 FKN851985:FKS851985 FAR851985:FAW851985 EQV851985:ERA851985 EGZ851985:EHE851985 DXD851985:DXI851985 DNH851985:DNM851985 DDL851985:DDQ851985 CTP851985:CTU851985 CJT851985:CJY851985 BZX851985:CAC851985 BQB851985:BQG851985 BGF851985:BGK851985 AWJ851985:AWO851985 AMN851985:AMS851985 ACR851985:ACW851985 SV851985:TA851985 IZ851985:JE851985 C851985:I851985 WVL786449:WVQ786449 WLP786449:WLU786449 WBT786449:WBY786449 VRX786449:VSC786449 VIB786449:VIG786449 UYF786449:UYK786449 UOJ786449:UOO786449 UEN786449:UES786449 TUR786449:TUW786449 TKV786449:TLA786449 TAZ786449:TBE786449 SRD786449:SRI786449 SHH786449:SHM786449 RXL786449:RXQ786449 RNP786449:RNU786449 RDT786449:RDY786449 QTX786449:QUC786449 QKB786449:QKG786449 QAF786449:QAK786449 PQJ786449:PQO786449 PGN786449:PGS786449 OWR786449:OWW786449 OMV786449:ONA786449 OCZ786449:ODE786449 NTD786449:NTI786449 NJH786449:NJM786449 MZL786449:MZQ786449 MPP786449:MPU786449 MFT786449:MFY786449 LVX786449:LWC786449 LMB786449:LMG786449 LCF786449:LCK786449 KSJ786449:KSO786449 KIN786449:KIS786449 JYR786449:JYW786449 JOV786449:JPA786449 JEZ786449:JFE786449 IVD786449:IVI786449 ILH786449:ILM786449 IBL786449:IBQ786449 HRP786449:HRU786449 HHT786449:HHY786449 GXX786449:GYC786449 GOB786449:GOG786449 GEF786449:GEK786449 FUJ786449:FUO786449 FKN786449:FKS786449 FAR786449:FAW786449 EQV786449:ERA786449 EGZ786449:EHE786449 DXD786449:DXI786449 DNH786449:DNM786449 DDL786449:DDQ786449 CTP786449:CTU786449 CJT786449:CJY786449 BZX786449:CAC786449 BQB786449:BQG786449 BGF786449:BGK786449 AWJ786449:AWO786449 AMN786449:AMS786449 ACR786449:ACW786449 SV786449:TA786449 IZ786449:JE786449 C786449:I786449 WVL720913:WVQ720913 WLP720913:WLU720913 WBT720913:WBY720913 VRX720913:VSC720913 VIB720913:VIG720913 UYF720913:UYK720913 UOJ720913:UOO720913 UEN720913:UES720913 TUR720913:TUW720913 TKV720913:TLA720913 TAZ720913:TBE720913 SRD720913:SRI720913 SHH720913:SHM720913 RXL720913:RXQ720913 RNP720913:RNU720913 RDT720913:RDY720913 QTX720913:QUC720913 QKB720913:QKG720913 QAF720913:QAK720913 PQJ720913:PQO720913 PGN720913:PGS720913 OWR720913:OWW720913 OMV720913:ONA720913 OCZ720913:ODE720913 NTD720913:NTI720913 NJH720913:NJM720913 MZL720913:MZQ720913 MPP720913:MPU720913 MFT720913:MFY720913 LVX720913:LWC720913 LMB720913:LMG720913 LCF720913:LCK720913 KSJ720913:KSO720913 KIN720913:KIS720913 JYR720913:JYW720913 JOV720913:JPA720913 JEZ720913:JFE720913 IVD720913:IVI720913 ILH720913:ILM720913 IBL720913:IBQ720913 HRP720913:HRU720913 HHT720913:HHY720913 GXX720913:GYC720913 GOB720913:GOG720913 GEF720913:GEK720913 FUJ720913:FUO720913 FKN720913:FKS720913 FAR720913:FAW720913 EQV720913:ERA720913 EGZ720913:EHE720913 DXD720913:DXI720913 DNH720913:DNM720913 DDL720913:DDQ720913 CTP720913:CTU720913 CJT720913:CJY720913 BZX720913:CAC720913 BQB720913:BQG720913 BGF720913:BGK720913 AWJ720913:AWO720913 AMN720913:AMS720913 ACR720913:ACW720913 SV720913:TA720913 IZ720913:JE720913 C720913:I720913 WVL655377:WVQ655377 WLP655377:WLU655377 WBT655377:WBY655377 VRX655377:VSC655377 VIB655377:VIG655377 UYF655377:UYK655377 UOJ655377:UOO655377 UEN655377:UES655377 TUR655377:TUW655377 TKV655377:TLA655377 TAZ655377:TBE655377 SRD655377:SRI655377 SHH655377:SHM655377 RXL655377:RXQ655377 RNP655377:RNU655377 RDT655377:RDY655377 QTX655377:QUC655377 QKB655377:QKG655377 QAF655377:QAK655377 PQJ655377:PQO655377 PGN655377:PGS655377 OWR655377:OWW655377 OMV655377:ONA655377 OCZ655377:ODE655377 NTD655377:NTI655377 NJH655377:NJM655377 MZL655377:MZQ655377 MPP655377:MPU655377 MFT655377:MFY655377 LVX655377:LWC655377 LMB655377:LMG655377 LCF655377:LCK655377 KSJ655377:KSO655377 KIN655377:KIS655377 JYR655377:JYW655377 JOV655377:JPA655377 JEZ655377:JFE655377 IVD655377:IVI655377 ILH655377:ILM655377 IBL655377:IBQ655377 HRP655377:HRU655377 HHT655377:HHY655377 GXX655377:GYC655377 GOB655377:GOG655377 GEF655377:GEK655377 FUJ655377:FUO655377 FKN655377:FKS655377 FAR655377:FAW655377 EQV655377:ERA655377 EGZ655377:EHE655377 DXD655377:DXI655377 DNH655377:DNM655377 DDL655377:DDQ655377 CTP655377:CTU655377 CJT655377:CJY655377 BZX655377:CAC655377 BQB655377:BQG655377 BGF655377:BGK655377 AWJ655377:AWO655377 AMN655377:AMS655377 ACR655377:ACW655377 SV655377:TA655377 IZ655377:JE655377 C655377:I655377 WVL589841:WVQ589841 WLP589841:WLU589841 WBT589841:WBY589841 VRX589841:VSC589841 VIB589841:VIG589841 UYF589841:UYK589841 UOJ589841:UOO589841 UEN589841:UES589841 TUR589841:TUW589841 TKV589841:TLA589841 TAZ589841:TBE589841 SRD589841:SRI589841 SHH589841:SHM589841 RXL589841:RXQ589841 RNP589841:RNU589841 RDT589841:RDY589841 QTX589841:QUC589841 QKB589841:QKG589841 QAF589841:QAK589841 PQJ589841:PQO589841 PGN589841:PGS589841 OWR589841:OWW589841 OMV589841:ONA589841 OCZ589841:ODE589841 NTD589841:NTI589841 NJH589841:NJM589841 MZL589841:MZQ589841 MPP589841:MPU589841 MFT589841:MFY589841 LVX589841:LWC589841 LMB589841:LMG589841 LCF589841:LCK589841 KSJ589841:KSO589841 KIN589841:KIS589841 JYR589841:JYW589841 JOV589841:JPA589841 JEZ589841:JFE589841 IVD589841:IVI589841 ILH589841:ILM589841 IBL589841:IBQ589841 HRP589841:HRU589841 HHT589841:HHY589841 GXX589841:GYC589841 GOB589841:GOG589841 GEF589841:GEK589841 FUJ589841:FUO589841 FKN589841:FKS589841 FAR589841:FAW589841 EQV589841:ERA589841 EGZ589841:EHE589841 DXD589841:DXI589841 DNH589841:DNM589841 DDL589841:DDQ589841 CTP589841:CTU589841 CJT589841:CJY589841 BZX589841:CAC589841 BQB589841:BQG589841 BGF589841:BGK589841 AWJ589841:AWO589841 AMN589841:AMS589841 ACR589841:ACW589841 SV589841:TA589841 IZ589841:JE589841 C589841:I589841 WVL524305:WVQ524305 WLP524305:WLU524305 WBT524305:WBY524305 VRX524305:VSC524305 VIB524305:VIG524305 UYF524305:UYK524305 UOJ524305:UOO524305 UEN524305:UES524305 TUR524305:TUW524305 TKV524305:TLA524305 TAZ524305:TBE524305 SRD524305:SRI524305 SHH524305:SHM524305 RXL524305:RXQ524305 RNP524305:RNU524305 RDT524305:RDY524305 QTX524305:QUC524305 QKB524305:QKG524305 QAF524305:QAK524305 PQJ524305:PQO524305 PGN524305:PGS524305 OWR524305:OWW524305 OMV524305:ONA524305 OCZ524305:ODE524305 NTD524305:NTI524305 NJH524305:NJM524305 MZL524305:MZQ524305 MPP524305:MPU524305 MFT524305:MFY524305 LVX524305:LWC524305 LMB524305:LMG524305 LCF524305:LCK524305 KSJ524305:KSO524305 KIN524305:KIS524305 JYR524305:JYW524305 JOV524305:JPA524305 JEZ524305:JFE524305 IVD524305:IVI524305 ILH524305:ILM524305 IBL524305:IBQ524305 HRP524305:HRU524305 HHT524305:HHY524305 GXX524305:GYC524305 GOB524305:GOG524305 GEF524305:GEK524305 FUJ524305:FUO524305 FKN524305:FKS524305 FAR524305:FAW524305 EQV524305:ERA524305 EGZ524305:EHE524305 DXD524305:DXI524305 DNH524305:DNM524305 DDL524305:DDQ524305 CTP524305:CTU524305 CJT524305:CJY524305 BZX524305:CAC524305 BQB524305:BQG524305 BGF524305:BGK524305 AWJ524305:AWO524305 AMN524305:AMS524305 ACR524305:ACW524305 SV524305:TA524305 IZ524305:JE524305 C524305:I524305 WVL458769:WVQ458769 WLP458769:WLU458769 WBT458769:WBY458769 VRX458769:VSC458769 VIB458769:VIG458769 UYF458769:UYK458769 UOJ458769:UOO458769 UEN458769:UES458769 TUR458769:TUW458769 TKV458769:TLA458769 TAZ458769:TBE458769 SRD458769:SRI458769 SHH458769:SHM458769 RXL458769:RXQ458769 RNP458769:RNU458769 RDT458769:RDY458769 QTX458769:QUC458769 QKB458769:QKG458769 QAF458769:QAK458769 PQJ458769:PQO458769 PGN458769:PGS458769 OWR458769:OWW458769 OMV458769:ONA458769 OCZ458769:ODE458769 NTD458769:NTI458769 NJH458769:NJM458769 MZL458769:MZQ458769 MPP458769:MPU458769 MFT458769:MFY458769 LVX458769:LWC458769 LMB458769:LMG458769 LCF458769:LCK458769 KSJ458769:KSO458769 KIN458769:KIS458769 JYR458769:JYW458769 JOV458769:JPA458769 JEZ458769:JFE458769 IVD458769:IVI458769 ILH458769:ILM458769 IBL458769:IBQ458769 HRP458769:HRU458769 HHT458769:HHY458769 GXX458769:GYC458769 GOB458769:GOG458769 GEF458769:GEK458769 FUJ458769:FUO458769 FKN458769:FKS458769 FAR458769:FAW458769 EQV458769:ERA458769 EGZ458769:EHE458769 DXD458769:DXI458769 DNH458769:DNM458769 DDL458769:DDQ458769 CTP458769:CTU458769 CJT458769:CJY458769 BZX458769:CAC458769 BQB458769:BQG458769 BGF458769:BGK458769 AWJ458769:AWO458769 AMN458769:AMS458769 ACR458769:ACW458769 SV458769:TA458769 IZ458769:JE458769 C458769:I458769 WVL393233:WVQ393233 WLP393233:WLU393233 WBT393233:WBY393233 VRX393233:VSC393233 VIB393233:VIG393233 UYF393233:UYK393233 UOJ393233:UOO393233 UEN393233:UES393233 TUR393233:TUW393233 TKV393233:TLA393233 TAZ393233:TBE393233 SRD393233:SRI393233 SHH393233:SHM393233 RXL393233:RXQ393233 RNP393233:RNU393233 RDT393233:RDY393233 QTX393233:QUC393233 QKB393233:QKG393233 QAF393233:QAK393233 PQJ393233:PQO393233 PGN393233:PGS393233 OWR393233:OWW393233 OMV393233:ONA393233 OCZ393233:ODE393233 NTD393233:NTI393233 NJH393233:NJM393233 MZL393233:MZQ393233 MPP393233:MPU393233 MFT393233:MFY393233 LVX393233:LWC393233 LMB393233:LMG393233 LCF393233:LCK393233 KSJ393233:KSO393233 KIN393233:KIS393233 JYR393233:JYW393233 JOV393233:JPA393233 JEZ393233:JFE393233 IVD393233:IVI393233 ILH393233:ILM393233 IBL393233:IBQ393233 HRP393233:HRU393233 HHT393233:HHY393233 GXX393233:GYC393233 GOB393233:GOG393233 GEF393233:GEK393233 FUJ393233:FUO393233 FKN393233:FKS393233 FAR393233:FAW393233 EQV393233:ERA393233 EGZ393233:EHE393233 DXD393233:DXI393233 DNH393233:DNM393233 DDL393233:DDQ393233 CTP393233:CTU393233 CJT393233:CJY393233 BZX393233:CAC393233 BQB393233:BQG393233 BGF393233:BGK393233 AWJ393233:AWO393233 AMN393233:AMS393233 ACR393233:ACW393233 SV393233:TA393233 IZ393233:JE393233 C393233:I393233 WVL327697:WVQ327697 WLP327697:WLU327697 WBT327697:WBY327697 VRX327697:VSC327697 VIB327697:VIG327697 UYF327697:UYK327697 UOJ327697:UOO327697 UEN327697:UES327697 TUR327697:TUW327697 TKV327697:TLA327697 TAZ327697:TBE327697 SRD327697:SRI327697 SHH327697:SHM327697 RXL327697:RXQ327697 RNP327697:RNU327697 RDT327697:RDY327697 QTX327697:QUC327697 QKB327697:QKG327697 QAF327697:QAK327697 PQJ327697:PQO327697 PGN327697:PGS327697 OWR327697:OWW327697 OMV327697:ONA327697 OCZ327697:ODE327697 NTD327697:NTI327697 NJH327697:NJM327697 MZL327697:MZQ327697 MPP327697:MPU327697 MFT327697:MFY327697 LVX327697:LWC327697 LMB327697:LMG327697 LCF327697:LCK327697 KSJ327697:KSO327697 KIN327697:KIS327697 JYR327697:JYW327697 JOV327697:JPA327697 JEZ327697:JFE327697 IVD327697:IVI327697 ILH327697:ILM327697 IBL327697:IBQ327697 HRP327697:HRU327697 HHT327697:HHY327697 GXX327697:GYC327697 GOB327697:GOG327697 GEF327697:GEK327697 FUJ327697:FUO327697 FKN327697:FKS327697 FAR327697:FAW327697 EQV327697:ERA327697 EGZ327697:EHE327697 DXD327697:DXI327697 DNH327697:DNM327697 DDL327697:DDQ327697 CTP327697:CTU327697 CJT327697:CJY327697 BZX327697:CAC327697 BQB327697:BQG327697 BGF327697:BGK327697 AWJ327697:AWO327697 AMN327697:AMS327697 ACR327697:ACW327697 SV327697:TA327697 IZ327697:JE327697 C327697:I327697 WVL262161:WVQ262161 WLP262161:WLU262161 WBT262161:WBY262161 VRX262161:VSC262161 VIB262161:VIG262161 UYF262161:UYK262161 UOJ262161:UOO262161 UEN262161:UES262161 TUR262161:TUW262161 TKV262161:TLA262161 TAZ262161:TBE262161 SRD262161:SRI262161 SHH262161:SHM262161 RXL262161:RXQ262161 RNP262161:RNU262161 RDT262161:RDY262161 QTX262161:QUC262161 QKB262161:QKG262161 QAF262161:QAK262161 PQJ262161:PQO262161 PGN262161:PGS262161 OWR262161:OWW262161 OMV262161:ONA262161 OCZ262161:ODE262161 NTD262161:NTI262161 NJH262161:NJM262161 MZL262161:MZQ262161 MPP262161:MPU262161 MFT262161:MFY262161 LVX262161:LWC262161 LMB262161:LMG262161 LCF262161:LCK262161 KSJ262161:KSO262161 KIN262161:KIS262161 JYR262161:JYW262161 JOV262161:JPA262161 JEZ262161:JFE262161 IVD262161:IVI262161 ILH262161:ILM262161 IBL262161:IBQ262161 HRP262161:HRU262161 HHT262161:HHY262161 GXX262161:GYC262161 GOB262161:GOG262161 GEF262161:GEK262161 FUJ262161:FUO262161 FKN262161:FKS262161 FAR262161:FAW262161 EQV262161:ERA262161 EGZ262161:EHE262161 DXD262161:DXI262161 DNH262161:DNM262161 DDL262161:DDQ262161 CTP262161:CTU262161 CJT262161:CJY262161 BZX262161:CAC262161 BQB262161:BQG262161 BGF262161:BGK262161 AWJ262161:AWO262161 AMN262161:AMS262161 ACR262161:ACW262161 SV262161:TA262161 IZ262161:JE262161 C262161:I262161 WVL196625:WVQ196625 WLP196625:WLU196625 WBT196625:WBY196625 VRX196625:VSC196625 VIB196625:VIG196625 UYF196625:UYK196625 UOJ196625:UOO196625 UEN196625:UES196625 TUR196625:TUW196625 TKV196625:TLA196625 TAZ196625:TBE196625 SRD196625:SRI196625 SHH196625:SHM196625 RXL196625:RXQ196625 RNP196625:RNU196625 RDT196625:RDY196625 QTX196625:QUC196625 QKB196625:QKG196625 QAF196625:QAK196625 PQJ196625:PQO196625 PGN196625:PGS196625 OWR196625:OWW196625 OMV196625:ONA196625 OCZ196625:ODE196625 NTD196625:NTI196625 NJH196625:NJM196625 MZL196625:MZQ196625 MPP196625:MPU196625 MFT196625:MFY196625 LVX196625:LWC196625 LMB196625:LMG196625 LCF196625:LCK196625 KSJ196625:KSO196625 KIN196625:KIS196625 JYR196625:JYW196625 JOV196625:JPA196625 JEZ196625:JFE196625 IVD196625:IVI196625 ILH196625:ILM196625 IBL196625:IBQ196625 HRP196625:HRU196625 HHT196625:HHY196625 GXX196625:GYC196625 GOB196625:GOG196625 GEF196625:GEK196625 FUJ196625:FUO196625 FKN196625:FKS196625 FAR196625:FAW196625 EQV196625:ERA196625 EGZ196625:EHE196625 DXD196625:DXI196625 DNH196625:DNM196625 DDL196625:DDQ196625 CTP196625:CTU196625 CJT196625:CJY196625 BZX196625:CAC196625 BQB196625:BQG196625 BGF196625:BGK196625 AWJ196625:AWO196625 AMN196625:AMS196625 ACR196625:ACW196625 SV196625:TA196625 IZ196625:JE196625 C196625:I196625 WVL131089:WVQ131089 WLP131089:WLU131089 WBT131089:WBY131089 VRX131089:VSC131089 VIB131089:VIG131089 UYF131089:UYK131089 UOJ131089:UOO131089 UEN131089:UES131089 TUR131089:TUW131089 TKV131089:TLA131089 TAZ131089:TBE131089 SRD131089:SRI131089 SHH131089:SHM131089 RXL131089:RXQ131089 RNP131089:RNU131089 RDT131089:RDY131089 QTX131089:QUC131089 QKB131089:QKG131089 QAF131089:QAK131089 PQJ131089:PQO131089 PGN131089:PGS131089 OWR131089:OWW131089 OMV131089:ONA131089 OCZ131089:ODE131089 NTD131089:NTI131089 NJH131089:NJM131089 MZL131089:MZQ131089 MPP131089:MPU131089 MFT131089:MFY131089 LVX131089:LWC131089 LMB131089:LMG131089 LCF131089:LCK131089 KSJ131089:KSO131089 KIN131089:KIS131089 JYR131089:JYW131089 JOV131089:JPA131089 JEZ131089:JFE131089 IVD131089:IVI131089 ILH131089:ILM131089 IBL131089:IBQ131089 HRP131089:HRU131089 HHT131089:HHY131089 GXX131089:GYC131089 GOB131089:GOG131089 GEF131089:GEK131089 FUJ131089:FUO131089 FKN131089:FKS131089 FAR131089:FAW131089 EQV131089:ERA131089 EGZ131089:EHE131089 DXD131089:DXI131089 DNH131089:DNM131089 DDL131089:DDQ131089 CTP131089:CTU131089 CJT131089:CJY131089 BZX131089:CAC131089 BQB131089:BQG131089 BGF131089:BGK131089 AWJ131089:AWO131089 AMN131089:AMS131089 ACR131089:ACW131089 SV131089:TA131089 IZ131089:JE131089 C131089:I131089 WVL65553:WVQ65553 WLP65553:WLU65553 WBT65553:WBY65553 VRX65553:VSC65553 VIB65553:VIG65553 UYF65553:UYK65553 UOJ65553:UOO65553 UEN65553:UES65553 TUR65553:TUW65553 TKV65553:TLA65553 TAZ65553:TBE65553 SRD65553:SRI65553 SHH65553:SHM65553 RXL65553:RXQ65553 RNP65553:RNU65553 RDT65553:RDY65553 QTX65553:QUC65553 QKB65553:QKG65553 QAF65553:QAK65553 PQJ65553:PQO65553 PGN65553:PGS65553 OWR65553:OWW65553 OMV65553:ONA65553 OCZ65553:ODE65553 NTD65553:NTI65553 NJH65553:NJM65553 MZL65553:MZQ65553 MPP65553:MPU65553 MFT65553:MFY65553 LVX65553:LWC65553 LMB65553:LMG65553 LCF65553:LCK65553 KSJ65553:KSO65553 KIN65553:KIS65553 JYR65553:JYW65553 JOV65553:JPA65553 JEZ65553:JFE65553 IVD65553:IVI65553 ILH65553:ILM65553 IBL65553:IBQ65553 HRP65553:HRU65553 HHT65553:HHY65553 GXX65553:GYC65553 GOB65553:GOG65553 GEF65553:GEK65553 FUJ65553:FUO65553 FKN65553:FKS65553 FAR65553:FAW65553 EQV65553:ERA65553 EGZ65553:EHE65553 DXD65553:DXI65553 DNH65553:DNM65553 DDL65553:DDQ65553 CTP65553:CTU65553 CJT65553:CJY65553 BZX65553:CAC65553 BQB65553:BQG65553 BGF65553:BGK65553 AWJ65553:AWO65553 AMN65553:AMS65553 ACR65553:ACW65553 SV65553:TA65553 IZ65553:JE65553 C65553:I65553 WVL17:WVQ17 WLP17:WLU17 WBT17:WBY17 VRX17:VSC17 VIB17:VIG17 UYF17:UYK17 UOJ17:UOO17 UEN17:UES17 TUR17:TUW17 TKV17:TLA17 TAZ17:TBE17 SRD17:SRI17 SHH17:SHM17 RXL17:RXQ17 RNP17:RNU17 RDT17:RDY17 QTX17:QUC17 QKB17:QKG17 QAF17:QAK17 PQJ17:PQO17 PGN17:PGS17 OWR17:OWW17 OMV17:ONA17 OCZ17:ODE17 NTD17:NTI17 NJH17:NJM17 MZL17:MZQ17 MPP17:MPU17 MFT17:MFY17 LVX17:LWC17 LMB17:LMG17 LCF17:LCK17 KSJ17:KSO17 KIN17:KIS17 JYR17:JYW17 JOV17:JPA17 JEZ17:JFE17 IVD17:IVI17 ILH17:ILM17 IBL17:IBQ17 HRP17:HRU17 HHT17:HHY17 GXX17:GYC17 GOB17:GOG17 GEF17:GEK17 FUJ17:FUO17 FKN17:FKS17 FAR17:FAW17 EQV17:ERA17 EGZ17:EHE17 DXD17:DXI17 DNH17:DNM17 DDL17:DDQ17 CTP17:CTU17 CJT17:CJY17 BZX17:CAC17 BQB17:BQG17 BGF17:BGK17 AWJ17:AWO17 AMN17:AMS17 ACR17:ACW17 SV17:TA17 IZ17:JE17 IZ13:JE13 WVL983053:WVQ983053 WLP983053:WLU983053 WBT983053:WBY983053 VRX983053:VSC983053 VIB983053:VIG983053 UYF983053:UYK983053 UOJ983053:UOO983053 UEN983053:UES983053 TUR983053:TUW983053 TKV983053:TLA983053 TAZ983053:TBE983053 SRD983053:SRI983053 SHH983053:SHM983053 RXL983053:RXQ983053 RNP983053:RNU983053 RDT983053:RDY983053 QTX983053:QUC983053 QKB983053:QKG983053 QAF983053:QAK983053 PQJ983053:PQO983053 PGN983053:PGS983053 OWR983053:OWW983053 OMV983053:ONA983053 OCZ983053:ODE983053 NTD983053:NTI983053 NJH983053:NJM983053 MZL983053:MZQ983053 MPP983053:MPU983053 MFT983053:MFY983053 LVX983053:LWC983053 LMB983053:LMG983053 LCF983053:LCK983053 KSJ983053:KSO983053 KIN983053:KIS983053 JYR983053:JYW983053 JOV983053:JPA983053 JEZ983053:JFE983053 IVD983053:IVI983053 ILH983053:ILM983053 IBL983053:IBQ983053 HRP983053:HRU983053 HHT983053:HHY983053 GXX983053:GYC983053 GOB983053:GOG983053 GEF983053:GEK983053 FUJ983053:FUO983053 FKN983053:FKS983053 FAR983053:FAW983053 EQV983053:ERA983053 EGZ983053:EHE983053 DXD983053:DXI983053 DNH983053:DNM983053 DDL983053:DDQ983053 CTP983053:CTU983053 CJT983053:CJY983053 BZX983053:CAC983053 BQB983053:BQG983053 BGF983053:BGK983053 AWJ983053:AWO983053 AMN983053:AMS983053 ACR983053:ACW983053 SV983053:TA983053 IZ983053:JE983053 C983053:I983053 WVL917517:WVQ917517 WLP917517:WLU917517 WBT917517:WBY917517 VRX917517:VSC917517 VIB917517:VIG917517 UYF917517:UYK917517 UOJ917517:UOO917517 UEN917517:UES917517 TUR917517:TUW917517 TKV917517:TLA917517 TAZ917517:TBE917517 SRD917517:SRI917517 SHH917517:SHM917517 RXL917517:RXQ917517 RNP917517:RNU917517 RDT917517:RDY917517 QTX917517:QUC917517 QKB917517:QKG917517 QAF917517:QAK917517 PQJ917517:PQO917517 PGN917517:PGS917517 OWR917517:OWW917517 OMV917517:ONA917517 OCZ917517:ODE917517 NTD917517:NTI917517 NJH917517:NJM917517 MZL917517:MZQ917517 MPP917517:MPU917517 MFT917517:MFY917517 LVX917517:LWC917517 LMB917517:LMG917517 LCF917517:LCK917517 KSJ917517:KSO917517 KIN917517:KIS917517 JYR917517:JYW917517 JOV917517:JPA917517 JEZ917517:JFE917517 IVD917517:IVI917517 ILH917517:ILM917517 IBL917517:IBQ917517 HRP917517:HRU917517 HHT917517:HHY917517 GXX917517:GYC917517 GOB917517:GOG917517 GEF917517:GEK917517 FUJ917517:FUO917517 FKN917517:FKS917517 FAR917517:FAW917517 EQV917517:ERA917517 EGZ917517:EHE917517 DXD917517:DXI917517 DNH917517:DNM917517 DDL917517:DDQ917517 CTP917517:CTU917517 CJT917517:CJY917517 BZX917517:CAC917517 BQB917517:BQG917517 BGF917517:BGK917517 AWJ917517:AWO917517 AMN917517:AMS917517 ACR917517:ACW917517 SV917517:TA917517 IZ917517:JE917517 C917517:I917517 WVL851981:WVQ851981 WLP851981:WLU851981 WBT851981:WBY851981 VRX851981:VSC851981 VIB851981:VIG851981 UYF851981:UYK851981 UOJ851981:UOO851981 UEN851981:UES851981 TUR851981:TUW851981 TKV851981:TLA851981 TAZ851981:TBE851981 SRD851981:SRI851981 SHH851981:SHM851981 RXL851981:RXQ851981 RNP851981:RNU851981 RDT851981:RDY851981 QTX851981:QUC851981 QKB851981:QKG851981 QAF851981:QAK851981 PQJ851981:PQO851981 PGN851981:PGS851981 OWR851981:OWW851981 OMV851981:ONA851981 OCZ851981:ODE851981 NTD851981:NTI851981 NJH851981:NJM851981 MZL851981:MZQ851981 MPP851981:MPU851981 MFT851981:MFY851981 LVX851981:LWC851981 LMB851981:LMG851981 LCF851981:LCK851981 KSJ851981:KSO851981 KIN851981:KIS851981 JYR851981:JYW851981 JOV851981:JPA851981 JEZ851981:JFE851981 IVD851981:IVI851981 ILH851981:ILM851981 IBL851981:IBQ851981 HRP851981:HRU851981 HHT851981:HHY851981 GXX851981:GYC851981 GOB851981:GOG851981 GEF851981:GEK851981 FUJ851981:FUO851981 FKN851981:FKS851981 FAR851981:FAW851981 EQV851981:ERA851981 EGZ851981:EHE851981 DXD851981:DXI851981 DNH851981:DNM851981 DDL851981:DDQ851981 CTP851981:CTU851981 CJT851981:CJY851981 BZX851981:CAC851981 BQB851981:BQG851981 BGF851981:BGK851981 AWJ851981:AWO851981 AMN851981:AMS851981 ACR851981:ACW851981 SV851981:TA851981 IZ851981:JE851981 C851981:I851981 WVL786445:WVQ786445 WLP786445:WLU786445 WBT786445:WBY786445 VRX786445:VSC786445 VIB786445:VIG786445 UYF786445:UYK786445 UOJ786445:UOO786445 UEN786445:UES786445 TUR786445:TUW786445 TKV786445:TLA786445 TAZ786445:TBE786445 SRD786445:SRI786445 SHH786445:SHM786445 RXL786445:RXQ786445 RNP786445:RNU786445 RDT786445:RDY786445 QTX786445:QUC786445 QKB786445:QKG786445 QAF786445:QAK786445 PQJ786445:PQO786445 PGN786445:PGS786445 OWR786445:OWW786445 OMV786445:ONA786445 OCZ786445:ODE786445 NTD786445:NTI786445 NJH786445:NJM786445 MZL786445:MZQ786445 MPP786445:MPU786445 MFT786445:MFY786445 LVX786445:LWC786445 LMB786445:LMG786445 LCF786445:LCK786445 KSJ786445:KSO786445 KIN786445:KIS786445 JYR786445:JYW786445 JOV786445:JPA786445 JEZ786445:JFE786445 IVD786445:IVI786445 ILH786445:ILM786445 IBL786445:IBQ786445 HRP786445:HRU786445 HHT786445:HHY786445 GXX786445:GYC786445 GOB786445:GOG786445 GEF786445:GEK786445 FUJ786445:FUO786445 FKN786445:FKS786445 FAR786445:FAW786445 EQV786445:ERA786445 EGZ786445:EHE786445 DXD786445:DXI786445 DNH786445:DNM786445 DDL786445:DDQ786445 CTP786445:CTU786445 CJT786445:CJY786445 BZX786445:CAC786445 BQB786445:BQG786445 BGF786445:BGK786445 AWJ786445:AWO786445 AMN786445:AMS786445 ACR786445:ACW786445 SV786445:TA786445 IZ786445:JE786445 C786445:I786445 WVL720909:WVQ720909 WLP720909:WLU720909 WBT720909:WBY720909 VRX720909:VSC720909 VIB720909:VIG720909 UYF720909:UYK720909 UOJ720909:UOO720909 UEN720909:UES720909 TUR720909:TUW720909 TKV720909:TLA720909 TAZ720909:TBE720909 SRD720909:SRI720909 SHH720909:SHM720909 RXL720909:RXQ720909 RNP720909:RNU720909 RDT720909:RDY720909 QTX720909:QUC720909 QKB720909:QKG720909 QAF720909:QAK720909 PQJ720909:PQO720909 PGN720909:PGS720909 OWR720909:OWW720909 OMV720909:ONA720909 OCZ720909:ODE720909 NTD720909:NTI720909 NJH720909:NJM720909 MZL720909:MZQ720909 MPP720909:MPU720909 MFT720909:MFY720909 LVX720909:LWC720909 LMB720909:LMG720909 LCF720909:LCK720909 KSJ720909:KSO720909 KIN720909:KIS720909 JYR720909:JYW720909 JOV720909:JPA720909 JEZ720909:JFE720909 IVD720909:IVI720909 ILH720909:ILM720909 IBL720909:IBQ720909 HRP720909:HRU720909 HHT720909:HHY720909 GXX720909:GYC720909 GOB720909:GOG720909 GEF720909:GEK720909 FUJ720909:FUO720909 FKN720909:FKS720909 FAR720909:FAW720909 EQV720909:ERA720909 EGZ720909:EHE720909 DXD720909:DXI720909 DNH720909:DNM720909 DDL720909:DDQ720909 CTP720909:CTU720909 CJT720909:CJY720909 BZX720909:CAC720909 BQB720909:BQG720909 BGF720909:BGK720909 AWJ720909:AWO720909 AMN720909:AMS720909 ACR720909:ACW720909 SV720909:TA720909 IZ720909:JE720909 C720909:I720909 WVL655373:WVQ655373 WLP655373:WLU655373 WBT655373:WBY655373 VRX655373:VSC655373 VIB655373:VIG655373 UYF655373:UYK655373 UOJ655373:UOO655373 UEN655373:UES655373 TUR655373:TUW655373 TKV655373:TLA655373 TAZ655373:TBE655373 SRD655373:SRI655373 SHH655373:SHM655373 RXL655373:RXQ655373 RNP655373:RNU655373 RDT655373:RDY655373 QTX655373:QUC655373 QKB655373:QKG655373 QAF655373:QAK655373 PQJ655373:PQO655373 PGN655373:PGS655373 OWR655373:OWW655373 OMV655373:ONA655373 OCZ655373:ODE655373 NTD655373:NTI655373 NJH655373:NJM655373 MZL655373:MZQ655373 MPP655373:MPU655373 MFT655373:MFY655373 LVX655373:LWC655373 LMB655373:LMG655373 LCF655373:LCK655373 KSJ655373:KSO655373 KIN655373:KIS655373 JYR655373:JYW655373 JOV655373:JPA655373 JEZ655373:JFE655373 IVD655373:IVI655373 ILH655373:ILM655373 IBL655373:IBQ655373 HRP655373:HRU655373 HHT655373:HHY655373 GXX655373:GYC655373 GOB655373:GOG655373 GEF655373:GEK655373 FUJ655373:FUO655373 FKN655373:FKS655373 FAR655373:FAW655373 EQV655373:ERA655373 EGZ655373:EHE655373 DXD655373:DXI655373 DNH655373:DNM655373 DDL655373:DDQ655373 CTP655373:CTU655373 CJT655373:CJY655373 BZX655373:CAC655373 BQB655373:BQG655373 BGF655373:BGK655373 AWJ655373:AWO655373 AMN655373:AMS655373 ACR655373:ACW655373 SV655373:TA655373 IZ655373:JE655373 C655373:I655373 WVL589837:WVQ589837 WLP589837:WLU589837 WBT589837:WBY589837 VRX589837:VSC589837 VIB589837:VIG589837 UYF589837:UYK589837 UOJ589837:UOO589837 UEN589837:UES589837 TUR589837:TUW589837 TKV589837:TLA589837 TAZ589837:TBE589837 SRD589837:SRI589837 SHH589837:SHM589837 RXL589837:RXQ589837 RNP589837:RNU589837 RDT589837:RDY589837 QTX589837:QUC589837 QKB589837:QKG589837 QAF589837:QAK589837 PQJ589837:PQO589837 PGN589837:PGS589837 OWR589837:OWW589837 OMV589837:ONA589837 OCZ589837:ODE589837 NTD589837:NTI589837 NJH589837:NJM589837 MZL589837:MZQ589837 MPP589837:MPU589837 MFT589837:MFY589837 LVX589837:LWC589837 LMB589837:LMG589837 LCF589837:LCK589837 KSJ589837:KSO589837 KIN589837:KIS589837 JYR589837:JYW589837 JOV589837:JPA589837 JEZ589837:JFE589837 IVD589837:IVI589837 ILH589837:ILM589837 IBL589837:IBQ589837 HRP589837:HRU589837 HHT589837:HHY589837 GXX589837:GYC589837 GOB589837:GOG589837 GEF589837:GEK589837 FUJ589837:FUO589837 FKN589837:FKS589837 FAR589837:FAW589837 EQV589837:ERA589837 EGZ589837:EHE589837 DXD589837:DXI589837 DNH589837:DNM589837 DDL589837:DDQ589837 CTP589837:CTU589837 CJT589837:CJY589837 BZX589837:CAC589837 BQB589837:BQG589837 BGF589837:BGK589837 AWJ589837:AWO589837 AMN589837:AMS589837 ACR589837:ACW589837 SV589837:TA589837 IZ589837:JE589837 C589837:I589837 WVL524301:WVQ524301 WLP524301:WLU524301 WBT524301:WBY524301 VRX524301:VSC524301 VIB524301:VIG524301 UYF524301:UYK524301 UOJ524301:UOO524301 UEN524301:UES524301 TUR524301:TUW524301 TKV524301:TLA524301 TAZ524301:TBE524301 SRD524301:SRI524301 SHH524301:SHM524301 RXL524301:RXQ524301 RNP524301:RNU524301 RDT524301:RDY524301 QTX524301:QUC524301 QKB524301:QKG524301 QAF524301:QAK524301 PQJ524301:PQO524301 PGN524301:PGS524301 OWR524301:OWW524301 OMV524301:ONA524301 OCZ524301:ODE524301 NTD524301:NTI524301 NJH524301:NJM524301 MZL524301:MZQ524301 MPP524301:MPU524301 MFT524301:MFY524301 LVX524301:LWC524301 LMB524301:LMG524301 LCF524301:LCK524301 KSJ524301:KSO524301 KIN524301:KIS524301 JYR524301:JYW524301 JOV524301:JPA524301 JEZ524301:JFE524301 IVD524301:IVI524301 ILH524301:ILM524301 IBL524301:IBQ524301 HRP524301:HRU524301 HHT524301:HHY524301 GXX524301:GYC524301 GOB524301:GOG524301 GEF524301:GEK524301 FUJ524301:FUO524301 FKN524301:FKS524301 FAR524301:FAW524301 EQV524301:ERA524301 EGZ524301:EHE524301 DXD524301:DXI524301 DNH524301:DNM524301 DDL524301:DDQ524301 CTP524301:CTU524301 CJT524301:CJY524301 BZX524301:CAC524301 BQB524301:BQG524301 BGF524301:BGK524301 AWJ524301:AWO524301 AMN524301:AMS524301 ACR524301:ACW524301 SV524301:TA524301 IZ524301:JE524301 C524301:I524301 WVL458765:WVQ458765 WLP458765:WLU458765 WBT458765:WBY458765 VRX458765:VSC458765 VIB458765:VIG458765 UYF458765:UYK458765 UOJ458765:UOO458765 UEN458765:UES458765 TUR458765:TUW458765 TKV458765:TLA458765 TAZ458765:TBE458765 SRD458765:SRI458765 SHH458765:SHM458765 RXL458765:RXQ458765 RNP458765:RNU458765 RDT458765:RDY458765 QTX458765:QUC458765 QKB458765:QKG458765 QAF458765:QAK458765 PQJ458765:PQO458765 PGN458765:PGS458765 OWR458765:OWW458765 OMV458765:ONA458765 OCZ458765:ODE458765 NTD458765:NTI458765 NJH458765:NJM458765 MZL458765:MZQ458765 MPP458765:MPU458765 MFT458765:MFY458765 LVX458765:LWC458765 LMB458765:LMG458765 LCF458765:LCK458765 KSJ458765:KSO458765 KIN458765:KIS458765 JYR458765:JYW458765 JOV458765:JPA458765 JEZ458765:JFE458765 IVD458765:IVI458765 ILH458765:ILM458765 IBL458765:IBQ458765 HRP458765:HRU458765 HHT458765:HHY458765 GXX458765:GYC458765 GOB458765:GOG458765 GEF458765:GEK458765 FUJ458765:FUO458765 FKN458765:FKS458765 FAR458765:FAW458765 EQV458765:ERA458765 EGZ458765:EHE458765 DXD458765:DXI458765 DNH458765:DNM458765 DDL458765:DDQ458765 CTP458765:CTU458765 CJT458765:CJY458765 BZX458765:CAC458765 BQB458765:BQG458765 BGF458765:BGK458765 AWJ458765:AWO458765 AMN458765:AMS458765 ACR458765:ACW458765 SV458765:TA458765 IZ458765:JE458765 C458765:I458765 WVL393229:WVQ393229 WLP393229:WLU393229 WBT393229:WBY393229 VRX393229:VSC393229 VIB393229:VIG393229 UYF393229:UYK393229 UOJ393229:UOO393229 UEN393229:UES393229 TUR393229:TUW393229 TKV393229:TLA393229 TAZ393229:TBE393229 SRD393229:SRI393229 SHH393229:SHM393229 RXL393229:RXQ393229 RNP393229:RNU393229 RDT393229:RDY393229 QTX393229:QUC393229 QKB393229:QKG393229 QAF393229:QAK393229 PQJ393229:PQO393229 PGN393229:PGS393229 OWR393229:OWW393229 OMV393229:ONA393229 OCZ393229:ODE393229 NTD393229:NTI393229 NJH393229:NJM393229 MZL393229:MZQ393229 MPP393229:MPU393229 MFT393229:MFY393229 LVX393229:LWC393229 LMB393229:LMG393229 LCF393229:LCK393229 KSJ393229:KSO393229 KIN393229:KIS393229 JYR393229:JYW393229 JOV393229:JPA393229 JEZ393229:JFE393229 IVD393229:IVI393229 ILH393229:ILM393229 IBL393229:IBQ393229 HRP393229:HRU393229 HHT393229:HHY393229 GXX393229:GYC393229 GOB393229:GOG393229 GEF393229:GEK393229 FUJ393229:FUO393229 FKN393229:FKS393229 FAR393229:FAW393229 EQV393229:ERA393229 EGZ393229:EHE393229 DXD393229:DXI393229 DNH393229:DNM393229 DDL393229:DDQ393229 CTP393229:CTU393229 CJT393229:CJY393229 BZX393229:CAC393229 BQB393229:BQG393229 BGF393229:BGK393229 AWJ393229:AWO393229 AMN393229:AMS393229 ACR393229:ACW393229 SV393229:TA393229 IZ393229:JE393229 C393229:I393229 WVL327693:WVQ327693 WLP327693:WLU327693 WBT327693:WBY327693 VRX327693:VSC327693 VIB327693:VIG327693 UYF327693:UYK327693 UOJ327693:UOO327693 UEN327693:UES327693 TUR327693:TUW327693 TKV327693:TLA327693 TAZ327693:TBE327693 SRD327693:SRI327693 SHH327693:SHM327693 RXL327693:RXQ327693 RNP327693:RNU327693 RDT327693:RDY327693 QTX327693:QUC327693 QKB327693:QKG327693 QAF327693:QAK327693 PQJ327693:PQO327693 PGN327693:PGS327693 OWR327693:OWW327693 OMV327693:ONA327693 OCZ327693:ODE327693 NTD327693:NTI327693 NJH327693:NJM327693 MZL327693:MZQ327693 MPP327693:MPU327693 MFT327693:MFY327693 LVX327693:LWC327693 LMB327693:LMG327693 LCF327693:LCK327693 KSJ327693:KSO327693 KIN327693:KIS327693 JYR327693:JYW327693 JOV327693:JPA327693 JEZ327693:JFE327693 IVD327693:IVI327693 ILH327693:ILM327693 IBL327693:IBQ327693 HRP327693:HRU327693 HHT327693:HHY327693 GXX327693:GYC327693 GOB327693:GOG327693 GEF327693:GEK327693 FUJ327693:FUO327693 FKN327693:FKS327693 FAR327693:FAW327693 EQV327693:ERA327693 EGZ327693:EHE327693 DXD327693:DXI327693 DNH327693:DNM327693 DDL327693:DDQ327693 CTP327693:CTU327693 CJT327693:CJY327693 BZX327693:CAC327693 BQB327693:BQG327693 BGF327693:BGK327693 AWJ327693:AWO327693 AMN327693:AMS327693 ACR327693:ACW327693 SV327693:TA327693 IZ327693:JE327693 C327693:I327693 WVL262157:WVQ262157 WLP262157:WLU262157 WBT262157:WBY262157 VRX262157:VSC262157 VIB262157:VIG262157 UYF262157:UYK262157 UOJ262157:UOO262157 UEN262157:UES262157 TUR262157:TUW262157 TKV262157:TLA262157 TAZ262157:TBE262157 SRD262157:SRI262157 SHH262157:SHM262157 RXL262157:RXQ262157 RNP262157:RNU262157 RDT262157:RDY262157 QTX262157:QUC262157 QKB262157:QKG262157 QAF262157:QAK262157 PQJ262157:PQO262157 PGN262157:PGS262157 OWR262157:OWW262157 OMV262157:ONA262157 OCZ262157:ODE262157 NTD262157:NTI262157 NJH262157:NJM262157 MZL262157:MZQ262157 MPP262157:MPU262157 MFT262157:MFY262157 LVX262157:LWC262157 LMB262157:LMG262157 LCF262157:LCK262157 KSJ262157:KSO262157 KIN262157:KIS262157 JYR262157:JYW262157 JOV262157:JPA262157 JEZ262157:JFE262157 IVD262157:IVI262157 ILH262157:ILM262157 IBL262157:IBQ262157 HRP262157:HRU262157 HHT262157:HHY262157 GXX262157:GYC262157 GOB262157:GOG262157 GEF262157:GEK262157 FUJ262157:FUO262157 FKN262157:FKS262157 FAR262157:FAW262157 EQV262157:ERA262157 EGZ262157:EHE262157 DXD262157:DXI262157 DNH262157:DNM262157 DDL262157:DDQ262157 CTP262157:CTU262157 CJT262157:CJY262157 BZX262157:CAC262157 BQB262157:BQG262157 BGF262157:BGK262157 AWJ262157:AWO262157 AMN262157:AMS262157 ACR262157:ACW262157 SV262157:TA262157 IZ262157:JE262157 C262157:I262157 WVL196621:WVQ196621 WLP196621:WLU196621 WBT196621:WBY196621 VRX196621:VSC196621 VIB196621:VIG196621 UYF196621:UYK196621 UOJ196621:UOO196621 UEN196621:UES196621 TUR196621:TUW196621 TKV196621:TLA196621 TAZ196621:TBE196621 SRD196621:SRI196621 SHH196621:SHM196621 RXL196621:RXQ196621 RNP196621:RNU196621 RDT196621:RDY196621 QTX196621:QUC196621 QKB196621:QKG196621 QAF196621:QAK196621 PQJ196621:PQO196621 PGN196621:PGS196621 OWR196621:OWW196621 OMV196621:ONA196621 OCZ196621:ODE196621 NTD196621:NTI196621 NJH196621:NJM196621 MZL196621:MZQ196621 MPP196621:MPU196621 MFT196621:MFY196621 LVX196621:LWC196621 LMB196621:LMG196621 LCF196621:LCK196621 KSJ196621:KSO196621 KIN196621:KIS196621 JYR196621:JYW196621 JOV196621:JPA196621 JEZ196621:JFE196621 IVD196621:IVI196621 ILH196621:ILM196621 IBL196621:IBQ196621 HRP196621:HRU196621 HHT196621:HHY196621 GXX196621:GYC196621 GOB196621:GOG196621 GEF196621:GEK196621 FUJ196621:FUO196621 FKN196621:FKS196621 FAR196621:FAW196621 EQV196621:ERA196621 EGZ196621:EHE196621 DXD196621:DXI196621 DNH196621:DNM196621 DDL196621:DDQ196621 CTP196621:CTU196621 CJT196621:CJY196621 BZX196621:CAC196621 BQB196621:BQG196621 BGF196621:BGK196621 AWJ196621:AWO196621 AMN196621:AMS196621 ACR196621:ACW196621 SV196621:TA196621 IZ196621:JE196621 C196621:I196621 WVL131085:WVQ131085 WLP131085:WLU131085 WBT131085:WBY131085 VRX131085:VSC131085 VIB131085:VIG131085 UYF131085:UYK131085 UOJ131085:UOO131085 UEN131085:UES131085 TUR131085:TUW131085 TKV131085:TLA131085 TAZ131085:TBE131085 SRD131085:SRI131085 SHH131085:SHM131085 RXL131085:RXQ131085 RNP131085:RNU131085 RDT131085:RDY131085 QTX131085:QUC131085 QKB131085:QKG131085 QAF131085:QAK131085 PQJ131085:PQO131085 PGN131085:PGS131085 OWR131085:OWW131085 OMV131085:ONA131085 OCZ131085:ODE131085 NTD131085:NTI131085 NJH131085:NJM131085 MZL131085:MZQ131085 MPP131085:MPU131085 MFT131085:MFY131085 LVX131085:LWC131085 LMB131085:LMG131085 LCF131085:LCK131085 KSJ131085:KSO131085 KIN131085:KIS131085 JYR131085:JYW131085 JOV131085:JPA131085 JEZ131085:JFE131085 IVD131085:IVI131085 ILH131085:ILM131085 IBL131085:IBQ131085 HRP131085:HRU131085 HHT131085:HHY131085 GXX131085:GYC131085 GOB131085:GOG131085 GEF131085:GEK131085 FUJ131085:FUO131085 FKN131085:FKS131085 FAR131085:FAW131085 EQV131085:ERA131085 EGZ131085:EHE131085 DXD131085:DXI131085 DNH131085:DNM131085 DDL131085:DDQ131085 CTP131085:CTU131085 CJT131085:CJY131085 BZX131085:CAC131085 BQB131085:BQG131085 BGF131085:BGK131085 AWJ131085:AWO131085 AMN131085:AMS131085 ACR131085:ACW131085 SV131085:TA131085 IZ131085:JE131085 C131085:I131085 WVL65549:WVQ65549 WLP65549:WLU65549 WBT65549:WBY65549 VRX65549:VSC65549 VIB65549:VIG65549 UYF65549:UYK65549 UOJ65549:UOO65549 UEN65549:UES65549 TUR65549:TUW65549 TKV65549:TLA65549 TAZ65549:TBE65549 SRD65549:SRI65549 SHH65549:SHM65549 RXL65549:RXQ65549 RNP65549:RNU65549 RDT65549:RDY65549 QTX65549:QUC65549 QKB65549:QKG65549 QAF65549:QAK65549 PQJ65549:PQO65549 PGN65549:PGS65549 OWR65549:OWW65549 OMV65549:ONA65549 OCZ65549:ODE65549 NTD65549:NTI65549 NJH65549:NJM65549 MZL65549:MZQ65549 MPP65549:MPU65549 MFT65549:MFY65549 LVX65549:LWC65549 LMB65549:LMG65549 LCF65549:LCK65549 KSJ65549:KSO65549 KIN65549:KIS65549 JYR65549:JYW65549 JOV65549:JPA65549 JEZ65549:JFE65549 IVD65549:IVI65549 ILH65549:ILM65549 IBL65549:IBQ65549 HRP65549:HRU65549 HHT65549:HHY65549 GXX65549:GYC65549 GOB65549:GOG65549 GEF65549:GEK65549 FUJ65549:FUO65549 FKN65549:FKS65549 FAR65549:FAW65549 EQV65549:ERA65549 EGZ65549:EHE65549 DXD65549:DXI65549 DNH65549:DNM65549 DDL65549:DDQ65549 CTP65549:CTU65549 CJT65549:CJY65549 BZX65549:CAC65549 BQB65549:BQG65549 BGF65549:BGK65549 AWJ65549:AWO65549 AMN65549:AMS65549 ACR65549:ACW65549 SV65549:TA65549 IZ65549:JE65549 C65549:I65549 WVL13:WVQ13 WLP13:WLU13 WBT13:WBY13 VRX13:VSC13 VIB13:VIG13 UYF13:UYK13 UOJ13:UOO13 UEN13:UES13 TUR13:TUW13 TKV13:TLA13 TAZ13:TBE13 SRD13:SRI13 SHH13:SHM13 RXL13:RXQ13 RNP13:RNU13 RDT13:RDY13 QTX13:QUC13 QKB13:QKG13 QAF13:QAK13 PQJ13:PQO13 PGN13:PGS13 OWR13:OWW13 OMV13:ONA13 OCZ13:ODE13 NTD13:NTI13 NJH13:NJM13 MZL13:MZQ13 MPP13:MPU13 MFT13:MFY13 LVX13:LWC13 LMB13:LMG13 LCF13:LCK13 KSJ13:KSO13 KIN13:KIS13 JYR13:JYW13 JOV13:JPA13 JEZ13:JFE13 IVD13:IVI13 ILH13:ILM13 IBL13:IBQ13 HRP13:HRU13 HHT13:HHY13 GXX13:GYC13 GOB13:GOG13 GEF13:GEK13 FUJ13:FUO13 FKN13:FKS13 FAR13:FAW13 EQV13:ERA13 EGZ13:EHE13 DXD13:DXI13 DNH13:DNM13 DDL13:DDQ13 CTP13:CTU13 CJT13:CJY13 BZX13:CAC13 BQB13:BQG13 BGF13:BGK13 AWJ13:AWO13 AMN13:AMS13 ACR13:ACW13 SV13:TA13 C13:H13">
      <formula1>$W$1:$BF$1</formula1>
    </dataValidation>
  </dataValidations>
  <printOptions horizontalCentered="1" verticalCentered="1"/>
  <pageMargins left="0.23622047244094491" right="0.23622047244094491" top="0.74803149606299213" bottom="0.74803149606299213" header="0" footer="0"/>
  <pageSetup paperSize="9" scale="72" orientation="landscape" r:id="rId1"/>
  <headerFooter alignWithMargins="0"/>
  <ignoredErrors>
    <ignoredError sqref="O9:R10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1:X639"/>
  <sheetViews>
    <sheetView tabSelected="1" workbookViewId="0">
      <pane xSplit="13" ySplit="3" topLeftCell="N261" activePane="bottomRight" state="frozen"/>
      <selection activeCell="E4" sqref="E4"/>
      <selection pane="topRight" activeCell="E4" sqref="E4"/>
      <selection pane="bottomLeft" activeCell="E4" sqref="E4"/>
      <selection pane="bottomRight" activeCell="E4" sqref="E4"/>
    </sheetView>
  </sheetViews>
  <sheetFormatPr baseColWidth="10" defaultRowHeight="12.75" x14ac:dyDescent="0.2"/>
  <cols>
    <col min="1" max="1" width="11.28515625" style="17" customWidth="1"/>
    <col min="2" max="2" width="11.42578125" style="16"/>
    <col min="7" max="7" width="12.5703125" bestFit="1" customWidth="1"/>
    <col min="10" max="11" width="11.42578125" style="19"/>
    <col min="12" max="12" width="11.42578125" style="32"/>
    <col min="14" max="14" width="10.140625" bestFit="1" customWidth="1"/>
    <col min="15" max="15" width="31.7109375" bestFit="1" customWidth="1"/>
  </cols>
  <sheetData>
    <row r="1" spans="1:24" x14ac:dyDescent="0.2">
      <c r="A1" s="39">
        <f>EOMONTH(B13,-1)</f>
        <v>41639</v>
      </c>
      <c r="B1" s="145">
        <f>EOMONTH(A1,1)</f>
        <v>41670</v>
      </c>
      <c r="C1" s="39">
        <f>EOMONTH(B1,1)</f>
        <v>41698</v>
      </c>
      <c r="D1" s="39">
        <f t="shared" ref="D1:M1" si="0">EOMONTH(C1,1)</f>
        <v>41729</v>
      </c>
      <c r="E1" s="39">
        <f t="shared" si="0"/>
        <v>41759</v>
      </c>
      <c r="F1" s="39">
        <f t="shared" si="0"/>
        <v>41790</v>
      </c>
      <c r="G1" s="39">
        <f t="shared" si="0"/>
        <v>41820</v>
      </c>
      <c r="H1" s="39">
        <f t="shared" si="0"/>
        <v>41851</v>
      </c>
      <c r="I1" s="39">
        <f t="shared" si="0"/>
        <v>41882</v>
      </c>
      <c r="J1" s="39">
        <f t="shared" si="0"/>
        <v>41912</v>
      </c>
      <c r="K1" s="39">
        <f t="shared" si="0"/>
        <v>41943</v>
      </c>
      <c r="L1" s="39">
        <f t="shared" si="0"/>
        <v>41973</v>
      </c>
      <c r="M1" s="39">
        <f t="shared" si="0"/>
        <v>42004</v>
      </c>
    </row>
    <row r="2" spans="1:24" ht="13.5" thickBot="1" x14ac:dyDescent="0.25">
      <c r="A2" s="40">
        <f>N7</f>
        <v>97362</v>
      </c>
      <c r="B2" s="40">
        <f>VLOOKUP(B1,B7:K639,10,FALSE)-A2</f>
        <v>3381</v>
      </c>
      <c r="C2" s="40">
        <f>VLOOKUP(C1,B7:K639,10,FALSE)-VLOOKUP(B1,B7:K639,10,FALSE)</f>
        <v>3166</v>
      </c>
      <c r="D2" s="40">
        <f>VLOOKUP(D1,B7:K639,10,FALSE)-VLOOKUP(C1,B7:K639,10,FALSE)</f>
        <v>2659</v>
      </c>
      <c r="E2" s="40">
        <f>VLOOKUP(E1,B7:K639,10,FALSE)-VLOOKUP(D1,B7:K639,10,FALSE)</f>
        <v>4044</v>
      </c>
      <c r="F2" s="40">
        <f>VLOOKUP(F1,B7:K639,10,FALSE)-VLOOKUP(E1, B7:K639,10,FALSE)</f>
        <v>2958</v>
      </c>
      <c r="G2" s="40" t="e">
        <f>VLOOKUP(G1,B7:K639,10,FALSE)-VLOOKUP(F1,B7:K639,10,FALSE)</f>
        <v>#VALUE!</v>
      </c>
      <c r="H2" s="40" t="e">
        <f>VLOOKUP(H1,B7:K639,10,FALSE)-VLOOKUP(G1,B7:K639,10,FALSE)</f>
        <v>#VALUE!</v>
      </c>
      <c r="I2" s="40" t="e">
        <f>VLOOKUP(I1,B7:K639,10,FALSE)-VLOOKUP(H1,B7:K639,10,FALSE)</f>
        <v>#VALUE!</v>
      </c>
      <c r="J2" s="40" t="e">
        <f>VLOOKUP(J1,B7:K639,10,FALSE)-VLOOKUP(I1,B7:K639,10,FALSE)</f>
        <v>#VALUE!</v>
      </c>
      <c r="K2" s="40" t="e">
        <f>VLOOKUP(K1,B7:K639,10,FALSE)-VLOOKUP(J1,B7:K639,10,FALSE)</f>
        <v>#VALUE!</v>
      </c>
      <c r="L2" s="40" t="e">
        <f>VLOOKUP(L1,B7:K639,10,FALSE)-VLOOKUP(K1,B7:K639,10,FALSE)</f>
        <v>#VALUE!</v>
      </c>
      <c r="M2" s="40" t="e">
        <f>VLOOKUP(M1,B7:K639,10,FALSE)-VLOOKUP(L1,B7:K639,10,FALSE)</f>
        <v>#VALUE!</v>
      </c>
    </row>
    <row r="3" spans="1:24" x14ac:dyDescent="0.2">
      <c r="B3" s="36"/>
      <c r="J3" s="35"/>
      <c r="K3" s="35"/>
    </row>
    <row r="4" spans="1:24" ht="13.5" thickBot="1" x14ac:dyDescent="0.25">
      <c r="B4" s="36"/>
      <c r="J4" s="35"/>
      <c r="K4" s="35"/>
      <c r="O4" s="152" t="s">
        <v>142</v>
      </c>
      <c r="X4">
        <v>17.899999999999999</v>
      </c>
    </row>
    <row r="5" spans="1:24" ht="13.5" thickBot="1" x14ac:dyDescent="0.25">
      <c r="A5" s="17" t="s">
        <v>10</v>
      </c>
      <c r="B5" s="16">
        <v>1</v>
      </c>
      <c r="C5" s="3"/>
      <c r="D5" s="4"/>
      <c r="E5" s="4"/>
      <c r="F5" s="4"/>
      <c r="G5" s="4"/>
      <c r="H5" s="4"/>
      <c r="I5" s="5"/>
      <c r="J5" s="27">
        <f>N7</f>
        <v>97362</v>
      </c>
      <c r="K5" s="28">
        <f>N7</f>
        <v>97362</v>
      </c>
      <c r="M5" s="37"/>
      <c r="N5" s="151">
        <v>2014</v>
      </c>
      <c r="O5" s="153" t="s">
        <v>140</v>
      </c>
    </row>
    <row r="6" spans="1:24" ht="13.5" thickBot="1" x14ac:dyDescent="0.25">
      <c r="C6" s="6"/>
      <c r="D6" s="12" t="s">
        <v>5</v>
      </c>
      <c r="E6" s="12" t="s">
        <v>6</v>
      </c>
      <c r="F6" s="12" t="s">
        <v>7</v>
      </c>
      <c r="G6" s="13" t="s">
        <v>8</v>
      </c>
      <c r="H6" s="14" t="s">
        <v>9</v>
      </c>
      <c r="I6" s="7"/>
      <c r="J6" s="25" t="s">
        <v>25</v>
      </c>
      <c r="K6" s="22" t="s">
        <v>26</v>
      </c>
      <c r="M6" s="38"/>
      <c r="N6" s="154">
        <v>41274</v>
      </c>
      <c r="O6" s="152" t="s">
        <v>141</v>
      </c>
    </row>
    <row r="7" spans="1:24" ht="13.5" thickBot="1" x14ac:dyDescent="0.25">
      <c r="B7" s="34">
        <v>41638</v>
      </c>
      <c r="C7" s="51" t="s">
        <v>0</v>
      </c>
      <c r="D7" s="52">
        <v>97362</v>
      </c>
      <c r="E7" s="52">
        <v>97362</v>
      </c>
      <c r="F7" s="52">
        <f t="shared" ref="F7:F9" si="1">IF(SUM(E7,-D7)&lt;0,0,(SUM(E7,-D7)))</f>
        <v>0</v>
      </c>
      <c r="G7" s="52">
        <v>0</v>
      </c>
      <c r="H7" s="52">
        <f t="shared" ref="H7:H12" si="2">SUM(F7,G7)</f>
        <v>0</v>
      </c>
      <c r="I7" s="53">
        <f t="shared" ref="I7:I12" si="3">IF(K7="","",K7-J7)</f>
        <v>0</v>
      </c>
      <c r="J7" s="54">
        <f>IF(E7="","",E7)</f>
        <v>97362</v>
      </c>
      <c r="K7" s="55">
        <f>IF(E7="","",K5+H7)</f>
        <v>97362</v>
      </c>
      <c r="M7" s="38"/>
      <c r="N7" s="156">
        <v>97362</v>
      </c>
      <c r="O7" s="155" t="s">
        <v>143</v>
      </c>
    </row>
    <row r="8" spans="1:24" x14ac:dyDescent="0.2">
      <c r="B8" s="34">
        <f t="shared" ref="B8:B13" si="4">B7+1</f>
        <v>41639</v>
      </c>
      <c r="C8" s="11" t="s">
        <v>1</v>
      </c>
      <c r="D8" s="1">
        <f>SUM(E7)</f>
        <v>97362</v>
      </c>
      <c r="E8" s="1">
        <v>97362</v>
      </c>
      <c r="F8" s="1">
        <f t="shared" si="1"/>
        <v>0</v>
      </c>
      <c r="G8" s="1">
        <v>0</v>
      </c>
      <c r="H8" s="1">
        <f t="shared" si="2"/>
        <v>0</v>
      </c>
      <c r="I8" s="22">
        <f t="shared" si="3"/>
        <v>0</v>
      </c>
      <c r="J8" s="31">
        <f>IF(E8="","",E8)</f>
        <v>97362</v>
      </c>
      <c r="K8" s="26">
        <f>IF(E8="","",K7+H8)</f>
        <v>97362</v>
      </c>
      <c r="M8" s="38"/>
      <c r="N8" s="2"/>
    </row>
    <row r="9" spans="1:24" x14ac:dyDescent="0.2">
      <c r="B9" s="34">
        <f t="shared" si="4"/>
        <v>41640</v>
      </c>
      <c r="C9" s="11" t="s">
        <v>2</v>
      </c>
      <c r="D9" s="1">
        <f>SUM(E8)</f>
        <v>97362</v>
      </c>
      <c r="E9" s="1">
        <v>97362</v>
      </c>
      <c r="F9" s="1">
        <f t="shared" si="1"/>
        <v>0</v>
      </c>
      <c r="G9" s="1">
        <v>0</v>
      </c>
      <c r="H9" s="1">
        <f t="shared" si="2"/>
        <v>0</v>
      </c>
      <c r="I9" s="22">
        <f t="shared" si="3"/>
        <v>0</v>
      </c>
      <c r="J9" s="31">
        <f>IF(E9="","",E9)</f>
        <v>97362</v>
      </c>
      <c r="K9" s="30">
        <f>IF(E9="","",K8+H9)</f>
        <v>97362</v>
      </c>
      <c r="M9" s="38"/>
      <c r="N9" s="2"/>
    </row>
    <row r="10" spans="1:24" x14ac:dyDescent="0.2">
      <c r="B10" s="34">
        <f t="shared" si="4"/>
        <v>41641</v>
      </c>
      <c r="C10" s="11" t="s">
        <v>3</v>
      </c>
      <c r="D10" s="1">
        <f>SUM(E9)</f>
        <v>97362</v>
      </c>
      <c r="E10" s="1">
        <v>97677</v>
      </c>
      <c r="F10" s="1">
        <f>IF(SUM(E10,-D10)&lt;0,0,(SUM(E10,-D10)))</f>
        <v>315</v>
      </c>
      <c r="G10" s="1">
        <v>-100</v>
      </c>
      <c r="H10" s="1">
        <f t="shared" si="2"/>
        <v>215</v>
      </c>
      <c r="I10" s="22">
        <f t="shared" si="3"/>
        <v>-100</v>
      </c>
      <c r="J10" s="31">
        <f>IF(E10="","",E10)</f>
        <v>97677</v>
      </c>
      <c r="K10" s="26">
        <f>IF(E10="","",K9+H10)</f>
        <v>97577</v>
      </c>
      <c r="M10" s="38"/>
      <c r="N10" s="191" t="s">
        <v>144</v>
      </c>
      <c r="O10" s="191"/>
    </row>
    <row r="11" spans="1:24" x14ac:dyDescent="0.2">
      <c r="B11" s="34">
        <f t="shared" si="4"/>
        <v>41642</v>
      </c>
      <c r="C11" s="11" t="s">
        <v>4</v>
      </c>
      <c r="D11" s="1">
        <f>SUM(E10)</f>
        <v>97677</v>
      </c>
      <c r="E11" s="1">
        <v>97785</v>
      </c>
      <c r="F11" s="1">
        <f t="shared" ref="F11" si="5">IF(SUM(E11,-D11)&lt;0,0,(SUM(E11,-D11)))</f>
        <v>108</v>
      </c>
      <c r="G11" s="1">
        <v>100</v>
      </c>
      <c r="H11" s="1">
        <f t="shared" si="2"/>
        <v>208</v>
      </c>
      <c r="I11" s="22">
        <f t="shared" si="3"/>
        <v>0</v>
      </c>
      <c r="J11" s="31">
        <f>IF(E11="","",E11)</f>
        <v>97785</v>
      </c>
      <c r="K11" s="26">
        <f>IF(E11="","",K10+H11)</f>
        <v>97785</v>
      </c>
      <c r="M11" s="38"/>
      <c r="N11" s="192" t="s">
        <v>145</v>
      </c>
      <c r="O11" s="192"/>
    </row>
    <row r="12" spans="1:24" x14ac:dyDescent="0.2">
      <c r="B12" s="34">
        <f t="shared" si="4"/>
        <v>41643</v>
      </c>
      <c r="C12" s="11" t="s">
        <v>27</v>
      </c>
      <c r="D12" s="1" t="str">
        <f>IF(E12="","",SUM(E11))</f>
        <v/>
      </c>
      <c r="E12" s="1"/>
      <c r="F12" s="1" t="str">
        <f>IF(E12="","",SUM(E12,-D12))</f>
        <v/>
      </c>
      <c r="G12" s="1">
        <v>0</v>
      </c>
      <c r="H12" s="1">
        <f t="shared" si="2"/>
        <v>0</v>
      </c>
      <c r="I12" s="22">
        <f t="shared" si="3"/>
        <v>0</v>
      </c>
      <c r="J12" s="31">
        <f>IF(E12="",E11,E12)</f>
        <v>97785</v>
      </c>
      <c r="K12" s="26">
        <f>IF(K11="","",K11+H12)</f>
        <v>97785</v>
      </c>
      <c r="M12" s="38"/>
      <c r="N12" s="2"/>
    </row>
    <row r="13" spans="1:24" x14ac:dyDescent="0.2">
      <c r="B13" s="34">
        <f t="shared" si="4"/>
        <v>41644</v>
      </c>
      <c r="C13" s="11" t="s">
        <v>28</v>
      </c>
      <c r="D13" s="1"/>
      <c r="E13" s="1"/>
      <c r="F13" s="1"/>
      <c r="G13" s="1">
        <v>0</v>
      </c>
      <c r="H13" s="1"/>
      <c r="I13" s="22"/>
      <c r="J13" s="31">
        <f>J12</f>
        <v>97785</v>
      </c>
      <c r="K13" s="26">
        <f>K12</f>
        <v>97785</v>
      </c>
      <c r="M13" s="38"/>
      <c r="N13" s="2"/>
    </row>
    <row r="14" spans="1:24" ht="13.5" thickBot="1" x14ac:dyDescent="0.25">
      <c r="B14" s="34"/>
      <c r="C14" s="43"/>
      <c r="D14" s="44"/>
      <c r="E14" s="44"/>
      <c r="F14" s="44"/>
      <c r="G14" s="44"/>
      <c r="H14" s="44"/>
      <c r="I14" s="48"/>
      <c r="J14" s="41"/>
      <c r="K14" s="42"/>
      <c r="M14" s="38"/>
      <c r="N14" s="2"/>
    </row>
    <row r="15" spans="1:24" ht="13.5" thickBot="1" x14ac:dyDescent="0.25">
      <c r="C15" s="49" t="s">
        <v>11</v>
      </c>
      <c r="D15" s="10"/>
      <c r="E15" s="10">
        <f>IF(E12="",SUM(E11,-D7),SUM(E12,-D7))</f>
        <v>423</v>
      </c>
      <c r="F15" s="10">
        <f>SUM(F7:F12)</f>
        <v>423</v>
      </c>
      <c r="G15" s="10">
        <f>SUM(G7:G13)</f>
        <v>0</v>
      </c>
      <c r="H15" s="10">
        <f>SUM(H7:H12)</f>
        <v>423</v>
      </c>
      <c r="I15" s="21">
        <f>I12</f>
        <v>0</v>
      </c>
      <c r="J15" s="20">
        <f>IF(E11="","",J3+F15)</f>
        <v>423</v>
      </c>
      <c r="K15" s="20">
        <f>IF(E11="","",K3+H15)</f>
        <v>423</v>
      </c>
      <c r="M15" s="38"/>
      <c r="N15" s="2"/>
    </row>
    <row r="16" spans="1:24" ht="13.5" thickBot="1" x14ac:dyDescent="0.25">
      <c r="M16" s="38"/>
      <c r="N16" s="2"/>
    </row>
    <row r="17" spans="1:13" x14ac:dyDescent="0.2">
      <c r="A17" s="15" t="s">
        <v>10</v>
      </c>
      <c r="B17" s="16">
        <f>SUM(B5,1)</f>
        <v>2</v>
      </c>
      <c r="C17" s="3"/>
      <c r="D17" s="4"/>
      <c r="E17" s="4"/>
      <c r="F17" s="4"/>
      <c r="G17" s="4"/>
      <c r="H17" s="4"/>
      <c r="I17" s="5"/>
      <c r="J17" s="27"/>
      <c r="K17" s="28"/>
      <c r="M17" s="38"/>
    </row>
    <row r="18" spans="1:13" x14ac:dyDescent="0.2">
      <c r="C18" s="6"/>
      <c r="D18" s="12" t="s">
        <v>5</v>
      </c>
      <c r="E18" s="12" t="s">
        <v>6</v>
      </c>
      <c r="F18" s="12" t="s">
        <v>7</v>
      </c>
      <c r="G18" s="13" t="s">
        <v>8</v>
      </c>
      <c r="H18" s="14" t="s">
        <v>9</v>
      </c>
      <c r="I18" s="7"/>
      <c r="J18" s="25" t="s">
        <v>25</v>
      </c>
      <c r="K18" s="22" t="s">
        <v>26</v>
      </c>
    </row>
    <row r="19" spans="1:13" x14ac:dyDescent="0.2">
      <c r="B19" s="34">
        <f>B13+1</f>
        <v>41645</v>
      </c>
      <c r="C19" s="11" t="s">
        <v>0</v>
      </c>
      <c r="D19" s="1">
        <f>IF(E12="",E11,E12)</f>
        <v>97785</v>
      </c>
      <c r="E19" s="1">
        <v>98292</v>
      </c>
      <c r="F19" s="1">
        <f t="shared" ref="F19:F23" si="6">IF(SUM(E19,-D19)&lt;0,0,(SUM(E19,-D19)))</f>
        <v>507</v>
      </c>
      <c r="G19" s="1">
        <v>-300</v>
      </c>
      <c r="H19" s="1">
        <f t="shared" ref="H19:H24" si="7">SUM(F19,G19)</f>
        <v>207</v>
      </c>
      <c r="I19" s="22">
        <f t="shared" ref="I19:I24" si="8">IF(K19="","",K19-J19)</f>
        <v>-300</v>
      </c>
      <c r="J19" s="31">
        <f>IF(E19="","",E19)</f>
        <v>98292</v>
      </c>
      <c r="K19" s="26">
        <f>IF(E19="","",K13+H19)</f>
        <v>97992</v>
      </c>
    </row>
    <row r="20" spans="1:13" x14ac:dyDescent="0.2">
      <c r="B20" s="34">
        <f t="shared" ref="B20:B25" si="9">B19+1</f>
        <v>41646</v>
      </c>
      <c r="C20" s="11" t="s">
        <v>1</v>
      </c>
      <c r="D20" s="1">
        <f>SUM(E19)</f>
        <v>98292</v>
      </c>
      <c r="E20" s="1">
        <v>98407</v>
      </c>
      <c r="F20" s="1">
        <f t="shared" si="6"/>
        <v>115</v>
      </c>
      <c r="G20" s="1">
        <v>70</v>
      </c>
      <c r="H20" s="1">
        <f t="shared" si="7"/>
        <v>185</v>
      </c>
      <c r="I20" s="22">
        <f t="shared" si="8"/>
        <v>-230</v>
      </c>
      <c r="J20" s="31">
        <f>IF(E20="","",E20)</f>
        <v>98407</v>
      </c>
      <c r="K20" s="26">
        <f>IF(E20="","",K19+H20)</f>
        <v>98177</v>
      </c>
    </row>
    <row r="21" spans="1:13" x14ac:dyDescent="0.2">
      <c r="B21" s="34">
        <f t="shared" si="9"/>
        <v>41647</v>
      </c>
      <c r="C21" s="11" t="s">
        <v>2</v>
      </c>
      <c r="D21" s="1">
        <f>SUM(E20)</f>
        <v>98407</v>
      </c>
      <c r="E21" s="1">
        <v>98530</v>
      </c>
      <c r="F21" s="1">
        <f t="shared" si="6"/>
        <v>123</v>
      </c>
      <c r="G21" s="1">
        <v>70</v>
      </c>
      <c r="H21" s="1">
        <f t="shared" si="7"/>
        <v>193</v>
      </c>
      <c r="I21" s="22">
        <f t="shared" si="8"/>
        <v>-160</v>
      </c>
      <c r="J21" s="31">
        <f>IF(E21="","",E21)</f>
        <v>98530</v>
      </c>
      <c r="K21" s="30">
        <f>IF(E21="","",K20+H21)</f>
        <v>98370</v>
      </c>
    </row>
    <row r="22" spans="1:13" x14ac:dyDescent="0.2">
      <c r="B22" s="34">
        <f t="shared" si="9"/>
        <v>41648</v>
      </c>
      <c r="C22" s="11" t="s">
        <v>3</v>
      </c>
      <c r="D22" s="1">
        <f>SUM(E21)</f>
        <v>98530</v>
      </c>
      <c r="E22" s="1">
        <v>98629</v>
      </c>
      <c r="F22" s="1">
        <f>IF(SUM(E22,-D22)&lt;0,0,(SUM(E22,-D22)))</f>
        <v>99</v>
      </c>
      <c r="G22" s="1">
        <v>80</v>
      </c>
      <c r="H22" s="1">
        <f t="shared" si="7"/>
        <v>179</v>
      </c>
      <c r="I22" s="22">
        <f t="shared" si="8"/>
        <v>-80</v>
      </c>
      <c r="J22" s="31">
        <f>IF(E22="","",E22)</f>
        <v>98629</v>
      </c>
      <c r="K22" s="26">
        <f>IF(E22="","",K21+H22)</f>
        <v>98549</v>
      </c>
    </row>
    <row r="23" spans="1:13" x14ac:dyDescent="0.2">
      <c r="B23" s="34">
        <f t="shared" si="9"/>
        <v>41649</v>
      </c>
      <c r="C23" s="11" t="s">
        <v>4</v>
      </c>
      <c r="D23" s="1">
        <f>SUM(E22)</f>
        <v>98629</v>
      </c>
      <c r="E23" s="1">
        <v>98770</v>
      </c>
      <c r="F23" s="1">
        <f t="shared" si="6"/>
        <v>141</v>
      </c>
      <c r="G23" s="1">
        <v>35</v>
      </c>
      <c r="H23" s="1">
        <f t="shared" si="7"/>
        <v>176</v>
      </c>
      <c r="I23" s="22">
        <f t="shared" si="8"/>
        <v>-45</v>
      </c>
      <c r="J23" s="31">
        <f>IF(E23="","",E23)</f>
        <v>98770</v>
      </c>
      <c r="K23" s="26">
        <f>IF(E23="","",K22+H23)</f>
        <v>98725</v>
      </c>
    </row>
    <row r="24" spans="1:13" x14ac:dyDescent="0.2">
      <c r="B24" s="34">
        <f t="shared" si="9"/>
        <v>41650</v>
      </c>
      <c r="C24" s="11" t="s">
        <v>27</v>
      </c>
      <c r="D24" s="1" t="str">
        <f>IF(E24="","",SUM(E23))</f>
        <v/>
      </c>
      <c r="E24" s="1"/>
      <c r="F24" s="1" t="str">
        <f>IF(E24="","",SUM(E24,-D24))</f>
        <v/>
      </c>
      <c r="G24" s="1">
        <v>0</v>
      </c>
      <c r="H24" s="1">
        <f t="shared" si="7"/>
        <v>0</v>
      </c>
      <c r="I24" s="22">
        <f t="shared" si="8"/>
        <v>-45</v>
      </c>
      <c r="J24" s="31">
        <f>IF(E24="",E23,E24)</f>
        <v>98770</v>
      </c>
      <c r="K24" s="26">
        <f>IF(K23="","",K23+H24)</f>
        <v>98725</v>
      </c>
    </row>
    <row r="25" spans="1:13" x14ac:dyDescent="0.2">
      <c r="B25" s="34">
        <f t="shared" si="9"/>
        <v>41651</v>
      </c>
      <c r="C25" s="11" t="s">
        <v>28</v>
      </c>
      <c r="D25" s="1"/>
      <c r="E25" s="1"/>
      <c r="F25" s="1"/>
      <c r="G25" s="1">
        <v>0</v>
      </c>
      <c r="H25" s="1"/>
      <c r="I25" s="22"/>
      <c r="J25" s="31">
        <f>J24</f>
        <v>98770</v>
      </c>
      <c r="K25" s="26">
        <f>K24</f>
        <v>98725</v>
      </c>
    </row>
    <row r="26" spans="1:13" ht="13.5" thickBot="1" x14ac:dyDescent="0.25">
      <c r="B26" s="34"/>
      <c r="C26" s="43"/>
      <c r="D26" s="44"/>
      <c r="E26" s="44"/>
      <c r="F26" s="44"/>
      <c r="G26" s="44"/>
      <c r="H26" s="44"/>
      <c r="I26" s="48"/>
      <c r="J26" s="41"/>
      <c r="K26" s="42"/>
    </row>
    <row r="27" spans="1:13" ht="13.5" thickBot="1" x14ac:dyDescent="0.25">
      <c r="C27" s="9" t="s">
        <v>11</v>
      </c>
      <c r="D27" s="10"/>
      <c r="E27" s="10">
        <f>IF(E24="",SUM(E23,-D19),SUM(E24,-D19))</f>
        <v>985</v>
      </c>
      <c r="F27" s="10">
        <f>SUM(F19:F24)</f>
        <v>985</v>
      </c>
      <c r="G27" s="10">
        <f>SUM(G19:G25)</f>
        <v>-45</v>
      </c>
      <c r="H27" s="10">
        <f>SUM(H19:H24)</f>
        <v>940</v>
      </c>
      <c r="I27" s="21">
        <f>I24</f>
        <v>-45</v>
      </c>
      <c r="J27" s="20">
        <f>IF(E23="","",J15+F27)</f>
        <v>1408</v>
      </c>
      <c r="K27" s="20">
        <f>IF(E23="","",K15+H27)</f>
        <v>1363</v>
      </c>
    </row>
    <row r="28" spans="1:13" ht="13.5" thickBot="1" x14ac:dyDescent="0.25"/>
    <row r="29" spans="1:13" x14ac:dyDescent="0.2">
      <c r="A29" s="15" t="s">
        <v>10</v>
      </c>
      <c r="B29" s="16">
        <f>SUM(B17,1)</f>
        <v>3</v>
      </c>
      <c r="C29" s="3"/>
      <c r="D29" s="4"/>
      <c r="E29" s="4"/>
      <c r="F29" s="4"/>
      <c r="G29" s="4"/>
      <c r="H29" s="4"/>
      <c r="I29" s="5"/>
      <c r="J29" s="27"/>
      <c r="K29" s="28"/>
    </row>
    <row r="30" spans="1:13" x14ac:dyDescent="0.2">
      <c r="C30" s="6"/>
      <c r="D30" s="12" t="s">
        <v>5</v>
      </c>
      <c r="E30" s="12" t="s">
        <v>6</v>
      </c>
      <c r="F30" s="12" t="s">
        <v>7</v>
      </c>
      <c r="G30" s="13" t="s">
        <v>8</v>
      </c>
      <c r="H30" s="14" t="s">
        <v>9</v>
      </c>
      <c r="I30" s="7"/>
      <c r="J30" s="25" t="s">
        <v>25</v>
      </c>
      <c r="K30" s="22" t="s">
        <v>26</v>
      </c>
    </row>
    <row r="31" spans="1:13" x14ac:dyDescent="0.2">
      <c r="B31" s="34">
        <f>B25+1</f>
        <v>41652</v>
      </c>
      <c r="C31" s="11" t="s">
        <v>0</v>
      </c>
      <c r="D31" s="1">
        <f>IF(E24="",E23,E24)</f>
        <v>98770</v>
      </c>
      <c r="E31" s="1">
        <v>98905</v>
      </c>
      <c r="F31" s="1">
        <f t="shared" ref="F31:F35" si="10">IF(SUM(E31,-D31)&lt;0,0,(SUM(E31,-D31)))</f>
        <v>135</v>
      </c>
      <c r="G31" s="1">
        <v>20</v>
      </c>
      <c r="H31" s="1">
        <f t="shared" ref="H31:H36" si="11">SUM(F31,G31)</f>
        <v>155</v>
      </c>
      <c r="I31" s="22">
        <f t="shared" ref="I31:I36" si="12">IF(K31="","",K31-J31)</f>
        <v>-25</v>
      </c>
      <c r="J31" s="31">
        <f>IF(E31="","",E31)</f>
        <v>98905</v>
      </c>
      <c r="K31" s="26">
        <f>IF(E31="","",K25+H31)</f>
        <v>98880</v>
      </c>
    </row>
    <row r="32" spans="1:13" x14ac:dyDescent="0.2">
      <c r="B32" s="34">
        <f t="shared" ref="B32:B37" si="13">B31+1</f>
        <v>41653</v>
      </c>
      <c r="C32" s="11" t="s">
        <v>1</v>
      </c>
      <c r="D32" s="1">
        <f>SUM(E31)</f>
        <v>98905</v>
      </c>
      <c r="E32" s="1">
        <v>99114</v>
      </c>
      <c r="F32" s="1">
        <f t="shared" si="10"/>
        <v>209</v>
      </c>
      <c r="G32" s="1">
        <v>-30</v>
      </c>
      <c r="H32" s="1">
        <f t="shared" si="11"/>
        <v>179</v>
      </c>
      <c r="I32" s="22">
        <f t="shared" si="12"/>
        <v>-55</v>
      </c>
      <c r="J32" s="31">
        <f>IF(E32="","",E32)</f>
        <v>99114</v>
      </c>
      <c r="K32" s="26">
        <f>IF(E32="","",K31+H32)</f>
        <v>99059</v>
      </c>
    </row>
    <row r="33" spans="1:11" x14ac:dyDescent="0.2">
      <c r="B33" s="34">
        <f t="shared" si="13"/>
        <v>41654</v>
      </c>
      <c r="C33" s="11" t="s">
        <v>2</v>
      </c>
      <c r="D33" s="1">
        <f>SUM(E32)</f>
        <v>99114</v>
      </c>
      <c r="E33" s="1">
        <v>99233</v>
      </c>
      <c r="F33" s="1">
        <f t="shared" si="10"/>
        <v>119</v>
      </c>
      <c r="G33" s="1">
        <v>55</v>
      </c>
      <c r="H33" s="1">
        <f t="shared" si="11"/>
        <v>174</v>
      </c>
      <c r="I33" s="22">
        <f t="shared" si="12"/>
        <v>0</v>
      </c>
      <c r="J33" s="31">
        <f>IF(E33="","",E33)</f>
        <v>99233</v>
      </c>
      <c r="K33" s="30">
        <f>IF(E33="","",K32+H33)</f>
        <v>99233</v>
      </c>
    </row>
    <row r="34" spans="1:11" x14ac:dyDescent="0.2">
      <c r="B34" s="34">
        <f t="shared" si="13"/>
        <v>41655</v>
      </c>
      <c r="C34" s="11" t="s">
        <v>3</v>
      </c>
      <c r="D34" s="1">
        <f>SUM(E33)</f>
        <v>99233</v>
      </c>
      <c r="E34" s="23">
        <v>99341</v>
      </c>
      <c r="F34" s="1">
        <f>IF(SUM(E34,-D34)&lt;0,0,(SUM(E34,-D34)))</f>
        <v>108</v>
      </c>
      <c r="G34" s="1">
        <v>0</v>
      </c>
      <c r="H34" s="1">
        <f t="shared" si="11"/>
        <v>108</v>
      </c>
      <c r="I34" s="22">
        <f t="shared" si="12"/>
        <v>0</v>
      </c>
      <c r="J34" s="31">
        <f>IF(E34="","",E34)</f>
        <v>99341</v>
      </c>
      <c r="K34" s="26">
        <f>IF(E34="","",K33+H34)</f>
        <v>99341</v>
      </c>
    </row>
    <row r="35" spans="1:11" x14ac:dyDescent="0.2">
      <c r="B35" s="34">
        <f t="shared" si="13"/>
        <v>41656</v>
      </c>
      <c r="C35" s="11" t="s">
        <v>4</v>
      </c>
      <c r="D35" s="1">
        <f>SUM(E34)</f>
        <v>99341</v>
      </c>
      <c r="E35" s="1">
        <v>99477</v>
      </c>
      <c r="F35" s="1">
        <f t="shared" si="10"/>
        <v>136</v>
      </c>
      <c r="G35" s="1">
        <v>0</v>
      </c>
      <c r="H35" s="1">
        <f t="shared" si="11"/>
        <v>136</v>
      </c>
      <c r="I35" s="22">
        <f t="shared" si="12"/>
        <v>0</v>
      </c>
      <c r="J35" s="31">
        <f>IF(E35="","",E35)</f>
        <v>99477</v>
      </c>
      <c r="K35" s="26">
        <f>IF(E35="","",K34+H35)</f>
        <v>99477</v>
      </c>
    </row>
    <row r="36" spans="1:11" x14ac:dyDescent="0.2">
      <c r="B36" s="34">
        <f t="shared" si="13"/>
        <v>41657</v>
      </c>
      <c r="C36" s="11" t="s">
        <v>27</v>
      </c>
      <c r="D36" s="1" t="str">
        <f>IF(E36="","",SUM(E35))</f>
        <v/>
      </c>
      <c r="E36" s="1"/>
      <c r="F36" s="1" t="str">
        <f>IF(E36="","",SUM(E36,-D36))</f>
        <v/>
      </c>
      <c r="G36" s="1">
        <v>0</v>
      </c>
      <c r="H36" s="1">
        <f t="shared" si="11"/>
        <v>0</v>
      </c>
      <c r="I36" s="22">
        <f t="shared" si="12"/>
        <v>0</v>
      </c>
      <c r="J36" s="31">
        <f>IF(E36="",E35,E36)</f>
        <v>99477</v>
      </c>
      <c r="K36" s="26">
        <f>IF(K35="","",K35+H36)</f>
        <v>99477</v>
      </c>
    </row>
    <row r="37" spans="1:11" x14ac:dyDescent="0.2">
      <c r="B37" s="34">
        <f t="shared" si="13"/>
        <v>41658</v>
      </c>
      <c r="C37" s="11" t="s">
        <v>28</v>
      </c>
      <c r="D37" s="1"/>
      <c r="E37" s="1"/>
      <c r="F37" s="1"/>
      <c r="G37" s="1">
        <v>0</v>
      </c>
      <c r="H37" s="1"/>
      <c r="I37" s="22"/>
      <c r="J37" s="31">
        <f>J36</f>
        <v>99477</v>
      </c>
      <c r="K37" s="26">
        <f>K36</f>
        <v>99477</v>
      </c>
    </row>
    <row r="38" spans="1:11" ht="13.5" thickBot="1" x14ac:dyDescent="0.25">
      <c r="B38" s="34"/>
      <c r="C38" s="8"/>
      <c r="D38" s="2"/>
      <c r="E38" s="2"/>
      <c r="F38" s="2"/>
      <c r="G38" s="2"/>
      <c r="H38" s="2"/>
      <c r="I38" s="45"/>
      <c r="J38" s="46"/>
      <c r="K38" s="47"/>
    </row>
    <row r="39" spans="1:11" ht="13.5" thickBot="1" x14ac:dyDescent="0.25">
      <c r="C39" s="9" t="s">
        <v>11</v>
      </c>
      <c r="D39" s="10"/>
      <c r="E39" s="10">
        <f>IF(E36="",SUM(E35,-D31),SUM(E36,-D31))</f>
        <v>707</v>
      </c>
      <c r="F39" s="10">
        <f>SUM(F31:F36)</f>
        <v>707</v>
      </c>
      <c r="G39" s="10">
        <f>SUM(G31:G37)</f>
        <v>45</v>
      </c>
      <c r="H39" s="10">
        <f>SUM(H31:H36)</f>
        <v>752</v>
      </c>
      <c r="I39" s="21">
        <f>I36</f>
        <v>0</v>
      </c>
      <c r="J39" s="20">
        <f>IF(E35="","",J27+F39)</f>
        <v>2115</v>
      </c>
      <c r="K39" s="20">
        <f>IF(E35="","",K27+H39)</f>
        <v>2115</v>
      </c>
    </row>
    <row r="40" spans="1:11" ht="13.5" thickBot="1" x14ac:dyDescent="0.25"/>
    <row r="41" spans="1:11" x14ac:dyDescent="0.2">
      <c r="A41" s="15" t="s">
        <v>10</v>
      </c>
      <c r="B41" s="16">
        <f>SUM(B29,1)</f>
        <v>4</v>
      </c>
      <c r="C41" s="3"/>
      <c r="D41" s="4"/>
      <c r="E41" s="4"/>
      <c r="F41" s="4"/>
      <c r="G41" s="4"/>
      <c r="H41" s="4"/>
      <c r="I41" s="5"/>
      <c r="J41" s="27"/>
      <c r="K41" s="28"/>
    </row>
    <row r="42" spans="1:11" x14ac:dyDescent="0.2">
      <c r="C42" s="6"/>
      <c r="D42" s="12" t="s">
        <v>5</v>
      </c>
      <c r="E42" s="12" t="s">
        <v>6</v>
      </c>
      <c r="F42" s="12" t="s">
        <v>7</v>
      </c>
      <c r="G42" s="13" t="s">
        <v>8</v>
      </c>
      <c r="H42" s="14" t="s">
        <v>9</v>
      </c>
      <c r="I42" s="7"/>
      <c r="J42" s="25" t="s">
        <v>25</v>
      </c>
      <c r="K42" s="22" t="s">
        <v>26</v>
      </c>
    </row>
    <row r="43" spans="1:11" x14ac:dyDescent="0.2">
      <c r="B43" s="34">
        <f>B37+1</f>
        <v>41659</v>
      </c>
      <c r="C43" s="11" t="s">
        <v>0</v>
      </c>
      <c r="D43" s="1">
        <f>IF(E36="",E35,E36)</f>
        <v>99477</v>
      </c>
      <c r="E43" s="1">
        <v>99703</v>
      </c>
      <c r="F43" s="1">
        <f t="shared" ref="F43:F47" si="14">IF(SUM(E43,-D43)&lt;0,0,(SUM(E43,-D43)))</f>
        <v>226</v>
      </c>
      <c r="G43" s="1">
        <v>-50</v>
      </c>
      <c r="H43" s="1">
        <f t="shared" ref="H43:H48" si="15">SUM(F43,G43)</f>
        <v>176</v>
      </c>
      <c r="I43" s="22">
        <f t="shared" ref="I43:I48" si="16">IF(K43="","",K43-J43)</f>
        <v>-50</v>
      </c>
      <c r="J43" s="31">
        <f>IF(E43="","",E43)</f>
        <v>99703</v>
      </c>
      <c r="K43" s="26">
        <f>IF(E43="","",K37+H43)</f>
        <v>99653</v>
      </c>
    </row>
    <row r="44" spans="1:11" x14ac:dyDescent="0.2">
      <c r="B44" s="34">
        <f t="shared" ref="B44:B49" si="17">B43+1</f>
        <v>41660</v>
      </c>
      <c r="C44" s="11" t="s">
        <v>1</v>
      </c>
      <c r="D44" s="1">
        <f>SUM(E43)</f>
        <v>99703</v>
      </c>
      <c r="E44" s="1">
        <v>99808</v>
      </c>
      <c r="F44" s="1">
        <f t="shared" si="14"/>
        <v>105</v>
      </c>
      <c r="G44" s="1">
        <v>10</v>
      </c>
      <c r="H44" s="1">
        <f t="shared" si="15"/>
        <v>115</v>
      </c>
      <c r="I44" s="22">
        <f t="shared" si="16"/>
        <v>-40</v>
      </c>
      <c r="J44" s="31">
        <f>IF(E44="","",E44)</f>
        <v>99808</v>
      </c>
      <c r="K44" s="26">
        <f>IF(E44="","",K43+H44)</f>
        <v>99768</v>
      </c>
    </row>
    <row r="45" spans="1:11" x14ac:dyDescent="0.2">
      <c r="B45" s="34">
        <f t="shared" si="17"/>
        <v>41661</v>
      </c>
      <c r="C45" s="11" t="s">
        <v>2</v>
      </c>
      <c r="D45" s="1">
        <f>SUM(E44)</f>
        <v>99808</v>
      </c>
      <c r="E45" s="1">
        <v>99937</v>
      </c>
      <c r="F45" s="1">
        <f t="shared" si="14"/>
        <v>129</v>
      </c>
      <c r="G45" s="1">
        <v>0</v>
      </c>
      <c r="H45" s="1">
        <f t="shared" si="15"/>
        <v>129</v>
      </c>
      <c r="I45" s="22">
        <f t="shared" si="16"/>
        <v>-40</v>
      </c>
      <c r="J45" s="31">
        <f>IF(E45="","",E45)</f>
        <v>99937</v>
      </c>
      <c r="K45" s="30">
        <f>IF(E45="","",K44+H45)</f>
        <v>99897</v>
      </c>
    </row>
    <row r="46" spans="1:11" x14ac:dyDescent="0.2">
      <c r="B46" s="34">
        <f t="shared" si="17"/>
        <v>41662</v>
      </c>
      <c r="C46" s="11" t="s">
        <v>3</v>
      </c>
      <c r="D46" s="1">
        <f>SUM(E45)</f>
        <v>99937</v>
      </c>
      <c r="E46" s="1">
        <v>100017</v>
      </c>
      <c r="F46" s="1">
        <f>IF(SUM(E46,-D46)&lt;0,0,(SUM(E46,-D46)))</f>
        <v>80</v>
      </c>
      <c r="G46" s="1">
        <v>40</v>
      </c>
      <c r="H46" s="1">
        <f t="shared" si="15"/>
        <v>120</v>
      </c>
      <c r="I46" s="22">
        <f t="shared" si="16"/>
        <v>0</v>
      </c>
      <c r="J46" s="31">
        <f>IF(E46="","",E46)</f>
        <v>100017</v>
      </c>
      <c r="K46" s="26">
        <f>IF(E46="","",K45+H46)</f>
        <v>100017</v>
      </c>
    </row>
    <row r="47" spans="1:11" x14ac:dyDescent="0.2">
      <c r="B47" s="34">
        <f t="shared" si="17"/>
        <v>41663</v>
      </c>
      <c r="C47" s="11" t="s">
        <v>4</v>
      </c>
      <c r="D47" s="1">
        <f>SUM(E46)</f>
        <v>100017</v>
      </c>
      <c r="E47" s="1">
        <v>100175</v>
      </c>
      <c r="F47" s="1">
        <f t="shared" si="14"/>
        <v>158</v>
      </c>
      <c r="G47" s="1">
        <v>0</v>
      </c>
      <c r="H47" s="1">
        <f t="shared" si="15"/>
        <v>158</v>
      </c>
      <c r="I47" s="22">
        <f t="shared" si="16"/>
        <v>0</v>
      </c>
      <c r="J47" s="31">
        <f>IF(E47="","",E47)</f>
        <v>100175</v>
      </c>
      <c r="K47" s="26">
        <f>IF(E47="","",K46+H47)</f>
        <v>100175</v>
      </c>
    </row>
    <row r="48" spans="1:11" x14ac:dyDescent="0.2">
      <c r="B48" s="34">
        <f t="shared" si="17"/>
        <v>41664</v>
      </c>
      <c r="C48" s="11" t="s">
        <v>27</v>
      </c>
      <c r="D48" s="1" t="str">
        <f>IF(E48="","",SUM(E47))</f>
        <v/>
      </c>
      <c r="E48" s="1"/>
      <c r="F48" s="1" t="str">
        <f>IF(E48="","",SUM(E48,-D48))</f>
        <v/>
      </c>
      <c r="G48" s="1">
        <v>0</v>
      </c>
      <c r="H48" s="1">
        <f t="shared" si="15"/>
        <v>0</v>
      </c>
      <c r="I48" s="22">
        <f t="shared" si="16"/>
        <v>0</v>
      </c>
      <c r="J48" s="31">
        <f>IF(E48="",E47,E48)</f>
        <v>100175</v>
      </c>
      <c r="K48" s="26">
        <f>IF(K47="","",K47+H48)</f>
        <v>100175</v>
      </c>
    </row>
    <row r="49" spans="1:11" x14ac:dyDescent="0.2">
      <c r="B49" s="34">
        <f t="shared" si="17"/>
        <v>41665</v>
      </c>
      <c r="C49" s="11" t="s">
        <v>28</v>
      </c>
      <c r="D49" s="1"/>
      <c r="E49" s="1"/>
      <c r="F49" s="1"/>
      <c r="G49" s="1">
        <v>0</v>
      </c>
      <c r="H49" s="1"/>
      <c r="I49" s="22"/>
      <c r="J49" s="31">
        <f>J48</f>
        <v>100175</v>
      </c>
      <c r="K49" s="26">
        <f>K48</f>
        <v>100175</v>
      </c>
    </row>
    <row r="50" spans="1:11" ht="13.5" thickBot="1" x14ac:dyDescent="0.25">
      <c r="B50" s="34"/>
      <c r="C50" s="8"/>
      <c r="D50" s="2"/>
      <c r="E50" s="2"/>
      <c r="F50" s="2"/>
      <c r="G50" s="2"/>
      <c r="H50" s="2"/>
      <c r="I50" s="45"/>
      <c r="J50" s="46"/>
      <c r="K50" s="47"/>
    </row>
    <row r="51" spans="1:11" ht="13.5" thickBot="1" x14ac:dyDescent="0.25">
      <c r="C51" s="9" t="s">
        <v>11</v>
      </c>
      <c r="D51" s="10"/>
      <c r="E51" s="10">
        <f>IF(E48="",SUM(E47,-D43),SUM(E48,-D43))</f>
        <v>698</v>
      </c>
      <c r="F51" s="10">
        <f>SUM(F43:F48)</f>
        <v>698</v>
      </c>
      <c r="G51" s="10">
        <f>SUM(G43:G48)</f>
        <v>0</v>
      </c>
      <c r="H51" s="10">
        <f>SUM(H43:H48)</f>
        <v>698</v>
      </c>
      <c r="I51" s="21">
        <f>I48</f>
        <v>0</v>
      </c>
      <c r="J51" s="20">
        <f>IF(E47="","",J39+F51)</f>
        <v>2813</v>
      </c>
      <c r="K51" s="20">
        <f>IF(E47="","",K39+H51)</f>
        <v>2813</v>
      </c>
    </row>
    <row r="52" spans="1:11" ht="13.5" thickBot="1" x14ac:dyDescent="0.25"/>
    <row r="53" spans="1:11" x14ac:dyDescent="0.2">
      <c r="A53" s="15" t="s">
        <v>10</v>
      </c>
      <c r="B53" s="16">
        <f>SUM(B41,1)</f>
        <v>5</v>
      </c>
      <c r="C53" s="3"/>
      <c r="D53" s="4"/>
      <c r="E53" s="4"/>
      <c r="F53" s="4"/>
      <c r="G53" s="4"/>
      <c r="H53" s="4"/>
      <c r="I53" s="5"/>
      <c r="J53" s="27"/>
      <c r="K53" s="28"/>
    </row>
    <row r="54" spans="1:11" x14ac:dyDescent="0.2">
      <c r="C54" s="6"/>
      <c r="D54" s="12" t="s">
        <v>5</v>
      </c>
      <c r="E54" s="12" t="s">
        <v>6</v>
      </c>
      <c r="F54" s="12" t="s">
        <v>7</v>
      </c>
      <c r="G54" s="13" t="s">
        <v>8</v>
      </c>
      <c r="H54" s="14" t="s">
        <v>9</v>
      </c>
      <c r="I54" s="7"/>
      <c r="J54" s="25" t="s">
        <v>25</v>
      </c>
      <c r="K54" s="22" t="s">
        <v>26</v>
      </c>
    </row>
    <row r="55" spans="1:11" x14ac:dyDescent="0.2">
      <c r="B55" s="34">
        <f>B49+1</f>
        <v>41666</v>
      </c>
      <c r="C55" s="11" t="s">
        <v>0</v>
      </c>
      <c r="D55" s="1">
        <f>IF(E48="",E47,E48)</f>
        <v>100175</v>
      </c>
      <c r="E55" s="1">
        <v>100279</v>
      </c>
      <c r="F55" s="1">
        <f t="shared" ref="F55:F59" si="18">IF(SUM(E55,-D55)&lt;0,0,(SUM(E55,-D55)))</f>
        <v>104</v>
      </c>
      <c r="G55" s="1">
        <v>0</v>
      </c>
      <c r="H55" s="1">
        <f t="shared" ref="H55:H60" si="19">SUM(F55,G55)</f>
        <v>104</v>
      </c>
      <c r="I55" s="22">
        <f t="shared" ref="I55:I60" si="20">IF(K55="","",K55-J55)</f>
        <v>0</v>
      </c>
      <c r="J55" s="31">
        <f>IF(E55="","",E55)</f>
        <v>100279</v>
      </c>
      <c r="K55" s="26">
        <f>IF(E55="","",K49+H55)</f>
        <v>100279</v>
      </c>
    </row>
    <row r="56" spans="1:11" x14ac:dyDescent="0.2">
      <c r="B56" s="34">
        <f t="shared" ref="B56:B61" si="21">B55+1</f>
        <v>41667</v>
      </c>
      <c r="C56" s="11" t="s">
        <v>1</v>
      </c>
      <c r="D56" s="1">
        <f>SUM(E55)</f>
        <v>100279</v>
      </c>
      <c r="E56" s="1">
        <v>100400</v>
      </c>
      <c r="F56" s="1">
        <f t="shared" si="18"/>
        <v>121</v>
      </c>
      <c r="G56" s="1">
        <v>0</v>
      </c>
      <c r="H56" s="1">
        <f t="shared" si="19"/>
        <v>121</v>
      </c>
      <c r="I56" s="22">
        <f t="shared" si="20"/>
        <v>0</v>
      </c>
      <c r="J56" s="31">
        <f>IF(E56="","",E56)</f>
        <v>100400</v>
      </c>
      <c r="K56" s="26">
        <f>IF(E56="","",K55+H56)</f>
        <v>100400</v>
      </c>
    </row>
    <row r="57" spans="1:11" x14ac:dyDescent="0.2">
      <c r="B57" s="34">
        <f t="shared" si="21"/>
        <v>41668</v>
      </c>
      <c r="C57" s="11" t="s">
        <v>2</v>
      </c>
      <c r="D57" s="1">
        <f>SUM(E56)</f>
        <v>100400</v>
      </c>
      <c r="E57" s="1">
        <v>100559</v>
      </c>
      <c r="F57" s="1">
        <f t="shared" si="18"/>
        <v>159</v>
      </c>
      <c r="G57" s="1">
        <v>0</v>
      </c>
      <c r="H57" s="1">
        <f t="shared" si="19"/>
        <v>159</v>
      </c>
      <c r="I57" s="22">
        <f t="shared" si="20"/>
        <v>0</v>
      </c>
      <c r="J57" s="31">
        <f>IF(E57="","",E57)</f>
        <v>100559</v>
      </c>
      <c r="K57" s="30">
        <f>IF(E57="","",K56+H57)</f>
        <v>100559</v>
      </c>
    </row>
    <row r="58" spans="1:11" x14ac:dyDescent="0.2">
      <c r="B58" s="34">
        <f t="shared" si="21"/>
        <v>41669</v>
      </c>
      <c r="C58" s="50" t="s">
        <v>3</v>
      </c>
      <c r="D58" s="29">
        <f>SUM(E57)</f>
        <v>100559</v>
      </c>
      <c r="E58" s="29">
        <v>100601</v>
      </c>
      <c r="F58" s="29">
        <f>IF(SUM(E58,-D58)&lt;0,0,(SUM(E58,-D58)))</f>
        <v>42</v>
      </c>
      <c r="G58" s="29">
        <v>0</v>
      </c>
      <c r="H58" s="29">
        <f t="shared" si="19"/>
        <v>42</v>
      </c>
      <c r="I58" s="157">
        <f t="shared" si="20"/>
        <v>0</v>
      </c>
      <c r="J58" s="158">
        <f>IF(E58="","",E58)</f>
        <v>100601</v>
      </c>
      <c r="K58" s="30">
        <f>IF(E58="","",K57+H58)</f>
        <v>100601</v>
      </c>
    </row>
    <row r="59" spans="1:11" x14ac:dyDescent="0.2">
      <c r="B59" s="34">
        <f t="shared" si="21"/>
        <v>41670</v>
      </c>
      <c r="C59" s="51" t="s">
        <v>4</v>
      </c>
      <c r="D59" s="52">
        <f>SUM(E58)</f>
        <v>100601</v>
      </c>
      <c r="E59" s="52">
        <v>100743</v>
      </c>
      <c r="F59" s="52">
        <f t="shared" si="18"/>
        <v>142</v>
      </c>
      <c r="G59" s="52">
        <v>0</v>
      </c>
      <c r="H59" s="52">
        <f t="shared" si="19"/>
        <v>142</v>
      </c>
      <c r="I59" s="53">
        <f t="shared" si="20"/>
        <v>0</v>
      </c>
      <c r="J59" s="54">
        <f>IF(E59="","",E59)</f>
        <v>100743</v>
      </c>
      <c r="K59" s="55">
        <f>IF(E59="","",K58+H59)</f>
        <v>100743</v>
      </c>
    </row>
    <row r="60" spans="1:11" x14ac:dyDescent="0.2">
      <c r="B60" s="34">
        <f t="shared" si="21"/>
        <v>41671</v>
      </c>
      <c r="C60" s="11" t="s">
        <v>27</v>
      </c>
      <c r="D60" s="1" t="str">
        <f>IF(E60="","",SUM(E59))</f>
        <v/>
      </c>
      <c r="E60" s="1"/>
      <c r="F60" s="1" t="str">
        <f>IF(E60="","",SUM(E60,-D60))</f>
        <v/>
      </c>
      <c r="G60" s="1">
        <v>0</v>
      </c>
      <c r="H60" s="1">
        <f t="shared" si="19"/>
        <v>0</v>
      </c>
      <c r="I60" s="22">
        <f t="shared" si="20"/>
        <v>0</v>
      </c>
      <c r="J60" s="31">
        <f>IF(E60="",E59,E60)</f>
        <v>100743</v>
      </c>
      <c r="K60" s="26">
        <f>IF(K59="","",K59+H60)</f>
        <v>100743</v>
      </c>
    </row>
    <row r="61" spans="1:11" x14ac:dyDescent="0.2">
      <c r="B61" s="34">
        <f t="shared" si="21"/>
        <v>41672</v>
      </c>
      <c r="C61" s="11" t="s">
        <v>28</v>
      </c>
      <c r="D61" s="1"/>
      <c r="E61" s="1"/>
      <c r="F61" s="1"/>
      <c r="G61" s="1">
        <v>0</v>
      </c>
      <c r="H61" s="1"/>
      <c r="I61" s="22"/>
      <c r="J61" s="31">
        <f>J60</f>
        <v>100743</v>
      </c>
      <c r="K61" s="26">
        <f>K60</f>
        <v>100743</v>
      </c>
    </row>
    <row r="62" spans="1:11" ht="13.5" thickBot="1" x14ac:dyDescent="0.25">
      <c r="B62" s="34"/>
      <c r="C62" s="8"/>
      <c r="D62" s="2"/>
      <c r="E62" s="2"/>
      <c r="F62" s="2"/>
      <c r="G62" s="2"/>
      <c r="H62" s="2"/>
      <c r="I62" s="45"/>
      <c r="J62" s="46"/>
      <c r="K62" s="47"/>
    </row>
    <row r="63" spans="1:11" ht="13.5" thickBot="1" x14ac:dyDescent="0.25">
      <c r="C63" s="9" t="s">
        <v>11</v>
      </c>
      <c r="D63" s="10"/>
      <c r="E63" s="10">
        <f>IF(E60="",SUM(E59,-D55),SUM(E60,-D55))</f>
        <v>568</v>
      </c>
      <c r="F63" s="10">
        <f>SUM(F55:F60)</f>
        <v>568</v>
      </c>
      <c r="G63" s="10">
        <f>SUM(G55:G60)</f>
        <v>0</v>
      </c>
      <c r="H63" s="10">
        <f>SUM(H55:H60)</f>
        <v>568</v>
      </c>
      <c r="I63" s="21">
        <f>I60</f>
        <v>0</v>
      </c>
      <c r="J63" s="20">
        <f>IF(E59="","",J51+F63)</f>
        <v>3381</v>
      </c>
      <c r="K63" s="20">
        <f>IF(E59="","",K51+H63)</f>
        <v>3381</v>
      </c>
    </row>
    <row r="64" spans="1:11" ht="13.5" thickBot="1" x14ac:dyDescent="0.25"/>
    <row r="65" spans="1:11" x14ac:dyDescent="0.2">
      <c r="A65" s="15" t="s">
        <v>10</v>
      </c>
      <c r="B65" s="16">
        <f>SUM(B53,1)</f>
        <v>6</v>
      </c>
      <c r="C65" s="3"/>
      <c r="D65" s="4"/>
      <c r="E65" s="4"/>
      <c r="F65" s="4"/>
      <c r="G65" s="4"/>
      <c r="H65" s="4"/>
      <c r="I65" s="5"/>
      <c r="J65" s="27"/>
      <c r="K65" s="28"/>
    </row>
    <row r="66" spans="1:11" x14ac:dyDescent="0.2">
      <c r="C66" s="6"/>
      <c r="D66" s="12" t="s">
        <v>5</v>
      </c>
      <c r="E66" s="12" t="s">
        <v>6</v>
      </c>
      <c r="F66" s="12" t="s">
        <v>7</v>
      </c>
      <c r="G66" s="13" t="s">
        <v>8</v>
      </c>
      <c r="H66" s="14" t="s">
        <v>9</v>
      </c>
      <c r="I66" s="7"/>
      <c r="J66" s="25" t="s">
        <v>25</v>
      </c>
      <c r="K66" s="22" t="s">
        <v>26</v>
      </c>
    </row>
    <row r="67" spans="1:11" x14ac:dyDescent="0.2">
      <c r="B67" s="34">
        <f>B61+1</f>
        <v>41673</v>
      </c>
      <c r="C67" s="11" t="s">
        <v>0</v>
      </c>
      <c r="D67" s="1">
        <f>IF(E60="",E59,E60)</f>
        <v>100743</v>
      </c>
      <c r="E67" s="1">
        <v>100886</v>
      </c>
      <c r="F67" s="1">
        <f>IF(SUM(E67,-D67)&lt;0,0,(SUM(E67,-D67)))</f>
        <v>143</v>
      </c>
      <c r="G67" s="1">
        <v>0</v>
      </c>
      <c r="H67" s="1">
        <f t="shared" ref="H67:H72" si="22">SUM(F67,G67)</f>
        <v>143</v>
      </c>
      <c r="I67" s="22">
        <f t="shared" ref="I67:I71" si="23">IF(K67="","",K67-J67)</f>
        <v>0</v>
      </c>
      <c r="J67" s="31">
        <f t="shared" ref="J67:J72" si="24">IF(E67="","",E67)</f>
        <v>100886</v>
      </c>
      <c r="K67" s="26">
        <f>IF(E67="","",K61+H67)</f>
        <v>100886</v>
      </c>
    </row>
    <row r="68" spans="1:11" x14ac:dyDescent="0.2">
      <c r="B68" s="34">
        <f t="shared" ref="B68:B73" si="25">B67+1</f>
        <v>41674</v>
      </c>
      <c r="C68" s="11" t="s">
        <v>1</v>
      </c>
      <c r="D68" s="1">
        <f>SUM(E67)</f>
        <v>100886</v>
      </c>
      <c r="E68" s="1">
        <v>101018</v>
      </c>
      <c r="F68" s="1">
        <f t="shared" ref="F68:F71" si="26">IF(SUM(E68,-D68)&lt;0,0,(SUM(E68,-D68)))</f>
        <v>132</v>
      </c>
      <c r="G68" s="1">
        <v>0</v>
      </c>
      <c r="H68" s="1">
        <f t="shared" si="22"/>
        <v>132</v>
      </c>
      <c r="I68" s="22">
        <f t="shared" si="23"/>
        <v>0</v>
      </c>
      <c r="J68" s="31">
        <f t="shared" si="24"/>
        <v>101018</v>
      </c>
      <c r="K68" s="26">
        <f>IF(E68="","",K67+H68)</f>
        <v>101018</v>
      </c>
    </row>
    <row r="69" spans="1:11" x14ac:dyDescent="0.2">
      <c r="B69" s="34">
        <f t="shared" si="25"/>
        <v>41675</v>
      </c>
      <c r="C69" s="11" t="s">
        <v>2</v>
      </c>
      <c r="D69" s="1">
        <f>SUM(E68)</f>
        <v>101018</v>
      </c>
      <c r="E69" s="1">
        <v>101129</v>
      </c>
      <c r="F69" s="1">
        <f t="shared" si="26"/>
        <v>111</v>
      </c>
      <c r="G69" s="1">
        <v>0</v>
      </c>
      <c r="H69" s="1">
        <f t="shared" si="22"/>
        <v>111</v>
      </c>
      <c r="I69" s="22">
        <f t="shared" si="23"/>
        <v>0</v>
      </c>
      <c r="J69" s="31">
        <f t="shared" si="24"/>
        <v>101129</v>
      </c>
      <c r="K69" s="30">
        <f>IF(E69="","",K68+H69)</f>
        <v>101129</v>
      </c>
    </row>
    <row r="70" spans="1:11" x14ac:dyDescent="0.2">
      <c r="B70" s="34">
        <f t="shared" si="25"/>
        <v>41676</v>
      </c>
      <c r="C70" s="11" t="s">
        <v>3</v>
      </c>
      <c r="D70" s="1">
        <f>SUM(E69)</f>
        <v>101129</v>
      </c>
      <c r="E70" s="1">
        <v>102038</v>
      </c>
      <c r="F70" s="1">
        <f>IF(SUM(E70,-D70)&lt;0,0,(SUM(E70,-D70)))</f>
        <v>909</v>
      </c>
      <c r="G70" s="1">
        <v>-715</v>
      </c>
      <c r="H70" s="1">
        <f t="shared" si="22"/>
        <v>194</v>
      </c>
      <c r="I70" s="22">
        <f t="shared" si="23"/>
        <v>-715</v>
      </c>
      <c r="J70" s="31">
        <f t="shared" si="24"/>
        <v>102038</v>
      </c>
      <c r="K70" s="26">
        <f>IF(E70="","",K69+H70)</f>
        <v>101323</v>
      </c>
    </row>
    <row r="71" spans="1:11" x14ac:dyDescent="0.2">
      <c r="B71" s="34">
        <f t="shared" si="25"/>
        <v>41677</v>
      </c>
      <c r="C71" s="11" t="s">
        <v>4</v>
      </c>
      <c r="D71" s="1">
        <f>SUM(E70)</f>
        <v>102038</v>
      </c>
      <c r="E71" s="1">
        <v>102158</v>
      </c>
      <c r="F71" s="1">
        <f t="shared" si="26"/>
        <v>120</v>
      </c>
      <c r="G71" s="1">
        <v>55</v>
      </c>
      <c r="H71" s="1">
        <f t="shared" si="22"/>
        <v>175</v>
      </c>
      <c r="I71" s="22">
        <f t="shared" si="23"/>
        <v>-660</v>
      </c>
      <c r="J71" s="31">
        <f t="shared" si="24"/>
        <v>102158</v>
      </c>
      <c r="K71" s="26">
        <f>IF(E71="","",K70+H71)</f>
        <v>101498</v>
      </c>
    </row>
    <row r="72" spans="1:11" x14ac:dyDescent="0.2">
      <c r="B72" s="34">
        <f t="shared" si="25"/>
        <v>41678</v>
      </c>
      <c r="C72" s="11" t="s">
        <v>27</v>
      </c>
      <c r="D72" s="1" t="str">
        <f>IF(E72="","",SUM(E71))</f>
        <v/>
      </c>
      <c r="E72" s="1"/>
      <c r="F72" s="1" t="str">
        <f>IF(E72="","",SUM(E72,-D72))</f>
        <v/>
      </c>
      <c r="G72" s="1">
        <v>0</v>
      </c>
      <c r="H72" s="1">
        <f t="shared" si="22"/>
        <v>0</v>
      </c>
      <c r="I72" s="22" t="str">
        <f>IF(J72="","",K72-J72)</f>
        <v/>
      </c>
      <c r="J72" s="31" t="str">
        <f t="shared" si="24"/>
        <v/>
      </c>
      <c r="K72" s="26">
        <f>IF(K71="","",K71+H72)</f>
        <v>101498</v>
      </c>
    </row>
    <row r="73" spans="1:11" x14ac:dyDescent="0.2">
      <c r="B73" s="34">
        <f t="shared" si="25"/>
        <v>41679</v>
      </c>
      <c r="C73" s="11" t="s">
        <v>28</v>
      </c>
      <c r="D73" s="1"/>
      <c r="E73" s="1"/>
      <c r="F73" s="1"/>
      <c r="G73" s="1">
        <v>0</v>
      </c>
      <c r="H73" s="1"/>
      <c r="I73" s="22"/>
      <c r="J73" s="31" t="str">
        <f>J72</f>
        <v/>
      </c>
      <c r="K73" s="26">
        <f>K72</f>
        <v>101498</v>
      </c>
    </row>
    <row r="74" spans="1:11" ht="13.5" thickBot="1" x14ac:dyDescent="0.25">
      <c r="B74" s="34"/>
      <c r="C74" s="8"/>
      <c r="D74" s="2"/>
      <c r="E74" s="2"/>
      <c r="F74" s="2"/>
      <c r="G74" s="2"/>
      <c r="H74" s="2"/>
      <c r="I74" s="45"/>
      <c r="J74" s="46"/>
      <c r="K74" s="47"/>
    </row>
    <row r="75" spans="1:11" ht="13.5" thickBot="1" x14ac:dyDescent="0.25">
      <c r="C75" s="9" t="s">
        <v>11</v>
      </c>
      <c r="D75" s="10"/>
      <c r="E75" s="10">
        <f>IF(E72="",SUM(E71,-D67),SUM(E72,-D67))</f>
        <v>1415</v>
      </c>
      <c r="F75" s="10">
        <f>SUM(F67:F72)</f>
        <v>1415</v>
      </c>
      <c r="G75" s="10">
        <f>SUM(G67:G72)</f>
        <v>-660</v>
      </c>
      <c r="H75" s="10">
        <f>SUM(H67:H72)</f>
        <v>755</v>
      </c>
      <c r="I75" s="21" t="str">
        <f>I72</f>
        <v/>
      </c>
      <c r="J75" s="20">
        <f>IF(E71="","",J63+F75)</f>
        <v>4796</v>
      </c>
      <c r="K75" s="20">
        <f>IF(E71="","",K63+H75)</f>
        <v>4136</v>
      </c>
    </row>
    <row r="76" spans="1:11" ht="13.5" thickBot="1" x14ac:dyDescent="0.25"/>
    <row r="77" spans="1:11" x14ac:dyDescent="0.2">
      <c r="A77" s="15" t="s">
        <v>10</v>
      </c>
      <c r="B77" s="16">
        <f>SUM(B65,1)</f>
        <v>7</v>
      </c>
      <c r="C77" s="3"/>
      <c r="D77" s="4"/>
      <c r="E77" s="4"/>
      <c r="F77" s="4"/>
      <c r="G77" s="4"/>
      <c r="H77" s="4"/>
      <c r="I77" s="5"/>
      <c r="J77" s="27"/>
      <c r="K77" s="28"/>
    </row>
    <row r="78" spans="1:11" x14ac:dyDescent="0.2">
      <c r="C78" s="6"/>
      <c r="D78" s="12" t="s">
        <v>5</v>
      </c>
      <c r="E78" s="12" t="s">
        <v>6</v>
      </c>
      <c r="F78" s="12" t="s">
        <v>7</v>
      </c>
      <c r="G78" s="13" t="s">
        <v>8</v>
      </c>
      <c r="H78" s="14" t="s">
        <v>9</v>
      </c>
      <c r="I78" s="7"/>
      <c r="J78" s="25" t="s">
        <v>25</v>
      </c>
      <c r="K78" s="22" t="s">
        <v>26</v>
      </c>
    </row>
    <row r="79" spans="1:11" x14ac:dyDescent="0.2">
      <c r="B79" s="34">
        <f>B73+1</f>
        <v>41680</v>
      </c>
      <c r="C79" s="11" t="s">
        <v>0</v>
      </c>
      <c r="D79" s="1">
        <f>IF(E72="",E71,E72)</f>
        <v>102158</v>
      </c>
      <c r="E79" s="1">
        <v>102345</v>
      </c>
      <c r="F79" s="1">
        <f t="shared" ref="F79:F83" si="27">IF(SUM(E79,-D79)&lt;0,0,(SUM(E79,-D79)))</f>
        <v>187</v>
      </c>
      <c r="G79" s="1">
        <v>-30</v>
      </c>
      <c r="H79" s="1">
        <f t="shared" ref="H79:H84" si="28">SUM(F79,G79)</f>
        <v>157</v>
      </c>
      <c r="I79" s="22">
        <f t="shared" ref="I79:I84" si="29">IF(K79="","",K79-J79)</f>
        <v>-690</v>
      </c>
      <c r="J79" s="31">
        <f>IF(E79="","",E79)</f>
        <v>102345</v>
      </c>
      <c r="K79" s="26">
        <f>IF(E79="","",K73+H79)</f>
        <v>101655</v>
      </c>
    </row>
    <row r="80" spans="1:11" x14ac:dyDescent="0.2">
      <c r="B80" s="34">
        <f t="shared" ref="B80:B85" si="30">B79+1</f>
        <v>41681</v>
      </c>
      <c r="C80" s="11" t="s">
        <v>1</v>
      </c>
      <c r="D80" s="1">
        <f>SUM(E79)</f>
        <v>102345</v>
      </c>
      <c r="E80" s="1">
        <v>102463</v>
      </c>
      <c r="F80" s="1">
        <f t="shared" si="27"/>
        <v>118</v>
      </c>
      <c r="G80" s="1">
        <v>40</v>
      </c>
      <c r="H80" s="1">
        <f t="shared" si="28"/>
        <v>158</v>
      </c>
      <c r="I80" s="22">
        <f t="shared" si="29"/>
        <v>-650</v>
      </c>
      <c r="J80" s="31">
        <f>IF(E80="","",E80)</f>
        <v>102463</v>
      </c>
      <c r="K80" s="26">
        <f>IF(E80="","",K79+H80)</f>
        <v>101813</v>
      </c>
    </row>
    <row r="81" spans="1:11" x14ac:dyDescent="0.2">
      <c r="B81" s="34">
        <f t="shared" si="30"/>
        <v>41682</v>
      </c>
      <c r="C81" s="11" t="s">
        <v>2</v>
      </c>
      <c r="D81" s="1">
        <f>SUM(E80)</f>
        <v>102463</v>
      </c>
      <c r="E81" s="1">
        <v>102611</v>
      </c>
      <c r="F81" s="1">
        <f t="shared" si="27"/>
        <v>148</v>
      </c>
      <c r="G81" s="1">
        <v>10</v>
      </c>
      <c r="H81" s="1">
        <f t="shared" si="28"/>
        <v>158</v>
      </c>
      <c r="I81" s="22">
        <f t="shared" si="29"/>
        <v>-640</v>
      </c>
      <c r="J81" s="31">
        <f>IF(E81="","",E81)</f>
        <v>102611</v>
      </c>
      <c r="K81" s="30">
        <f>IF(E81="","",K80+H81)</f>
        <v>101971</v>
      </c>
    </row>
    <row r="82" spans="1:11" x14ac:dyDescent="0.2">
      <c r="B82" s="34">
        <f t="shared" si="30"/>
        <v>41683</v>
      </c>
      <c r="C82" s="11" t="s">
        <v>3</v>
      </c>
      <c r="D82" s="1">
        <f>SUM(E81)</f>
        <v>102611</v>
      </c>
      <c r="E82" s="1">
        <v>102729</v>
      </c>
      <c r="F82" s="1">
        <f>IF(SUM(E82,-D82)&lt;0,0,(SUM(E82,-D82)))</f>
        <v>118</v>
      </c>
      <c r="G82" s="1">
        <v>40</v>
      </c>
      <c r="H82" s="1">
        <f t="shared" si="28"/>
        <v>158</v>
      </c>
      <c r="I82" s="22">
        <f t="shared" si="29"/>
        <v>-600</v>
      </c>
      <c r="J82" s="31">
        <f>IF(E82="","",E82)</f>
        <v>102729</v>
      </c>
      <c r="K82" s="26">
        <f>IF(E82="","",K81+H82)</f>
        <v>102129</v>
      </c>
    </row>
    <row r="83" spans="1:11" x14ac:dyDescent="0.2">
      <c r="B83" s="34">
        <f t="shared" si="30"/>
        <v>41684</v>
      </c>
      <c r="C83" s="11" t="s">
        <v>4</v>
      </c>
      <c r="D83" s="1">
        <f>SUM(E82)</f>
        <v>102729</v>
      </c>
      <c r="E83" s="1">
        <v>102851</v>
      </c>
      <c r="F83" s="1">
        <f t="shared" si="27"/>
        <v>122</v>
      </c>
      <c r="G83" s="1">
        <v>36</v>
      </c>
      <c r="H83" s="1">
        <f t="shared" si="28"/>
        <v>158</v>
      </c>
      <c r="I83" s="22">
        <f t="shared" si="29"/>
        <v>-564</v>
      </c>
      <c r="J83" s="31">
        <f>IF(E83="","",E83)</f>
        <v>102851</v>
      </c>
      <c r="K83" s="26">
        <f>IF(E83="","",K82+H83)</f>
        <v>102287</v>
      </c>
    </row>
    <row r="84" spans="1:11" x14ac:dyDescent="0.2">
      <c r="B84" s="34">
        <f t="shared" si="30"/>
        <v>41685</v>
      </c>
      <c r="C84" s="11" t="s">
        <v>27</v>
      </c>
      <c r="D84" s="1" t="str">
        <f>IF(E84="","",SUM(E83))</f>
        <v/>
      </c>
      <c r="E84" s="1"/>
      <c r="F84" s="1" t="str">
        <f>IF(E84="","",SUM(E84,-D84))</f>
        <v/>
      </c>
      <c r="G84" s="1">
        <v>0</v>
      </c>
      <c r="H84" s="1">
        <f t="shared" si="28"/>
        <v>0</v>
      </c>
      <c r="I84" s="22">
        <f t="shared" si="29"/>
        <v>-564</v>
      </c>
      <c r="J84" s="31">
        <f>IF(E84="",E83,E84)</f>
        <v>102851</v>
      </c>
      <c r="K84" s="26">
        <f>IF(K83="","",K83+H84)</f>
        <v>102287</v>
      </c>
    </row>
    <row r="85" spans="1:11" x14ac:dyDescent="0.2">
      <c r="B85" s="34">
        <f t="shared" si="30"/>
        <v>41686</v>
      </c>
      <c r="C85" s="11" t="s">
        <v>28</v>
      </c>
      <c r="D85" s="1"/>
      <c r="E85" s="1"/>
      <c r="F85" s="1"/>
      <c r="G85" s="1">
        <v>0</v>
      </c>
      <c r="H85" s="1"/>
      <c r="I85" s="22"/>
      <c r="J85" s="31">
        <f>J84</f>
        <v>102851</v>
      </c>
      <c r="K85" s="26">
        <f>K84</f>
        <v>102287</v>
      </c>
    </row>
    <row r="86" spans="1:11" ht="13.5" thickBot="1" x14ac:dyDescent="0.25">
      <c r="B86" s="34"/>
      <c r="C86" s="8"/>
      <c r="D86" s="2"/>
      <c r="E86" s="2"/>
      <c r="F86" s="2"/>
      <c r="G86" s="2"/>
      <c r="H86" s="2"/>
      <c r="I86" s="45"/>
      <c r="J86" s="46"/>
      <c r="K86" s="47"/>
    </row>
    <row r="87" spans="1:11" ht="13.5" thickBot="1" x14ac:dyDescent="0.25">
      <c r="C87" s="9" t="s">
        <v>11</v>
      </c>
      <c r="D87" s="10"/>
      <c r="E87" s="10">
        <f>IF(E84="",SUM(E83,-D79),SUM(E84,-D79))</f>
        <v>693</v>
      </c>
      <c r="F87" s="10">
        <f>SUM(F79:F84)</f>
        <v>693</v>
      </c>
      <c r="G87" s="10">
        <f>SUM(G79:G84)</f>
        <v>96</v>
      </c>
      <c r="H87" s="10">
        <f>SUM(H79:H84)</f>
        <v>789</v>
      </c>
      <c r="I87" s="21">
        <f>I84</f>
        <v>-564</v>
      </c>
      <c r="J87" s="20">
        <f>IF(E83="","",J75+F87)</f>
        <v>5489</v>
      </c>
      <c r="K87" s="20">
        <f>IF(E83="","",K75+H87)</f>
        <v>4925</v>
      </c>
    </row>
    <row r="88" spans="1:11" ht="13.5" thickBot="1" x14ac:dyDescent="0.25"/>
    <row r="89" spans="1:11" x14ac:dyDescent="0.2">
      <c r="A89" s="15" t="s">
        <v>10</v>
      </c>
      <c r="B89" s="16">
        <f>SUM(B77,1)</f>
        <v>8</v>
      </c>
      <c r="C89" s="3"/>
      <c r="D89" s="4"/>
      <c r="E89" s="4"/>
      <c r="F89" s="4"/>
      <c r="G89" s="4"/>
      <c r="H89" s="4"/>
      <c r="I89" s="5"/>
      <c r="J89" s="27"/>
      <c r="K89" s="28"/>
    </row>
    <row r="90" spans="1:11" x14ac:dyDescent="0.2">
      <c r="C90" s="6"/>
      <c r="D90" s="12" t="s">
        <v>5</v>
      </c>
      <c r="E90" s="12" t="s">
        <v>6</v>
      </c>
      <c r="F90" s="12" t="s">
        <v>7</v>
      </c>
      <c r="G90" s="13" t="s">
        <v>8</v>
      </c>
      <c r="H90" s="14" t="s">
        <v>9</v>
      </c>
      <c r="I90" s="7"/>
      <c r="J90" s="25" t="s">
        <v>25</v>
      </c>
      <c r="K90" s="22" t="s">
        <v>26</v>
      </c>
    </row>
    <row r="91" spans="1:11" x14ac:dyDescent="0.2">
      <c r="B91" s="34">
        <f>B85+1</f>
        <v>41687</v>
      </c>
      <c r="C91" s="11" t="s">
        <v>0</v>
      </c>
      <c r="D91" s="1">
        <f>IF(E84="",E83,E84)</f>
        <v>102851</v>
      </c>
      <c r="E91" s="1">
        <v>103329</v>
      </c>
      <c r="F91" s="1">
        <f t="shared" ref="F91:F95" si="31">IF(SUM(E91,-D91)&lt;0,0,(SUM(E91,-D91)))</f>
        <v>478</v>
      </c>
      <c r="G91" s="1">
        <v>100</v>
      </c>
      <c r="H91" s="1">
        <f t="shared" ref="H91:H96" si="32">SUM(F91,G91)</f>
        <v>578</v>
      </c>
      <c r="I91" s="22">
        <f t="shared" ref="I91:I96" si="33">IF(K91="","",K91-J91)</f>
        <v>-464</v>
      </c>
      <c r="J91" s="31">
        <f>IF(E91="","",E91)</f>
        <v>103329</v>
      </c>
      <c r="K91" s="26">
        <f>IF(E91="","",K85+H91)</f>
        <v>102865</v>
      </c>
    </row>
    <row r="92" spans="1:11" x14ac:dyDescent="0.2">
      <c r="B92" s="34">
        <f t="shared" ref="B92:B97" si="34">B91+1</f>
        <v>41688</v>
      </c>
      <c r="C92" s="11" t="s">
        <v>1</v>
      </c>
      <c r="D92" s="1">
        <f>SUM(E91)</f>
        <v>103329</v>
      </c>
      <c r="E92" s="1">
        <v>103475</v>
      </c>
      <c r="F92" s="1">
        <f t="shared" si="31"/>
        <v>146</v>
      </c>
      <c r="G92" s="1">
        <v>12</v>
      </c>
      <c r="H92" s="1">
        <f t="shared" si="32"/>
        <v>158</v>
      </c>
      <c r="I92" s="22">
        <f t="shared" si="33"/>
        <v>-452</v>
      </c>
      <c r="J92" s="31">
        <f>IF(E92="","",E92)</f>
        <v>103475</v>
      </c>
      <c r="K92" s="26">
        <f>IF(E92="","",K91+H92)</f>
        <v>103023</v>
      </c>
    </row>
    <row r="93" spans="1:11" x14ac:dyDescent="0.2">
      <c r="B93" s="34">
        <f t="shared" si="34"/>
        <v>41689</v>
      </c>
      <c r="C93" s="11" t="s">
        <v>2</v>
      </c>
      <c r="D93" s="1">
        <f>SUM(E92)</f>
        <v>103475</v>
      </c>
      <c r="E93" s="1">
        <v>103708</v>
      </c>
      <c r="F93" s="1">
        <f t="shared" si="31"/>
        <v>233</v>
      </c>
      <c r="G93" s="1">
        <v>-75</v>
      </c>
      <c r="H93" s="1">
        <f t="shared" si="32"/>
        <v>158</v>
      </c>
      <c r="I93" s="22">
        <f t="shared" si="33"/>
        <v>-527</v>
      </c>
      <c r="J93" s="31">
        <f>IF(E93="","",E93)</f>
        <v>103708</v>
      </c>
      <c r="K93" s="30">
        <f>IF(E93="","",K92+H93)</f>
        <v>103181</v>
      </c>
    </row>
    <row r="94" spans="1:11" x14ac:dyDescent="0.2">
      <c r="B94" s="34">
        <f t="shared" si="34"/>
        <v>41690</v>
      </c>
      <c r="C94" s="11" t="s">
        <v>3</v>
      </c>
      <c r="D94" s="1">
        <f>SUM(E93)</f>
        <v>103708</v>
      </c>
      <c r="E94" s="1">
        <v>103851</v>
      </c>
      <c r="F94" s="1">
        <f>IF(SUM(E94,-D94)&lt;0,0,(SUM(E94,-D94)))</f>
        <v>143</v>
      </c>
      <c r="G94" s="1">
        <v>15</v>
      </c>
      <c r="H94" s="1">
        <f t="shared" si="32"/>
        <v>158</v>
      </c>
      <c r="I94" s="22">
        <f t="shared" si="33"/>
        <v>-512</v>
      </c>
      <c r="J94" s="31">
        <f>IF(E94="","",E94)</f>
        <v>103851</v>
      </c>
      <c r="K94" s="26">
        <f>IF(E94="","",K93+H94)</f>
        <v>103339</v>
      </c>
    </row>
    <row r="95" spans="1:11" x14ac:dyDescent="0.2">
      <c r="B95" s="34">
        <f t="shared" si="34"/>
        <v>41691</v>
      </c>
      <c r="C95" s="11" t="s">
        <v>4</v>
      </c>
      <c r="D95" s="1">
        <f>SUM(E94)</f>
        <v>103851</v>
      </c>
      <c r="E95" s="1">
        <v>103996</v>
      </c>
      <c r="F95" s="1">
        <f t="shared" si="31"/>
        <v>145</v>
      </c>
      <c r="G95" s="1">
        <v>30</v>
      </c>
      <c r="H95" s="1">
        <f t="shared" si="32"/>
        <v>175</v>
      </c>
      <c r="I95" s="22">
        <f t="shared" si="33"/>
        <v>-482</v>
      </c>
      <c r="J95" s="31">
        <f>IF(E95="","",E95)</f>
        <v>103996</v>
      </c>
      <c r="K95" s="26">
        <f>IF(E95="","",K94+H95)</f>
        <v>103514</v>
      </c>
    </row>
    <row r="96" spans="1:11" x14ac:dyDescent="0.2">
      <c r="B96" s="34">
        <f t="shared" si="34"/>
        <v>41692</v>
      </c>
      <c r="C96" s="11" t="s">
        <v>27</v>
      </c>
      <c r="D96" s="1" t="str">
        <f>IF(E96="","",SUM(E95))</f>
        <v/>
      </c>
      <c r="E96" s="1"/>
      <c r="F96" s="1" t="str">
        <f>IF(E96="","",SUM(E96,-D96))</f>
        <v/>
      </c>
      <c r="G96" s="1">
        <v>0</v>
      </c>
      <c r="H96" s="1">
        <f t="shared" si="32"/>
        <v>0</v>
      </c>
      <c r="I96" s="22">
        <f t="shared" si="33"/>
        <v>-482</v>
      </c>
      <c r="J96" s="31">
        <f>IF(E96="",E95,E96)</f>
        <v>103996</v>
      </c>
      <c r="K96" s="26">
        <f>IF(K95="","",K95+H96)</f>
        <v>103514</v>
      </c>
    </row>
    <row r="97" spans="1:11" x14ac:dyDescent="0.2">
      <c r="B97" s="34">
        <f t="shared" si="34"/>
        <v>41693</v>
      </c>
      <c r="C97" s="11" t="s">
        <v>28</v>
      </c>
      <c r="D97" s="1"/>
      <c r="E97" s="1"/>
      <c r="F97" s="1"/>
      <c r="G97" s="1">
        <v>0</v>
      </c>
      <c r="H97" s="1"/>
      <c r="I97" s="22"/>
      <c r="J97" s="31">
        <f>J96</f>
        <v>103996</v>
      </c>
      <c r="K97" s="26">
        <f>K96</f>
        <v>103514</v>
      </c>
    </row>
    <row r="98" spans="1:11" ht="13.5" thickBot="1" x14ac:dyDescent="0.25">
      <c r="B98" s="34"/>
      <c r="C98" s="8"/>
      <c r="D98" s="2"/>
      <c r="E98" s="2"/>
      <c r="F98" s="2"/>
      <c r="G98" s="2"/>
      <c r="H98" s="2"/>
      <c r="I98" s="45"/>
      <c r="J98" s="46"/>
      <c r="K98" s="47"/>
    </row>
    <row r="99" spans="1:11" ht="13.5" thickBot="1" x14ac:dyDescent="0.25">
      <c r="C99" s="9" t="s">
        <v>11</v>
      </c>
      <c r="D99" s="10"/>
      <c r="E99" s="10">
        <f>IF(E96="",SUM(E95,-D91),SUM(E96,-D91))</f>
        <v>1145</v>
      </c>
      <c r="F99" s="10">
        <f>SUM(F91:F96)</f>
        <v>1145</v>
      </c>
      <c r="G99" s="10">
        <f>SUM(G91:G96)</f>
        <v>82</v>
      </c>
      <c r="H99" s="10">
        <f>SUM(H91:H96)</f>
        <v>1227</v>
      </c>
      <c r="I99" s="21">
        <f>I96</f>
        <v>-482</v>
      </c>
      <c r="J99" s="20">
        <f>IF(E95="","",J87+F99)</f>
        <v>6634</v>
      </c>
      <c r="K99" s="20">
        <f>IF(E95="","",K87+H99)</f>
        <v>6152</v>
      </c>
    </row>
    <row r="100" spans="1:11" ht="13.5" thickBot="1" x14ac:dyDescent="0.25"/>
    <row r="101" spans="1:11" x14ac:dyDescent="0.2">
      <c r="A101" s="17" t="s">
        <v>10</v>
      </c>
      <c r="B101" s="16">
        <f>SUM(B89,1)</f>
        <v>9</v>
      </c>
      <c r="C101" s="3"/>
      <c r="D101" s="4"/>
      <c r="E101" s="4"/>
      <c r="F101" s="4"/>
      <c r="G101" s="4"/>
      <c r="H101" s="4"/>
      <c r="I101" s="5"/>
      <c r="J101" s="27"/>
      <c r="K101" s="28"/>
    </row>
    <row r="102" spans="1:11" x14ac:dyDescent="0.2">
      <c r="C102" s="6"/>
      <c r="D102" s="12" t="s">
        <v>5</v>
      </c>
      <c r="E102" s="12" t="s">
        <v>6</v>
      </c>
      <c r="F102" s="12" t="s">
        <v>7</v>
      </c>
      <c r="G102" s="13" t="s">
        <v>8</v>
      </c>
      <c r="H102" s="14" t="s">
        <v>9</v>
      </c>
      <c r="I102" s="7"/>
      <c r="J102" s="25" t="s">
        <v>25</v>
      </c>
      <c r="K102" s="22" t="s">
        <v>26</v>
      </c>
    </row>
    <row r="103" spans="1:11" x14ac:dyDescent="0.2">
      <c r="B103" s="34">
        <f>B97+1</f>
        <v>41694</v>
      </c>
      <c r="C103" s="11" t="s">
        <v>0</v>
      </c>
      <c r="D103" s="1">
        <f>IF(E96="",E95,E96)</f>
        <v>103996</v>
      </c>
      <c r="E103" s="1">
        <v>104070</v>
      </c>
      <c r="F103" s="1">
        <f t="shared" ref="F103:F107" si="35">IF(SUM(E103,-D103)&lt;0,0,(SUM(E103,-D103)))</f>
        <v>74</v>
      </c>
      <c r="G103" s="1">
        <v>25</v>
      </c>
      <c r="H103" s="1">
        <f t="shared" ref="H103:H108" si="36">SUM(F103,G103)</f>
        <v>99</v>
      </c>
      <c r="I103" s="22">
        <f t="shared" ref="I103:I108" si="37">IF(K103="","",K103-J103)</f>
        <v>-457</v>
      </c>
      <c r="J103" s="31">
        <f>IF(E103="","",E103)</f>
        <v>104070</v>
      </c>
      <c r="K103" s="26">
        <f>IF(E103="","",K97+H103)</f>
        <v>103613</v>
      </c>
    </row>
    <row r="104" spans="1:11" x14ac:dyDescent="0.2">
      <c r="B104" s="34">
        <f t="shared" ref="B104:B109" si="38">B103+1</f>
        <v>41695</v>
      </c>
      <c r="C104" s="11" t="s">
        <v>1</v>
      </c>
      <c r="D104" s="1">
        <f>SUM(E103)</f>
        <v>104070</v>
      </c>
      <c r="E104" s="1">
        <v>104119</v>
      </c>
      <c r="F104" s="1">
        <f t="shared" si="35"/>
        <v>49</v>
      </c>
      <c r="G104" s="1">
        <v>25</v>
      </c>
      <c r="H104" s="1">
        <f t="shared" si="36"/>
        <v>74</v>
      </c>
      <c r="I104" s="22">
        <f t="shared" si="37"/>
        <v>-432</v>
      </c>
      <c r="J104" s="31">
        <f>IF(E104="","",E104)</f>
        <v>104119</v>
      </c>
      <c r="K104" s="26">
        <f>IF(E104="","",K103+H104)</f>
        <v>103687</v>
      </c>
    </row>
    <row r="105" spans="1:11" x14ac:dyDescent="0.2">
      <c r="B105" s="34">
        <f t="shared" si="38"/>
        <v>41696</v>
      </c>
      <c r="C105" s="11" t="s">
        <v>2</v>
      </c>
      <c r="D105" s="1">
        <f>SUM(E104)</f>
        <v>104119</v>
      </c>
      <c r="E105" s="1">
        <v>104171</v>
      </c>
      <c r="F105" s="1">
        <f t="shared" si="35"/>
        <v>52</v>
      </c>
      <c r="G105" s="1">
        <v>25</v>
      </c>
      <c r="H105" s="1">
        <f t="shared" si="36"/>
        <v>77</v>
      </c>
      <c r="I105" s="22">
        <f t="shared" si="37"/>
        <v>-407</v>
      </c>
      <c r="J105" s="31">
        <f>IF(E105="","",E105)</f>
        <v>104171</v>
      </c>
      <c r="K105" s="30">
        <f>IF(E105="","",K104+H105)</f>
        <v>103764</v>
      </c>
    </row>
    <row r="106" spans="1:11" x14ac:dyDescent="0.2">
      <c r="B106" s="34">
        <f t="shared" si="38"/>
        <v>41697</v>
      </c>
      <c r="C106" s="50" t="s">
        <v>3</v>
      </c>
      <c r="D106" s="29">
        <f>SUM(E105)</f>
        <v>104171</v>
      </c>
      <c r="E106" s="29">
        <v>104296</v>
      </c>
      <c r="F106" s="29">
        <f>IF(SUM(E106,-D106)&lt;0,0,(SUM(E106,-D106)))</f>
        <v>125</v>
      </c>
      <c r="G106" s="29">
        <v>20</v>
      </c>
      <c r="H106" s="29">
        <f t="shared" si="36"/>
        <v>145</v>
      </c>
      <c r="I106" s="157">
        <f t="shared" si="37"/>
        <v>-387</v>
      </c>
      <c r="J106" s="158">
        <f>IF(E106="","",E106)</f>
        <v>104296</v>
      </c>
      <c r="K106" s="30">
        <f>IF(E106="","",K105+H106)</f>
        <v>103909</v>
      </c>
    </row>
    <row r="107" spans="1:11" x14ac:dyDescent="0.2">
      <c r="B107" s="34">
        <f t="shared" si="38"/>
        <v>41698</v>
      </c>
      <c r="C107" s="51" t="s">
        <v>4</v>
      </c>
      <c r="D107" s="52">
        <f>SUM(E106)</f>
        <v>104296</v>
      </c>
      <c r="E107" s="52">
        <v>104296</v>
      </c>
      <c r="F107" s="52">
        <f t="shared" si="35"/>
        <v>0</v>
      </c>
      <c r="G107" s="52">
        <v>0</v>
      </c>
      <c r="H107" s="52">
        <f t="shared" si="36"/>
        <v>0</v>
      </c>
      <c r="I107" s="53">
        <f t="shared" si="37"/>
        <v>-387</v>
      </c>
      <c r="J107" s="54">
        <f>IF(E107="","",E107)</f>
        <v>104296</v>
      </c>
      <c r="K107" s="55">
        <f>IF(E107="","",K106+H107)</f>
        <v>103909</v>
      </c>
    </row>
    <row r="108" spans="1:11" x14ac:dyDescent="0.2">
      <c r="B108" s="34">
        <f t="shared" si="38"/>
        <v>41699</v>
      </c>
      <c r="C108" s="11" t="s">
        <v>27</v>
      </c>
      <c r="D108" s="1" t="str">
        <f>IF(E108="","",SUM(E107))</f>
        <v/>
      </c>
      <c r="E108" s="1"/>
      <c r="F108" s="1" t="str">
        <f>IF(E108="","",SUM(E108,-D108))</f>
        <v/>
      </c>
      <c r="G108" s="1">
        <v>0</v>
      </c>
      <c r="H108" s="1">
        <f t="shared" si="36"/>
        <v>0</v>
      </c>
      <c r="I108" s="22">
        <f t="shared" si="37"/>
        <v>-387</v>
      </c>
      <c r="J108" s="31">
        <f>IF(E108="",E107,E108)</f>
        <v>104296</v>
      </c>
      <c r="K108" s="26">
        <f>IF(K107="","",K107+H108)</f>
        <v>103909</v>
      </c>
    </row>
    <row r="109" spans="1:11" x14ac:dyDescent="0.2">
      <c r="B109" s="34">
        <f t="shared" si="38"/>
        <v>41700</v>
      </c>
      <c r="C109" s="11" t="s">
        <v>28</v>
      </c>
      <c r="D109" s="1"/>
      <c r="E109" s="1"/>
      <c r="F109" s="1"/>
      <c r="G109" s="1"/>
      <c r="H109" s="1"/>
      <c r="I109" s="22"/>
      <c r="J109" s="31">
        <f>J108</f>
        <v>104296</v>
      </c>
      <c r="K109" s="26">
        <f>K108</f>
        <v>103909</v>
      </c>
    </row>
    <row r="110" spans="1:11" ht="13.5" thickBot="1" x14ac:dyDescent="0.25">
      <c r="B110" s="34"/>
      <c r="C110" s="8"/>
      <c r="D110" s="2"/>
      <c r="E110" s="2"/>
      <c r="F110" s="2"/>
      <c r="G110" s="2"/>
      <c r="H110" s="2"/>
      <c r="I110" s="45"/>
      <c r="J110" s="46"/>
      <c r="K110" s="47"/>
    </row>
    <row r="111" spans="1:11" ht="13.5" thickBot="1" x14ac:dyDescent="0.25">
      <c r="C111" s="9" t="s">
        <v>11</v>
      </c>
      <c r="D111" s="10"/>
      <c r="E111" s="10">
        <f>IF(E108="",SUM(E107,-D103),SUM(E108,-D103))</f>
        <v>300</v>
      </c>
      <c r="F111" s="10">
        <f>SUM(F103:F108)</f>
        <v>300</v>
      </c>
      <c r="G111" s="10">
        <f>SUM(G103:G108)</f>
        <v>95</v>
      </c>
      <c r="H111" s="10">
        <f>SUM(H103:H108)</f>
        <v>395</v>
      </c>
      <c r="I111" s="21">
        <f>I108</f>
        <v>-387</v>
      </c>
      <c r="J111" s="20">
        <f>IF(E107="","",J99+F111)</f>
        <v>6934</v>
      </c>
      <c r="K111" s="20">
        <f>IF(E107="","",K99+H111)</f>
        <v>6547</v>
      </c>
    </row>
    <row r="112" spans="1:11" ht="13.5" thickBot="1" x14ac:dyDescent="0.25"/>
    <row r="113" spans="1:11" x14ac:dyDescent="0.2">
      <c r="A113" s="15" t="s">
        <v>10</v>
      </c>
      <c r="B113" s="16">
        <f>SUM(B101,1)</f>
        <v>10</v>
      </c>
      <c r="C113" s="3"/>
      <c r="D113" s="4"/>
      <c r="E113" s="4"/>
      <c r="F113" s="4"/>
      <c r="G113" s="4"/>
      <c r="H113" s="4"/>
      <c r="I113" s="5"/>
      <c r="J113" s="27"/>
      <c r="K113" s="28"/>
    </row>
    <row r="114" spans="1:11" x14ac:dyDescent="0.2">
      <c r="B114" s="34"/>
      <c r="C114" s="6"/>
      <c r="D114" s="12" t="s">
        <v>5</v>
      </c>
      <c r="E114" s="12" t="s">
        <v>6</v>
      </c>
      <c r="F114" s="12" t="s">
        <v>7</v>
      </c>
      <c r="G114" s="13" t="s">
        <v>8</v>
      </c>
      <c r="H114" s="14" t="s">
        <v>9</v>
      </c>
      <c r="I114" s="7"/>
      <c r="J114" s="25" t="s">
        <v>25</v>
      </c>
      <c r="K114" s="22" t="s">
        <v>26</v>
      </c>
    </row>
    <row r="115" spans="1:11" x14ac:dyDescent="0.2">
      <c r="B115" s="34">
        <f>B109+1</f>
        <v>41701</v>
      </c>
      <c r="C115" s="11" t="s">
        <v>0</v>
      </c>
      <c r="D115" s="1">
        <f>IF(E108="",E107,E108)</f>
        <v>104296</v>
      </c>
      <c r="E115" s="1">
        <v>104296</v>
      </c>
      <c r="F115" s="1">
        <f t="shared" ref="F115:F117" si="39">IF(SUM(E115,-D115)&lt;0,0,(SUM(E115,-D115)))</f>
        <v>0</v>
      </c>
      <c r="G115" s="1">
        <v>0</v>
      </c>
      <c r="H115" s="1">
        <f t="shared" ref="H115:H120" si="40">SUM(F115,G115)</f>
        <v>0</v>
      </c>
      <c r="I115" s="22">
        <f t="shared" ref="I115:I120" si="41">IF(K115="","",K115-J115)</f>
        <v>-387</v>
      </c>
      <c r="J115" s="31">
        <f>IF(E115="","",E115)</f>
        <v>104296</v>
      </c>
      <c r="K115" s="26">
        <f>IF(E115="","",K109+H115)</f>
        <v>103909</v>
      </c>
    </row>
    <row r="116" spans="1:11" x14ac:dyDescent="0.2">
      <c r="B116" s="34">
        <f t="shared" ref="B116:B121" si="42">B115+1</f>
        <v>41702</v>
      </c>
      <c r="C116" s="11" t="s">
        <v>1</v>
      </c>
      <c r="D116" s="1">
        <f>SUM(E115)</f>
        <v>104296</v>
      </c>
      <c r="E116" s="1">
        <v>104296</v>
      </c>
      <c r="F116" s="1">
        <f t="shared" si="39"/>
        <v>0</v>
      </c>
      <c r="G116" s="1">
        <v>0</v>
      </c>
      <c r="H116" s="1">
        <f t="shared" si="40"/>
        <v>0</v>
      </c>
      <c r="I116" s="22">
        <f t="shared" si="41"/>
        <v>-387</v>
      </c>
      <c r="J116" s="31">
        <f>IF(E116="","",E116)</f>
        <v>104296</v>
      </c>
      <c r="K116" s="26">
        <f>IF(E116="","",K115+H116)</f>
        <v>103909</v>
      </c>
    </row>
    <row r="117" spans="1:11" x14ac:dyDescent="0.2">
      <c r="B117" s="34">
        <f t="shared" si="42"/>
        <v>41703</v>
      </c>
      <c r="C117" s="11" t="s">
        <v>2</v>
      </c>
      <c r="D117" s="1">
        <f>SUM(E116)</f>
        <v>104296</v>
      </c>
      <c r="E117" s="1">
        <v>104296</v>
      </c>
      <c r="F117" s="1">
        <f t="shared" si="39"/>
        <v>0</v>
      </c>
      <c r="G117" s="1">
        <v>0</v>
      </c>
      <c r="H117" s="1">
        <f t="shared" si="40"/>
        <v>0</v>
      </c>
      <c r="I117" s="22">
        <f t="shared" si="41"/>
        <v>-387</v>
      </c>
      <c r="J117" s="31">
        <f>IF(E117="","",E117)</f>
        <v>104296</v>
      </c>
      <c r="K117" s="30">
        <f>IF(E117="","",K116+H117)</f>
        <v>103909</v>
      </c>
    </row>
    <row r="118" spans="1:11" x14ac:dyDescent="0.2">
      <c r="B118" s="34">
        <f t="shared" si="42"/>
        <v>41704</v>
      </c>
      <c r="C118" s="11" t="s">
        <v>3</v>
      </c>
      <c r="D118" s="1">
        <f>SUM(E117)</f>
        <v>104296</v>
      </c>
      <c r="E118" s="1">
        <v>104296</v>
      </c>
      <c r="F118" s="1">
        <f>IF(SUM(E118,-D118)&lt;0,0,(SUM(E118,-D118)))</f>
        <v>0</v>
      </c>
      <c r="G118" s="1">
        <v>0</v>
      </c>
      <c r="H118" s="1">
        <f t="shared" si="40"/>
        <v>0</v>
      </c>
      <c r="I118" s="22">
        <f t="shared" si="41"/>
        <v>-387</v>
      </c>
      <c r="J118" s="31">
        <f>IF(E118="","",E118)</f>
        <v>104296</v>
      </c>
      <c r="K118" s="26">
        <f>IF(E118="","",K117+H118)</f>
        <v>103909</v>
      </c>
    </row>
    <row r="119" spans="1:11" x14ac:dyDescent="0.2">
      <c r="B119" s="34">
        <f t="shared" si="42"/>
        <v>41705</v>
      </c>
      <c r="C119" s="11" t="s">
        <v>4</v>
      </c>
      <c r="D119" s="1">
        <f>SUM(E118)</f>
        <v>104296</v>
      </c>
      <c r="E119" s="1">
        <v>104296</v>
      </c>
      <c r="F119" s="1">
        <f>IF(SUM(E119,-D119)&lt;0,0,(SUM(E119,-D119)))</f>
        <v>0</v>
      </c>
      <c r="G119" s="1">
        <v>0</v>
      </c>
      <c r="H119" s="1">
        <f t="shared" si="40"/>
        <v>0</v>
      </c>
      <c r="I119" s="22">
        <f t="shared" si="41"/>
        <v>-387</v>
      </c>
      <c r="J119" s="31">
        <f>IF(E119="","",E119)</f>
        <v>104296</v>
      </c>
      <c r="K119" s="26">
        <f>IF(E119="","",K118+H119)</f>
        <v>103909</v>
      </c>
    </row>
    <row r="120" spans="1:11" x14ac:dyDescent="0.2">
      <c r="B120" s="34">
        <f t="shared" si="42"/>
        <v>41706</v>
      </c>
      <c r="C120" s="11" t="s">
        <v>27</v>
      </c>
      <c r="D120" s="1" t="str">
        <f>IF(E120="","",SUM(E119))</f>
        <v/>
      </c>
      <c r="E120" s="1"/>
      <c r="F120" s="1" t="str">
        <f>IF(E120="","",SUM(E120,-D120))</f>
        <v/>
      </c>
      <c r="G120" s="1">
        <v>0</v>
      </c>
      <c r="H120" s="1">
        <f t="shared" si="40"/>
        <v>0</v>
      </c>
      <c r="I120" s="22">
        <f t="shared" si="41"/>
        <v>-387</v>
      </c>
      <c r="J120" s="31">
        <f>IF(E120="",E119,E120)</f>
        <v>104296</v>
      </c>
      <c r="K120" s="26">
        <f>IF(K119="","",K119+H120)</f>
        <v>103909</v>
      </c>
    </row>
    <row r="121" spans="1:11" x14ac:dyDescent="0.2">
      <c r="B121" s="34">
        <f t="shared" si="42"/>
        <v>41707</v>
      </c>
      <c r="C121" s="11" t="s">
        <v>28</v>
      </c>
      <c r="D121" s="1"/>
      <c r="E121" s="1"/>
      <c r="F121" s="1"/>
      <c r="G121" s="1">
        <v>0</v>
      </c>
      <c r="H121" s="1"/>
      <c r="I121" s="22"/>
      <c r="J121" s="31">
        <f>J120</f>
        <v>104296</v>
      </c>
      <c r="K121" s="26">
        <f>K120</f>
        <v>103909</v>
      </c>
    </row>
    <row r="122" spans="1:11" ht="13.5" thickBot="1" x14ac:dyDescent="0.25">
      <c r="B122" s="34"/>
      <c r="C122" s="8"/>
      <c r="D122" s="2"/>
      <c r="E122" s="2"/>
      <c r="F122" s="2"/>
      <c r="G122" s="2"/>
      <c r="H122" s="2"/>
      <c r="I122" s="45"/>
      <c r="J122" s="46"/>
      <c r="K122" s="47"/>
    </row>
    <row r="123" spans="1:11" ht="13.5" thickBot="1" x14ac:dyDescent="0.25">
      <c r="C123" s="9" t="s">
        <v>11</v>
      </c>
      <c r="D123" s="10"/>
      <c r="E123" s="10">
        <f>IF(E120="",SUM(E119,-D115),SUM(E120,-D115))</f>
        <v>0</v>
      </c>
      <c r="F123" s="10">
        <f>SUM(F115:F120)</f>
        <v>0</v>
      </c>
      <c r="G123" s="10">
        <f>SUM(G115:G120)</f>
        <v>0</v>
      </c>
      <c r="H123" s="10">
        <f>SUM(H115:H120)</f>
        <v>0</v>
      </c>
      <c r="I123" s="21">
        <f>I120</f>
        <v>-387</v>
      </c>
      <c r="J123" s="20">
        <f>IF(E119="","",J111+F123)</f>
        <v>6934</v>
      </c>
      <c r="K123" s="20">
        <f>IF(E119="","",K111+H123)</f>
        <v>6547</v>
      </c>
    </row>
    <row r="124" spans="1:11" ht="13.5" thickBot="1" x14ac:dyDescent="0.25"/>
    <row r="125" spans="1:11" x14ac:dyDescent="0.2">
      <c r="A125" s="15" t="s">
        <v>10</v>
      </c>
      <c r="B125" s="16">
        <f>SUM(B113,1)</f>
        <v>11</v>
      </c>
      <c r="C125" s="3"/>
      <c r="D125" s="4"/>
      <c r="E125" s="4"/>
      <c r="F125" s="4"/>
      <c r="G125" s="4"/>
      <c r="H125" s="4"/>
      <c r="I125" s="5"/>
      <c r="J125" s="27"/>
      <c r="K125" s="28"/>
    </row>
    <row r="126" spans="1:11" x14ac:dyDescent="0.2">
      <c r="C126" s="6"/>
      <c r="D126" s="12" t="s">
        <v>5</v>
      </c>
      <c r="E126" s="12" t="s">
        <v>6</v>
      </c>
      <c r="F126" s="12" t="s">
        <v>7</v>
      </c>
      <c r="G126" s="13" t="s">
        <v>8</v>
      </c>
      <c r="H126" s="14" t="s">
        <v>9</v>
      </c>
      <c r="I126" s="7"/>
      <c r="J126" s="25" t="s">
        <v>25</v>
      </c>
      <c r="K126" s="22" t="s">
        <v>26</v>
      </c>
    </row>
    <row r="127" spans="1:11" x14ac:dyDescent="0.2">
      <c r="B127" s="34">
        <f>B121+1</f>
        <v>41708</v>
      </c>
      <c r="C127" s="11" t="s">
        <v>0</v>
      </c>
      <c r="D127" s="1">
        <f>IF(E120="",E119,E120)</f>
        <v>104296</v>
      </c>
      <c r="E127" s="1">
        <v>104441</v>
      </c>
      <c r="F127" s="1">
        <f t="shared" ref="F127:F131" si="43">IF(SUM(E127,-D127)&lt;0,0,(SUM(E127,-D127)))</f>
        <v>145</v>
      </c>
      <c r="G127" s="1">
        <v>0</v>
      </c>
      <c r="H127" s="1">
        <f t="shared" ref="H127:H132" si="44">SUM(F127,G127)</f>
        <v>145</v>
      </c>
      <c r="I127" s="22">
        <f t="shared" ref="I127:I132" si="45">IF(K127="","",K127-J127)</f>
        <v>-387</v>
      </c>
      <c r="J127" s="31">
        <f>IF(E127="","",E127)</f>
        <v>104441</v>
      </c>
      <c r="K127" s="26">
        <f>IF(E127="","",K121+H127)</f>
        <v>104054</v>
      </c>
    </row>
    <row r="128" spans="1:11" x14ac:dyDescent="0.2">
      <c r="B128" s="34">
        <f t="shared" ref="B128:B133" si="46">B127+1</f>
        <v>41709</v>
      </c>
      <c r="C128" s="11" t="s">
        <v>1</v>
      </c>
      <c r="D128" s="1">
        <f>SUM(E127)</f>
        <v>104441</v>
      </c>
      <c r="E128" s="1">
        <v>104494</v>
      </c>
      <c r="F128" s="1">
        <f t="shared" si="43"/>
        <v>53</v>
      </c>
      <c r="G128" s="1">
        <v>15</v>
      </c>
      <c r="H128" s="1">
        <f t="shared" si="44"/>
        <v>68</v>
      </c>
      <c r="I128" s="22">
        <f t="shared" si="45"/>
        <v>-372</v>
      </c>
      <c r="J128" s="31">
        <f>IF(E128="","",E128)</f>
        <v>104494</v>
      </c>
      <c r="K128" s="26">
        <f>IF(E128="","",K127+H128)</f>
        <v>104122</v>
      </c>
    </row>
    <row r="129" spans="1:11" x14ac:dyDescent="0.2">
      <c r="B129" s="34">
        <f t="shared" si="46"/>
        <v>41710</v>
      </c>
      <c r="C129" s="11" t="s">
        <v>2</v>
      </c>
      <c r="D129" s="1">
        <f>SUM(E128)</f>
        <v>104494</v>
      </c>
      <c r="E129" s="1">
        <v>104652</v>
      </c>
      <c r="F129" s="1">
        <f>IF(SUM(E129,-D129)&lt;0,0,(SUM(E129,-D129)))</f>
        <v>158</v>
      </c>
      <c r="G129" s="1">
        <v>15</v>
      </c>
      <c r="H129" s="1">
        <f t="shared" si="44"/>
        <v>173</v>
      </c>
      <c r="I129" s="22">
        <f t="shared" si="45"/>
        <v>-357</v>
      </c>
      <c r="J129" s="31">
        <f>IF(E129="","",E129)</f>
        <v>104652</v>
      </c>
      <c r="K129" s="30">
        <f>IF(E129="","",K128+H129)</f>
        <v>104295</v>
      </c>
    </row>
    <row r="130" spans="1:11" x14ac:dyDescent="0.2">
      <c r="B130" s="34">
        <f t="shared" si="46"/>
        <v>41711</v>
      </c>
      <c r="C130" s="11" t="s">
        <v>3</v>
      </c>
      <c r="D130" s="1">
        <f>SUM(E129)</f>
        <v>104652</v>
      </c>
      <c r="E130" s="1">
        <v>104885</v>
      </c>
      <c r="F130" s="1">
        <f t="shared" si="43"/>
        <v>233</v>
      </c>
      <c r="G130" s="1">
        <v>-30</v>
      </c>
      <c r="H130" s="1">
        <f t="shared" si="44"/>
        <v>203</v>
      </c>
      <c r="I130" s="22">
        <f t="shared" si="45"/>
        <v>-387</v>
      </c>
      <c r="J130" s="31">
        <f>IF(E130="","",E130)</f>
        <v>104885</v>
      </c>
      <c r="K130" s="26">
        <f>IF(E130="","",K129+H130)</f>
        <v>104498</v>
      </c>
    </row>
    <row r="131" spans="1:11" x14ac:dyDescent="0.2">
      <c r="B131" s="34">
        <f t="shared" si="46"/>
        <v>41712</v>
      </c>
      <c r="C131" s="11" t="s">
        <v>4</v>
      </c>
      <c r="D131" s="1">
        <f>SUM(E130)</f>
        <v>104885</v>
      </c>
      <c r="E131" s="1">
        <v>105049</v>
      </c>
      <c r="F131" s="1">
        <f t="shared" si="43"/>
        <v>164</v>
      </c>
      <c r="G131" s="1">
        <v>30</v>
      </c>
      <c r="H131" s="1">
        <f t="shared" si="44"/>
        <v>194</v>
      </c>
      <c r="I131" s="22">
        <f t="shared" si="45"/>
        <v>-357</v>
      </c>
      <c r="J131" s="31">
        <f>IF(E131="","",E131)</f>
        <v>105049</v>
      </c>
      <c r="K131" s="26">
        <f>IF(E131="","",K130+H131)</f>
        <v>104692</v>
      </c>
    </row>
    <row r="132" spans="1:11" x14ac:dyDescent="0.2">
      <c r="B132" s="34">
        <f t="shared" si="46"/>
        <v>41713</v>
      </c>
      <c r="C132" s="11" t="s">
        <v>27</v>
      </c>
      <c r="D132" s="1" t="str">
        <f>IF(E132="","",SUM(E131))</f>
        <v/>
      </c>
      <c r="E132" s="1"/>
      <c r="F132" s="1" t="str">
        <f>IF(E132="","",SUM(E132,-D132))</f>
        <v/>
      </c>
      <c r="G132" s="1">
        <v>0</v>
      </c>
      <c r="H132" s="1">
        <f t="shared" si="44"/>
        <v>0</v>
      </c>
      <c r="I132" s="22">
        <f t="shared" si="45"/>
        <v>-357</v>
      </c>
      <c r="J132" s="31">
        <f>IF(E132="",E131,E132)</f>
        <v>105049</v>
      </c>
      <c r="K132" s="26">
        <f>IF(K131="","",K131+H132)</f>
        <v>104692</v>
      </c>
    </row>
    <row r="133" spans="1:11" x14ac:dyDescent="0.2">
      <c r="B133" s="34">
        <f t="shared" si="46"/>
        <v>41714</v>
      </c>
      <c r="C133" s="11" t="s">
        <v>28</v>
      </c>
      <c r="D133" s="1"/>
      <c r="E133" s="1"/>
      <c r="F133" s="1"/>
      <c r="G133" s="1">
        <v>0</v>
      </c>
      <c r="H133" s="1"/>
      <c r="I133" s="22"/>
      <c r="J133" s="31">
        <f>J132</f>
        <v>105049</v>
      </c>
      <c r="K133" s="26">
        <f>K132</f>
        <v>104692</v>
      </c>
    </row>
    <row r="134" spans="1:11" ht="13.5" thickBot="1" x14ac:dyDescent="0.25">
      <c r="B134" s="34"/>
      <c r="C134" s="8"/>
      <c r="D134" s="2"/>
      <c r="E134" s="2"/>
      <c r="F134" s="2"/>
      <c r="G134" s="2"/>
      <c r="H134" s="2"/>
      <c r="I134" s="45"/>
      <c r="J134" s="46"/>
      <c r="K134" s="47"/>
    </row>
    <row r="135" spans="1:11" ht="13.5" thickBot="1" x14ac:dyDescent="0.25">
      <c r="C135" s="9" t="s">
        <v>11</v>
      </c>
      <c r="D135" s="10"/>
      <c r="E135" s="10">
        <f>IF(E132="",SUM(E131,-D127),SUM(E132,-D127))</f>
        <v>753</v>
      </c>
      <c r="F135" s="10">
        <f>SUM(F127:F132)</f>
        <v>753</v>
      </c>
      <c r="G135" s="10">
        <f>SUM(G127:G132)</f>
        <v>30</v>
      </c>
      <c r="H135" s="10">
        <f>SUM(H127:H132)</f>
        <v>783</v>
      </c>
      <c r="I135" s="21">
        <f>I132</f>
        <v>-357</v>
      </c>
      <c r="J135" s="20">
        <f>IF(E131="","",J123+F135)</f>
        <v>7687</v>
      </c>
      <c r="K135" s="20">
        <f>IF(E131="","",K123+H135)</f>
        <v>7330</v>
      </c>
    </row>
    <row r="136" spans="1:11" ht="13.5" thickBot="1" x14ac:dyDescent="0.25"/>
    <row r="137" spans="1:11" x14ac:dyDescent="0.2">
      <c r="A137" s="15" t="s">
        <v>10</v>
      </c>
      <c r="B137" s="16">
        <f>SUM(B125,1)</f>
        <v>12</v>
      </c>
      <c r="C137" s="3"/>
      <c r="D137" s="4"/>
      <c r="E137" s="4"/>
      <c r="F137" s="4"/>
      <c r="G137" s="4"/>
      <c r="H137" s="4"/>
      <c r="I137" s="5"/>
      <c r="J137" s="27"/>
      <c r="K137" s="28"/>
    </row>
    <row r="138" spans="1:11" x14ac:dyDescent="0.2">
      <c r="C138" s="6"/>
      <c r="D138" s="12" t="s">
        <v>5</v>
      </c>
      <c r="E138" s="12" t="s">
        <v>6</v>
      </c>
      <c r="F138" s="12" t="s">
        <v>7</v>
      </c>
      <c r="G138" s="13" t="s">
        <v>8</v>
      </c>
      <c r="H138" s="14" t="s">
        <v>9</v>
      </c>
      <c r="I138" s="7"/>
      <c r="J138" s="25" t="s">
        <v>25</v>
      </c>
      <c r="K138" s="22" t="s">
        <v>26</v>
      </c>
    </row>
    <row r="139" spans="1:11" x14ac:dyDescent="0.2">
      <c r="B139" s="34">
        <f>B133+1</f>
        <v>41715</v>
      </c>
      <c r="C139" s="11" t="s">
        <v>0</v>
      </c>
      <c r="D139" s="1">
        <f>IF(E132="",E131,E132)</f>
        <v>105049</v>
      </c>
      <c r="E139" s="1">
        <v>105206</v>
      </c>
      <c r="F139" s="1">
        <f t="shared" ref="F139:F143" si="47">IF(SUM(E139,-D139)&lt;0,0,(SUM(E139,-D139)))</f>
        <v>157</v>
      </c>
      <c r="G139" s="1">
        <v>37</v>
      </c>
      <c r="H139" s="1">
        <f t="shared" ref="H139:H144" si="48">SUM(F139,G139)</f>
        <v>194</v>
      </c>
      <c r="I139" s="22">
        <f t="shared" ref="I139:I144" si="49">IF(K139="","",K139-J139)</f>
        <v>-320</v>
      </c>
      <c r="J139" s="31">
        <f>IF(E139="","",E139)</f>
        <v>105206</v>
      </c>
      <c r="K139" s="26">
        <f>IF(E139="","",K133+H139)</f>
        <v>104886</v>
      </c>
    </row>
    <row r="140" spans="1:11" x14ac:dyDescent="0.2">
      <c r="B140" s="34">
        <f t="shared" ref="B140:B145" si="50">B139+1</f>
        <v>41716</v>
      </c>
      <c r="C140" s="11" t="s">
        <v>1</v>
      </c>
      <c r="D140" s="1">
        <f>SUM(E139)</f>
        <v>105206</v>
      </c>
      <c r="E140" s="1">
        <v>105251</v>
      </c>
      <c r="F140" s="1">
        <f t="shared" si="47"/>
        <v>45</v>
      </c>
      <c r="G140" s="1">
        <v>40</v>
      </c>
      <c r="H140" s="1">
        <f t="shared" si="48"/>
        <v>85</v>
      </c>
      <c r="I140" s="22">
        <f t="shared" si="49"/>
        <v>-280</v>
      </c>
      <c r="J140" s="31">
        <f>IF(E140="","",E140)</f>
        <v>105251</v>
      </c>
      <c r="K140" s="26">
        <f>IF(E140="","",K139+H140)</f>
        <v>104971</v>
      </c>
    </row>
    <row r="141" spans="1:11" x14ac:dyDescent="0.2">
      <c r="B141" s="34">
        <f t="shared" si="50"/>
        <v>41717</v>
      </c>
      <c r="C141" s="11" t="s">
        <v>2</v>
      </c>
      <c r="D141" s="1">
        <f>SUM(E140)</f>
        <v>105251</v>
      </c>
      <c r="E141" s="1">
        <v>105415</v>
      </c>
      <c r="F141" s="1">
        <f t="shared" si="47"/>
        <v>164</v>
      </c>
      <c r="G141" s="1">
        <v>0</v>
      </c>
      <c r="H141" s="1">
        <f t="shared" si="48"/>
        <v>164</v>
      </c>
      <c r="I141" s="22">
        <f t="shared" si="49"/>
        <v>-280</v>
      </c>
      <c r="J141" s="31">
        <f>IF(E141="","",E141)</f>
        <v>105415</v>
      </c>
      <c r="K141" s="30">
        <f>IF(E141="","",K140+H141)</f>
        <v>105135</v>
      </c>
    </row>
    <row r="142" spans="1:11" x14ac:dyDescent="0.2">
      <c r="B142" s="34">
        <f t="shared" si="50"/>
        <v>41718</v>
      </c>
      <c r="C142" s="11" t="s">
        <v>3</v>
      </c>
      <c r="D142" s="1">
        <f>SUM(E141)</f>
        <v>105415</v>
      </c>
      <c r="E142" s="1">
        <v>105614</v>
      </c>
      <c r="F142" s="1">
        <f>IF(SUM(E142,-D142)&lt;0,0,(SUM(E142,-D142)))</f>
        <v>199</v>
      </c>
      <c r="G142" s="1">
        <v>40</v>
      </c>
      <c r="H142" s="1">
        <f t="shared" si="48"/>
        <v>239</v>
      </c>
      <c r="I142" s="22">
        <f t="shared" si="49"/>
        <v>-240</v>
      </c>
      <c r="J142" s="31">
        <f>IF(E142="","",E142)</f>
        <v>105614</v>
      </c>
      <c r="K142" s="26">
        <f>IF(E142="","",K141+H142)</f>
        <v>105374</v>
      </c>
    </row>
    <row r="143" spans="1:11" x14ac:dyDescent="0.2">
      <c r="B143" s="34">
        <f t="shared" si="50"/>
        <v>41719</v>
      </c>
      <c r="C143" s="11" t="s">
        <v>4</v>
      </c>
      <c r="D143" s="1">
        <f>SUM(E142)</f>
        <v>105614</v>
      </c>
      <c r="E143" s="1">
        <v>105713</v>
      </c>
      <c r="F143" s="1">
        <f t="shared" si="47"/>
        <v>99</v>
      </c>
      <c r="G143" s="1">
        <v>40</v>
      </c>
      <c r="H143" s="1">
        <f t="shared" si="48"/>
        <v>139</v>
      </c>
      <c r="I143" s="22">
        <f t="shared" si="49"/>
        <v>-200</v>
      </c>
      <c r="J143" s="31">
        <f>IF(E143="","",E143)</f>
        <v>105713</v>
      </c>
      <c r="K143" s="26">
        <f>IF(E143="","",K142+H143)</f>
        <v>105513</v>
      </c>
    </row>
    <row r="144" spans="1:11" x14ac:dyDescent="0.2">
      <c r="B144" s="34">
        <f t="shared" si="50"/>
        <v>41720</v>
      </c>
      <c r="C144" s="11" t="s">
        <v>27</v>
      </c>
      <c r="D144" s="1" t="str">
        <f>IF(E144="","",SUM(E143))</f>
        <v/>
      </c>
      <c r="E144" s="1"/>
      <c r="F144" s="1" t="str">
        <f>IF(E144="","",SUM(E144,-D144))</f>
        <v/>
      </c>
      <c r="G144" s="1">
        <v>0</v>
      </c>
      <c r="H144" s="1">
        <f t="shared" si="48"/>
        <v>0</v>
      </c>
      <c r="I144" s="22">
        <f t="shared" si="49"/>
        <v>-200</v>
      </c>
      <c r="J144" s="31">
        <f>IF(E144="",E143,E144)</f>
        <v>105713</v>
      </c>
      <c r="K144" s="26">
        <f>IF(K143="","",K143+H144)</f>
        <v>105513</v>
      </c>
    </row>
    <row r="145" spans="1:11" x14ac:dyDescent="0.2">
      <c r="B145" s="34">
        <f t="shared" si="50"/>
        <v>41721</v>
      </c>
      <c r="C145" s="11" t="s">
        <v>28</v>
      </c>
      <c r="D145" s="1"/>
      <c r="E145" s="1"/>
      <c r="F145" s="1"/>
      <c r="G145" s="1">
        <v>0</v>
      </c>
      <c r="H145" s="1"/>
      <c r="I145" s="22"/>
      <c r="J145" s="31">
        <f>J144</f>
        <v>105713</v>
      </c>
      <c r="K145" s="26">
        <f>K144</f>
        <v>105513</v>
      </c>
    </row>
    <row r="146" spans="1:11" ht="13.5" thickBot="1" x14ac:dyDescent="0.25">
      <c r="B146" s="34"/>
      <c r="C146" s="8"/>
      <c r="D146" s="2"/>
      <c r="E146" s="2"/>
      <c r="F146" s="2"/>
      <c r="G146" s="2"/>
      <c r="H146" s="2"/>
      <c r="I146" s="45"/>
      <c r="J146" s="46"/>
      <c r="K146" s="47"/>
    </row>
    <row r="147" spans="1:11" ht="13.5" thickBot="1" x14ac:dyDescent="0.25">
      <c r="C147" s="9" t="s">
        <v>11</v>
      </c>
      <c r="D147" s="10"/>
      <c r="E147" s="10">
        <f>IF(E144="",SUM(E143,-D139),SUM(E144,-D139))</f>
        <v>664</v>
      </c>
      <c r="F147" s="10">
        <f>SUM(F139:F144)</f>
        <v>664</v>
      </c>
      <c r="G147" s="10">
        <f>SUM(G139:G144)</f>
        <v>157</v>
      </c>
      <c r="H147" s="10">
        <f>SUM(H139:H144)</f>
        <v>821</v>
      </c>
      <c r="I147" s="21">
        <f>I144</f>
        <v>-200</v>
      </c>
      <c r="J147" s="20">
        <f>IF(E143="","",J135+F147)</f>
        <v>8351</v>
      </c>
      <c r="K147" s="20">
        <f>IF(E143="","",K135+H147)</f>
        <v>8151</v>
      </c>
    </row>
    <row r="148" spans="1:11" ht="13.5" thickBot="1" x14ac:dyDescent="0.25"/>
    <row r="149" spans="1:11" x14ac:dyDescent="0.2">
      <c r="A149" s="15" t="s">
        <v>10</v>
      </c>
      <c r="B149" s="16">
        <f>SUM(B137,1)</f>
        <v>13</v>
      </c>
      <c r="C149" s="3"/>
      <c r="D149" s="4"/>
      <c r="E149" s="4"/>
      <c r="F149" s="4"/>
      <c r="G149" s="4"/>
      <c r="H149" s="4"/>
      <c r="I149" s="5"/>
      <c r="J149" s="27"/>
      <c r="K149" s="28"/>
    </row>
    <row r="150" spans="1:11" x14ac:dyDescent="0.2">
      <c r="C150" s="6"/>
      <c r="D150" s="12" t="s">
        <v>5</v>
      </c>
      <c r="E150" s="12" t="s">
        <v>6</v>
      </c>
      <c r="F150" s="12" t="s">
        <v>7</v>
      </c>
      <c r="G150" s="13" t="s">
        <v>8</v>
      </c>
      <c r="H150" s="14" t="s">
        <v>9</v>
      </c>
      <c r="I150" s="7"/>
      <c r="J150" s="25" t="s">
        <v>25</v>
      </c>
      <c r="K150" s="22" t="s">
        <v>26</v>
      </c>
    </row>
    <row r="151" spans="1:11" x14ac:dyDescent="0.2">
      <c r="B151" s="34">
        <f>B145+1</f>
        <v>41722</v>
      </c>
      <c r="C151" s="11" t="s">
        <v>0</v>
      </c>
      <c r="D151" s="1">
        <f>IF(E144="",E143,E144)</f>
        <v>105713</v>
      </c>
      <c r="E151" s="1">
        <v>105832</v>
      </c>
      <c r="F151" s="1">
        <f t="shared" ref="F151:F155" si="51">IF(SUM(E151,-D151)&lt;0,0,(SUM(E151,-D151)))</f>
        <v>119</v>
      </c>
      <c r="G151" s="1">
        <v>40</v>
      </c>
      <c r="H151" s="1">
        <f t="shared" ref="H151:H156" si="52">SUM(F151,G151)</f>
        <v>159</v>
      </c>
      <c r="I151" s="22">
        <f t="shared" ref="I151:I156" si="53">IF(K151="","",K151-J151)</f>
        <v>-160</v>
      </c>
      <c r="J151" s="31">
        <f>IF(E151="","",E151)</f>
        <v>105832</v>
      </c>
      <c r="K151" s="26">
        <f>IF(E151="","",K145+H151)</f>
        <v>105672</v>
      </c>
    </row>
    <row r="152" spans="1:11" x14ac:dyDescent="0.2">
      <c r="B152" s="34">
        <f t="shared" ref="B152:B157" si="54">B151+1</f>
        <v>41723</v>
      </c>
      <c r="C152" s="11" t="s">
        <v>1</v>
      </c>
      <c r="D152" s="1">
        <f>SUM(E151)</f>
        <v>105832</v>
      </c>
      <c r="E152" s="1">
        <v>105965</v>
      </c>
      <c r="F152" s="1">
        <f t="shared" si="51"/>
        <v>133</v>
      </c>
      <c r="G152" s="1">
        <v>40</v>
      </c>
      <c r="H152" s="1">
        <f t="shared" si="52"/>
        <v>173</v>
      </c>
      <c r="I152" s="22">
        <f t="shared" si="53"/>
        <v>-120</v>
      </c>
      <c r="J152" s="31">
        <f>IF(E152="","",E152)</f>
        <v>105965</v>
      </c>
      <c r="K152" s="26">
        <f>IF(E152="","",K151+H152)</f>
        <v>105845</v>
      </c>
    </row>
    <row r="153" spans="1:11" x14ac:dyDescent="0.2">
      <c r="B153" s="34">
        <f t="shared" si="54"/>
        <v>41724</v>
      </c>
      <c r="C153" s="11" t="s">
        <v>2</v>
      </c>
      <c r="D153" s="1">
        <f>SUM(E152)</f>
        <v>105965</v>
      </c>
      <c r="E153" s="1">
        <v>106173</v>
      </c>
      <c r="F153" s="1">
        <f t="shared" si="51"/>
        <v>208</v>
      </c>
      <c r="G153" s="1">
        <v>-20</v>
      </c>
      <c r="H153" s="1">
        <f t="shared" si="52"/>
        <v>188</v>
      </c>
      <c r="I153" s="22">
        <f t="shared" si="53"/>
        <v>-140</v>
      </c>
      <c r="J153" s="31">
        <f>IF(E153="","",E153)</f>
        <v>106173</v>
      </c>
      <c r="K153" s="30">
        <f>IF(E153="","",K152+H153)</f>
        <v>106033</v>
      </c>
    </row>
    <row r="154" spans="1:11" x14ac:dyDescent="0.2">
      <c r="B154" s="34">
        <f t="shared" si="54"/>
        <v>41725</v>
      </c>
      <c r="C154" s="11" t="s">
        <v>3</v>
      </c>
      <c r="D154" s="1">
        <f>SUM(E153)</f>
        <v>106173</v>
      </c>
      <c r="E154" s="1">
        <v>106367</v>
      </c>
      <c r="F154" s="1">
        <f>IF(SUM(E154,-D154)&lt;0,0,(SUM(E154,-D154)))</f>
        <v>194</v>
      </c>
      <c r="G154" s="1">
        <v>0</v>
      </c>
      <c r="H154" s="1">
        <f t="shared" si="52"/>
        <v>194</v>
      </c>
      <c r="I154" s="22">
        <f t="shared" si="53"/>
        <v>-140</v>
      </c>
      <c r="J154" s="31">
        <f>IF(E154="","",E154)</f>
        <v>106367</v>
      </c>
      <c r="K154" s="26">
        <f>IF(E154="","",K153+H154)</f>
        <v>106227</v>
      </c>
    </row>
    <row r="155" spans="1:11" x14ac:dyDescent="0.2">
      <c r="B155" s="34">
        <f t="shared" si="54"/>
        <v>41726</v>
      </c>
      <c r="C155" s="11" t="s">
        <v>4</v>
      </c>
      <c r="D155" s="1">
        <f>SUM(E154)</f>
        <v>106367</v>
      </c>
      <c r="E155" s="1">
        <v>106396</v>
      </c>
      <c r="F155" s="1">
        <f t="shared" si="51"/>
        <v>29</v>
      </c>
      <c r="G155" s="1">
        <v>140</v>
      </c>
      <c r="H155" s="1">
        <f t="shared" si="52"/>
        <v>169</v>
      </c>
      <c r="I155" s="22">
        <f t="shared" si="53"/>
        <v>0</v>
      </c>
      <c r="J155" s="31">
        <f>IF(E155="","",E155)</f>
        <v>106396</v>
      </c>
      <c r="K155" s="26">
        <f>IF(E155="","",K154+H155)</f>
        <v>106396</v>
      </c>
    </row>
    <row r="156" spans="1:11" x14ac:dyDescent="0.2">
      <c r="B156" s="34">
        <f t="shared" si="54"/>
        <v>41727</v>
      </c>
      <c r="C156" s="11" t="s">
        <v>27</v>
      </c>
      <c r="D156" s="1" t="str">
        <f>IF(E156="","",SUM(E155))</f>
        <v/>
      </c>
      <c r="E156" s="1"/>
      <c r="F156" s="1" t="str">
        <f>IF(E156="","",SUM(E156,-D156))</f>
        <v/>
      </c>
      <c r="G156" s="1">
        <v>0</v>
      </c>
      <c r="H156" s="1">
        <f t="shared" si="52"/>
        <v>0</v>
      </c>
      <c r="I156" s="22">
        <f t="shared" si="53"/>
        <v>0</v>
      </c>
      <c r="J156" s="31">
        <f>IF(E156="",E155,E156)</f>
        <v>106396</v>
      </c>
      <c r="K156" s="26">
        <f>IF(K155="","",K155+H156)</f>
        <v>106396</v>
      </c>
    </row>
    <row r="157" spans="1:11" x14ac:dyDescent="0.2">
      <c r="B157" s="34">
        <f t="shared" si="54"/>
        <v>41728</v>
      </c>
      <c r="C157" s="50" t="s">
        <v>28</v>
      </c>
      <c r="D157" s="29"/>
      <c r="E157" s="29"/>
      <c r="F157" s="29"/>
      <c r="G157" s="29">
        <v>0</v>
      </c>
      <c r="H157" s="29"/>
      <c r="I157" s="157"/>
      <c r="J157" s="158">
        <f>J156</f>
        <v>106396</v>
      </c>
      <c r="K157" s="30">
        <f>K156</f>
        <v>106396</v>
      </c>
    </row>
    <row r="158" spans="1:11" ht="13.5" thickBot="1" x14ac:dyDescent="0.25">
      <c r="B158" s="34"/>
      <c r="C158" s="8"/>
      <c r="D158" s="2"/>
      <c r="E158" s="2"/>
      <c r="F158" s="2"/>
      <c r="G158" s="2"/>
      <c r="H158" s="2"/>
      <c r="I158" s="45"/>
      <c r="J158" s="46"/>
      <c r="K158" s="47"/>
    </row>
    <row r="159" spans="1:11" ht="13.5" thickBot="1" x14ac:dyDescent="0.25">
      <c r="C159" s="9" t="s">
        <v>11</v>
      </c>
      <c r="D159" s="10"/>
      <c r="E159" s="10">
        <f>IF(E156="",SUM(E155,-D151),SUM(E156,-D151))</f>
        <v>683</v>
      </c>
      <c r="F159" s="10">
        <f>SUM(F151:F156)</f>
        <v>683</v>
      </c>
      <c r="G159" s="10">
        <f>SUM(G151:G156)</f>
        <v>200</v>
      </c>
      <c r="H159" s="10">
        <f>SUM(H151:H156)</f>
        <v>883</v>
      </c>
      <c r="I159" s="21">
        <f>I156</f>
        <v>0</v>
      </c>
      <c r="J159" s="20">
        <f>IF(E155="","",J147+F159)</f>
        <v>9034</v>
      </c>
      <c r="K159" s="20">
        <f>IF(E155="","",K147+H159)</f>
        <v>9034</v>
      </c>
    </row>
    <row r="160" spans="1:11" ht="13.5" thickBot="1" x14ac:dyDescent="0.25"/>
    <row r="161" spans="1:11" x14ac:dyDescent="0.2">
      <c r="A161" s="15" t="s">
        <v>10</v>
      </c>
      <c r="B161" s="16">
        <f>SUM(B149,1)</f>
        <v>14</v>
      </c>
      <c r="C161" s="3"/>
      <c r="D161" s="4"/>
      <c r="E161" s="4"/>
      <c r="F161" s="4"/>
      <c r="G161" s="4"/>
      <c r="H161" s="4"/>
      <c r="I161" s="5"/>
      <c r="J161" s="27"/>
      <c r="K161" s="28"/>
    </row>
    <row r="162" spans="1:11" x14ac:dyDescent="0.2">
      <c r="C162" s="6"/>
      <c r="D162" s="12" t="s">
        <v>5</v>
      </c>
      <c r="E162" s="12" t="s">
        <v>6</v>
      </c>
      <c r="F162" s="12" t="s">
        <v>7</v>
      </c>
      <c r="G162" s="13" t="s">
        <v>8</v>
      </c>
      <c r="H162" s="14" t="s">
        <v>9</v>
      </c>
      <c r="I162" s="7"/>
      <c r="J162" s="25" t="s">
        <v>25</v>
      </c>
      <c r="K162" s="22" t="s">
        <v>26</v>
      </c>
    </row>
    <row r="163" spans="1:11" x14ac:dyDescent="0.2">
      <c r="B163" s="159">
        <f>B157+1</f>
        <v>41729</v>
      </c>
      <c r="C163" s="51" t="s">
        <v>0</v>
      </c>
      <c r="D163" s="52">
        <f>IF(E156="",E155,E156)</f>
        <v>106396</v>
      </c>
      <c r="E163" s="52">
        <v>106528</v>
      </c>
      <c r="F163" s="52">
        <f t="shared" ref="F163:F165" si="55">IF(SUM(E163,-D163)&lt;0,0,(SUM(E163,-D163)))</f>
        <v>132</v>
      </c>
      <c r="G163" s="52">
        <v>40</v>
      </c>
      <c r="H163" s="52">
        <f t="shared" ref="H163:H168" si="56">SUM(F163,G163)</f>
        <v>172</v>
      </c>
      <c r="I163" s="53">
        <f t="shared" ref="I163:I168" si="57">IF(K163="","",K163-J163)</f>
        <v>40</v>
      </c>
      <c r="J163" s="54">
        <f>IF(E163="","",E163)</f>
        <v>106528</v>
      </c>
      <c r="K163" s="55">
        <f>IF(E163="","",K157+H163)</f>
        <v>106568</v>
      </c>
    </row>
    <row r="164" spans="1:11" x14ac:dyDescent="0.2">
      <c r="B164" s="34">
        <f t="shared" ref="B164:B169" si="58">B163+1</f>
        <v>41730</v>
      </c>
      <c r="C164" s="11" t="s">
        <v>1</v>
      </c>
      <c r="D164" s="1">
        <f>SUM(E163)</f>
        <v>106528</v>
      </c>
      <c r="E164" s="1">
        <v>106735</v>
      </c>
      <c r="F164" s="1">
        <f t="shared" si="55"/>
        <v>207</v>
      </c>
      <c r="G164" s="1">
        <v>-10</v>
      </c>
      <c r="H164" s="1">
        <f t="shared" si="56"/>
        <v>197</v>
      </c>
      <c r="I164" s="22">
        <f t="shared" si="57"/>
        <v>30</v>
      </c>
      <c r="J164" s="31">
        <f>IF(E164="","",E164)</f>
        <v>106735</v>
      </c>
      <c r="K164" s="26">
        <f>IF(E164="","",K163+H164)</f>
        <v>106765</v>
      </c>
    </row>
    <row r="165" spans="1:11" x14ac:dyDescent="0.2">
      <c r="B165" s="34">
        <f t="shared" si="58"/>
        <v>41731</v>
      </c>
      <c r="C165" s="11" t="s">
        <v>2</v>
      </c>
      <c r="D165" s="1">
        <f>SUM(E164)</f>
        <v>106735</v>
      </c>
      <c r="E165" s="1">
        <v>106984</v>
      </c>
      <c r="F165" s="1">
        <f t="shared" si="55"/>
        <v>249</v>
      </c>
      <c r="G165" s="1">
        <v>-30</v>
      </c>
      <c r="H165" s="1">
        <f t="shared" si="56"/>
        <v>219</v>
      </c>
      <c r="I165" s="22">
        <f t="shared" si="57"/>
        <v>0</v>
      </c>
      <c r="J165" s="31">
        <f>IF(E165="","",E165)</f>
        <v>106984</v>
      </c>
      <c r="K165" s="30">
        <f>IF(E165="","",K164+H165)</f>
        <v>106984</v>
      </c>
    </row>
    <row r="166" spans="1:11" x14ac:dyDescent="0.2">
      <c r="B166" s="34">
        <f t="shared" si="58"/>
        <v>41732</v>
      </c>
      <c r="C166" s="11" t="s">
        <v>3</v>
      </c>
      <c r="D166" s="1">
        <f>SUM(E165)</f>
        <v>106984</v>
      </c>
      <c r="E166" s="1">
        <v>107250</v>
      </c>
      <c r="F166" s="1">
        <f>IF(SUM(E166,-D166)&lt;0,0,(SUM(E166,-D166)))</f>
        <v>266</v>
      </c>
      <c r="G166" s="1">
        <v>0</v>
      </c>
      <c r="H166" s="1">
        <f t="shared" si="56"/>
        <v>266</v>
      </c>
      <c r="I166" s="22">
        <f t="shared" si="57"/>
        <v>0</v>
      </c>
      <c r="J166" s="31">
        <f>IF(E166="","",E166)</f>
        <v>107250</v>
      </c>
      <c r="K166" s="26">
        <f>IF(E166="","",K165+H166)</f>
        <v>107250</v>
      </c>
    </row>
    <row r="167" spans="1:11" x14ac:dyDescent="0.2">
      <c r="B167" s="34">
        <f t="shared" si="58"/>
        <v>41733</v>
      </c>
      <c r="C167" s="11" t="s">
        <v>4</v>
      </c>
      <c r="D167" s="1">
        <f>SUM(E166)</f>
        <v>107250</v>
      </c>
      <c r="E167" s="1">
        <v>107250</v>
      </c>
      <c r="F167" s="1">
        <v>155</v>
      </c>
      <c r="G167" s="1">
        <v>0</v>
      </c>
      <c r="H167" s="1">
        <f t="shared" si="56"/>
        <v>155</v>
      </c>
      <c r="I167" s="22">
        <f t="shared" si="57"/>
        <v>155</v>
      </c>
      <c r="J167" s="31">
        <f>IF(E167="","",E167)</f>
        <v>107250</v>
      </c>
      <c r="K167" s="26">
        <f>IF(E167="","",K166+H167)</f>
        <v>107405</v>
      </c>
    </row>
    <row r="168" spans="1:11" x14ac:dyDescent="0.2">
      <c r="B168" s="34">
        <f t="shared" si="58"/>
        <v>41734</v>
      </c>
      <c r="C168" s="11" t="s">
        <v>27</v>
      </c>
      <c r="D168" s="1" t="str">
        <f>IF(E168="","",SUM(E167))</f>
        <v/>
      </c>
      <c r="E168" s="1"/>
      <c r="F168" s="1" t="str">
        <f>IF(E168="","",SUM(E168,-D168))</f>
        <v/>
      </c>
      <c r="G168" s="1">
        <v>0</v>
      </c>
      <c r="H168" s="1">
        <f t="shared" si="56"/>
        <v>0</v>
      </c>
      <c r="I168" s="22">
        <f t="shared" si="57"/>
        <v>155</v>
      </c>
      <c r="J168" s="31">
        <f>IF(E168="",E167,E168)</f>
        <v>107250</v>
      </c>
      <c r="K168" s="26">
        <f>IF(K167="","",K167+H168)</f>
        <v>107405</v>
      </c>
    </row>
    <row r="169" spans="1:11" x14ac:dyDescent="0.2">
      <c r="B169" s="34">
        <f t="shared" si="58"/>
        <v>41735</v>
      </c>
      <c r="C169" s="11" t="s">
        <v>28</v>
      </c>
      <c r="D169" s="1"/>
      <c r="E169" s="1"/>
      <c r="F169" s="1"/>
      <c r="G169" s="1">
        <v>0</v>
      </c>
      <c r="H169" s="1"/>
      <c r="I169" s="22"/>
      <c r="J169" s="31">
        <f>J168</f>
        <v>107250</v>
      </c>
      <c r="K169" s="26">
        <f>K168</f>
        <v>107405</v>
      </c>
    </row>
    <row r="170" spans="1:11" ht="13.5" thickBot="1" x14ac:dyDescent="0.25">
      <c r="B170" s="34"/>
      <c r="C170" s="8"/>
      <c r="D170" s="2"/>
      <c r="E170" s="2"/>
      <c r="F170" s="2"/>
      <c r="G170" s="2"/>
      <c r="H170" s="2"/>
      <c r="I170" s="45"/>
      <c r="J170" s="46"/>
      <c r="K170" s="47"/>
    </row>
    <row r="171" spans="1:11" ht="13.5" thickBot="1" x14ac:dyDescent="0.25">
      <c r="C171" s="9" t="s">
        <v>11</v>
      </c>
      <c r="D171" s="10"/>
      <c r="E171" s="10">
        <f>IF(E168="",SUM(E167,-D163),SUM(E168,-D163))</f>
        <v>854</v>
      </c>
      <c r="F171" s="10">
        <f>SUM(F163:F168)</f>
        <v>1009</v>
      </c>
      <c r="G171" s="10">
        <f>SUM(G163:G168)</f>
        <v>0</v>
      </c>
      <c r="H171" s="10">
        <f>SUM(H163:H168)</f>
        <v>1009</v>
      </c>
      <c r="I171" s="21">
        <f>I168</f>
        <v>155</v>
      </c>
      <c r="J171" s="20">
        <f>IF(E167="","",J159+F171)</f>
        <v>10043</v>
      </c>
      <c r="K171" s="20">
        <f>IF(E167="","",K159+H171)</f>
        <v>10043</v>
      </c>
    </row>
    <row r="172" spans="1:11" ht="13.5" thickBot="1" x14ac:dyDescent="0.25"/>
    <row r="173" spans="1:11" x14ac:dyDescent="0.2">
      <c r="A173" s="15" t="s">
        <v>10</v>
      </c>
      <c r="B173" s="16">
        <f>SUM(B161,1)</f>
        <v>15</v>
      </c>
      <c r="C173" s="3"/>
      <c r="D173" s="4"/>
      <c r="E173" s="4"/>
      <c r="F173" s="4"/>
      <c r="G173" s="4"/>
      <c r="H173" s="4"/>
      <c r="I173" s="5"/>
      <c r="J173" s="27"/>
      <c r="K173" s="28"/>
    </row>
    <row r="174" spans="1:11" x14ac:dyDescent="0.2">
      <c r="C174" s="6"/>
      <c r="D174" s="12" t="s">
        <v>5</v>
      </c>
      <c r="E174" s="12" t="s">
        <v>6</v>
      </c>
      <c r="F174" s="12" t="s">
        <v>7</v>
      </c>
      <c r="G174" s="13" t="s">
        <v>8</v>
      </c>
      <c r="H174" s="14" t="s">
        <v>9</v>
      </c>
      <c r="I174" s="7"/>
      <c r="J174" s="25" t="s">
        <v>25</v>
      </c>
      <c r="K174" s="22" t="s">
        <v>26</v>
      </c>
    </row>
    <row r="175" spans="1:11" x14ac:dyDescent="0.2">
      <c r="B175" s="34">
        <f>B169+1</f>
        <v>41736</v>
      </c>
      <c r="C175" s="11" t="s">
        <v>0</v>
      </c>
      <c r="D175" s="1">
        <f>IF(E168="",E167,E168)</f>
        <v>107250</v>
      </c>
      <c r="E175" s="1">
        <v>107481</v>
      </c>
      <c r="F175" s="1">
        <f t="shared" ref="F175:F179" si="59">IF(SUM(E175,-D175)&lt;0,0,(SUM(E175,-D175)))</f>
        <v>231</v>
      </c>
      <c r="G175" s="1">
        <v>0</v>
      </c>
      <c r="H175" s="1">
        <f t="shared" ref="H175:H180" si="60">SUM(F175,G175)</f>
        <v>231</v>
      </c>
      <c r="I175" s="22">
        <f t="shared" ref="I175:I180" si="61">IF(K175="","",K175-J175)</f>
        <v>155</v>
      </c>
      <c r="J175" s="31">
        <f>IF(E175="","",E175)</f>
        <v>107481</v>
      </c>
      <c r="K175" s="26">
        <f>IF(E175="","",K169+H175)</f>
        <v>107636</v>
      </c>
    </row>
    <row r="176" spans="1:11" x14ac:dyDescent="0.2">
      <c r="B176" s="34">
        <f t="shared" ref="B176:B181" si="62">B175+1</f>
        <v>41737</v>
      </c>
      <c r="C176" s="11" t="s">
        <v>1</v>
      </c>
      <c r="D176" s="1">
        <f>SUM(E175)</f>
        <v>107481</v>
      </c>
      <c r="E176" s="1">
        <v>107577</v>
      </c>
      <c r="F176" s="1">
        <f t="shared" si="59"/>
        <v>96</v>
      </c>
      <c r="G176" s="1">
        <v>50</v>
      </c>
      <c r="H176" s="1">
        <f t="shared" si="60"/>
        <v>146</v>
      </c>
      <c r="I176" s="22">
        <f t="shared" si="61"/>
        <v>205</v>
      </c>
      <c r="J176" s="31">
        <f>IF(E176="","",E176)</f>
        <v>107577</v>
      </c>
      <c r="K176" s="26">
        <f>IF(E176="","",K175+H176)</f>
        <v>107782</v>
      </c>
    </row>
    <row r="177" spans="1:11" x14ac:dyDescent="0.2">
      <c r="B177" s="34">
        <f t="shared" si="62"/>
        <v>41738</v>
      </c>
      <c r="C177" s="11" t="s">
        <v>2</v>
      </c>
      <c r="D177" s="1">
        <f>SUM(E176)</f>
        <v>107577</v>
      </c>
      <c r="E177" s="1">
        <v>107942</v>
      </c>
      <c r="F177" s="1">
        <f t="shared" si="59"/>
        <v>365</v>
      </c>
      <c r="G177" s="1">
        <v>0</v>
      </c>
      <c r="H177" s="1">
        <f t="shared" si="60"/>
        <v>365</v>
      </c>
      <c r="I177" s="22">
        <f t="shared" si="61"/>
        <v>205</v>
      </c>
      <c r="J177" s="31">
        <f>IF(E177="","",E177)</f>
        <v>107942</v>
      </c>
      <c r="K177" s="30">
        <f>IF(E177="","",K176+H177)</f>
        <v>108147</v>
      </c>
    </row>
    <row r="178" spans="1:11" x14ac:dyDescent="0.2">
      <c r="B178" s="34">
        <f t="shared" si="62"/>
        <v>41739</v>
      </c>
      <c r="C178" s="11" t="s">
        <v>3</v>
      </c>
      <c r="D178" s="1">
        <f>SUM(E177)</f>
        <v>107942</v>
      </c>
      <c r="E178" s="1">
        <v>107942</v>
      </c>
      <c r="F178" s="1">
        <f>IF(SUM(E178,-D178)&lt;0,0,(SUM(E178,-D178)))</f>
        <v>0</v>
      </c>
      <c r="G178" s="1">
        <v>134</v>
      </c>
      <c r="H178" s="1">
        <f t="shared" si="60"/>
        <v>134</v>
      </c>
      <c r="I178" s="22">
        <f t="shared" si="61"/>
        <v>339</v>
      </c>
      <c r="J178" s="31">
        <f>IF(E178="","",E178)</f>
        <v>107942</v>
      </c>
      <c r="K178" s="26">
        <f>IF(E178="","",K177+H178)</f>
        <v>108281</v>
      </c>
    </row>
    <row r="179" spans="1:11" x14ac:dyDescent="0.2">
      <c r="B179" s="34">
        <f t="shared" si="62"/>
        <v>41740</v>
      </c>
      <c r="C179" s="11" t="s">
        <v>4</v>
      </c>
      <c r="D179" s="1">
        <f>SUM(E178)</f>
        <v>107942</v>
      </c>
      <c r="E179" s="1">
        <v>107942</v>
      </c>
      <c r="F179" s="1">
        <f t="shared" si="59"/>
        <v>0</v>
      </c>
      <c r="G179" s="1">
        <v>112</v>
      </c>
      <c r="H179" s="1">
        <f t="shared" si="60"/>
        <v>112</v>
      </c>
      <c r="I179" s="22">
        <f t="shared" si="61"/>
        <v>451</v>
      </c>
      <c r="J179" s="31">
        <f>IF(E179="","",E179)</f>
        <v>107942</v>
      </c>
      <c r="K179" s="26">
        <f>IF(E179="","",K178+H179)</f>
        <v>108393</v>
      </c>
    </row>
    <row r="180" spans="1:11" x14ac:dyDescent="0.2">
      <c r="B180" s="34">
        <f t="shared" si="62"/>
        <v>41741</v>
      </c>
      <c r="C180" s="11" t="s">
        <v>27</v>
      </c>
      <c r="D180" s="1" t="str">
        <f>IF(E180="","",SUM(E179))</f>
        <v/>
      </c>
      <c r="E180" s="1"/>
      <c r="F180" s="1" t="str">
        <f>IF(E180="","",SUM(E180,-D180))</f>
        <v/>
      </c>
      <c r="G180" s="1">
        <v>0</v>
      </c>
      <c r="H180" s="1">
        <f t="shared" si="60"/>
        <v>0</v>
      </c>
      <c r="I180" s="22">
        <f t="shared" si="61"/>
        <v>451</v>
      </c>
      <c r="J180" s="31">
        <f>IF(E180="",E179,E180)</f>
        <v>107942</v>
      </c>
      <c r="K180" s="26">
        <f>IF(K179="","",K179+H180)</f>
        <v>108393</v>
      </c>
    </row>
    <row r="181" spans="1:11" x14ac:dyDescent="0.2">
      <c r="B181" s="34">
        <f t="shared" si="62"/>
        <v>41742</v>
      </c>
      <c r="C181" s="11" t="s">
        <v>28</v>
      </c>
      <c r="D181" s="1"/>
      <c r="E181" s="1"/>
      <c r="F181" s="1"/>
      <c r="G181" s="1">
        <v>0</v>
      </c>
      <c r="H181" s="1"/>
      <c r="I181" s="22"/>
      <c r="J181" s="31">
        <f>J180</f>
        <v>107942</v>
      </c>
      <c r="K181" s="26">
        <f>K180</f>
        <v>108393</v>
      </c>
    </row>
    <row r="182" spans="1:11" ht="13.5" thickBot="1" x14ac:dyDescent="0.25">
      <c r="B182" s="34"/>
      <c r="C182" s="8"/>
      <c r="D182" s="2"/>
      <c r="E182" s="2"/>
      <c r="F182" s="2"/>
      <c r="G182" s="2"/>
      <c r="H182" s="2"/>
      <c r="I182" s="45"/>
      <c r="J182" s="46"/>
      <c r="K182" s="47"/>
    </row>
    <row r="183" spans="1:11" ht="13.5" thickBot="1" x14ac:dyDescent="0.25">
      <c r="C183" s="9" t="s">
        <v>11</v>
      </c>
      <c r="D183" s="10"/>
      <c r="E183" s="10">
        <f>IF(E180="",SUM(E179,-D175),SUM(E180,-D175))</f>
        <v>692</v>
      </c>
      <c r="F183" s="10">
        <f>SUM(F175:F180)</f>
        <v>692</v>
      </c>
      <c r="G183" s="10">
        <f>SUM(G175:G180)</f>
        <v>296</v>
      </c>
      <c r="H183" s="10">
        <f>SUM(H175:H180)</f>
        <v>988</v>
      </c>
      <c r="I183" s="21">
        <f>I180</f>
        <v>451</v>
      </c>
      <c r="J183" s="20">
        <f>IF(E179="","",J171+F183)</f>
        <v>10735</v>
      </c>
      <c r="K183" s="20">
        <f>IF(E179="","",K171+H183)</f>
        <v>11031</v>
      </c>
    </row>
    <row r="184" spans="1:11" ht="13.5" thickBot="1" x14ac:dyDescent="0.25"/>
    <row r="185" spans="1:11" x14ac:dyDescent="0.2">
      <c r="A185" s="15" t="s">
        <v>10</v>
      </c>
      <c r="B185" s="16">
        <f>SUM(B173,1)</f>
        <v>16</v>
      </c>
      <c r="C185" s="3"/>
      <c r="D185" s="4"/>
      <c r="E185" s="4"/>
      <c r="F185" s="4"/>
      <c r="G185" s="4"/>
      <c r="H185" s="4"/>
      <c r="I185" s="5"/>
      <c r="J185" s="27"/>
      <c r="K185" s="28"/>
    </row>
    <row r="186" spans="1:11" x14ac:dyDescent="0.2">
      <c r="C186" s="6"/>
      <c r="D186" s="12" t="s">
        <v>5</v>
      </c>
      <c r="E186" s="12" t="s">
        <v>6</v>
      </c>
      <c r="F186" s="12" t="s">
        <v>7</v>
      </c>
      <c r="G186" s="13" t="s">
        <v>8</v>
      </c>
      <c r="H186" s="14" t="s">
        <v>9</v>
      </c>
      <c r="I186" s="7"/>
      <c r="J186" s="25" t="s">
        <v>25</v>
      </c>
      <c r="K186" s="22" t="s">
        <v>26</v>
      </c>
    </row>
    <row r="187" spans="1:11" x14ac:dyDescent="0.2">
      <c r="B187" s="34">
        <f>B181+1</f>
        <v>41743</v>
      </c>
      <c r="C187" s="11" t="s">
        <v>0</v>
      </c>
      <c r="D187" s="1">
        <f>IF(E180="",E179,E180)</f>
        <v>107942</v>
      </c>
      <c r="E187" s="1">
        <v>108153</v>
      </c>
      <c r="F187" s="1">
        <f t="shared" ref="F187:F191" si="63">IF(SUM(E187,-D187)&lt;0,0,(SUM(E187,-D187)))</f>
        <v>211</v>
      </c>
      <c r="G187" s="1">
        <v>0</v>
      </c>
      <c r="H187" s="1">
        <f t="shared" ref="H187:H192" si="64">SUM(F187,G187)</f>
        <v>211</v>
      </c>
      <c r="I187" s="22">
        <f t="shared" ref="I187:I192" si="65">IF(K187="","",K187-J187)</f>
        <v>451</v>
      </c>
      <c r="J187" s="31">
        <f>IF(E187="","",E187)</f>
        <v>108153</v>
      </c>
      <c r="K187" s="26">
        <f>IF(E187="","",K181+H187)</f>
        <v>108604</v>
      </c>
    </row>
    <row r="188" spans="1:11" x14ac:dyDescent="0.2">
      <c r="B188" s="34">
        <f t="shared" ref="B188:B193" si="66">B187+1</f>
        <v>41744</v>
      </c>
      <c r="C188" s="11" t="s">
        <v>1</v>
      </c>
      <c r="D188" s="1">
        <f>SUM(E187)</f>
        <v>108153</v>
      </c>
      <c r="E188" s="1">
        <v>108231</v>
      </c>
      <c r="F188" s="1">
        <f t="shared" si="63"/>
        <v>78</v>
      </c>
      <c r="G188" s="1">
        <v>78</v>
      </c>
      <c r="H188" s="1">
        <f t="shared" si="64"/>
        <v>156</v>
      </c>
      <c r="I188" s="22">
        <f t="shared" si="65"/>
        <v>529</v>
      </c>
      <c r="J188" s="31">
        <f>IF(E188="","",E188)</f>
        <v>108231</v>
      </c>
      <c r="K188" s="26">
        <f>IF(E188="","",K187+H188)</f>
        <v>108760</v>
      </c>
    </row>
    <row r="189" spans="1:11" x14ac:dyDescent="0.2">
      <c r="B189" s="34">
        <f t="shared" si="66"/>
        <v>41745</v>
      </c>
      <c r="C189" s="11" t="s">
        <v>2</v>
      </c>
      <c r="D189" s="1">
        <f>SUM(E188)</f>
        <v>108231</v>
      </c>
      <c r="E189" s="1">
        <v>108502</v>
      </c>
      <c r="F189" s="1">
        <f t="shared" si="63"/>
        <v>271</v>
      </c>
      <c r="G189" s="1">
        <v>0</v>
      </c>
      <c r="H189" s="1">
        <f t="shared" si="64"/>
        <v>271</v>
      </c>
      <c r="I189" s="22">
        <f t="shared" si="65"/>
        <v>529</v>
      </c>
      <c r="J189" s="31">
        <f>IF(E189="","",E189)</f>
        <v>108502</v>
      </c>
      <c r="K189" s="30">
        <f>IF(E189="","",K188+H189)</f>
        <v>109031</v>
      </c>
    </row>
    <row r="190" spans="1:11" x14ac:dyDescent="0.2">
      <c r="B190" s="34">
        <f t="shared" si="66"/>
        <v>41746</v>
      </c>
      <c r="C190" s="11" t="s">
        <v>3</v>
      </c>
      <c r="D190" s="1">
        <f>SUM(E189)</f>
        <v>108502</v>
      </c>
      <c r="E190" s="1">
        <v>108502</v>
      </c>
      <c r="F190" s="1">
        <f>IF(SUM(E190,-D190)&lt;0,0,(SUM(E190,-D190)))</f>
        <v>0</v>
      </c>
      <c r="G190" s="1">
        <v>165</v>
      </c>
      <c r="H190" s="1">
        <f t="shared" si="64"/>
        <v>165</v>
      </c>
      <c r="I190" s="22">
        <f t="shared" si="65"/>
        <v>694</v>
      </c>
      <c r="J190" s="31">
        <f>IF(E190="","",E190)</f>
        <v>108502</v>
      </c>
      <c r="K190" s="26">
        <f>IF(E190="","",K189+H190)</f>
        <v>109196</v>
      </c>
    </row>
    <row r="191" spans="1:11" x14ac:dyDescent="0.2">
      <c r="B191" s="34">
        <f t="shared" si="66"/>
        <v>41747</v>
      </c>
      <c r="C191" s="11" t="s">
        <v>4</v>
      </c>
      <c r="D191" s="1">
        <f>SUM(E190)</f>
        <v>108502</v>
      </c>
      <c r="E191" s="1">
        <v>108502</v>
      </c>
      <c r="F191" s="1">
        <f t="shared" si="63"/>
        <v>0</v>
      </c>
      <c r="G191" s="1">
        <v>156</v>
      </c>
      <c r="H191" s="1">
        <f t="shared" si="64"/>
        <v>156</v>
      </c>
      <c r="I191" s="22">
        <f t="shared" si="65"/>
        <v>850</v>
      </c>
      <c r="J191" s="31">
        <f>IF(E191="","",E191)</f>
        <v>108502</v>
      </c>
      <c r="K191" s="26">
        <f>IF(E191="","",K190+H191)</f>
        <v>109352</v>
      </c>
    </row>
    <row r="192" spans="1:11" x14ac:dyDescent="0.2">
      <c r="B192" s="34">
        <f t="shared" si="66"/>
        <v>41748</v>
      </c>
      <c r="C192" s="11" t="s">
        <v>27</v>
      </c>
      <c r="D192" s="1" t="str">
        <f>IF(E192="","",SUM(E191))</f>
        <v/>
      </c>
      <c r="E192" s="1"/>
      <c r="F192" s="1" t="str">
        <f>IF(E192="","",SUM(E192,-D192))</f>
        <v/>
      </c>
      <c r="G192" s="1">
        <v>0</v>
      </c>
      <c r="H192" s="1">
        <f t="shared" si="64"/>
        <v>0</v>
      </c>
      <c r="I192" s="22">
        <f t="shared" si="65"/>
        <v>850</v>
      </c>
      <c r="J192" s="31">
        <f>IF(E192="",E191,E192)</f>
        <v>108502</v>
      </c>
      <c r="K192" s="26">
        <f>IF(K191="","",K191+H192)</f>
        <v>109352</v>
      </c>
    </row>
    <row r="193" spans="1:11" x14ac:dyDescent="0.2">
      <c r="B193" s="34">
        <f t="shared" si="66"/>
        <v>41749</v>
      </c>
      <c r="C193" s="11" t="s">
        <v>28</v>
      </c>
      <c r="D193" s="1"/>
      <c r="E193" s="1"/>
      <c r="F193" s="1"/>
      <c r="G193" s="1">
        <v>0</v>
      </c>
      <c r="H193" s="1"/>
      <c r="I193" s="22"/>
      <c r="J193" s="31">
        <f>J192</f>
        <v>108502</v>
      </c>
      <c r="K193" s="26">
        <f>K192</f>
        <v>109352</v>
      </c>
    </row>
    <row r="194" spans="1:11" ht="13.5" thickBot="1" x14ac:dyDescent="0.25">
      <c r="B194" s="34"/>
      <c r="C194" s="8"/>
      <c r="D194" s="2"/>
      <c r="E194" s="2"/>
      <c r="F194" s="2"/>
      <c r="G194" s="2"/>
      <c r="H194" s="2"/>
      <c r="I194" s="45"/>
      <c r="J194" s="46"/>
      <c r="K194" s="47"/>
    </row>
    <row r="195" spans="1:11" ht="13.5" thickBot="1" x14ac:dyDescent="0.25">
      <c r="C195" s="9" t="s">
        <v>11</v>
      </c>
      <c r="D195" s="10"/>
      <c r="E195" s="10">
        <f>IF(E192="",SUM(E191,-D187),SUM(E192,-D187))</f>
        <v>560</v>
      </c>
      <c r="F195" s="10">
        <f>SUM(F187:F192)</f>
        <v>560</v>
      </c>
      <c r="G195" s="10">
        <f>SUM(G187:G193)</f>
        <v>399</v>
      </c>
      <c r="H195" s="10">
        <f>SUM(H187:H192)</f>
        <v>959</v>
      </c>
      <c r="I195" s="21">
        <f>I192</f>
        <v>850</v>
      </c>
      <c r="J195" s="20">
        <f>IF(E191="","",J183+F195)</f>
        <v>11295</v>
      </c>
      <c r="K195" s="20">
        <f>IF(E191="","",K183+H195)</f>
        <v>11990</v>
      </c>
    </row>
    <row r="196" spans="1:11" ht="13.5" thickBot="1" x14ac:dyDescent="0.25"/>
    <row r="197" spans="1:11" x14ac:dyDescent="0.2">
      <c r="A197" s="15" t="s">
        <v>10</v>
      </c>
      <c r="B197" s="16">
        <f>SUM(B185,1)</f>
        <v>17</v>
      </c>
      <c r="C197" s="3"/>
      <c r="D197" s="4"/>
      <c r="E197" s="4"/>
      <c r="F197" s="4"/>
      <c r="G197" s="4"/>
      <c r="H197" s="4"/>
      <c r="I197" s="5"/>
      <c r="J197" s="27"/>
      <c r="K197" s="28"/>
    </row>
    <row r="198" spans="1:11" x14ac:dyDescent="0.2">
      <c r="C198" s="6"/>
      <c r="D198" s="12" t="s">
        <v>5</v>
      </c>
      <c r="E198" s="12" t="s">
        <v>6</v>
      </c>
      <c r="F198" s="12" t="s">
        <v>7</v>
      </c>
      <c r="G198" s="13" t="s">
        <v>8</v>
      </c>
      <c r="H198" s="14" t="s">
        <v>9</v>
      </c>
      <c r="I198" s="7"/>
      <c r="J198" s="25" t="s">
        <v>25</v>
      </c>
      <c r="K198" s="22" t="s">
        <v>26</v>
      </c>
    </row>
    <row r="199" spans="1:11" x14ac:dyDescent="0.2">
      <c r="B199" s="34">
        <f>B193+1</f>
        <v>41750</v>
      </c>
      <c r="C199" s="11" t="s">
        <v>0</v>
      </c>
      <c r="D199" s="1">
        <f>IF(E192="",E191,E192)</f>
        <v>108502</v>
      </c>
      <c r="E199" s="1">
        <v>108502</v>
      </c>
      <c r="F199" s="1">
        <f t="shared" ref="F199:F203" si="67">IF(SUM(E199,-D199)&lt;0,0,(SUM(E199,-D199)))</f>
        <v>0</v>
      </c>
      <c r="G199" s="1">
        <v>0</v>
      </c>
      <c r="H199" s="1">
        <f t="shared" ref="H199:H204" si="68">SUM(F199,G199)</f>
        <v>0</v>
      </c>
      <c r="I199" s="22">
        <f t="shared" ref="I199:I204" si="69">IF(K199="","",K199-J199)</f>
        <v>850</v>
      </c>
      <c r="J199" s="31">
        <f>IF(E199="","",E199)</f>
        <v>108502</v>
      </c>
      <c r="K199" s="26">
        <f>IF(E199="","",K193+H199)</f>
        <v>109352</v>
      </c>
    </row>
    <row r="200" spans="1:11" x14ac:dyDescent="0.2">
      <c r="B200" s="34">
        <f t="shared" ref="B200:B205" si="70">B199+1</f>
        <v>41751</v>
      </c>
      <c r="C200" s="11" t="s">
        <v>1</v>
      </c>
      <c r="D200" s="1">
        <f>SUM(E199)</f>
        <v>108502</v>
      </c>
      <c r="E200" s="1">
        <v>109224</v>
      </c>
      <c r="F200" s="1">
        <f t="shared" si="67"/>
        <v>722</v>
      </c>
      <c r="G200" s="1">
        <v>-600</v>
      </c>
      <c r="H200" s="1">
        <f t="shared" si="68"/>
        <v>122</v>
      </c>
      <c r="I200" s="22">
        <f t="shared" si="69"/>
        <v>250</v>
      </c>
      <c r="J200" s="31">
        <f>IF(E200="","",E200)</f>
        <v>109224</v>
      </c>
      <c r="K200" s="26">
        <f>IF(E200="","",K199+H200)</f>
        <v>109474</v>
      </c>
    </row>
    <row r="201" spans="1:11" x14ac:dyDescent="0.2">
      <c r="B201" s="34">
        <f t="shared" si="70"/>
        <v>41752</v>
      </c>
      <c r="C201" s="11" t="s">
        <v>2</v>
      </c>
      <c r="D201" s="1">
        <f>SUM(E200)</f>
        <v>109224</v>
      </c>
      <c r="E201" s="1">
        <v>109352</v>
      </c>
      <c r="F201" s="1">
        <f t="shared" si="67"/>
        <v>128</v>
      </c>
      <c r="G201" s="1">
        <v>0</v>
      </c>
      <c r="H201" s="1">
        <f t="shared" si="68"/>
        <v>128</v>
      </c>
      <c r="I201" s="22">
        <f t="shared" si="69"/>
        <v>250</v>
      </c>
      <c r="J201" s="31">
        <f>IF(E201="","",E201)</f>
        <v>109352</v>
      </c>
      <c r="K201" s="30">
        <f>IF(E201="","",K200+H201)</f>
        <v>109602</v>
      </c>
    </row>
    <row r="202" spans="1:11" x14ac:dyDescent="0.2">
      <c r="B202" s="34">
        <f t="shared" si="70"/>
        <v>41753</v>
      </c>
      <c r="C202" s="11" t="s">
        <v>3</v>
      </c>
      <c r="D202" s="1">
        <f>SUM(E201)</f>
        <v>109352</v>
      </c>
      <c r="E202" s="1">
        <v>109657</v>
      </c>
      <c r="F202" s="1">
        <f>IF(SUM(E202,-D202)&lt;0,0,(SUM(E202,-D202)))</f>
        <v>305</v>
      </c>
      <c r="G202" s="1">
        <v>-80</v>
      </c>
      <c r="H202" s="1">
        <f t="shared" si="68"/>
        <v>225</v>
      </c>
      <c r="I202" s="22">
        <f t="shared" si="69"/>
        <v>170</v>
      </c>
      <c r="J202" s="31">
        <f>IF(E202="","",E202)</f>
        <v>109657</v>
      </c>
      <c r="K202" s="26">
        <f>IF(E202="","",K201+H202)</f>
        <v>109827</v>
      </c>
    </row>
    <row r="203" spans="1:11" x14ac:dyDescent="0.2">
      <c r="B203" s="34">
        <f t="shared" si="70"/>
        <v>41754</v>
      </c>
      <c r="C203" s="11" t="s">
        <v>4</v>
      </c>
      <c r="D203" s="1">
        <f>SUM(E202)</f>
        <v>109657</v>
      </c>
      <c r="E203" s="1">
        <v>109863</v>
      </c>
      <c r="F203" s="1">
        <f t="shared" si="67"/>
        <v>206</v>
      </c>
      <c r="G203" s="1">
        <v>0</v>
      </c>
      <c r="H203" s="1">
        <f t="shared" si="68"/>
        <v>206</v>
      </c>
      <c r="I203" s="22">
        <f t="shared" si="69"/>
        <v>170</v>
      </c>
      <c r="J203" s="31">
        <f>IF(E203="","",E203)</f>
        <v>109863</v>
      </c>
      <c r="K203" s="26">
        <f>IF(E203="","",K202+H203)</f>
        <v>110033</v>
      </c>
    </row>
    <row r="204" spans="1:11" x14ac:dyDescent="0.2">
      <c r="B204" s="34">
        <f t="shared" si="70"/>
        <v>41755</v>
      </c>
      <c r="C204" s="11" t="s">
        <v>27</v>
      </c>
      <c r="D204" s="1" t="str">
        <f>IF(E204="","",SUM(E203))</f>
        <v/>
      </c>
      <c r="E204" s="1"/>
      <c r="F204" s="1" t="str">
        <f>IF(E204="","",SUM(E204,-D204))</f>
        <v/>
      </c>
      <c r="G204" s="1">
        <v>0</v>
      </c>
      <c r="H204" s="1">
        <f t="shared" si="68"/>
        <v>0</v>
      </c>
      <c r="I204" s="22">
        <f t="shared" si="69"/>
        <v>170</v>
      </c>
      <c r="J204" s="31">
        <f>IF(E204="",E203,E204)</f>
        <v>109863</v>
      </c>
      <c r="K204" s="26">
        <f>IF(K203="","",K203+H204)</f>
        <v>110033</v>
      </c>
    </row>
    <row r="205" spans="1:11" x14ac:dyDescent="0.2">
      <c r="B205" s="34">
        <f t="shared" si="70"/>
        <v>41756</v>
      </c>
      <c r="C205" s="11" t="s">
        <v>28</v>
      </c>
      <c r="D205" s="1"/>
      <c r="E205" s="1"/>
      <c r="F205" s="1"/>
      <c r="G205" s="1">
        <v>0</v>
      </c>
      <c r="H205" s="1"/>
      <c r="I205" s="22"/>
      <c r="J205" s="31">
        <f>J204</f>
        <v>109863</v>
      </c>
      <c r="K205" s="26">
        <f>K204</f>
        <v>110033</v>
      </c>
    </row>
    <row r="206" spans="1:11" ht="13.5" thickBot="1" x14ac:dyDescent="0.25">
      <c r="B206" s="34"/>
      <c r="C206" s="8"/>
      <c r="D206" s="2"/>
      <c r="E206" s="2"/>
      <c r="F206" s="2"/>
      <c r="G206" s="2"/>
      <c r="H206" s="2"/>
      <c r="I206" s="45"/>
      <c r="J206" s="46"/>
      <c r="K206" s="47"/>
    </row>
    <row r="207" spans="1:11" ht="13.5" thickBot="1" x14ac:dyDescent="0.25">
      <c r="C207" s="9" t="s">
        <v>11</v>
      </c>
      <c r="D207" s="10"/>
      <c r="E207" s="10">
        <f>IF(E204="",SUM(E203,-D199),SUM(E204,-D199))</f>
        <v>1361</v>
      </c>
      <c r="F207" s="10">
        <f>SUM(F199:F204)</f>
        <v>1361</v>
      </c>
      <c r="G207" s="10">
        <f>SUM(G199:G205)</f>
        <v>-680</v>
      </c>
      <c r="H207" s="10">
        <f>SUM(H199:H204)</f>
        <v>681</v>
      </c>
      <c r="I207" s="21">
        <f>I204</f>
        <v>170</v>
      </c>
      <c r="J207" s="20">
        <f>IF(E203="","",J195+F207)</f>
        <v>12656</v>
      </c>
      <c r="K207" s="20">
        <f>IF(E203="","",K195+H207)</f>
        <v>12671</v>
      </c>
    </row>
    <row r="208" spans="1:11" ht="13.5" thickBot="1" x14ac:dyDescent="0.25"/>
    <row r="209" spans="1:11" x14ac:dyDescent="0.2">
      <c r="A209" s="15" t="s">
        <v>10</v>
      </c>
      <c r="B209" s="16">
        <f>SUM(B197,1)</f>
        <v>18</v>
      </c>
      <c r="C209" s="3"/>
      <c r="D209" s="4"/>
      <c r="E209" s="4"/>
      <c r="F209" s="4"/>
      <c r="G209" s="4"/>
      <c r="H209" s="4"/>
      <c r="I209" s="5"/>
      <c r="J209" s="27"/>
      <c r="K209" s="28"/>
    </row>
    <row r="210" spans="1:11" x14ac:dyDescent="0.2">
      <c r="C210" s="6"/>
      <c r="D210" s="12" t="s">
        <v>5</v>
      </c>
      <c r="E210" s="12" t="s">
        <v>6</v>
      </c>
      <c r="F210" s="12" t="s">
        <v>7</v>
      </c>
      <c r="G210" s="13" t="s">
        <v>8</v>
      </c>
      <c r="H210" s="14" t="s">
        <v>9</v>
      </c>
      <c r="I210" s="7"/>
      <c r="J210" s="25" t="s">
        <v>25</v>
      </c>
      <c r="K210" s="22" t="s">
        <v>26</v>
      </c>
    </row>
    <row r="211" spans="1:11" x14ac:dyDescent="0.2">
      <c r="B211" s="34">
        <f>B205+1</f>
        <v>41757</v>
      </c>
      <c r="C211" s="11" t="s">
        <v>0</v>
      </c>
      <c r="D211" s="1">
        <f>IF(E204="",E203,E204)</f>
        <v>109863</v>
      </c>
      <c r="E211" s="1">
        <v>109963</v>
      </c>
      <c r="F211" s="1">
        <f t="shared" ref="F211:F215" si="71">IF(SUM(E211,-D211)&lt;0,0,(SUM(E211,-D211)))</f>
        <v>100</v>
      </c>
      <c r="G211" s="1">
        <v>0</v>
      </c>
      <c r="H211" s="1">
        <f t="shared" ref="H211:H216" si="72">SUM(F211,G211)</f>
        <v>100</v>
      </c>
      <c r="I211" s="22">
        <f t="shared" ref="I211:I216" si="73">IF(K211="","",K211-J211)</f>
        <v>170</v>
      </c>
      <c r="J211" s="31">
        <f>IF(E211="","",E211)</f>
        <v>109963</v>
      </c>
      <c r="K211" s="26">
        <f>IF(E211="","",K205+H211)</f>
        <v>110133</v>
      </c>
    </row>
    <row r="212" spans="1:11" x14ac:dyDescent="0.2">
      <c r="B212" s="34">
        <f t="shared" ref="B212:B217" si="74">B211+1</f>
        <v>41758</v>
      </c>
      <c r="C212" s="50" t="s">
        <v>1</v>
      </c>
      <c r="D212" s="29">
        <f>SUM(E211)</f>
        <v>109963</v>
      </c>
      <c r="E212" s="29">
        <v>110150</v>
      </c>
      <c r="F212" s="29">
        <f t="shared" si="71"/>
        <v>187</v>
      </c>
      <c r="G212" s="29">
        <v>0</v>
      </c>
      <c r="H212" s="29">
        <f t="shared" si="72"/>
        <v>187</v>
      </c>
      <c r="I212" s="157">
        <f t="shared" si="73"/>
        <v>170</v>
      </c>
      <c r="J212" s="158">
        <f>IF(E212="","",E212)</f>
        <v>110150</v>
      </c>
      <c r="K212" s="30">
        <f>IF(E212="","",K211+H212)</f>
        <v>110320</v>
      </c>
    </row>
    <row r="213" spans="1:11" x14ac:dyDescent="0.2">
      <c r="B213" s="159">
        <f t="shared" si="74"/>
        <v>41759</v>
      </c>
      <c r="C213" s="51" t="s">
        <v>2</v>
      </c>
      <c r="D213" s="52">
        <f>SUM(E212)</f>
        <v>110150</v>
      </c>
      <c r="E213" s="52">
        <v>110442</v>
      </c>
      <c r="F213" s="52">
        <f t="shared" si="71"/>
        <v>292</v>
      </c>
      <c r="G213" s="52">
        <v>0</v>
      </c>
      <c r="H213" s="52">
        <f t="shared" si="72"/>
        <v>292</v>
      </c>
      <c r="I213" s="53">
        <f t="shared" si="73"/>
        <v>170</v>
      </c>
      <c r="J213" s="54">
        <f>IF(E213="","",E213)</f>
        <v>110442</v>
      </c>
      <c r="K213" s="55">
        <f>IF(E213="","",K212+H213)</f>
        <v>110612</v>
      </c>
    </row>
    <row r="214" spans="1:11" x14ac:dyDescent="0.2">
      <c r="B214" s="34">
        <f t="shared" si="74"/>
        <v>41760</v>
      </c>
      <c r="C214" s="11" t="s">
        <v>3</v>
      </c>
      <c r="D214" s="1">
        <f>SUM(E213)</f>
        <v>110442</v>
      </c>
      <c r="E214" s="1">
        <v>110442</v>
      </c>
      <c r="F214" s="1">
        <f>IF(SUM(E214,-D214)&lt;0,0,(SUM(E214,-D214)))</f>
        <v>0</v>
      </c>
      <c r="G214" s="1">
        <v>0</v>
      </c>
      <c r="H214" s="1">
        <f t="shared" si="72"/>
        <v>0</v>
      </c>
      <c r="I214" s="22">
        <f t="shared" si="73"/>
        <v>170</v>
      </c>
      <c r="J214" s="31">
        <f>IF(E214="","",E214)</f>
        <v>110442</v>
      </c>
      <c r="K214" s="26">
        <f>IF(E214="","",K213+H214)</f>
        <v>110612</v>
      </c>
    </row>
    <row r="215" spans="1:11" x14ac:dyDescent="0.2">
      <c r="B215" s="34">
        <f t="shared" si="74"/>
        <v>41761</v>
      </c>
      <c r="C215" s="11" t="s">
        <v>4</v>
      </c>
      <c r="D215" s="1">
        <f>SUM(E214)</f>
        <v>110442</v>
      </c>
      <c r="E215" s="1">
        <v>110587</v>
      </c>
      <c r="F215" s="1">
        <f t="shared" si="71"/>
        <v>145</v>
      </c>
      <c r="G215" s="1">
        <v>0</v>
      </c>
      <c r="H215" s="1">
        <f t="shared" si="72"/>
        <v>145</v>
      </c>
      <c r="I215" s="22">
        <f t="shared" si="73"/>
        <v>170</v>
      </c>
      <c r="J215" s="31">
        <f>IF(E215="","",E215)</f>
        <v>110587</v>
      </c>
      <c r="K215" s="26">
        <f>IF(E215="","",K214+H215)</f>
        <v>110757</v>
      </c>
    </row>
    <row r="216" spans="1:11" x14ac:dyDescent="0.2">
      <c r="B216" s="34">
        <f t="shared" si="74"/>
        <v>41762</v>
      </c>
      <c r="C216" s="11" t="s">
        <v>27</v>
      </c>
      <c r="D216" s="1" t="str">
        <f>IF(E216="","",SUM(E215))</f>
        <v/>
      </c>
      <c r="E216" s="1"/>
      <c r="F216" s="1" t="str">
        <f>IF(E216="","",SUM(E216,-D216))</f>
        <v/>
      </c>
      <c r="G216" s="1">
        <v>0</v>
      </c>
      <c r="H216" s="1">
        <f t="shared" si="72"/>
        <v>0</v>
      </c>
      <c r="I216" s="22">
        <f t="shared" si="73"/>
        <v>170</v>
      </c>
      <c r="J216" s="31">
        <f>IF(E216="",E215,E216)</f>
        <v>110587</v>
      </c>
      <c r="K216" s="26">
        <f>IF(K215="","",K215+H216)</f>
        <v>110757</v>
      </c>
    </row>
    <row r="217" spans="1:11" x14ac:dyDescent="0.2">
      <c r="B217" s="34">
        <f t="shared" si="74"/>
        <v>41763</v>
      </c>
      <c r="C217" s="11" t="s">
        <v>28</v>
      </c>
      <c r="D217" s="1"/>
      <c r="E217" s="1"/>
      <c r="F217" s="1"/>
      <c r="G217" s="1">
        <v>0</v>
      </c>
      <c r="H217" s="1"/>
      <c r="I217" s="22"/>
      <c r="J217" s="31">
        <f>J216</f>
        <v>110587</v>
      </c>
      <c r="K217" s="26">
        <f>K216</f>
        <v>110757</v>
      </c>
    </row>
    <row r="218" spans="1:11" ht="13.5" thickBot="1" x14ac:dyDescent="0.25">
      <c r="B218" s="34"/>
      <c r="C218" s="8"/>
      <c r="D218" s="2"/>
      <c r="E218" s="2"/>
      <c r="F218" s="2"/>
      <c r="G218" s="2"/>
      <c r="H218" s="2"/>
      <c r="I218" s="45"/>
      <c r="J218" s="46"/>
      <c r="K218" s="47"/>
    </row>
    <row r="219" spans="1:11" ht="13.5" thickBot="1" x14ac:dyDescent="0.25">
      <c r="C219" s="9" t="s">
        <v>11</v>
      </c>
      <c r="D219" s="10"/>
      <c r="E219" s="10">
        <f>IF(E216="",SUM(E215,-D211),SUM(E216,-D211))</f>
        <v>724</v>
      </c>
      <c r="F219" s="10">
        <f>SUM(F211:F216)</f>
        <v>724</v>
      </c>
      <c r="G219" s="10">
        <f>SUM(G211:G217)</f>
        <v>0</v>
      </c>
      <c r="H219" s="10">
        <f>SUM(H211:H216)</f>
        <v>724</v>
      </c>
      <c r="I219" s="21">
        <f>I216</f>
        <v>170</v>
      </c>
      <c r="J219" s="20">
        <f>IF(E215="","",J207+F219)</f>
        <v>13380</v>
      </c>
      <c r="K219" s="20">
        <f>IF(E215="","",K207+H219)</f>
        <v>13395</v>
      </c>
    </row>
    <row r="220" spans="1:11" ht="13.5" thickBot="1" x14ac:dyDescent="0.25"/>
    <row r="221" spans="1:11" x14ac:dyDescent="0.2">
      <c r="A221" s="15" t="s">
        <v>10</v>
      </c>
      <c r="B221" s="16">
        <f>SUM(B209,1)</f>
        <v>19</v>
      </c>
      <c r="C221" s="3"/>
      <c r="D221" s="4"/>
      <c r="E221" s="4"/>
      <c r="F221" s="4"/>
      <c r="G221" s="4"/>
      <c r="H221" s="4"/>
      <c r="I221" s="5"/>
      <c r="J221" s="27"/>
      <c r="K221" s="28"/>
    </row>
    <row r="222" spans="1:11" x14ac:dyDescent="0.2">
      <c r="C222" s="6"/>
      <c r="D222" s="12" t="s">
        <v>5</v>
      </c>
      <c r="E222" s="12" t="s">
        <v>6</v>
      </c>
      <c r="F222" s="12" t="s">
        <v>7</v>
      </c>
      <c r="G222" s="13" t="s">
        <v>8</v>
      </c>
      <c r="H222" s="14" t="s">
        <v>9</v>
      </c>
      <c r="I222" s="7"/>
      <c r="J222" s="25" t="s">
        <v>25</v>
      </c>
      <c r="K222" s="22" t="s">
        <v>26</v>
      </c>
    </row>
    <row r="223" spans="1:11" x14ac:dyDescent="0.2">
      <c r="B223" s="34">
        <f>B217+1</f>
        <v>41764</v>
      </c>
      <c r="C223" s="11" t="s">
        <v>0</v>
      </c>
      <c r="D223" s="1">
        <f>IF(E216="",E215,E216)</f>
        <v>110587</v>
      </c>
      <c r="E223" s="1">
        <v>110742</v>
      </c>
      <c r="F223" s="1">
        <f t="shared" ref="F223:F227" si="75">IF(SUM(E223,-D223)&lt;0,0,(SUM(E223,-D223)))</f>
        <v>155</v>
      </c>
      <c r="G223" s="1">
        <v>0</v>
      </c>
      <c r="H223" s="1">
        <f t="shared" ref="H223:H228" si="76">SUM(F223,G223)</f>
        <v>155</v>
      </c>
      <c r="I223" s="22">
        <f t="shared" ref="I223:I228" si="77">IF(K223="","",K223-J223)</f>
        <v>170</v>
      </c>
      <c r="J223" s="31">
        <f>IF(E223="","",E223)</f>
        <v>110742</v>
      </c>
      <c r="K223" s="26">
        <f>IF(E223="","",K217+H223)</f>
        <v>110912</v>
      </c>
    </row>
    <row r="224" spans="1:11" x14ac:dyDescent="0.2">
      <c r="B224" s="34">
        <f t="shared" ref="B224:B229" si="78">B223+1</f>
        <v>41765</v>
      </c>
      <c r="C224" s="11" t="s">
        <v>1</v>
      </c>
      <c r="D224" s="1">
        <f>SUM(E223)</f>
        <v>110742</v>
      </c>
      <c r="E224" s="1">
        <v>111028</v>
      </c>
      <c r="F224" s="1">
        <f t="shared" si="75"/>
        <v>286</v>
      </c>
      <c r="G224" s="1">
        <v>0</v>
      </c>
      <c r="H224" s="1">
        <f t="shared" si="76"/>
        <v>286</v>
      </c>
      <c r="I224" s="22">
        <f t="shared" si="77"/>
        <v>170</v>
      </c>
      <c r="J224" s="31">
        <f>IF(E224="","",E224)</f>
        <v>111028</v>
      </c>
      <c r="K224" s="26">
        <f>IF(E224="","",K223+H224)</f>
        <v>111198</v>
      </c>
    </row>
    <row r="225" spans="1:11" x14ac:dyDescent="0.2">
      <c r="B225" s="34">
        <f t="shared" si="78"/>
        <v>41766</v>
      </c>
      <c r="C225" s="11" t="s">
        <v>2</v>
      </c>
      <c r="D225" s="1">
        <f>SUM(E224)</f>
        <v>111028</v>
      </c>
      <c r="E225" s="1">
        <v>111192</v>
      </c>
      <c r="F225" s="1">
        <f t="shared" si="75"/>
        <v>164</v>
      </c>
      <c r="G225" s="1">
        <v>0</v>
      </c>
      <c r="H225" s="1">
        <f t="shared" si="76"/>
        <v>164</v>
      </c>
      <c r="I225" s="22">
        <f t="shared" si="77"/>
        <v>170</v>
      </c>
      <c r="J225" s="31">
        <f>IF(E225="","",E225)</f>
        <v>111192</v>
      </c>
      <c r="K225" s="30">
        <f>IF(E225="","",K224+H225)</f>
        <v>111362</v>
      </c>
    </row>
    <row r="226" spans="1:11" x14ac:dyDescent="0.2">
      <c r="B226" s="34">
        <f t="shared" si="78"/>
        <v>41767</v>
      </c>
      <c r="C226" s="11" t="s">
        <v>3</v>
      </c>
      <c r="D226" s="1">
        <f>SUM(E225)</f>
        <v>111192</v>
      </c>
      <c r="E226" s="1">
        <v>111192</v>
      </c>
      <c r="F226" s="1">
        <f>IF(SUM(E226,-D226)&lt;0,0,(SUM(E226,-D226)))</f>
        <v>0</v>
      </c>
      <c r="G226" s="1">
        <v>0</v>
      </c>
      <c r="H226" s="1">
        <f t="shared" si="76"/>
        <v>0</v>
      </c>
      <c r="I226" s="22">
        <f t="shared" si="77"/>
        <v>170</v>
      </c>
      <c r="J226" s="31">
        <f>IF(E226="","",E226)</f>
        <v>111192</v>
      </c>
      <c r="K226" s="26">
        <f>IF(E226="","",K225+H226)</f>
        <v>111362</v>
      </c>
    </row>
    <row r="227" spans="1:11" x14ac:dyDescent="0.2">
      <c r="B227" s="34">
        <f t="shared" si="78"/>
        <v>41768</v>
      </c>
      <c r="C227" s="11" t="s">
        <v>4</v>
      </c>
      <c r="D227" s="1">
        <f>SUM(E226)</f>
        <v>111192</v>
      </c>
      <c r="E227" s="1">
        <v>111192</v>
      </c>
      <c r="F227" s="1">
        <f t="shared" si="75"/>
        <v>0</v>
      </c>
      <c r="G227" s="1">
        <v>0</v>
      </c>
      <c r="H227" s="1">
        <f t="shared" si="76"/>
        <v>0</v>
      </c>
      <c r="I227" s="22">
        <f t="shared" si="77"/>
        <v>170</v>
      </c>
      <c r="J227" s="31">
        <f>IF(E227="","",E227)</f>
        <v>111192</v>
      </c>
      <c r="K227" s="26">
        <f>IF(E227="","",K226+H227)</f>
        <v>111362</v>
      </c>
    </row>
    <row r="228" spans="1:11" x14ac:dyDescent="0.2">
      <c r="B228" s="34">
        <f t="shared" si="78"/>
        <v>41769</v>
      </c>
      <c r="C228" s="11" t="s">
        <v>27</v>
      </c>
      <c r="D228" s="1" t="str">
        <f>IF(E228="","",SUM(E227))</f>
        <v/>
      </c>
      <c r="E228" s="1"/>
      <c r="F228" s="1" t="str">
        <f>IF(E228="","",SUM(E228,-D228))</f>
        <v/>
      </c>
      <c r="G228" s="1">
        <v>0</v>
      </c>
      <c r="H228" s="1">
        <f t="shared" si="76"/>
        <v>0</v>
      </c>
      <c r="I228" s="22">
        <f t="shared" si="77"/>
        <v>170</v>
      </c>
      <c r="J228" s="31">
        <f>IF(E228="",E227,E228)</f>
        <v>111192</v>
      </c>
      <c r="K228" s="26">
        <f>IF(K227="","",K227+H228)</f>
        <v>111362</v>
      </c>
    </row>
    <row r="229" spans="1:11" x14ac:dyDescent="0.2">
      <c r="B229" s="34">
        <f t="shared" si="78"/>
        <v>41770</v>
      </c>
      <c r="C229" s="11" t="s">
        <v>28</v>
      </c>
      <c r="D229" s="1"/>
      <c r="E229" s="1"/>
      <c r="F229" s="1"/>
      <c r="G229" s="1">
        <v>0</v>
      </c>
      <c r="H229" s="1"/>
      <c r="I229" s="22"/>
      <c r="J229" s="31">
        <f>J228</f>
        <v>111192</v>
      </c>
      <c r="K229" s="26">
        <f>K228</f>
        <v>111362</v>
      </c>
    </row>
    <row r="230" spans="1:11" ht="13.5" thickBot="1" x14ac:dyDescent="0.25">
      <c r="B230" s="34"/>
      <c r="C230" s="8"/>
      <c r="D230" s="2"/>
      <c r="E230" s="2"/>
      <c r="F230" s="2"/>
      <c r="G230" s="2"/>
      <c r="H230" s="2"/>
      <c r="I230" s="45"/>
      <c r="J230" s="46"/>
      <c r="K230" s="47"/>
    </row>
    <row r="231" spans="1:11" ht="13.5" thickBot="1" x14ac:dyDescent="0.25">
      <c r="C231" s="9" t="s">
        <v>11</v>
      </c>
      <c r="D231" s="10"/>
      <c r="E231" s="10">
        <f>IF(E228="",SUM(E227,-D223),SUM(E228,-D223))</f>
        <v>605</v>
      </c>
      <c r="F231" s="10">
        <f>SUM(F223:F228)</f>
        <v>605</v>
      </c>
      <c r="G231" s="10">
        <f>SUM(G223:G229)</f>
        <v>0</v>
      </c>
      <c r="H231" s="10">
        <f>SUM(H223:H228)</f>
        <v>605</v>
      </c>
      <c r="I231" s="21">
        <f>I228</f>
        <v>170</v>
      </c>
      <c r="J231" s="20">
        <f>IF(E227="","",J219+F231)</f>
        <v>13985</v>
      </c>
      <c r="K231" s="20">
        <f>IF(E227="","",K219+H231)</f>
        <v>14000</v>
      </c>
    </row>
    <row r="232" spans="1:11" ht="13.5" thickBot="1" x14ac:dyDescent="0.25"/>
    <row r="233" spans="1:11" x14ac:dyDescent="0.2">
      <c r="A233" s="15" t="s">
        <v>10</v>
      </c>
      <c r="B233" s="16">
        <f>SUM(B221,1)</f>
        <v>20</v>
      </c>
      <c r="C233" s="3"/>
      <c r="D233" s="4"/>
      <c r="E233" s="4"/>
      <c r="F233" s="4"/>
      <c r="G233" s="4"/>
      <c r="H233" s="4"/>
      <c r="I233" s="5"/>
      <c r="J233" s="27"/>
      <c r="K233" s="28"/>
    </row>
    <row r="234" spans="1:11" x14ac:dyDescent="0.2">
      <c r="C234" s="6"/>
      <c r="D234" s="12" t="s">
        <v>5</v>
      </c>
      <c r="E234" s="12" t="s">
        <v>6</v>
      </c>
      <c r="F234" s="12" t="s">
        <v>7</v>
      </c>
      <c r="G234" s="13" t="s">
        <v>8</v>
      </c>
      <c r="H234" s="14" t="s">
        <v>9</v>
      </c>
      <c r="I234" s="7"/>
      <c r="J234" s="25" t="s">
        <v>25</v>
      </c>
      <c r="K234" s="22" t="s">
        <v>26</v>
      </c>
    </row>
    <row r="235" spans="1:11" x14ac:dyDescent="0.2">
      <c r="B235" s="34">
        <f>B229+1</f>
        <v>41771</v>
      </c>
      <c r="C235" s="11" t="s">
        <v>0</v>
      </c>
      <c r="D235" s="1">
        <f>IF(E228="",E227,E228)</f>
        <v>111192</v>
      </c>
      <c r="E235" s="1">
        <v>111471</v>
      </c>
      <c r="F235" s="1">
        <f t="shared" ref="F235:F239" si="79">IF(SUM(E235,-D235)&lt;0,0,(SUM(E235,-D235)))</f>
        <v>279</v>
      </c>
      <c r="G235" s="1">
        <v>0</v>
      </c>
      <c r="H235" s="1">
        <f t="shared" ref="H235:H240" si="80">SUM(F235,G235)</f>
        <v>279</v>
      </c>
      <c r="I235" s="22">
        <f t="shared" ref="I235:I240" si="81">IF(K235="","",K235-J235)</f>
        <v>170</v>
      </c>
      <c r="J235" s="31">
        <f>IF(E235="","",E235)</f>
        <v>111471</v>
      </c>
      <c r="K235" s="26">
        <f>IF(E235="","",K229+H235)</f>
        <v>111641</v>
      </c>
    </row>
    <row r="236" spans="1:11" x14ac:dyDescent="0.2">
      <c r="B236" s="34">
        <f t="shared" ref="B236:B241" si="82">B235+1</f>
        <v>41772</v>
      </c>
      <c r="C236" s="11" t="s">
        <v>1</v>
      </c>
      <c r="D236" s="1">
        <f>SUM(E235)</f>
        <v>111471</v>
      </c>
      <c r="E236" s="1">
        <v>111595</v>
      </c>
      <c r="F236" s="1">
        <f t="shared" si="79"/>
        <v>124</v>
      </c>
      <c r="G236" s="1">
        <v>0</v>
      </c>
      <c r="H236" s="1">
        <f t="shared" si="80"/>
        <v>124</v>
      </c>
      <c r="I236" s="22">
        <f t="shared" si="81"/>
        <v>170</v>
      </c>
      <c r="J236" s="31">
        <f>IF(E236="","",E236)</f>
        <v>111595</v>
      </c>
      <c r="K236" s="26">
        <f>IF(E236="","",K235+H236)</f>
        <v>111765</v>
      </c>
    </row>
    <row r="237" spans="1:11" x14ac:dyDescent="0.2">
      <c r="B237" s="34">
        <f t="shared" si="82"/>
        <v>41773</v>
      </c>
      <c r="C237" s="11" t="s">
        <v>2</v>
      </c>
      <c r="D237" s="1">
        <f>SUM(E236)</f>
        <v>111595</v>
      </c>
      <c r="E237" s="1">
        <v>111781</v>
      </c>
      <c r="F237" s="1">
        <f t="shared" si="79"/>
        <v>186</v>
      </c>
      <c r="G237" s="1">
        <v>-60</v>
      </c>
      <c r="H237" s="1">
        <f t="shared" si="80"/>
        <v>126</v>
      </c>
      <c r="I237" s="22">
        <f t="shared" si="81"/>
        <v>110</v>
      </c>
      <c r="J237" s="31">
        <f>IF(E237="","",E237)</f>
        <v>111781</v>
      </c>
      <c r="K237" s="30">
        <f>IF(E237="","",K236+H237)</f>
        <v>111891</v>
      </c>
    </row>
    <row r="238" spans="1:11" x14ac:dyDescent="0.2">
      <c r="B238" s="34">
        <f t="shared" si="82"/>
        <v>41774</v>
      </c>
      <c r="C238" s="11" t="s">
        <v>3</v>
      </c>
      <c r="D238" s="1">
        <f>SUM(E237)</f>
        <v>111781</v>
      </c>
      <c r="E238" s="1">
        <v>111909</v>
      </c>
      <c r="F238" s="1">
        <f>IF(SUM(E238,-D238)&lt;0,0,(SUM(E238,-D238)))</f>
        <v>128</v>
      </c>
      <c r="G238" s="1">
        <v>0</v>
      </c>
      <c r="H238" s="1">
        <f t="shared" si="80"/>
        <v>128</v>
      </c>
      <c r="I238" s="22">
        <f t="shared" si="81"/>
        <v>110</v>
      </c>
      <c r="J238" s="31">
        <f>IF(E238="","",E238)</f>
        <v>111909</v>
      </c>
      <c r="K238" s="26">
        <f>IF(E238="","",K237+H238)</f>
        <v>112019</v>
      </c>
    </row>
    <row r="239" spans="1:11" x14ac:dyDescent="0.2">
      <c r="B239" s="34">
        <f t="shared" si="82"/>
        <v>41775</v>
      </c>
      <c r="C239" s="11" t="s">
        <v>4</v>
      </c>
      <c r="D239" s="1">
        <f>SUM(E238)</f>
        <v>111909</v>
      </c>
      <c r="E239" s="1">
        <v>112116</v>
      </c>
      <c r="F239" s="1">
        <f t="shared" si="79"/>
        <v>207</v>
      </c>
      <c r="G239" s="1">
        <v>-20</v>
      </c>
      <c r="H239" s="1">
        <f t="shared" si="80"/>
        <v>187</v>
      </c>
      <c r="I239" s="22">
        <f t="shared" si="81"/>
        <v>90</v>
      </c>
      <c r="J239" s="31">
        <f>IF(E239="","",E239)</f>
        <v>112116</v>
      </c>
      <c r="K239" s="26">
        <f>IF(E239="","",K238+H239)</f>
        <v>112206</v>
      </c>
    </row>
    <row r="240" spans="1:11" x14ac:dyDescent="0.2">
      <c r="B240" s="34">
        <f t="shared" si="82"/>
        <v>41776</v>
      </c>
      <c r="C240" s="11" t="s">
        <v>27</v>
      </c>
      <c r="D240" s="1" t="str">
        <f>IF(E240="","",SUM(E239))</f>
        <v/>
      </c>
      <c r="E240" s="1"/>
      <c r="F240" s="1" t="str">
        <f>IF(E240="","",SUM(E240,-D240))</f>
        <v/>
      </c>
      <c r="G240" s="1">
        <v>0</v>
      </c>
      <c r="H240" s="1">
        <f t="shared" si="80"/>
        <v>0</v>
      </c>
      <c r="I240" s="22">
        <f t="shared" si="81"/>
        <v>90</v>
      </c>
      <c r="J240" s="31">
        <f>IF(E240="",E239,E240)</f>
        <v>112116</v>
      </c>
      <c r="K240" s="26">
        <f>IF(K239="","",K239+H240)</f>
        <v>112206</v>
      </c>
    </row>
    <row r="241" spans="1:11" x14ac:dyDescent="0.2">
      <c r="B241" s="34">
        <f t="shared" si="82"/>
        <v>41777</v>
      </c>
      <c r="C241" s="11" t="s">
        <v>28</v>
      </c>
      <c r="D241" s="1"/>
      <c r="E241" s="1"/>
      <c r="F241" s="1"/>
      <c r="G241" s="1">
        <v>0</v>
      </c>
      <c r="H241" s="1"/>
      <c r="I241" s="22"/>
      <c r="J241" s="31">
        <f>J240</f>
        <v>112116</v>
      </c>
      <c r="K241" s="26">
        <f>K240</f>
        <v>112206</v>
      </c>
    </row>
    <row r="242" spans="1:11" ht="13.5" thickBot="1" x14ac:dyDescent="0.25">
      <c r="B242" s="34"/>
      <c r="C242" s="8"/>
      <c r="D242" s="2"/>
      <c r="E242" s="2"/>
      <c r="F242" s="2"/>
      <c r="G242" s="2"/>
      <c r="H242" s="2"/>
      <c r="I242" s="45"/>
      <c r="J242" s="46"/>
      <c r="K242" s="47"/>
    </row>
    <row r="243" spans="1:11" ht="13.5" thickBot="1" x14ac:dyDescent="0.25">
      <c r="C243" s="9" t="s">
        <v>11</v>
      </c>
      <c r="D243" s="10"/>
      <c r="E243" s="10">
        <f>IF(E240="",SUM(E239,-D235),SUM(E240,-D235))</f>
        <v>924</v>
      </c>
      <c r="F243" s="10">
        <f>SUM(F235:F240)</f>
        <v>924</v>
      </c>
      <c r="G243" s="10">
        <f>SUM(G235:G241)</f>
        <v>-80</v>
      </c>
      <c r="H243" s="10">
        <f>SUM(H235:H240)</f>
        <v>844</v>
      </c>
      <c r="I243" s="21">
        <f>I240</f>
        <v>90</v>
      </c>
      <c r="J243" s="20">
        <f>IF(E239="","",J231+F243)</f>
        <v>14909</v>
      </c>
      <c r="K243" s="20">
        <f>IF(E239="","",K231+H243)</f>
        <v>14844</v>
      </c>
    </row>
    <row r="244" spans="1:11" ht="13.5" thickBot="1" x14ac:dyDescent="0.25"/>
    <row r="245" spans="1:11" x14ac:dyDescent="0.2">
      <c r="A245" s="15" t="s">
        <v>10</v>
      </c>
      <c r="B245" s="16">
        <f>SUM(B233,1)</f>
        <v>21</v>
      </c>
      <c r="C245" s="3"/>
      <c r="D245" s="4"/>
      <c r="E245" s="4"/>
      <c r="F245" s="4"/>
      <c r="G245" s="4"/>
      <c r="H245" s="4"/>
      <c r="I245" s="5"/>
      <c r="J245" s="27"/>
      <c r="K245" s="28"/>
    </row>
    <row r="246" spans="1:11" x14ac:dyDescent="0.2">
      <c r="C246" s="6"/>
      <c r="D246" s="12" t="s">
        <v>5</v>
      </c>
      <c r="E246" s="12" t="s">
        <v>6</v>
      </c>
      <c r="F246" s="12" t="s">
        <v>7</v>
      </c>
      <c r="G246" s="13" t="s">
        <v>8</v>
      </c>
      <c r="H246" s="14" t="s">
        <v>9</v>
      </c>
      <c r="I246" s="7"/>
      <c r="J246" s="25" t="s">
        <v>25</v>
      </c>
      <c r="K246" s="22" t="s">
        <v>26</v>
      </c>
    </row>
    <row r="247" spans="1:11" x14ac:dyDescent="0.2">
      <c r="B247" s="34">
        <f>B241+1</f>
        <v>41778</v>
      </c>
      <c r="C247" s="11" t="s">
        <v>0</v>
      </c>
      <c r="D247" s="1">
        <f>IF(E240="",E239,E240)</f>
        <v>112116</v>
      </c>
      <c r="E247" s="1">
        <v>112241</v>
      </c>
      <c r="F247" s="1">
        <f t="shared" ref="F247:F251" si="83">IF(SUM(E247,-D247)&lt;0,0,(SUM(E247,-D247)))</f>
        <v>125</v>
      </c>
      <c r="G247" s="1">
        <v>30</v>
      </c>
      <c r="H247" s="1">
        <f t="shared" ref="H247:H252" si="84">SUM(F247,G247)</f>
        <v>155</v>
      </c>
      <c r="I247" s="22">
        <f t="shared" ref="I247:I252" si="85">IF(K247="","",K247-J247)</f>
        <v>120</v>
      </c>
      <c r="J247" s="31">
        <f>IF(E247="","",E247)</f>
        <v>112241</v>
      </c>
      <c r="K247" s="26">
        <f>IF(E247="","",K241+H247)</f>
        <v>112361</v>
      </c>
    </row>
    <row r="248" spans="1:11" x14ac:dyDescent="0.2">
      <c r="B248" s="34">
        <f t="shared" ref="B248:B253" si="86">B247+1</f>
        <v>41779</v>
      </c>
      <c r="C248" s="11" t="s">
        <v>1</v>
      </c>
      <c r="D248" s="1">
        <f>SUM(E247)</f>
        <v>112241</v>
      </c>
      <c r="E248" s="1">
        <v>112241</v>
      </c>
      <c r="F248" s="1">
        <f t="shared" si="83"/>
        <v>0</v>
      </c>
      <c r="G248" s="1">
        <v>157</v>
      </c>
      <c r="H248" s="1">
        <f t="shared" si="84"/>
        <v>157</v>
      </c>
      <c r="I248" s="22">
        <f t="shared" si="85"/>
        <v>277</v>
      </c>
      <c r="J248" s="31">
        <f>IF(E248="","",E248)</f>
        <v>112241</v>
      </c>
      <c r="K248" s="26">
        <f>IF(E248="","",K247+H248)</f>
        <v>112518</v>
      </c>
    </row>
    <row r="249" spans="1:11" x14ac:dyDescent="0.2">
      <c r="B249" s="34">
        <f t="shared" si="86"/>
        <v>41780</v>
      </c>
      <c r="C249" s="11" t="s">
        <v>2</v>
      </c>
      <c r="D249" s="1">
        <f>SUM(E248)</f>
        <v>112241</v>
      </c>
      <c r="E249" s="1">
        <v>112382</v>
      </c>
      <c r="F249" s="1">
        <f t="shared" si="83"/>
        <v>141</v>
      </c>
      <c r="G249" s="1">
        <v>10</v>
      </c>
      <c r="H249" s="1">
        <f t="shared" si="84"/>
        <v>151</v>
      </c>
      <c r="I249" s="22">
        <f t="shared" si="85"/>
        <v>287</v>
      </c>
      <c r="J249" s="31">
        <f>IF(E249="","",E249)</f>
        <v>112382</v>
      </c>
      <c r="K249" s="30">
        <f>IF(E249="","",K248+H249)</f>
        <v>112669</v>
      </c>
    </row>
    <row r="250" spans="1:11" x14ac:dyDescent="0.2">
      <c r="B250" s="34">
        <f t="shared" si="86"/>
        <v>41781</v>
      </c>
      <c r="C250" s="11" t="s">
        <v>3</v>
      </c>
      <c r="D250" s="1">
        <f>SUM(E249)</f>
        <v>112382</v>
      </c>
      <c r="E250" s="1">
        <v>112514</v>
      </c>
      <c r="F250" s="1">
        <f>IF(SUM(E250,-D250)&lt;0,0,(SUM(E250,-D250)))</f>
        <v>132</v>
      </c>
      <c r="G250" s="1">
        <v>0</v>
      </c>
      <c r="H250" s="1">
        <f t="shared" si="84"/>
        <v>132</v>
      </c>
      <c r="I250" s="22">
        <f t="shared" si="85"/>
        <v>287</v>
      </c>
      <c r="J250" s="31">
        <f>IF(E250="","",E250)</f>
        <v>112514</v>
      </c>
      <c r="K250" s="26">
        <f>IF(E250="","",K249+H250)</f>
        <v>112801</v>
      </c>
    </row>
    <row r="251" spans="1:11" x14ac:dyDescent="0.2">
      <c r="B251" s="34">
        <f t="shared" si="86"/>
        <v>41782</v>
      </c>
      <c r="C251" s="11" t="s">
        <v>4</v>
      </c>
      <c r="D251" s="1">
        <f>SUM(E250)</f>
        <v>112514</v>
      </c>
      <c r="E251" s="1">
        <v>112831</v>
      </c>
      <c r="F251" s="1">
        <f t="shared" si="83"/>
        <v>317</v>
      </c>
      <c r="G251" s="1">
        <v>-162</v>
      </c>
      <c r="H251" s="1">
        <f t="shared" si="84"/>
        <v>155</v>
      </c>
      <c r="I251" s="22">
        <f t="shared" si="85"/>
        <v>125</v>
      </c>
      <c r="J251" s="31">
        <f>IF(E251="","",E251)</f>
        <v>112831</v>
      </c>
      <c r="K251" s="26">
        <f>IF(E251="","",K250+H251)</f>
        <v>112956</v>
      </c>
    </row>
    <row r="252" spans="1:11" x14ac:dyDescent="0.2">
      <c r="B252" s="34">
        <f t="shared" si="86"/>
        <v>41783</v>
      </c>
      <c r="C252" s="11" t="s">
        <v>27</v>
      </c>
      <c r="D252" s="1" t="str">
        <f>IF(E252="","",SUM(E251))</f>
        <v/>
      </c>
      <c r="E252" s="1"/>
      <c r="F252" s="1" t="str">
        <f>IF(E252="","",SUM(E252,-D252))</f>
        <v/>
      </c>
      <c r="G252" s="1">
        <v>0</v>
      </c>
      <c r="H252" s="1">
        <f t="shared" si="84"/>
        <v>0</v>
      </c>
      <c r="I252" s="22">
        <f t="shared" si="85"/>
        <v>125</v>
      </c>
      <c r="J252" s="31">
        <f>IF(E252="",E251,E252)</f>
        <v>112831</v>
      </c>
      <c r="K252" s="26">
        <f>IF(K251="","",K251+H252)</f>
        <v>112956</v>
      </c>
    </row>
    <row r="253" spans="1:11" x14ac:dyDescent="0.2">
      <c r="B253" s="34">
        <f t="shared" si="86"/>
        <v>41784</v>
      </c>
      <c r="C253" s="11" t="s">
        <v>28</v>
      </c>
      <c r="D253" s="1"/>
      <c r="E253" s="1"/>
      <c r="F253" s="1"/>
      <c r="G253" s="1">
        <v>0</v>
      </c>
      <c r="H253" s="1"/>
      <c r="I253" s="22"/>
      <c r="J253" s="31">
        <f>J252</f>
        <v>112831</v>
      </c>
      <c r="K253" s="26">
        <f>K252</f>
        <v>112956</v>
      </c>
    </row>
    <row r="254" spans="1:11" ht="13.5" thickBot="1" x14ac:dyDescent="0.25">
      <c r="B254" s="34"/>
      <c r="C254" s="8"/>
      <c r="D254" s="2"/>
      <c r="E254" s="2"/>
      <c r="F254" s="2"/>
      <c r="G254" s="2"/>
      <c r="H254" s="2"/>
      <c r="I254" s="45"/>
      <c r="J254" s="46"/>
      <c r="K254" s="47"/>
    </row>
    <row r="255" spans="1:11" ht="13.5" thickBot="1" x14ac:dyDescent="0.25">
      <c r="C255" s="9" t="s">
        <v>11</v>
      </c>
      <c r="D255" s="10"/>
      <c r="E255" s="10">
        <f>IF(E252="",SUM(E251,-D247),SUM(E252,-D247))</f>
        <v>715</v>
      </c>
      <c r="F255" s="10">
        <f>SUM(F247:F252)</f>
        <v>715</v>
      </c>
      <c r="G255" s="10">
        <f>SUM(G247:G253)</f>
        <v>35</v>
      </c>
      <c r="H255" s="10">
        <f>SUM(H247:H252)</f>
        <v>750</v>
      </c>
      <c r="I255" s="21">
        <f>I252</f>
        <v>125</v>
      </c>
      <c r="J255" s="20">
        <f>IF(E251="","",J243+F255)</f>
        <v>15624</v>
      </c>
      <c r="K255" s="20">
        <f>IF(E251="","",K243+H255)</f>
        <v>15594</v>
      </c>
    </row>
    <row r="256" spans="1:11" ht="13.5" thickBot="1" x14ac:dyDescent="0.25"/>
    <row r="257" spans="1:11" x14ac:dyDescent="0.2">
      <c r="A257" s="15" t="s">
        <v>10</v>
      </c>
      <c r="B257" s="16">
        <f>SUM(B245,1)</f>
        <v>22</v>
      </c>
      <c r="C257" s="3"/>
      <c r="D257" s="4"/>
      <c r="E257" s="4"/>
      <c r="F257" s="4"/>
      <c r="G257" s="4"/>
      <c r="H257" s="4"/>
      <c r="I257" s="5"/>
      <c r="J257" s="27"/>
      <c r="K257" s="28"/>
    </row>
    <row r="258" spans="1:11" x14ac:dyDescent="0.2">
      <c r="C258" s="6"/>
      <c r="D258" s="12" t="s">
        <v>5</v>
      </c>
      <c r="E258" s="12" t="s">
        <v>6</v>
      </c>
      <c r="F258" s="12" t="s">
        <v>7</v>
      </c>
      <c r="G258" s="13" t="s">
        <v>8</v>
      </c>
      <c r="H258" s="14" t="s">
        <v>9</v>
      </c>
      <c r="I258" s="7"/>
      <c r="J258" s="25" t="s">
        <v>25</v>
      </c>
      <c r="K258" s="22" t="s">
        <v>26</v>
      </c>
    </row>
    <row r="259" spans="1:11" x14ac:dyDescent="0.2">
      <c r="B259" s="34">
        <f>B253+1</f>
        <v>41785</v>
      </c>
      <c r="C259" s="11" t="s">
        <v>0</v>
      </c>
      <c r="D259" s="1">
        <f>IF(E252="",E251,E252)</f>
        <v>112831</v>
      </c>
      <c r="E259" s="1">
        <v>113004</v>
      </c>
      <c r="F259" s="1">
        <f t="shared" ref="F259:F263" si="87">IF(SUM(E259,-D259)&lt;0,0,(SUM(E259,-D259)))</f>
        <v>173</v>
      </c>
      <c r="G259" s="1">
        <v>-20</v>
      </c>
      <c r="H259" s="1">
        <f t="shared" ref="H259:H264" si="88">SUM(F259,G259)</f>
        <v>153</v>
      </c>
      <c r="I259" s="22">
        <f t="shared" ref="I259:I264" si="89">IF(K259="","",K259-J259)</f>
        <v>105</v>
      </c>
      <c r="J259" s="31">
        <f>IF(E259="","",E259)</f>
        <v>113004</v>
      </c>
      <c r="K259" s="26">
        <f>IF(E259="","",K253+H259)</f>
        <v>113109</v>
      </c>
    </row>
    <row r="260" spans="1:11" x14ac:dyDescent="0.2">
      <c r="B260" s="34">
        <f t="shared" ref="B260:B265" si="90">B259+1</f>
        <v>41786</v>
      </c>
      <c r="C260" s="11" t="s">
        <v>1</v>
      </c>
      <c r="D260" s="1">
        <f>SUM(E259)</f>
        <v>113004</v>
      </c>
      <c r="E260" s="1">
        <v>113185</v>
      </c>
      <c r="F260" s="1">
        <f t="shared" si="87"/>
        <v>181</v>
      </c>
      <c r="G260" s="1">
        <v>-25</v>
      </c>
      <c r="H260" s="1">
        <f t="shared" si="88"/>
        <v>156</v>
      </c>
      <c r="I260" s="22">
        <f t="shared" si="89"/>
        <v>80</v>
      </c>
      <c r="J260" s="31">
        <f>IF(E260="","",E260)</f>
        <v>113185</v>
      </c>
      <c r="K260" s="26">
        <f>IF(E260="","",K259+H260)</f>
        <v>113265</v>
      </c>
    </row>
    <row r="261" spans="1:11" x14ac:dyDescent="0.2">
      <c r="B261" s="34">
        <f t="shared" si="90"/>
        <v>41787</v>
      </c>
      <c r="C261" s="11" t="s">
        <v>2</v>
      </c>
      <c r="D261" s="1">
        <f>SUM(E260)</f>
        <v>113185</v>
      </c>
      <c r="E261" s="1">
        <v>113387</v>
      </c>
      <c r="F261" s="1">
        <f t="shared" si="87"/>
        <v>202</v>
      </c>
      <c r="G261" s="1">
        <v>-50</v>
      </c>
      <c r="H261" s="1">
        <f t="shared" si="88"/>
        <v>152</v>
      </c>
      <c r="I261" s="22">
        <f t="shared" si="89"/>
        <v>30</v>
      </c>
      <c r="J261" s="31">
        <f>IF(E261="","",E261)</f>
        <v>113387</v>
      </c>
      <c r="K261" s="30">
        <f>IF(E261="","",K260+H261)</f>
        <v>113417</v>
      </c>
    </row>
    <row r="262" spans="1:11" x14ac:dyDescent="0.2">
      <c r="B262" s="34">
        <f t="shared" si="90"/>
        <v>41788</v>
      </c>
      <c r="C262" s="11" t="s">
        <v>3</v>
      </c>
      <c r="D262" s="1">
        <f>SUM(E261)</f>
        <v>113387</v>
      </c>
      <c r="E262" s="1">
        <v>113387</v>
      </c>
      <c r="F262" s="1">
        <f>IF(SUM(E262,-D262)&lt;0,0,(SUM(E262,-D262)))</f>
        <v>0</v>
      </c>
      <c r="G262" s="1">
        <v>0</v>
      </c>
      <c r="H262" s="1">
        <f t="shared" si="88"/>
        <v>0</v>
      </c>
      <c r="I262" s="22">
        <f t="shared" si="89"/>
        <v>30</v>
      </c>
      <c r="J262" s="31">
        <f>IF(E262="","",E262)</f>
        <v>113387</v>
      </c>
      <c r="K262" s="26">
        <f>IF(E262="","",K261+H262)</f>
        <v>113417</v>
      </c>
    </row>
    <row r="263" spans="1:11" x14ac:dyDescent="0.2">
      <c r="B263" s="34">
        <f t="shared" si="90"/>
        <v>41789</v>
      </c>
      <c r="C263" s="50" t="s">
        <v>4</v>
      </c>
      <c r="D263" s="29">
        <f>SUM(E262)</f>
        <v>113387</v>
      </c>
      <c r="E263" s="29">
        <v>113500</v>
      </c>
      <c r="F263" s="29">
        <f t="shared" si="87"/>
        <v>113</v>
      </c>
      <c r="G263" s="29">
        <v>40</v>
      </c>
      <c r="H263" s="29">
        <f t="shared" si="88"/>
        <v>153</v>
      </c>
      <c r="I263" s="157">
        <f t="shared" si="89"/>
        <v>70</v>
      </c>
      <c r="J263" s="158">
        <f>IF(E263="","",E263)</f>
        <v>113500</v>
      </c>
      <c r="K263" s="30">
        <f>IF(E263="","",K262+H263)</f>
        <v>113570</v>
      </c>
    </row>
    <row r="264" spans="1:11" x14ac:dyDescent="0.2">
      <c r="B264" s="159">
        <f t="shared" si="90"/>
        <v>41790</v>
      </c>
      <c r="C264" s="51" t="s">
        <v>27</v>
      </c>
      <c r="D264" s="52" t="str">
        <f>IF(E264="","",SUM(E263))</f>
        <v/>
      </c>
      <c r="E264" s="52"/>
      <c r="F264" s="52" t="str">
        <f>IF(E264="","",SUM(E264,-D264))</f>
        <v/>
      </c>
      <c r="G264" s="52">
        <v>0</v>
      </c>
      <c r="H264" s="52">
        <f t="shared" si="88"/>
        <v>0</v>
      </c>
      <c r="I264" s="53">
        <f t="shared" si="89"/>
        <v>70</v>
      </c>
      <c r="J264" s="54">
        <f>IF(E264="",E263,E264)</f>
        <v>113500</v>
      </c>
      <c r="K264" s="55">
        <f>IF(K263="","",K263+H264)</f>
        <v>113570</v>
      </c>
    </row>
    <row r="265" spans="1:11" x14ac:dyDescent="0.2">
      <c r="B265" s="34">
        <f t="shared" si="90"/>
        <v>41791</v>
      </c>
      <c r="C265" s="11" t="s">
        <v>28</v>
      </c>
      <c r="D265" s="1"/>
      <c r="E265" s="1"/>
      <c r="F265" s="1"/>
      <c r="G265" s="1">
        <v>0</v>
      </c>
      <c r="H265" s="1"/>
      <c r="I265" s="22"/>
      <c r="J265" s="31">
        <f>J264</f>
        <v>113500</v>
      </c>
      <c r="K265" s="26">
        <f>K264</f>
        <v>113570</v>
      </c>
    </row>
    <row r="266" spans="1:11" ht="13.5" thickBot="1" x14ac:dyDescent="0.25">
      <c r="B266" s="34"/>
      <c r="C266" s="8"/>
      <c r="D266" s="2"/>
      <c r="E266" s="2"/>
      <c r="F266" s="2"/>
      <c r="G266" s="2"/>
      <c r="H266" s="2"/>
      <c r="I266" s="45"/>
      <c r="J266" s="46"/>
      <c r="K266" s="47"/>
    </row>
    <row r="267" spans="1:11" ht="13.5" thickBot="1" x14ac:dyDescent="0.25">
      <c r="C267" s="9" t="s">
        <v>11</v>
      </c>
      <c r="D267" s="10"/>
      <c r="E267" s="10">
        <f>IF(E264="",SUM(E263,-D259),SUM(E264,-D259))</f>
        <v>669</v>
      </c>
      <c r="F267" s="10">
        <f>SUM(F259:F264)</f>
        <v>669</v>
      </c>
      <c r="G267" s="10">
        <f>SUM(G259:G265)</f>
        <v>-55</v>
      </c>
      <c r="H267" s="10">
        <f>SUM(H259:H264)</f>
        <v>614</v>
      </c>
      <c r="I267" s="21">
        <f>I264</f>
        <v>70</v>
      </c>
      <c r="J267" s="20">
        <f>IF(E263="","",J255+F267)</f>
        <v>16293</v>
      </c>
      <c r="K267" s="20">
        <f>IF(E263="","",K255+H267)</f>
        <v>16208</v>
      </c>
    </row>
    <row r="268" spans="1:11" ht="13.5" thickBot="1" x14ac:dyDescent="0.25"/>
    <row r="269" spans="1:11" x14ac:dyDescent="0.2">
      <c r="A269" s="15" t="s">
        <v>10</v>
      </c>
      <c r="B269" s="16">
        <f>SUM(B257,1)</f>
        <v>23</v>
      </c>
      <c r="C269" s="3"/>
      <c r="D269" s="4"/>
      <c r="E269" s="4"/>
      <c r="F269" s="4"/>
      <c r="G269" s="4"/>
      <c r="H269" s="4"/>
      <c r="I269" s="5"/>
      <c r="J269" s="27"/>
      <c r="K269" s="28"/>
    </row>
    <row r="270" spans="1:11" x14ac:dyDescent="0.2">
      <c r="C270" s="6"/>
      <c r="D270" s="12" t="s">
        <v>5</v>
      </c>
      <c r="E270" s="12" t="s">
        <v>6</v>
      </c>
      <c r="F270" s="12" t="s">
        <v>7</v>
      </c>
      <c r="G270" s="13" t="s">
        <v>8</v>
      </c>
      <c r="H270" s="14" t="s">
        <v>9</v>
      </c>
      <c r="I270" s="7"/>
      <c r="J270" s="25" t="s">
        <v>25</v>
      </c>
      <c r="K270" s="22" t="s">
        <v>26</v>
      </c>
    </row>
    <row r="271" spans="1:11" x14ac:dyDescent="0.2">
      <c r="B271" s="34">
        <f>B265+1</f>
        <v>41792</v>
      </c>
      <c r="C271" s="11" t="s">
        <v>0</v>
      </c>
      <c r="D271" s="1">
        <f>IF(E264="",E263,E264)</f>
        <v>113500</v>
      </c>
      <c r="E271" s="1">
        <v>113664</v>
      </c>
      <c r="F271" s="1">
        <f t="shared" ref="F271:F275" si="91">IF(SUM(E271,-D271)&lt;0,0,(SUM(E271,-D271)))</f>
        <v>164</v>
      </c>
      <c r="G271" s="1">
        <v>11</v>
      </c>
      <c r="H271" s="1">
        <f t="shared" ref="H271:H276" si="92">SUM(F271,G271)</f>
        <v>175</v>
      </c>
      <c r="I271" s="22">
        <f t="shared" ref="I271:I276" si="93">IF(K271="","",K271-J271)</f>
        <v>81</v>
      </c>
      <c r="J271" s="31">
        <f>IF(E271="","",E271)</f>
        <v>113664</v>
      </c>
      <c r="K271" s="26">
        <f>IF(E271="","",K265+H271)</f>
        <v>113745</v>
      </c>
    </row>
    <row r="272" spans="1:11" x14ac:dyDescent="0.2">
      <c r="B272" s="34">
        <f t="shared" ref="B272:B277" si="94">B271+1</f>
        <v>41793</v>
      </c>
      <c r="C272" s="11" t="s">
        <v>1</v>
      </c>
      <c r="D272" s="1">
        <f>SUM(E271)</f>
        <v>113664</v>
      </c>
      <c r="E272" s="1">
        <v>113911</v>
      </c>
      <c r="F272" s="1">
        <f t="shared" si="91"/>
        <v>247</v>
      </c>
      <c r="G272" s="1">
        <v>-70</v>
      </c>
      <c r="H272" s="1">
        <f t="shared" si="92"/>
        <v>177</v>
      </c>
      <c r="I272" s="22">
        <f t="shared" si="93"/>
        <v>11</v>
      </c>
      <c r="J272" s="31">
        <f>IF(E272="","",E272)</f>
        <v>113911</v>
      </c>
      <c r="K272" s="26">
        <f>IF(E272="","",K271+H272)</f>
        <v>113922</v>
      </c>
    </row>
    <row r="273" spans="1:12" x14ac:dyDescent="0.2">
      <c r="B273" s="34">
        <f t="shared" si="94"/>
        <v>41794</v>
      </c>
      <c r="C273" s="11" t="s">
        <v>2</v>
      </c>
      <c r="D273" s="1">
        <f>SUM(E272)</f>
        <v>113911</v>
      </c>
      <c r="E273" s="1">
        <v>114035</v>
      </c>
      <c r="F273" s="1">
        <f t="shared" si="91"/>
        <v>124</v>
      </c>
      <c r="G273" s="1">
        <v>-11</v>
      </c>
      <c r="H273" s="1">
        <f t="shared" si="92"/>
        <v>113</v>
      </c>
      <c r="I273" s="22">
        <f t="shared" si="93"/>
        <v>0</v>
      </c>
      <c r="J273" s="31">
        <f>IF(E273="","",E273)</f>
        <v>114035</v>
      </c>
      <c r="K273" s="30">
        <f>IF(E273="","",K272+H273)</f>
        <v>114035</v>
      </c>
      <c r="L273" s="32" t="s">
        <v>151</v>
      </c>
    </row>
    <row r="274" spans="1:12" x14ac:dyDescent="0.2">
      <c r="B274" s="34">
        <f t="shared" si="94"/>
        <v>41795</v>
      </c>
      <c r="C274" s="11" t="s">
        <v>3</v>
      </c>
      <c r="D274" s="1">
        <f>SUM(E273)</f>
        <v>114035</v>
      </c>
      <c r="E274" s="1">
        <v>114035</v>
      </c>
      <c r="F274" s="1">
        <f>IF(SUM(E274,-D274)&lt;0,0,(SUM(E274,-D274)))</f>
        <v>0</v>
      </c>
      <c r="G274" s="1">
        <v>0</v>
      </c>
      <c r="H274" s="1">
        <f t="shared" si="92"/>
        <v>0</v>
      </c>
      <c r="I274" s="22">
        <f t="shared" si="93"/>
        <v>0</v>
      </c>
      <c r="J274" s="31">
        <f>IF(E274="","",E274)</f>
        <v>114035</v>
      </c>
      <c r="K274" s="26">
        <f>IF(E274="","",K273+H274)</f>
        <v>114035</v>
      </c>
    </row>
    <row r="275" spans="1:12" x14ac:dyDescent="0.2">
      <c r="B275" s="34">
        <f t="shared" si="94"/>
        <v>41796</v>
      </c>
      <c r="C275" s="11" t="s">
        <v>4</v>
      </c>
      <c r="D275" s="1">
        <f>SUM(E274)</f>
        <v>114035</v>
      </c>
      <c r="E275" s="1"/>
      <c r="F275" s="1">
        <f t="shared" si="91"/>
        <v>0</v>
      </c>
      <c r="G275" s="1">
        <v>0</v>
      </c>
      <c r="H275" s="1">
        <f t="shared" si="92"/>
        <v>0</v>
      </c>
      <c r="I275" s="22" t="str">
        <f t="shared" si="93"/>
        <v/>
      </c>
      <c r="J275" s="31" t="str">
        <f>IF(E275="","",E275)</f>
        <v/>
      </c>
      <c r="K275" s="26" t="str">
        <f>IF(E275="","",K274+H275)</f>
        <v/>
      </c>
    </row>
    <row r="276" spans="1:12" x14ac:dyDescent="0.2">
      <c r="B276" s="34">
        <f t="shared" si="94"/>
        <v>41797</v>
      </c>
      <c r="C276" s="11" t="s">
        <v>27</v>
      </c>
      <c r="D276" s="1" t="str">
        <f>IF(E276="","",SUM(E275))</f>
        <v/>
      </c>
      <c r="E276" s="1"/>
      <c r="F276" s="1" t="str">
        <f>IF(E276="","",SUM(E276,-D276))</f>
        <v/>
      </c>
      <c r="G276" s="1">
        <v>0</v>
      </c>
      <c r="H276" s="1">
        <f t="shared" si="92"/>
        <v>0</v>
      </c>
      <c r="I276" s="22" t="str">
        <f t="shared" si="93"/>
        <v/>
      </c>
      <c r="J276" s="31">
        <f>IF(E276="",E275,E276)</f>
        <v>0</v>
      </c>
      <c r="K276" s="26" t="str">
        <f>IF(K275="","",K275+H276)</f>
        <v/>
      </c>
    </row>
    <row r="277" spans="1:12" x14ac:dyDescent="0.2">
      <c r="B277" s="34">
        <f t="shared" si="94"/>
        <v>41798</v>
      </c>
      <c r="C277" s="11" t="s">
        <v>28</v>
      </c>
      <c r="D277" s="1"/>
      <c r="E277" s="1"/>
      <c r="F277" s="1"/>
      <c r="G277" s="1">
        <v>0</v>
      </c>
      <c r="H277" s="1"/>
      <c r="I277" s="22"/>
      <c r="J277" s="31">
        <f>J276</f>
        <v>0</v>
      </c>
      <c r="K277" s="26" t="str">
        <f>K276</f>
        <v/>
      </c>
    </row>
    <row r="278" spans="1:12" ht="13.5" thickBot="1" x14ac:dyDescent="0.25">
      <c r="B278" s="34"/>
      <c r="C278" s="8"/>
      <c r="D278" s="2"/>
      <c r="E278" s="2"/>
      <c r="F278" s="2"/>
      <c r="G278" s="2"/>
      <c r="H278" s="2"/>
      <c r="I278" s="45"/>
      <c r="J278" s="46"/>
      <c r="K278" s="47"/>
    </row>
    <row r="279" spans="1:12" ht="13.5" thickBot="1" x14ac:dyDescent="0.25">
      <c r="C279" s="9" t="s">
        <v>11</v>
      </c>
      <c r="D279" s="10"/>
      <c r="E279" s="10">
        <f>IF(E276="",SUM(E275,-D271),SUM(E276,-D271))</f>
        <v>-113500</v>
      </c>
      <c r="F279" s="10">
        <f>SUM(F271:F276)</f>
        <v>535</v>
      </c>
      <c r="G279" s="10">
        <f>SUM(G271:G277)</f>
        <v>-70</v>
      </c>
      <c r="H279" s="10">
        <f>SUM(H271:H276)</f>
        <v>465</v>
      </c>
      <c r="I279" s="21" t="str">
        <f>I276</f>
        <v/>
      </c>
      <c r="J279" s="20" t="str">
        <f>IF(E275="","",J267+F279)</f>
        <v/>
      </c>
      <c r="K279" s="20" t="str">
        <f>IF(E275="","",K267+H279)</f>
        <v/>
      </c>
    </row>
    <row r="280" spans="1:12" ht="13.5" thickBot="1" x14ac:dyDescent="0.25"/>
    <row r="281" spans="1:12" x14ac:dyDescent="0.2">
      <c r="A281" s="17" t="s">
        <v>10</v>
      </c>
      <c r="B281" s="16">
        <f>SUM(B269,1)</f>
        <v>24</v>
      </c>
      <c r="C281" s="3"/>
      <c r="D281" s="4"/>
      <c r="E281" s="4"/>
      <c r="F281" s="4"/>
      <c r="G281" s="4"/>
      <c r="H281" s="4"/>
      <c r="I281" s="5"/>
      <c r="J281" s="27"/>
      <c r="K281" s="28"/>
    </row>
    <row r="282" spans="1:12" x14ac:dyDescent="0.2">
      <c r="C282" s="6"/>
      <c r="D282" s="12" t="s">
        <v>5</v>
      </c>
      <c r="E282" s="12" t="s">
        <v>6</v>
      </c>
      <c r="F282" s="12" t="s">
        <v>7</v>
      </c>
      <c r="G282" s="13" t="s">
        <v>8</v>
      </c>
      <c r="H282" s="14" t="s">
        <v>9</v>
      </c>
      <c r="I282" s="7"/>
      <c r="J282" s="25" t="s">
        <v>25</v>
      </c>
      <c r="K282" s="22" t="s">
        <v>26</v>
      </c>
    </row>
    <row r="283" spans="1:12" x14ac:dyDescent="0.2">
      <c r="B283" s="34">
        <f>B277+1</f>
        <v>41799</v>
      </c>
      <c r="C283" s="11" t="s">
        <v>0</v>
      </c>
      <c r="D283" s="1">
        <f>IF(E276="",E275,E276)</f>
        <v>0</v>
      </c>
      <c r="E283" s="1"/>
      <c r="F283" s="1">
        <f t="shared" ref="F283:F287" si="95">IF(SUM(E283,-D283)&lt;0,0,(SUM(E283,-D283)))</f>
        <v>0</v>
      </c>
      <c r="G283" s="1">
        <v>0</v>
      </c>
      <c r="H283" s="1">
        <f t="shared" ref="H283:H288" si="96">SUM(F283,G283)</f>
        <v>0</v>
      </c>
      <c r="I283" s="22" t="str">
        <f t="shared" ref="I283:I288" si="97">IF(K283="","",K283-J283)</f>
        <v/>
      </c>
      <c r="J283" s="31" t="str">
        <f>IF(E283="","",E283)</f>
        <v/>
      </c>
      <c r="K283" s="26" t="str">
        <f>IF(E283="","",K277+H283)</f>
        <v/>
      </c>
    </row>
    <row r="284" spans="1:12" x14ac:dyDescent="0.2">
      <c r="B284" s="34">
        <f t="shared" ref="B284:B289" si="98">B283+1</f>
        <v>41800</v>
      </c>
      <c r="C284" s="11" t="s">
        <v>1</v>
      </c>
      <c r="D284" s="1">
        <f>SUM(E283)</f>
        <v>0</v>
      </c>
      <c r="E284" s="1"/>
      <c r="F284" s="1">
        <f t="shared" si="95"/>
        <v>0</v>
      </c>
      <c r="G284" s="1">
        <v>0</v>
      </c>
      <c r="H284" s="1">
        <f t="shared" si="96"/>
        <v>0</v>
      </c>
      <c r="I284" s="22" t="str">
        <f t="shared" si="97"/>
        <v/>
      </c>
      <c r="J284" s="31" t="str">
        <f>IF(E284="","",E284)</f>
        <v/>
      </c>
      <c r="K284" s="26" t="str">
        <f>IF(E284="","",K283+H284)</f>
        <v/>
      </c>
    </row>
    <row r="285" spans="1:12" x14ac:dyDescent="0.2">
      <c r="B285" s="34">
        <f t="shared" si="98"/>
        <v>41801</v>
      </c>
      <c r="C285" s="11" t="s">
        <v>2</v>
      </c>
      <c r="D285" s="1">
        <f>SUM(E284)</f>
        <v>0</v>
      </c>
      <c r="E285" s="1"/>
      <c r="F285" s="1">
        <f t="shared" si="95"/>
        <v>0</v>
      </c>
      <c r="G285" s="1">
        <v>0</v>
      </c>
      <c r="H285" s="1">
        <f t="shared" si="96"/>
        <v>0</v>
      </c>
      <c r="I285" s="22" t="str">
        <f t="shared" si="97"/>
        <v/>
      </c>
      <c r="J285" s="31" t="str">
        <f>IF(E285="","",E285)</f>
        <v/>
      </c>
      <c r="K285" s="30" t="str">
        <f>IF(E285="","",K284+H285)</f>
        <v/>
      </c>
    </row>
    <row r="286" spans="1:12" x14ac:dyDescent="0.2">
      <c r="B286" s="34">
        <f t="shared" si="98"/>
        <v>41802</v>
      </c>
      <c r="C286" s="11" t="s">
        <v>3</v>
      </c>
      <c r="D286" s="1">
        <f>SUM(E285)</f>
        <v>0</v>
      </c>
      <c r="E286" s="1"/>
      <c r="F286" s="1">
        <f>IF(SUM(E286,-D286)&lt;0,0,(SUM(E286,-D286)))</f>
        <v>0</v>
      </c>
      <c r="G286" s="1">
        <v>0</v>
      </c>
      <c r="H286" s="1">
        <f t="shared" si="96"/>
        <v>0</v>
      </c>
      <c r="I286" s="22" t="str">
        <f t="shared" si="97"/>
        <v/>
      </c>
      <c r="J286" s="31" t="str">
        <f>IF(E286="","",E286)</f>
        <v/>
      </c>
      <c r="K286" s="26" t="str">
        <f>IF(E286="","",K285+H286)</f>
        <v/>
      </c>
    </row>
    <row r="287" spans="1:12" x14ac:dyDescent="0.2">
      <c r="B287" s="34">
        <f t="shared" si="98"/>
        <v>41803</v>
      </c>
      <c r="C287" s="11" t="s">
        <v>4</v>
      </c>
      <c r="D287" s="1">
        <f>SUM(E286)</f>
        <v>0</v>
      </c>
      <c r="E287" s="1"/>
      <c r="F287" s="1">
        <f t="shared" si="95"/>
        <v>0</v>
      </c>
      <c r="G287" s="1">
        <v>0</v>
      </c>
      <c r="H287" s="1">
        <f t="shared" si="96"/>
        <v>0</v>
      </c>
      <c r="I287" s="22" t="str">
        <f t="shared" si="97"/>
        <v/>
      </c>
      <c r="J287" s="31" t="str">
        <f>IF(E287="","",E287)</f>
        <v/>
      </c>
      <c r="K287" s="26" t="str">
        <f>IF(E287="","",K286+H287)</f>
        <v/>
      </c>
    </row>
    <row r="288" spans="1:12" x14ac:dyDescent="0.2">
      <c r="B288" s="34">
        <f t="shared" si="98"/>
        <v>41804</v>
      </c>
      <c r="C288" s="11" t="s">
        <v>27</v>
      </c>
      <c r="D288" s="1" t="str">
        <f>IF(E288="","",SUM(E287))</f>
        <v/>
      </c>
      <c r="E288" s="1"/>
      <c r="F288" s="1" t="str">
        <f>IF(E288="","",SUM(E288,-D288))</f>
        <v/>
      </c>
      <c r="G288" s="1">
        <v>0</v>
      </c>
      <c r="H288" s="1">
        <f t="shared" si="96"/>
        <v>0</v>
      </c>
      <c r="I288" s="22" t="str">
        <f t="shared" si="97"/>
        <v/>
      </c>
      <c r="J288" s="31">
        <f>IF(E288="",E287,E288)</f>
        <v>0</v>
      </c>
      <c r="K288" s="26" t="str">
        <f>IF(K287="","",K287+H288)</f>
        <v/>
      </c>
    </row>
    <row r="289" spans="1:11" x14ac:dyDescent="0.2">
      <c r="B289" s="34">
        <f t="shared" si="98"/>
        <v>41805</v>
      </c>
      <c r="C289" s="11" t="s">
        <v>28</v>
      </c>
      <c r="D289" s="1"/>
      <c r="E289" s="1"/>
      <c r="F289" s="1"/>
      <c r="G289" s="1">
        <v>0</v>
      </c>
      <c r="H289" s="1"/>
      <c r="I289" s="22"/>
      <c r="J289" s="31">
        <f>J288</f>
        <v>0</v>
      </c>
      <c r="K289" s="26" t="str">
        <f>K288</f>
        <v/>
      </c>
    </row>
    <row r="290" spans="1:11" ht="13.5" thickBot="1" x14ac:dyDescent="0.25">
      <c r="B290" s="34"/>
      <c r="C290" s="8"/>
      <c r="D290" s="2"/>
      <c r="E290" s="2"/>
      <c r="F290" s="2"/>
      <c r="G290" s="2"/>
      <c r="H290" s="2"/>
      <c r="I290" s="45"/>
      <c r="J290" s="46"/>
      <c r="K290" s="47"/>
    </row>
    <row r="291" spans="1:11" ht="13.5" thickBot="1" x14ac:dyDescent="0.25">
      <c r="C291" s="9" t="s">
        <v>11</v>
      </c>
      <c r="D291" s="10"/>
      <c r="E291" s="10">
        <f>IF(E288="",SUM(E287,-D283),SUM(E288,-D283))</f>
        <v>0</v>
      </c>
      <c r="F291" s="10">
        <f>SUM(F283:F288)</f>
        <v>0</v>
      </c>
      <c r="G291" s="10">
        <f>SUM(G283:G289)</f>
        <v>0</v>
      </c>
      <c r="H291" s="10">
        <f>SUM(H283:H288)</f>
        <v>0</v>
      </c>
      <c r="I291" s="21" t="str">
        <f>I288</f>
        <v/>
      </c>
      <c r="J291" s="20" t="str">
        <f>IF(E287="","",J279+F291)</f>
        <v/>
      </c>
      <c r="K291" s="20" t="str">
        <f>IF(E287="","",K279+H291)</f>
        <v/>
      </c>
    </row>
    <row r="292" spans="1:11" ht="13.5" thickBot="1" x14ac:dyDescent="0.25"/>
    <row r="293" spans="1:11" x14ac:dyDescent="0.2">
      <c r="A293" s="15" t="s">
        <v>10</v>
      </c>
      <c r="B293" s="16">
        <f>SUM(B281,1)</f>
        <v>25</v>
      </c>
      <c r="C293" s="3"/>
      <c r="D293" s="4"/>
      <c r="E293" s="4"/>
      <c r="F293" s="4"/>
      <c r="G293" s="4"/>
      <c r="H293" s="4"/>
      <c r="I293" s="5"/>
      <c r="J293" s="27"/>
      <c r="K293" s="28"/>
    </row>
    <row r="294" spans="1:11" x14ac:dyDescent="0.2">
      <c r="C294" s="6"/>
      <c r="D294" s="12" t="s">
        <v>5</v>
      </c>
      <c r="E294" s="12" t="s">
        <v>6</v>
      </c>
      <c r="F294" s="12" t="s">
        <v>7</v>
      </c>
      <c r="G294" s="13" t="s">
        <v>8</v>
      </c>
      <c r="H294" s="14" t="s">
        <v>9</v>
      </c>
      <c r="I294" s="7"/>
      <c r="J294" s="25" t="s">
        <v>25</v>
      </c>
      <c r="K294" s="22" t="s">
        <v>26</v>
      </c>
    </row>
    <row r="295" spans="1:11" x14ac:dyDescent="0.2">
      <c r="B295" s="34">
        <f>B289+1</f>
        <v>41806</v>
      </c>
      <c r="C295" s="11" t="s">
        <v>0</v>
      </c>
      <c r="D295" s="1">
        <f>IF(E288="",E287,E288)</f>
        <v>0</v>
      </c>
      <c r="E295" s="1"/>
      <c r="F295" s="1">
        <f t="shared" ref="F295:F299" si="99">IF(SUM(E295,-D295)&lt;0,0,(SUM(E295,-D295)))</f>
        <v>0</v>
      </c>
      <c r="G295" s="1">
        <v>0</v>
      </c>
      <c r="H295" s="1">
        <f t="shared" ref="H295:H300" si="100">SUM(F295,G295)</f>
        <v>0</v>
      </c>
      <c r="I295" s="22" t="str">
        <f t="shared" ref="I295:I300" si="101">IF(K295="","",K295-J295)</f>
        <v/>
      </c>
      <c r="J295" s="31" t="str">
        <f>IF(E295="","",E295)</f>
        <v/>
      </c>
      <c r="K295" s="26" t="str">
        <f>IF(E295="","",K289+H295)</f>
        <v/>
      </c>
    </row>
    <row r="296" spans="1:11" x14ac:dyDescent="0.2">
      <c r="B296" s="34">
        <f t="shared" ref="B296:B301" si="102">B295+1</f>
        <v>41807</v>
      </c>
      <c r="C296" s="11" t="s">
        <v>1</v>
      </c>
      <c r="D296" s="1">
        <f>SUM(E295)</f>
        <v>0</v>
      </c>
      <c r="E296" s="1"/>
      <c r="F296" s="1">
        <f t="shared" si="99"/>
        <v>0</v>
      </c>
      <c r="G296" s="1">
        <v>0</v>
      </c>
      <c r="H296" s="1">
        <f t="shared" si="100"/>
        <v>0</v>
      </c>
      <c r="I296" s="22" t="str">
        <f t="shared" si="101"/>
        <v/>
      </c>
      <c r="J296" s="31" t="str">
        <f>IF(E296="","",E296)</f>
        <v/>
      </c>
      <c r="K296" s="26" t="str">
        <f>IF(E296="","",K295+H296)</f>
        <v/>
      </c>
    </row>
    <row r="297" spans="1:11" x14ac:dyDescent="0.2">
      <c r="B297" s="34">
        <f t="shared" si="102"/>
        <v>41808</v>
      </c>
      <c r="C297" s="11" t="s">
        <v>2</v>
      </c>
      <c r="D297" s="1">
        <f>SUM(E296)</f>
        <v>0</v>
      </c>
      <c r="E297" s="1"/>
      <c r="F297" s="1">
        <f t="shared" si="99"/>
        <v>0</v>
      </c>
      <c r="G297" s="1">
        <v>0</v>
      </c>
      <c r="H297" s="1">
        <f t="shared" si="100"/>
        <v>0</v>
      </c>
      <c r="I297" s="22" t="str">
        <f t="shared" si="101"/>
        <v/>
      </c>
      <c r="J297" s="31" t="str">
        <f>IF(E297="","",E297)</f>
        <v/>
      </c>
      <c r="K297" s="30" t="str">
        <f>IF(E297="","",K296+H297)</f>
        <v/>
      </c>
    </row>
    <row r="298" spans="1:11" x14ac:dyDescent="0.2">
      <c r="B298" s="34">
        <f t="shared" si="102"/>
        <v>41809</v>
      </c>
      <c r="C298" s="11" t="s">
        <v>3</v>
      </c>
      <c r="D298" s="1">
        <f>SUM(E297)</f>
        <v>0</v>
      </c>
      <c r="E298" s="1"/>
      <c r="F298" s="1">
        <f>IF(SUM(E298,-D298)&lt;0,0,(SUM(E298,-D298)))</f>
        <v>0</v>
      </c>
      <c r="G298" s="1">
        <v>0</v>
      </c>
      <c r="H298" s="1">
        <f t="shared" si="100"/>
        <v>0</v>
      </c>
      <c r="I298" s="22" t="str">
        <f t="shared" si="101"/>
        <v/>
      </c>
      <c r="J298" s="31" t="str">
        <f>IF(E298="","",E298)</f>
        <v/>
      </c>
      <c r="K298" s="26" t="str">
        <f>IF(E298="","",K297+H298)</f>
        <v/>
      </c>
    </row>
    <row r="299" spans="1:11" x14ac:dyDescent="0.2">
      <c r="B299" s="34">
        <f t="shared" si="102"/>
        <v>41810</v>
      </c>
      <c r="C299" s="11" t="s">
        <v>4</v>
      </c>
      <c r="D299" s="1">
        <f>SUM(E298)</f>
        <v>0</v>
      </c>
      <c r="E299" s="1"/>
      <c r="F299" s="1">
        <f t="shared" si="99"/>
        <v>0</v>
      </c>
      <c r="G299" s="1">
        <v>0</v>
      </c>
      <c r="H299" s="1">
        <f t="shared" si="100"/>
        <v>0</v>
      </c>
      <c r="I299" s="22" t="str">
        <f t="shared" si="101"/>
        <v/>
      </c>
      <c r="J299" s="31" t="str">
        <f>IF(E299="","",E299)</f>
        <v/>
      </c>
      <c r="K299" s="26" t="str">
        <f>IF(E299="","",K298+H299)</f>
        <v/>
      </c>
    </row>
    <row r="300" spans="1:11" x14ac:dyDescent="0.2">
      <c r="B300" s="34">
        <f t="shared" si="102"/>
        <v>41811</v>
      </c>
      <c r="C300" s="11" t="s">
        <v>27</v>
      </c>
      <c r="D300" s="1" t="str">
        <f>IF(E300="","",SUM(E299))</f>
        <v/>
      </c>
      <c r="E300" s="1"/>
      <c r="F300" s="1" t="str">
        <f>IF(E300="","",SUM(E300,-D300))</f>
        <v/>
      </c>
      <c r="G300" s="1">
        <v>0</v>
      </c>
      <c r="H300" s="1">
        <f t="shared" si="100"/>
        <v>0</v>
      </c>
      <c r="I300" s="22" t="str">
        <f t="shared" si="101"/>
        <v/>
      </c>
      <c r="J300" s="31">
        <f>IF(E300="",E299,E300)</f>
        <v>0</v>
      </c>
      <c r="K300" s="26" t="str">
        <f>IF(K299="","",K299+H300)</f>
        <v/>
      </c>
    </row>
    <row r="301" spans="1:11" x14ac:dyDescent="0.2">
      <c r="B301" s="34">
        <f t="shared" si="102"/>
        <v>41812</v>
      </c>
      <c r="C301" s="11" t="s">
        <v>28</v>
      </c>
      <c r="D301" s="1"/>
      <c r="E301" s="1"/>
      <c r="F301" s="1"/>
      <c r="G301" s="1">
        <v>0</v>
      </c>
      <c r="H301" s="1"/>
      <c r="I301" s="22"/>
      <c r="J301" s="31">
        <f>J300</f>
        <v>0</v>
      </c>
      <c r="K301" s="26" t="str">
        <f>K300</f>
        <v/>
      </c>
    </row>
    <row r="302" spans="1:11" ht="13.5" thickBot="1" x14ac:dyDescent="0.25">
      <c r="B302" s="34"/>
      <c r="C302" s="8"/>
      <c r="D302" s="2"/>
      <c r="E302" s="2"/>
      <c r="F302" s="2"/>
      <c r="G302" s="2"/>
      <c r="H302" s="2"/>
      <c r="I302" s="45"/>
      <c r="J302" s="46"/>
      <c r="K302" s="47"/>
    </row>
    <row r="303" spans="1:11" ht="13.5" thickBot="1" x14ac:dyDescent="0.25">
      <c r="C303" s="9" t="s">
        <v>11</v>
      </c>
      <c r="D303" s="10"/>
      <c r="E303" s="10">
        <f>IF(E300="",SUM(E299,-D295),SUM(E300,-D295))</f>
        <v>0</v>
      </c>
      <c r="F303" s="10">
        <f>SUM(F295:F300)</f>
        <v>0</v>
      </c>
      <c r="G303" s="10">
        <f>SUM(G295:G301)</f>
        <v>0</v>
      </c>
      <c r="H303" s="10">
        <f>SUM(H295:H300)</f>
        <v>0</v>
      </c>
      <c r="I303" s="21" t="str">
        <f>I300</f>
        <v/>
      </c>
      <c r="J303" s="20" t="str">
        <f>IF(E299="","",J291+F303)</f>
        <v/>
      </c>
      <c r="K303" s="20" t="str">
        <f>IF(E299="","",K291+H303)</f>
        <v/>
      </c>
    </row>
    <row r="304" spans="1:11" ht="13.5" thickBot="1" x14ac:dyDescent="0.25"/>
    <row r="305" spans="1:11" x14ac:dyDescent="0.2">
      <c r="A305" s="15" t="s">
        <v>10</v>
      </c>
      <c r="B305" s="16">
        <f>SUM(B293,1)</f>
        <v>26</v>
      </c>
      <c r="C305" s="3"/>
      <c r="D305" s="4"/>
      <c r="E305" s="4"/>
      <c r="F305" s="4"/>
      <c r="G305" s="4"/>
      <c r="H305" s="4"/>
      <c r="I305" s="5"/>
      <c r="J305" s="27"/>
      <c r="K305" s="28"/>
    </row>
    <row r="306" spans="1:11" x14ac:dyDescent="0.2">
      <c r="C306" s="6"/>
      <c r="D306" s="12" t="s">
        <v>5</v>
      </c>
      <c r="E306" s="12" t="s">
        <v>6</v>
      </c>
      <c r="F306" s="12" t="s">
        <v>7</v>
      </c>
      <c r="G306" s="13" t="s">
        <v>8</v>
      </c>
      <c r="H306" s="14" t="s">
        <v>9</v>
      </c>
      <c r="I306" s="7"/>
      <c r="J306" s="25" t="s">
        <v>25</v>
      </c>
      <c r="K306" s="22" t="s">
        <v>26</v>
      </c>
    </row>
    <row r="307" spans="1:11" x14ac:dyDescent="0.2">
      <c r="B307" s="34">
        <f>B301+1</f>
        <v>41813</v>
      </c>
      <c r="C307" s="11" t="s">
        <v>0</v>
      </c>
      <c r="D307" s="1">
        <f>IF(E300="",E299,E300)</f>
        <v>0</v>
      </c>
      <c r="E307" s="1"/>
      <c r="F307" s="1">
        <f t="shared" ref="F307:F311" si="103">IF(SUM(E307,-D307)&lt;0,0,(SUM(E307,-D307)))</f>
        <v>0</v>
      </c>
      <c r="G307" s="1">
        <v>0</v>
      </c>
      <c r="H307" s="1">
        <f t="shared" ref="H307:H312" si="104">SUM(F307,G307)</f>
        <v>0</v>
      </c>
      <c r="I307" s="22" t="str">
        <f t="shared" ref="I307:I312" si="105">IF(K307="","",K307-J307)</f>
        <v/>
      </c>
      <c r="J307" s="31" t="str">
        <f>IF(E307="","",E307)</f>
        <v/>
      </c>
      <c r="K307" s="26" t="str">
        <f>IF(E307="","",K301+H307)</f>
        <v/>
      </c>
    </row>
    <row r="308" spans="1:11" x14ac:dyDescent="0.2">
      <c r="B308" s="34">
        <f t="shared" ref="B308:B313" si="106">B307+1</f>
        <v>41814</v>
      </c>
      <c r="C308" s="11" t="s">
        <v>1</v>
      </c>
      <c r="D308" s="1">
        <f>SUM(E307)</f>
        <v>0</v>
      </c>
      <c r="E308" s="1"/>
      <c r="F308" s="1">
        <f t="shared" si="103"/>
        <v>0</v>
      </c>
      <c r="G308" s="1">
        <v>0</v>
      </c>
      <c r="H308" s="1">
        <f t="shared" si="104"/>
        <v>0</v>
      </c>
      <c r="I308" s="22" t="str">
        <f t="shared" si="105"/>
        <v/>
      </c>
      <c r="J308" s="31" t="str">
        <f>IF(E308="","",E308)</f>
        <v/>
      </c>
      <c r="K308" s="26" t="str">
        <f>IF(E308="","",K307+H308)</f>
        <v/>
      </c>
    </row>
    <row r="309" spans="1:11" x14ac:dyDescent="0.2">
      <c r="B309" s="34">
        <f t="shared" si="106"/>
        <v>41815</v>
      </c>
      <c r="C309" s="11" t="s">
        <v>2</v>
      </c>
      <c r="D309" s="1">
        <f>SUM(E308)</f>
        <v>0</v>
      </c>
      <c r="E309" s="1"/>
      <c r="F309" s="1">
        <f t="shared" si="103"/>
        <v>0</v>
      </c>
      <c r="G309" s="1">
        <v>0</v>
      </c>
      <c r="H309" s="1">
        <f t="shared" si="104"/>
        <v>0</v>
      </c>
      <c r="I309" s="22" t="str">
        <f t="shared" si="105"/>
        <v/>
      </c>
      <c r="J309" s="31" t="str">
        <f>IF(E309="","",E309)</f>
        <v/>
      </c>
      <c r="K309" s="30" t="str">
        <f>IF(E309="","",K308+H309)</f>
        <v/>
      </c>
    </row>
    <row r="310" spans="1:11" x14ac:dyDescent="0.2">
      <c r="B310" s="34">
        <f t="shared" si="106"/>
        <v>41816</v>
      </c>
      <c r="C310" s="11" t="s">
        <v>3</v>
      </c>
      <c r="D310" s="1">
        <f>SUM(E309)</f>
        <v>0</v>
      </c>
      <c r="E310" s="1"/>
      <c r="F310" s="1">
        <f>IF(SUM(E310,-D310)&lt;0,0,(SUM(E310,-D310)))</f>
        <v>0</v>
      </c>
      <c r="G310" s="1">
        <v>0</v>
      </c>
      <c r="H310" s="1">
        <f t="shared" si="104"/>
        <v>0</v>
      </c>
      <c r="I310" s="22" t="str">
        <f t="shared" si="105"/>
        <v/>
      </c>
      <c r="J310" s="31" t="str">
        <f>IF(E310="","",E310)</f>
        <v/>
      </c>
      <c r="K310" s="26" t="str">
        <f>IF(E310="","",K309+H310)</f>
        <v/>
      </c>
    </row>
    <row r="311" spans="1:11" x14ac:dyDescent="0.2">
      <c r="B311" s="34">
        <f t="shared" si="106"/>
        <v>41817</v>
      </c>
      <c r="C311" s="11" t="s">
        <v>4</v>
      </c>
      <c r="D311" s="1">
        <f>SUM(E310)</f>
        <v>0</v>
      </c>
      <c r="E311" s="1"/>
      <c r="F311" s="1">
        <f t="shared" si="103"/>
        <v>0</v>
      </c>
      <c r="G311" s="1">
        <v>0</v>
      </c>
      <c r="H311" s="1">
        <f t="shared" si="104"/>
        <v>0</v>
      </c>
      <c r="I311" s="22" t="str">
        <f t="shared" si="105"/>
        <v/>
      </c>
      <c r="J311" s="31" t="str">
        <f>IF(E311="","",E311)</f>
        <v/>
      </c>
      <c r="K311" s="26" t="str">
        <f>IF(E311="","",K310+H311)</f>
        <v/>
      </c>
    </row>
    <row r="312" spans="1:11" x14ac:dyDescent="0.2">
      <c r="B312" s="34">
        <f t="shared" si="106"/>
        <v>41818</v>
      </c>
      <c r="C312" s="11" t="s">
        <v>27</v>
      </c>
      <c r="D312" s="1" t="str">
        <f>IF(E312="","",SUM(E311))</f>
        <v/>
      </c>
      <c r="E312" s="1"/>
      <c r="F312" s="1" t="str">
        <f>IF(E312="","",SUM(E312,-D312))</f>
        <v/>
      </c>
      <c r="G312" s="1">
        <v>0</v>
      </c>
      <c r="H312" s="1">
        <f t="shared" si="104"/>
        <v>0</v>
      </c>
      <c r="I312" s="22" t="str">
        <f t="shared" si="105"/>
        <v/>
      </c>
      <c r="J312" s="31">
        <f>IF(E312="",E311,E312)</f>
        <v>0</v>
      </c>
      <c r="K312" s="26" t="str">
        <f>IF(K311="","",K311+H312)</f>
        <v/>
      </c>
    </row>
    <row r="313" spans="1:11" x14ac:dyDescent="0.2">
      <c r="B313" s="34">
        <f t="shared" si="106"/>
        <v>41819</v>
      </c>
      <c r="C313" s="50" t="s">
        <v>28</v>
      </c>
      <c r="D313" s="29"/>
      <c r="E313" s="29"/>
      <c r="F313" s="29"/>
      <c r="G313" s="29">
        <v>0</v>
      </c>
      <c r="H313" s="29"/>
      <c r="I313" s="157"/>
      <c r="J313" s="158">
        <f>J312</f>
        <v>0</v>
      </c>
      <c r="K313" s="30" t="str">
        <f>K312</f>
        <v/>
      </c>
    </row>
    <row r="314" spans="1:11" ht="13.5" thickBot="1" x14ac:dyDescent="0.25">
      <c r="B314" s="34"/>
      <c r="C314" s="8"/>
      <c r="D314" s="2"/>
      <c r="E314" s="2"/>
      <c r="F314" s="2"/>
      <c r="G314" s="2"/>
      <c r="H314" s="2"/>
      <c r="I314" s="45"/>
      <c r="J314" s="46"/>
      <c r="K314" s="47"/>
    </row>
    <row r="315" spans="1:11" ht="13.5" thickBot="1" x14ac:dyDescent="0.25">
      <c r="C315" s="9" t="s">
        <v>11</v>
      </c>
      <c r="D315" s="10"/>
      <c r="E315" s="10">
        <f>IF(E312="",SUM(E311,-D307),SUM(E312,-D307))</f>
        <v>0</v>
      </c>
      <c r="F315" s="10">
        <f>SUM(F307:F312)</f>
        <v>0</v>
      </c>
      <c r="G315" s="10">
        <f>SUM(G307:G313)</f>
        <v>0</v>
      </c>
      <c r="H315" s="10">
        <f>SUM(H307:H312)</f>
        <v>0</v>
      </c>
      <c r="I315" s="21" t="str">
        <f>I312</f>
        <v/>
      </c>
      <c r="J315" s="20" t="str">
        <f>IF(E311="","",J303+F315)</f>
        <v/>
      </c>
      <c r="K315" s="20" t="str">
        <f>IF(E311="","",K303+H315)</f>
        <v/>
      </c>
    </row>
    <row r="316" spans="1:11" ht="13.5" thickBot="1" x14ac:dyDescent="0.25"/>
    <row r="317" spans="1:11" x14ac:dyDescent="0.2">
      <c r="A317" s="15" t="s">
        <v>10</v>
      </c>
      <c r="B317" s="16">
        <f>SUM(B305,1)</f>
        <v>27</v>
      </c>
      <c r="C317" s="3"/>
      <c r="D317" s="4"/>
      <c r="E317" s="4"/>
      <c r="F317" s="4"/>
      <c r="G317" s="4"/>
      <c r="H317" s="4"/>
      <c r="I317" s="5"/>
      <c r="J317" s="27"/>
      <c r="K317" s="28"/>
    </row>
    <row r="318" spans="1:11" x14ac:dyDescent="0.2">
      <c r="C318" s="6"/>
      <c r="D318" s="12" t="s">
        <v>5</v>
      </c>
      <c r="E318" s="12" t="s">
        <v>6</v>
      </c>
      <c r="F318" s="12" t="s">
        <v>7</v>
      </c>
      <c r="G318" s="13" t="s">
        <v>8</v>
      </c>
      <c r="H318" s="14" t="s">
        <v>9</v>
      </c>
      <c r="I318" s="7"/>
      <c r="J318" s="25" t="s">
        <v>25</v>
      </c>
      <c r="K318" s="22" t="s">
        <v>26</v>
      </c>
    </row>
    <row r="319" spans="1:11" x14ac:dyDescent="0.2">
      <c r="B319" s="159">
        <f>B313+1</f>
        <v>41820</v>
      </c>
      <c r="C319" s="51" t="s">
        <v>0</v>
      </c>
      <c r="D319" s="52">
        <f>IF(E312="",E311,E312)</f>
        <v>0</v>
      </c>
      <c r="E319" s="52"/>
      <c r="F319" s="52">
        <f t="shared" ref="F319:F323" si="107">IF(SUM(E319,-D319)&lt;0,0,(SUM(E319,-D319)))</f>
        <v>0</v>
      </c>
      <c r="G319" s="52">
        <v>0</v>
      </c>
      <c r="H319" s="52">
        <f t="shared" ref="H319:H324" si="108">SUM(F319,G319)</f>
        <v>0</v>
      </c>
      <c r="I319" s="53" t="str">
        <f t="shared" ref="I319:I324" si="109">IF(K319="","",K319-J319)</f>
        <v/>
      </c>
      <c r="J319" s="54" t="str">
        <f>IF(E319="","",E319)</f>
        <v/>
      </c>
      <c r="K319" s="55" t="str">
        <f>IF(E319="","",K313+H319)</f>
        <v/>
      </c>
    </row>
    <row r="320" spans="1:11" x14ac:dyDescent="0.2">
      <c r="B320" s="34">
        <f t="shared" ref="B320:B325" si="110">B319+1</f>
        <v>41821</v>
      </c>
      <c r="C320" s="11" t="s">
        <v>1</v>
      </c>
      <c r="D320" s="1">
        <f>SUM(E319)</f>
        <v>0</v>
      </c>
      <c r="E320" s="1"/>
      <c r="F320" s="1">
        <f t="shared" si="107"/>
        <v>0</v>
      </c>
      <c r="G320" s="1">
        <v>0</v>
      </c>
      <c r="H320" s="1">
        <f t="shared" si="108"/>
        <v>0</v>
      </c>
      <c r="I320" s="22" t="str">
        <f t="shared" si="109"/>
        <v/>
      </c>
      <c r="J320" s="31" t="str">
        <f>IF(E320="","",E320)</f>
        <v/>
      </c>
      <c r="K320" s="26" t="str">
        <f>IF(E320="","",K319+H320)</f>
        <v/>
      </c>
    </row>
    <row r="321" spans="1:11" x14ac:dyDescent="0.2">
      <c r="B321" s="34">
        <f t="shared" si="110"/>
        <v>41822</v>
      </c>
      <c r="C321" s="11" t="s">
        <v>2</v>
      </c>
      <c r="D321" s="1">
        <f>SUM(E320)</f>
        <v>0</v>
      </c>
      <c r="E321" s="1"/>
      <c r="F321" s="1">
        <f t="shared" si="107"/>
        <v>0</v>
      </c>
      <c r="G321" s="1">
        <v>0</v>
      </c>
      <c r="H321" s="1">
        <f t="shared" si="108"/>
        <v>0</v>
      </c>
      <c r="I321" s="22" t="str">
        <f t="shared" si="109"/>
        <v/>
      </c>
      <c r="J321" s="31" t="str">
        <f>IF(E321="","",E321)</f>
        <v/>
      </c>
      <c r="K321" s="30" t="str">
        <f>IF(E321="","",K320+H321)</f>
        <v/>
      </c>
    </row>
    <row r="322" spans="1:11" x14ac:dyDescent="0.2">
      <c r="B322" s="34">
        <f t="shared" si="110"/>
        <v>41823</v>
      </c>
      <c r="C322" s="11" t="s">
        <v>3</v>
      </c>
      <c r="D322" s="1">
        <f>SUM(E321)</f>
        <v>0</v>
      </c>
      <c r="E322" s="1"/>
      <c r="F322" s="1">
        <f>IF(SUM(E322,-D322)&lt;0,0,(SUM(E322,-D322)))</f>
        <v>0</v>
      </c>
      <c r="G322" s="1">
        <v>0</v>
      </c>
      <c r="H322" s="1">
        <f t="shared" si="108"/>
        <v>0</v>
      </c>
      <c r="I322" s="22" t="str">
        <f t="shared" si="109"/>
        <v/>
      </c>
      <c r="J322" s="31" t="str">
        <f>IF(E322="","",E322)</f>
        <v/>
      </c>
      <c r="K322" s="26" t="str">
        <f>IF(E322="","",K321+H322)</f>
        <v/>
      </c>
    </row>
    <row r="323" spans="1:11" x14ac:dyDescent="0.2">
      <c r="B323" s="34">
        <f t="shared" si="110"/>
        <v>41824</v>
      </c>
      <c r="C323" s="11" t="s">
        <v>4</v>
      </c>
      <c r="D323" s="1">
        <f>SUM(E322)</f>
        <v>0</v>
      </c>
      <c r="E323" s="1"/>
      <c r="F323" s="1">
        <f t="shared" si="107"/>
        <v>0</v>
      </c>
      <c r="G323" s="1">
        <v>0</v>
      </c>
      <c r="H323" s="1">
        <f t="shared" si="108"/>
        <v>0</v>
      </c>
      <c r="I323" s="22" t="str">
        <f t="shared" si="109"/>
        <v/>
      </c>
      <c r="J323" s="31" t="str">
        <f>IF(E323="","",E323)</f>
        <v/>
      </c>
      <c r="K323" s="26" t="str">
        <f>IF(E323="","",K322+H323)</f>
        <v/>
      </c>
    </row>
    <row r="324" spans="1:11" x14ac:dyDescent="0.2">
      <c r="B324" s="34">
        <f t="shared" si="110"/>
        <v>41825</v>
      </c>
      <c r="C324" s="11" t="s">
        <v>27</v>
      </c>
      <c r="D324" s="1" t="str">
        <f>IF(E324="","",SUM(E323))</f>
        <v/>
      </c>
      <c r="E324" s="1"/>
      <c r="F324" s="1" t="str">
        <f>IF(E324="","",SUM(E324,-D324))</f>
        <v/>
      </c>
      <c r="G324" s="1">
        <v>0</v>
      </c>
      <c r="H324" s="1">
        <f t="shared" si="108"/>
        <v>0</v>
      </c>
      <c r="I324" s="22" t="str">
        <f t="shared" si="109"/>
        <v/>
      </c>
      <c r="J324" s="31">
        <f>IF(E324="",E323,E324)</f>
        <v>0</v>
      </c>
      <c r="K324" s="26" t="str">
        <f>IF(K323="","",K323+H324)</f>
        <v/>
      </c>
    </row>
    <row r="325" spans="1:11" x14ac:dyDescent="0.2">
      <c r="B325" s="34">
        <f t="shared" si="110"/>
        <v>41826</v>
      </c>
      <c r="C325" s="11" t="s">
        <v>28</v>
      </c>
      <c r="D325" s="1"/>
      <c r="E325" s="1"/>
      <c r="F325" s="1"/>
      <c r="G325" s="1">
        <v>0</v>
      </c>
      <c r="H325" s="1"/>
      <c r="I325" s="22"/>
      <c r="J325" s="31">
        <f>J324</f>
        <v>0</v>
      </c>
      <c r="K325" s="26" t="str">
        <f>K324</f>
        <v/>
      </c>
    </row>
    <row r="326" spans="1:11" ht="13.5" thickBot="1" x14ac:dyDescent="0.25">
      <c r="B326" s="34"/>
      <c r="C326" s="8"/>
      <c r="D326" s="2"/>
      <c r="E326" s="2"/>
      <c r="F326" s="2"/>
      <c r="G326" s="2"/>
      <c r="H326" s="2"/>
      <c r="I326" s="45"/>
      <c r="J326" s="46"/>
      <c r="K326" s="47"/>
    </row>
    <row r="327" spans="1:11" ht="13.5" thickBot="1" x14ac:dyDescent="0.25">
      <c r="C327" s="9" t="s">
        <v>11</v>
      </c>
      <c r="D327" s="10"/>
      <c r="E327" s="10">
        <f>IF(E324="",SUM(E323,-D319),SUM(E324,-D319))</f>
        <v>0</v>
      </c>
      <c r="F327" s="10">
        <f>SUM(F319:F324)</f>
        <v>0</v>
      </c>
      <c r="G327" s="10">
        <f>SUM(G319:G325)</f>
        <v>0</v>
      </c>
      <c r="H327" s="10">
        <f>SUM(H319:H324)</f>
        <v>0</v>
      </c>
      <c r="I327" s="21" t="str">
        <f>I324</f>
        <v/>
      </c>
      <c r="J327" s="20" t="str">
        <f>IF(E323="","",J315+F327)</f>
        <v/>
      </c>
      <c r="K327" s="20" t="str">
        <f>IF(E323="","",K315+H327)</f>
        <v/>
      </c>
    </row>
    <row r="328" spans="1:11" ht="13.5" thickBot="1" x14ac:dyDescent="0.25"/>
    <row r="329" spans="1:11" x14ac:dyDescent="0.2">
      <c r="A329" s="15" t="s">
        <v>10</v>
      </c>
      <c r="B329" s="16">
        <f>SUM(B317,1)</f>
        <v>28</v>
      </c>
      <c r="C329" s="3"/>
      <c r="D329" s="4"/>
      <c r="E329" s="4"/>
      <c r="F329" s="4"/>
      <c r="G329" s="4"/>
      <c r="H329" s="4"/>
      <c r="I329" s="5"/>
      <c r="J329" s="27"/>
      <c r="K329" s="28"/>
    </row>
    <row r="330" spans="1:11" x14ac:dyDescent="0.2">
      <c r="C330" s="6"/>
      <c r="D330" s="12" t="s">
        <v>5</v>
      </c>
      <c r="E330" s="12" t="s">
        <v>6</v>
      </c>
      <c r="F330" s="12" t="s">
        <v>7</v>
      </c>
      <c r="G330" s="13" t="s">
        <v>8</v>
      </c>
      <c r="H330" s="14" t="s">
        <v>9</v>
      </c>
      <c r="I330" s="7"/>
      <c r="J330" s="25" t="s">
        <v>25</v>
      </c>
      <c r="K330" s="22" t="s">
        <v>26</v>
      </c>
    </row>
    <row r="331" spans="1:11" x14ac:dyDescent="0.2">
      <c r="B331" s="34">
        <f>B325+1</f>
        <v>41827</v>
      </c>
      <c r="C331" s="11" t="s">
        <v>0</v>
      </c>
      <c r="D331" s="1">
        <f>IF(E324="",E323,E324)</f>
        <v>0</v>
      </c>
      <c r="E331" s="1"/>
      <c r="F331" s="1">
        <f t="shared" ref="F331:F335" si="111">IF(SUM(E331,-D331)&lt;0,0,(SUM(E331,-D331)))</f>
        <v>0</v>
      </c>
      <c r="G331" s="1">
        <v>0</v>
      </c>
      <c r="H331" s="1">
        <f t="shared" ref="H331:H336" si="112">SUM(F331,G331)</f>
        <v>0</v>
      </c>
      <c r="I331" s="22" t="str">
        <f t="shared" ref="I331:I336" si="113">IF(K331="","",K331-J331)</f>
        <v/>
      </c>
      <c r="J331" s="31" t="str">
        <f>IF(E331="","",E331)</f>
        <v/>
      </c>
      <c r="K331" s="26" t="str">
        <f>IF(E331="","",K325+H331)</f>
        <v/>
      </c>
    </row>
    <row r="332" spans="1:11" x14ac:dyDescent="0.2">
      <c r="B332" s="34">
        <f t="shared" ref="B332:B337" si="114">B331+1</f>
        <v>41828</v>
      </c>
      <c r="C332" s="11" t="s">
        <v>1</v>
      </c>
      <c r="D332" s="1">
        <f>SUM(E331)</f>
        <v>0</v>
      </c>
      <c r="E332" s="1"/>
      <c r="F332" s="1">
        <f t="shared" si="111"/>
        <v>0</v>
      </c>
      <c r="G332" s="1">
        <v>0</v>
      </c>
      <c r="H332" s="1">
        <f t="shared" si="112"/>
        <v>0</v>
      </c>
      <c r="I332" s="22" t="str">
        <f t="shared" si="113"/>
        <v/>
      </c>
      <c r="J332" s="31" t="str">
        <f>IF(E332="","",E332)</f>
        <v/>
      </c>
      <c r="K332" s="26" t="str">
        <f>IF(E332="","",K331+H332)</f>
        <v/>
      </c>
    </row>
    <row r="333" spans="1:11" x14ac:dyDescent="0.2">
      <c r="B333" s="34">
        <f t="shared" si="114"/>
        <v>41829</v>
      </c>
      <c r="C333" s="11" t="s">
        <v>2</v>
      </c>
      <c r="D333" s="1">
        <f>SUM(E332)</f>
        <v>0</v>
      </c>
      <c r="E333" s="1"/>
      <c r="F333" s="1">
        <f t="shared" si="111"/>
        <v>0</v>
      </c>
      <c r="G333" s="1">
        <v>0</v>
      </c>
      <c r="H333" s="1">
        <f t="shared" si="112"/>
        <v>0</v>
      </c>
      <c r="I333" s="22" t="str">
        <f t="shared" si="113"/>
        <v/>
      </c>
      <c r="J333" s="31" t="str">
        <f>IF(E333="","",E333)</f>
        <v/>
      </c>
      <c r="K333" s="30" t="str">
        <f>IF(E333="","",K332+H333)</f>
        <v/>
      </c>
    </row>
    <row r="334" spans="1:11" x14ac:dyDescent="0.2">
      <c r="B334" s="34">
        <f t="shared" si="114"/>
        <v>41830</v>
      </c>
      <c r="C334" s="11" t="s">
        <v>3</v>
      </c>
      <c r="D334" s="1">
        <f>SUM(E333)</f>
        <v>0</v>
      </c>
      <c r="E334" s="1"/>
      <c r="F334" s="1">
        <f>IF(SUM(E334,-D334)&lt;0,0,(SUM(E334,-D334)))</f>
        <v>0</v>
      </c>
      <c r="G334" s="1">
        <v>0</v>
      </c>
      <c r="H334" s="1">
        <f t="shared" si="112"/>
        <v>0</v>
      </c>
      <c r="I334" s="22" t="str">
        <f t="shared" si="113"/>
        <v/>
      </c>
      <c r="J334" s="31" t="str">
        <f>IF(E334="","",E334)</f>
        <v/>
      </c>
      <c r="K334" s="26" t="str">
        <f>IF(E334="","",K333+H334)</f>
        <v/>
      </c>
    </row>
    <row r="335" spans="1:11" x14ac:dyDescent="0.2">
      <c r="B335" s="34">
        <f t="shared" si="114"/>
        <v>41831</v>
      </c>
      <c r="C335" s="11" t="s">
        <v>4</v>
      </c>
      <c r="D335" s="1">
        <f>SUM(E334)</f>
        <v>0</v>
      </c>
      <c r="E335" s="1"/>
      <c r="F335" s="1">
        <f t="shared" si="111"/>
        <v>0</v>
      </c>
      <c r="G335" s="1">
        <v>0</v>
      </c>
      <c r="H335" s="1">
        <f t="shared" si="112"/>
        <v>0</v>
      </c>
      <c r="I335" s="22" t="str">
        <f t="shared" si="113"/>
        <v/>
      </c>
      <c r="J335" s="31" t="str">
        <f>IF(E335="","",E335)</f>
        <v/>
      </c>
      <c r="K335" s="26" t="str">
        <f>IF(E335="","",K334+H335)</f>
        <v/>
      </c>
    </row>
    <row r="336" spans="1:11" x14ac:dyDescent="0.2">
      <c r="B336" s="34">
        <f t="shared" si="114"/>
        <v>41832</v>
      </c>
      <c r="C336" s="11" t="s">
        <v>27</v>
      </c>
      <c r="D336" s="1" t="str">
        <f>IF(E336="","",SUM(E335))</f>
        <v/>
      </c>
      <c r="E336" s="1"/>
      <c r="F336" s="1" t="str">
        <f>IF(E336="","",SUM(E336,-D336))</f>
        <v/>
      </c>
      <c r="G336" s="1">
        <v>0</v>
      </c>
      <c r="H336" s="1">
        <f t="shared" si="112"/>
        <v>0</v>
      </c>
      <c r="I336" s="22" t="str">
        <f t="shared" si="113"/>
        <v/>
      </c>
      <c r="J336" s="31">
        <f>IF(E336="",E335,E336)</f>
        <v>0</v>
      </c>
      <c r="K336" s="26" t="str">
        <f>IF(K335="","",K335+H336)</f>
        <v/>
      </c>
    </row>
    <row r="337" spans="1:11" x14ac:dyDescent="0.2">
      <c r="B337" s="34">
        <f t="shared" si="114"/>
        <v>41833</v>
      </c>
      <c r="C337" s="11" t="s">
        <v>28</v>
      </c>
      <c r="D337" s="1"/>
      <c r="E337" s="1"/>
      <c r="F337" s="1"/>
      <c r="G337" s="1">
        <v>0</v>
      </c>
      <c r="H337" s="1"/>
      <c r="I337" s="22"/>
      <c r="J337" s="31">
        <f>J336</f>
        <v>0</v>
      </c>
      <c r="K337" s="26" t="str">
        <f>K336</f>
        <v/>
      </c>
    </row>
    <row r="338" spans="1:11" ht="13.5" thickBot="1" x14ac:dyDescent="0.25">
      <c r="B338" s="34"/>
      <c r="C338" s="8"/>
      <c r="D338" s="2"/>
      <c r="E338" s="2"/>
      <c r="F338" s="2"/>
      <c r="G338" s="2"/>
      <c r="H338" s="2"/>
      <c r="I338" s="45"/>
      <c r="J338" s="46"/>
      <c r="K338" s="47"/>
    </row>
    <row r="339" spans="1:11" ht="13.5" thickBot="1" x14ac:dyDescent="0.25">
      <c r="C339" s="9" t="s">
        <v>11</v>
      </c>
      <c r="D339" s="10"/>
      <c r="E339" s="10">
        <f>IF(E336="",SUM(E335,-D331),SUM(E336,-D331))</f>
        <v>0</v>
      </c>
      <c r="F339" s="10">
        <f>SUM(F331:F336)</f>
        <v>0</v>
      </c>
      <c r="G339" s="10">
        <f>SUM(G331:G337)</f>
        <v>0</v>
      </c>
      <c r="H339" s="10">
        <f>SUM(H331:H336)</f>
        <v>0</v>
      </c>
      <c r="I339" s="21" t="str">
        <f>I336</f>
        <v/>
      </c>
      <c r="J339" s="20" t="str">
        <f>IF(E335="","",J327+F339)</f>
        <v/>
      </c>
      <c r="K339" s="20" t="str">
        <f>IF(E335="","",K327+H339)</f>
        <v/>
      </c>
    </row>
    <row r="340" spans="1:11" ht="13.5" thickBot="1" x14ac:dyDescent="0.25"/>
    <row r="341" spans="1:11" x14ac:dyDescent="0.2">
      <c r="A341" s="15" t="s">
        <v>10</v>
      </c>
      <c r="B341" s="16">
        <f>SUM(B329,1)</f>
        <v>29</v>
      </c>
      <c r="C341" s="3"/>
      <c r="D341" s="4"/>
      <c r="E341" s="4"/>
      <c r="F341" s="4"/>
      <c r="G341" s="4"/>
      <c r="H341" s="4"/>
      <c r="I341" s="5"/>
      <c r="J341" s="27"/>
      <c r="K341" s="28"/>
    </row>
    <row r="342" spans="1:11" x14ac:dyDescent="0.2">
      <c r="C342" s="6"/>
      <c r="D342" s="12" t="s">
        <v>5</v>
      </c>
      <c r="E342" s="12" t="s">
        <v>6</v>
      </c>
      <c r="F342" s="12" t="s">
        <v>7</v>
      </c>
      <c r="G342" s="13" t="s">
        <v>8</v>
      </c>
      <c r="H342" s="14" t="s">
        <v>9</v>
      </c>
      <c r="I342" s="7"/>
      <c r="J342" s="25" t="s">
        <v>25</v>
      </c>
      <c r="K342" s="22" t="s">
        <v>26</v>
      </c>
    </row>
    <row r="343" spans="1:11" x14ac:dyDescent="0.2">
      <c r="B343" s="34">
        <f>B337+1</f>
        <v>41834</v>
      </c>
      <c r="C343" s="11" t="s">
        <v>0</v>
      </c>
      <c r="D343" s="1">
        <f>IF(E336="",E335,E336)</f>
        <v>0</v>
      </c>
      <c r="E343" s="1"/>
      <c r="F343" s="1">
        <f t="shared" ref="F343:F347" si="115">IF(SUM(E343,-D343)&lt;0,0,(SUM(E343,-D343)))</f>
        <v>0</v>
      </c>
      <c r="G343" s="1">
        <v>0</v>
      </c>
      <c r="H343" s="1">
        <f t="shared" ref="H343:H348" si="116">SUM(F343,G343)</f>
        <v>0</v>
      </c>
      <c r="I343" s="22" t="str">
        <f t="shared" ref="I343:I348" si="117">IF(K343="","",K343-J343)</f>
        <v/>
      </c>
      <c r="J343" s="31" t="str">
        <f>IF(E343="","",E343)</f>
        <v/>
      </c>
      <c r="K343" s="26" t="str">
        <f>IF(E343="","",K337+H343)</f>
        <v/>
      </c>
    </row>
    <row r="344" spans="1:11" x14ac:dyDescent="0.2">
      <c r="B344" s="34">
        <f t="shared" ref="B344:B349" si="118">B343+1</f>
        <v>41835</v>
      </c>
      <c r="C344" s="11" t="s">
        <v>1</v>
      </c>
      <c r="D344" s="1">
        <f>SUM(E343)</f>
        <v>0</v>
      </c>
      <c r="E344" s="1"/>
      <c r="F344" s="1">
        <f t="shared" si="115"/>
        <v>0</v>
      </c>
      <c r="G344" s="1">
        <v>0</v>
      </c>
      <c r="H344" s="1">
        <f t="shared" si="116"/>
        <v>0</v>
      </c>
      <c r="I344" s="22" t="str">
        <f t="shared" si="117"/>
        <v/>
      </c>
      <c r="J344" s="31" t="str">
        <f>IF(E344="","",E344)</f>
        <v/>
      </c>
      <c r="K344" s="26" t="str">
        <f>IF(E344="","",K343+H344)</f>
        <v/>
      </c>
    </row>
    <row r="345" spans="1:11" x14ac:dyDescent="0.2">
      <c r="B345" s="34">
        <f t="shared" si="118"/>
        <v>41836</v>
      </c>
      <c r="C345" s="11" t="s">
        <v>2</v>
      </c>
      <c r="D345" s="1">
        <f>SUM(E344)</f>
        <v>0</v>
      </c>
      <c r="E345" s="1"/>
      <c r="F345" s="1">
        <f t="shared" si="115"/>
        <v>0</v>
      </c>
      <c r="G345" s="1">
        <v>0</v>
      </c>
      <c r="H345" s="1">
        <f t="shared" si="116"/>
        <v>0</v>
      </c>
      <c r="I345" s="22" t="str">
        <f t="shared" si="117"/>
        <v/>
      </c>
      <c r="J345" s="31" t="str">
        <f>IF(E345="","",E345)</f>
        <v/>
      </c>
      <c r="K345" s="30" t="str">
        <f>IF(E345="","",K344+H345)</f>
        <v/>
      </c>
    </row>
    <row r="346" spans="1:11" x14ac:dyDescent="0.2">
      <c r="B346" s="34">
        <f t="shared" si="118"/>
        <v>41837</v>
      </c>
      <c r="C346" s="11" t="s">
        <v>3</v>
      </c>
      <c r="D346" s="1">
        <f>SUM(E345)</f>
        <v>0</v>
      </c>
      <c r="E346" s="1"/>
      <c r="F346" s="1">
        <f>IF(SUM(E346,-D346)&lt;0,0,(SUM(E346,-D346)))</f>
        <v>0</v>
      </c>
      <c r="G346" s="1">
        <v>0</v>
      </c>
      <c r="H346" s="1">
        <f t="shared" si="116"/>
        <v>0</v>
      </c>
      <c r="I346" s="22" t="str">
        <f t="shared" si="117"/>
        <v/>
      </c>
      <c r="J346" s="31" t="str">
        <f>IF(E346="","",E346)</f>
        <v/>
      </c>
      <c r="K346" s="26" t="str">
        <f>IF(E346="","",K345+H346)</f>
        <v/>
      </c>
    </row>
    <row r="347" spans="1:11" x14ac:dyDescent="0.2">
      <c r="B347" s="34">
        <f t="shared" si="118"/>
        <v>41838</v>
      </c>
      <c r="C347" s="11" t="s">
        <v>4</v>
      </c>
      <c r="D347" s="1">
        <f>SUM(E346)</f>
        <v>0</v>
      </c>
      <c r="E347" s="1"/>
      <c r="F347" s="1">
        <f t="shared" si="115"/>
        <v>0</v>
      </c>
      <c r="G347" s="1">
        <v>0</v>
      </c>
      <c r="H347" s="1">
        <f t="shared" si="116"/>
        <v>0</v>
      </c>
      <c r="I347" s="22" t="str">
        <f t="shared" si="117"/>
        <v/>
      </c>
      <c r="J347" s="31" t="str">
        <f>IF(E347="","",E347)</f>
        <v/>
      </c>
      <c r="K347" s="26" t="str">
        <f>IF(E347="","",K346+H347)</f>
        <v/>
      </c>
    </row>
    <row r="348" spans="1:11" x14ac:dyDescent="0.2">
      <c r="B348" s="34">
        <f t="shared" si="118"/>
        <v>41839</v>
      </c>
      <c r="C348" s="11" t="s">
        <v>27</v>
      </c>
      <c r="D348" s="1" t="str">
        <f>IF(E348="","",SUM(E347))</f>
        <v/>
      </c>
      <c r="E348" s="1"/>
      <c r="F348" s="1" t="str">
        <f>IF(E348="","",SUM(E348,-D348))</f>
        <v/>
      </c>
      <c r="G348" s="1">
        <v>0</v>
      </c>
      <c r="H348" s="1">
        <f t="shared" si="116"/>
        <v>0</v>
      </c>
      <c r="I348" s="22" t="str">
        <f t="shared" si="117"/>
        <v/>
      </c>
      <c r="J348" s="31">
        <f>IF(E348="",E347,E348)</f>
        <v>0</v>
      </c>
      <c r="K348" s="26" t="str">
        <f>IF(K347="","",K347+H348)</f>
        <v/>
      </c>
    </row>
    <row r="349" spans="1:11" x14ac:dyDescent="0.2">
      <c r="B349" s="34">
        <f t="shared" si="118"/>
        <v>41840</v>
      </c>
      <c r="C349" s="11" t="s">
        <v>28</v>
      </c>
      <c r="D349" s="1"/>
      <c r="E349" s="1"/>
      <c r="F349" s="1"/>
      <c r="G349" s="1">
        <v>0</v>
      </c>
      <c r="H349" s="1"/>
      <c r="I349" s="22"/>
      <c r="J349" s="31">
        <f>J348</f>
        <v>0</v>
      </c>
      <c r="K349" s="26" t="str">
        <f>K348</f>
        <v/>
      </c>
    </row>
    <row r="350" spans="1:11" ht="13.5" thickBot="1" x14ac:dyDescent="0.25">
      <c r="B350" s="34"/>
      <c r="C350" s="8"/>
      <c r="D350" s="2"/>
      <c r="E350" s="2"/>
      <c r="F350" s="2"/>
      <c r="G350" s="2"/>
      <c r="H350" s="2"/>
      <c r="I350" s="45"/>
      <c r="J350" s="46"/>
      <c r="K350" s="47"/>
    </row>
    <row r="351" spans="1:11" ht="13.5" thickBot="1" x14ac:dyDescent="0.25">
      <c r="C351" s="9" t="s">
        <v>11</v>
      </c>
      <c r="D351" s="10"/>
      <c r="E351" s="10">
        <f>IF(E348="",SUM(E347,-D343),SUM(E348,-D343))</f>
        <v>0</v>
      </c>
      <c r="F351" s="10">
        <f>SUM(F343:F348)</f>
        <v>0</v>
      </c>
      <c r="G351" s="10">
        <f>SUM(G343:G349)</f>
        <v>0</v>
      </c>
      <c r="H351" s="10">
        <f>SUM(H343:H348)</f>
        <v>0</v>
      </c>
      <c r="I351" s="21" t="str">
        <f>I348</f>
        <v/>
      </c>
      <c r="J351" s="20" t="str">
        <f>IF(E347="","",J339+F351)</f>
        <v/>
      </c>
      <c r="K351" s="20" t="str">
        <f>IF(E347="","",K339+H351)</f>
        <v/>
      </c>
    </row>
    <row r="352" spans="1:11" ht="13.5" thickBot="1" x14ac:dyDescent="0.25"/>
    <row r="353" spans="1:11" x14ac:dyDescent="0.2">
      <c r="A353" s="15" t="s">
        <v>10</v>
      </c>
      <c r="B353" s="16">
        <f>SUM(B341,1)</f>
        <v>30</v>
      </c>
      <c r="C353" s="3"/>
      <c r="D353" s="4"/>
      <c r="E353" s="4"/>
      <c r="F353" s="4"/>
      <c r="G353" s="4"/>
      <c r="H353" s="4"/>
      <c r="I353" s="5"/>
      <c r="J353" s="27"/>
      <c r="K353" s="28"/>
    </row>
    <row r="354" spans="1:11" x14ac:dyDescent="0.2">
      <c r="C354" s="6"/>
      <c r="D354" s="12" t="s">
        <v>5</v>
      </c>
      <c r="E354" s="12" t="s">
        <v>6</v>
      </c>
      <c r="F354" s="12" t="s">
        <v>7</v>
      </c>
      <c r="G354" s="13" t="s">
        <v>8</v>
      </c>
      <c r="H354" s="14" t="s">
        <v>9</v>
      </c>
      <c r="I354" s="7"/>
      <c r="J354" s="25" t="s">
        <v>25</v>
      </c>
      <c r="K354" s="22" t="s">
        <v>26</v>
      </c>
    </row>
    <row r="355" spans="1:11" x14ac:dyDescent="0.2">
      <c r="B355" s="34">
        <f>B349+1</f>
        <v>41841</v>
      </c>
      <c r="C355" s="11" t="s">
        <v>0</v>
      </c>
      <c r="D355" s="1">
        <f>IF(E348="",E347,E348)</f>
        <v>0</v>
      </c>
      <c r="E355" s="1"/>
      <c r="F355" s="1">
        <f t="shared" ref="F355:F359" si="119">IF(SUM(E355,-D355)&lt;0,0,(SUM(E355,-D355)))</f>
        <v>0</v>
      </c>
      <c r="G355" s="1">
        <v>0</v>
      </c>
      <c r="H355" s="1">
        <f t="shared" ref="H355:H360" si="120">SUM(F355,G355)</f>
        <v>0</v>
      </c>
      <c r="I355" s="22" t="str">
        <f t="shared" ref="I355:I360" si="121">IF(K355="","",K355-J355)</f>
        <v/>
      </c>
      <c r="J355" s="31" t="str">
        <f>IF(E355="","",E355)</f>
        <v/>
      </c>
      <c r="K355" s="26" t="str">
        <f>IF(E355="","",K349+H355)</f>
        <v/>
      </c>
    </row>
    <row r="356" spans="1:11" x14ac:dyDescent="0.2">
      <c r="B356" s="34">
        <f t="shared" ref="B356:B361" si="122">B355+1</f>
        <v>41842</v>
      </c>
      <c r="C356" s="11" t="s">
        <v>1</v>
      </c>
      <c r="D356" s="1">
        <f>SUM(E355)</f>
        <v>0</v>
      </c>
      <c r="E356" s="1"/>
      <c r="F356" s="1">
        <f t="shared" si="119"/>
        <v>0</v>
      </c>
      <c r="G356" s="1">
        <v>0</v>
      </c>
      <c r="H356" s="1">
        <f t="shared" si="120"/>
        <v>0</v>
      </c>
      <c r="I356" s="22" t="str">
        <f t="shared" si="121"/>
        <v/>
      </c>
      <c r="J356" s="31" t="str">
        <f>IF(E356="","",E356)</f>
        <v/>
      </c>
      <c r="K356" s="26" t="str">
        <f>IF(E356="","",K355+H356)</f>
        <v/>
      </c>
    </row>
    <row r="357" spans="1:11" x14ac:dyDescent="0.2">
      <c r="B357" s="34">
        <f t="shared" si="122"/>
        <v>41843</v>
      </c>
      <c r="C357" s="11" t="s">
        <v>2</v>
      </c>
      <c r="D357" s="1">
        <f>SUM(E356)</f>
        <v>0</v>
      </c>
      <c r="E357" s="1"/>
      <c r="F357" s="1">
        <f t="shared" si="119"/>
        <v>0</v>
      </c>
      <c r="G357" s="1">
        <v>0</v>
      </c>
      <c r="H357" s="1">
        <f t="shared" si="120"/>
        <v>0</v>
      </c>
      <c r="I357" s="22" t="str">
        <f t="shared" si="121"/>
        <v/>
      </c>
      <c r="J357" s="31" t="str">
        <f>IF(E357="","",E357)</f>
        <v/>
      </c>
      <c r="K357" s="30" t="str">
        <f>IF(E357="","",K356+H357)</f>
        <v/>
      </c>
    </row>
    <row r="358" spans="1:11" x14ac:dyDescent="0.2">
      <c r="B358" s="34">
        <f t="shared" si="122"/>
        <v>41844</v>
      </c>
      <c r="C358" s="11" t="s">
        <v>3</v>
      </c>
      <c r="D358" s="1">
        <f>SUM(E357)</f>
        <v>0</v>
      </c>
      <c r="E358" s="1"/>
      <c r="F358" s="1">
        <f>IF(SUM(E358,-D358)&lt;0,0,(SUM(E358,-D358)))</f>
        <v>0</v>
      </c>
      <c r="G358" s="1">
        <v>0</v>
      </c>
      <c r="H358" s="1">
        <f t="shared" si="120"/>
        <v>0</v>
      </c>
      <c r="I358" s="22" t="str">
        <f t="shared" si="121"/>
        <v/>
      </c>
      <c r="J358" s="31" t="str">
        <f>IF(E358="","",E358)</f>
        <v/>
      </c>
      <c r="K358" s="26" t="str">
        <f>IF(E358="","",K357+H358)</f>
        <v/>
      </c>
    </row>
    <row r="359" spans="1:11" x14ac:dyDescent="0.2">
      <c r="B359" s="34">
        <f t="shared" si="122"/>
        <v>41845</v>
      </c>
      <c r="C359" s="11" t="s">
        <v>4</v>
      </c>
      <c r="D359" s="1">
        <f>SUM(E358)</f>
        <v>0</v>
      </c>
      <c r="E359" s="1"/>
      <c r="F359" s="1">
        <f t="shared" si="119"/>
        <v>0</v>
      </c>
      <c r="G359" s="1">
        <v>0</v>
      </c>
      <c r="H359" s="1">
        <f t="shared" si="120"/>
        <v>0</v>
      </c>
      <c r="I359" s="22" t="str">
        <f t="shared" si="121"/>
        <v/>
      </c>
      <c r="J359" s="31" t="str">
        <f>IF(E359="","",E359)</f>
        <v/>
      </c>
      <c r="K359" s="26" t="str">
        <f>IF(E359="","",K358+H359)</f>
        <v/>
      </c>
    </row>
    <row r="360" spans="1:11" x14ac:dyDescent="0.2">
      <c r="B360" s="34">
        <f t="shared" si="122"/>
        <v>41846</v>
      </c>
      <c r="C360" s="11" t="s">
        <v>27</v>
      </c>
      <c r="D360" s="1" t="str">
        <f>IF(E360="","",SUM(E359))</f>
        <v/>
      </c>
      <c r="E360" s="1"/>
      <c r="F360" s="1" t="str">
        <f>IF(E360="","",SUM(E360,-D360))</f>
        <v/>
      </c>
      <c r="G360" s="1">
        <v>0</v>
      </c>
      <c r="H360" s="1">
        <f t="shared" si="120"/>
        <v>0</v>
      </c>
      <c r="I360" s="22" t="str">
        <f t="shared" si="121"/>
        <v/>
      </c>
      <c r="J360" s="31">
        <f>IF(E360="",E359,E360)</f>
        <v>0</v>
      </c>
      <c r="K360" s="26" t="str">
        <f>IF(K359="","",K359+H360)</f>
        <v/>
      </c>
    </row>
    <row r="361" spans="1:11" x14ac:dyDescent="0.2">
      <c r="B361" s="34">
        <f t="shared" si="122"/>
        <v>41847</v>
      </c>
      <c r="C361" s="11" t="s">
        <v>28</v>
      </c>
      <c r="D361" s="1"/>
      <c r="E361" s="1"/>
      <c r="F361" s="1"/>
      <c r="G361" s="1">
        <v>0</v>
      </c>
      <c r="H361" s="1"/>
      <c r="I361" s="22"/>
      <c r="J361" s="31">
        <f>J360</f>
        <v>0</v>
      </c>
      <c r="K361" s="26" t="str">
        <f>K360</f>
        <v/>
      </c>
    </row>
    <row r="362" spans="1:11" ht="13.5" thickBot="1" x14ac:dyDescent="0.25">
      <c r="B362" s="34"/>
      <c r="C362" s="8"/>
      <c r="D362" s="2"/>
      <c r="E362" s="2"/>
      <c r="F362" s="2"/>
      <c r="G362" s="2"/>
      <c r="H362" s="2"/>
      <c r="I362" s="45"/>
      <c r="J362" s="46"/>
      <c r="K362" s="47"/>
    </row>
    <row r="363" spans="1:11" ht="13.5" thickBot="1" x14ac:dyDescent="0.25">
      <c r="C363" s="9" t="s">
        <v>11</v>
      </c>
      <c r="D363" s="10"/>
      <c r="E363" s="10">
        <f>IF(E360="",SUM(E359,-D355),SUM(E360,-D355))</f>
        <v>0</v>
      </c>
      <c r="F363" s="10">
        <f>SUM(F355:F360)</f>
        <v>0</v>
      </c>
      <c r="G363" s="10">
        <f>SUM(G355:G361)</f>
        <v>0</v>
      </c>
      <c r="H363" s="10">
        <f>SUM(H355:H360)</f>
        <v>0</v>
      </c>
      <c r="I363" s="21" t="str">
        <f>I360</f>
        <v/>
      </c>
      <c r="J363" s="20" t="str">
        <f>IF(E359="","",J351+F363)</f>
        <v/>
      </c>
      <c r="K363" s="20" t="str">
        <f>IF(E359="","",K351+H363)</f>
        <v/>
      </c>
    </row>
    <row r="364" spans="1:11" ht="13.5" thickBot="1" x14ac:dyDescent="0.25"/>
    <row r="365" spans="1:11" x14ac:dyDescent="0.2">
      <c r="A365" s="15" t="s">
        <v>10</v>
      </c>
      <c r="B365" s="16">
        <f>SUM(B353,1)</f>
        <v>31</v>
      </c>
      <c r="C365" s="3"/>
      <c r="D365" s="4"/>
      <c r="E365" s="4"/>
      <c r="F365" s="4"/>
      <c r="G365" s="4"/>
      <c r="H365" s="4"/>
      <c r="I365" s="5"/>
      <c r="J365" s="27"/>
      <c r="K365" s="28"/>
    </row>
    <row r="366" spans="1:11" x14ac:dyDescent="0.2">
      <c r="C366" s="6"/>
      <c r="D366" s="12" t="s">
        <v>5</v>
      </c>
      <c r="E366" s="12" t="s">
        <v>6</v>
      </c>
      <c r="F366" s="12" t="s">
        <v>7</v>
      </c>
      <c r="G366" s="13" t="s">
        <v>8</v>
      </c>
      <c r="H366" s="14" t="s">
        <v>9</v>
      </c>
      <c r="I366" s="7"/>
      <c r="J366" s="25" t="s">
        <v>25</v>
      </c>
      <c r="K366" s="22" t="s">
        <v>26</v>
      </c>
    </row>
    <row r="367" spans="1:11" x14ac:dyDescent="0.2">
      <c r="B367" s="34">
        <f>B361+1</f>
        <v>41848</v>
      </c>
      <c r="C367" s="11" t="s">
        <v>0</v>
      </c>
      <c r="D367" s="1">
        <f>IF(E360="",E359,E360)</f>
        <v>0</v>
      </c>
      <c r="E367" s="1"/>
      <c r="F367" s="1">
        <f t="shared" ref="F367:F371" si="123">IF(SUM(E367,-D367)&lt;0,0,(SUM(E367,-D367)))</f>
        <v>0</v>
      </c>
      <c r="G367" s="1">
        <v>0</v>
      </c>
      <c r="H367" s="1">
        <f t="shared" ref="H367:H372" si="124">SUM(F367,G367)</f>
        <v>0</v>
      </c>
      <c r="I367" s="22" t="str">
        <f t="shared" ref="I367:I372" si="125">IF(K367="","",K367-J367)</f>
        <v/>
      </c>
      <c r="J367" s="31" t="str">
        <f>IF(E367="","",E367)</f>
        <v/>
      </c>
      <c r="K367" s="26" t="str">
        <f>IF(E367="","",K361+H367)</f>
        <v/>
      </c>
    </row>
    <row r="368" spans="1:11" x14ac:dyDescent="0.2">
      <c r="B368" s="34">
        <f t="shared" ref="B368:B373" si="126">B367+1</f>
        <v>41849</v>
      </c>
      <c r="C368" s="11" t="s">
        <v>1</v>
      </c>
      <c r="D368" s="1">
        <f>SUM(E367)</f>
        <v>0</v>
      </c>
      <c r="E368" s="1"/>
      <c r="F368" s="1">
        <f t="shared" si="123"/>
        <v>0</v>
      </c>
      <c r="G368" s="1">
        <v>0</v>
      </c>
      <c r="H368" s="1">
        <f t="shared" si="124"/>
        <v>0</v>
      </c>
      <c r="I368" s="22" t="str">
        <f t="shared" si="125"/>
        <v/>
      </c>
      <c r="J368" s="31" t="str">
        <f>IF(E368="","",E368)</f>
        <v/>
      </c>
      <c r="K368" s="26" t="str">
        <f>IF(E368="","",K367+H368)</f>
        <v/>
      </c>
    </row>
    <row r="369" spans="1:11" x14ac:dyDescent="0.2">
      <c r="B369" s="34">
        <f t="shared" si="126"/>
        <v>41850</v>
      </c>
      <c r="C369" s="50" t="s">
        <v>2</v>
      </c>
      <c r="D369" s="29">
        <f>SUM(E368)</f>
        <v>0</v>
      </c>
      <c r="E369" s="29"/>
      <c r="F369" s="29">
        <f t="shared" si="123"/>
        <v>0</v>
      </c>
      <c r="G369" s="29">
        <v>0</v>
      </c>
      <c r="H369" s="29">
        <f t="shared" si="124"/>
        <v>0</v>
      </c>
      <c r="I369" s="157" t="str">
        <f t="shared" si="125"/>
        <v/>
      </c>
      <c r="J369" s="158" t="str">
        <f>IF(E369="","",E369)</f>
        <v/>
      </c>
      <c r="K369" s="30" t="str">
        <f>IF(E369="","",K368+H369)</f>
        <v/>
      </c>
    </row>
    <row r="370" spans="1:11" x14ac:dyDescent="0.2">
      <c r="B370" s="159">
        <f t="shared" si="126"/>
        <v>41851</v>
      </c>
      <c r="C370" s="51" t="s">
        <v>3</v>
      </c>
      <c r="D370" s="52">
        <f>SUM(E369)</f>
        <v>0</v>
      </c>
      <c r="E370" s="52"/>
      <c r="F370" s="52">
        <f>IF(SUM(E370,-D370)&lt;0,0,(SUM(E370,-D370)))</f>
        <v>0</v>
      </c>
      <c r="G370" s="52">
        <v>0</v>
      </c>
      <c r="H370" s="52">
        <f t="shared" si="124"/>
        <v>0</v>
      </c>
      <c r="I370" s="53" t="str">
        <f t="shared" si="125"/>
        <v/>
      </c>
      <c r="J370" s="54" t="str">
        <f>IF(E370="","",E370)</f>
        <v/>
      </c>
      <c r="K370" s="55" t="str">
        <f>IF(E370="","",K369+H370)</f>
        <v/>
      </c>
    </row>
    <row r="371" spans="1:11" x14ac:dyDescent="0.2">
      <c r="B371" s="34">
        <f t="shared" si="126"/>
        <v>41852</v>
      </c>
      <c r="C371" s="11" t="s">
        <v>4</v>
      </c>
      <c r="D371" s="1">
        <f>SUM(E370)</f>
        <v>0</v>
      </c>
      <c r="E371" s="1"/>
      <c r="F371" s="1">
        <f t="shared" si="123"/>
        <v>0</v>
      </c>
      <c r="G371" s="1">
        <v>0</v>
      </c>
      <c r="H371" s="1">
        <f t="shared" si="124"/>
        <v>0</v>
      </c>
      <c r="I371" s="22" t="str">
        <f t="shared" si="125"/>
        <v/>
      </c>
      <c r="J371" s="31" t="str">
        <f>IF(E371="","",E371)</f>
        <v/>
      </c>
      <c r="K371" s="26" t="str">
        <f>IF(E371="","",K370+H371)</f>
        <v/>
      </c>
    </row>
    <row r="372" spans="1:11" x14ac:dyDescent="0.2">
      <c r="B372" s="34">
        <f t="shared" si="126"/>
        <v>41853</v>
      </c>
      <c r="C372" s="11" t="s">
        <v>27</v>
      </c>
      <c r="D372" s="1" t="str">
        <f>IF(E372="","",SUM(E371))</f>
        <v/>
      </c>
      <c r="E372" s="1"/>
      <c r="F372" s="1" t="str">
        <f>IF(E372="","",SUM(E372,-D372))</f>
        <v/>
      </c>
      <c r="G372" s="1">
        <v>0</v>
      </c>
      <c r="H372" s="1">
        <f t="shared" si="124"/>
        <v>0</v>
      </c>
      <c r="I372" s="22" t="str">
        <f t="shared" si="125"/>
        <v/>
      </c>
      <c r="J372" s="31">
        <f>IF(E372="",E371,E372)</f>
        <v>0</v>
      </c>
      <c r="K372" s="26" t="str">
        <f>IF(K371="","",K371+H372)</f>
        <v/>
      </c>
    </row>
    <row r="373" spans="1:11" x14ac:dyDescent="0.2">
      <c r="B373" s="34">
        <f t="shared" si="126"/>
        <v>41854</v>
      </c>
      <c r="C373" s="11" t="s">
        <v>28</v>
      </c>
      <c r="D373" s="1"/>
      <c r="E373" s="1"/>
      <c r="F373" s="1"/>
      <c r="G373" s="1">
        <v>0</v>
      </c>
      <c r="H373" s="1"/>
      <c r="I373" s="22"/>
      <c r="J373" s="31">
        <f>J372</f>
        <v>0</v>
      </c>
      <c r="K373" s="26" t="str">
        <f>K372</f>
        <v/>
      </c>
    </row>
    <row r="374" spans="1:11" ht="13.5" thickBot="1" x14ac:dyDescent="0.25">
      <c r="B374" s="34"/>
      <c r="C374" s="8"/>
      <c r="D374" s="2"/>
      <c r="E374" s="2"/>
      <c r="F374" s="2"/>
      <c r="G374" s="2"/>
      <c r="H374" s="2"/>
      <c r="I374" s="45"/>
      <c r="J374" s="46"/>
      <c r="K374" s="47"/>
    </row>
    <row r="375" spans="1:11" ht="13.5" thickBot="1" x14ac:dyDescent="0.25">
      <c r="C375" s="9" t="s">
        <v>11</v>
      </c>
      <c r="D375" s="10"/>
      <c r="E375" s="10">
        <f>IF(E372="",SUM(E371,-D367),SUM(E372,-D367))</f>
        <v>0</v>
      </c>
      <c r="F375" s="10">
        <f>SUM(F367:F372)</f>
        <v>0</v>
      </c>
      <c r="G375" s="10">
        <f>SUM(G367:G373)</f>
        <v>0</v>
      </c>
      <c r="H375" s="10">
        <f>SUM(H367:H372)</f>
        <v>0</v>
      </c>
      <c r="I375" s="21" t="str">
        <f>I372</f>
        <v/>
      </c>
      <c r="J375" s="20" t="str">
        <f>IF(E371="","",J363+F375)</f>
        <v/>
      </c>
      <c r="K375" s="20" t="str">
        <f>IF(E371="","",K363+H375)</f>
        <v/>
      </c>
    </row>
    <row r="376" spans="1:11" ht="13.5" thickBot="1" x14ac:dyDescent="0.25"/>
    <row r="377" spans="1:11" x14ac:dyDescent="0.2">
      <c r="A377" s="15" t="s">
        <v>10</v>
      </c>
      <c r="B377" s="16">
        <f>SUM(B365,1)</f>
        <v>32</v>
      </c>
      <c r="C377" s="3"/>
      <c r="D377" s="4"/>
      <c r="E377" s="4"/>
      <c r="F377" s="4"/>
      <c r="G377" s="4"/>
      <c r="H377" s="4"/>
      <c r="I377" s="5"/>
      <c r="J377" s="27"/>
      <c r="K377" s="28"/>
    </row>
    <row r="378" spans="1:11" x14ac:dyDescent="0.2">
      <c r="C378" s="6"/>
      <c r="D378" s="12" t="s">
        <v>5</v>
      </c>
      <c r="E378" s="12" t="s">
        <v>6</v>
      </c>
      <c r="F378" s="12" t="s">
        <v>7</v>
      </c>
      <c r="G378" s="13" t="s">
        <v>8</v>
      </c>
      <c r="H378" s="14" t="s">
        <v>9</v>
      </c>
      <c r="I378" s="7"/>
      <c r="J378" s="25" t="s">
        <v>25</v>
      </c>
      <c r="K378" s="22" t="s">
        <v>26</v>
      </c>
    </row>
    <row r="379" spans="1:11" x14ac:dyDescent="0.2">
      <c r="B379" s="34">
        <f>B373+1</f>
        <v>41855</v>
      </c>
      <c r="C379" s="11" t="s">
        <v>0</v>
      </c>
      <c r="D379" s="1">
        <f>IF(E372="",E371,E372)</f>
        <v>0</v>
      </c>
      <c r="E379" s="1"/>
      <c r="F379" s="1">
        <f t="shared" ref="F379:F383" si="127">IF(SUM(E379,-D379)&lt;0,0,(SUM(E379,-D379)))</f>
        <v>0</v>
      </c>
      <c r="G379" s="1">
        <v>0</v>
      </c>
      <c r="H379" s="1">
        <f t="shared" ref="H379:H384" si="128">SUM(F379,G379)</f>
        <v>0</v>
      </c>
      <c r="I379" s="22" t="str">
        <f t="shared" ref="I379:I384" si="129">IF(K379="","",K379-J379)</f>
        <v/>
      </c>
      <c r="J379" s="31" t="str">
        <f>IF(E379="","",E379)</f>
        <v/>
      </c>
      <c r="K379" s="26" t="str">
        <f>IF(E379="","",K373+H379)</f>
        <v/>
      </c>
    </row>
    <row r="380" spans="1:11" x14ac:dyDescent="0.2">
      <c r="B380" s="34">
        <f t="shared" ref="B380:B385" si="130">B379+1</f>
        <v>41856</v>
      </c>
      <c r="C380" s="11" t="s">
        <v>1</v>
      </c>
      <c r="D380" s="1">
        <f>SUM(E379)</f>
        <v>0</v>
      </c>
      <c r="E380" s="1"/>
      <c r="F380" s="1">
        <f t="shared" si="127"/>
        <v>0</v>
      </c>
      <c r="G380" s="1">
        <v>0</v>
      </c>
      <c r="H380" s="1">
        <f t="shared" si="128"/>
        <v>0</v>
      </c>
      <c r="I380" s="22" t="str">
        <f t="shared" si="129"/>
        <v/>
      </c>
      <c r="J380" s="31" t="str">
        <f>IF(E380="","",E380)</f>
        <v/>
      </c>
      <c r="K380" s="26" t="str">
        <f>IF(E380="","",K379+H380)</f>
        <v/>
      </c>
    </row>
    <row r="381" spans="1:11" x14ac:dyDescent="0.2">
      <c r="B381" s="34">
        <f t="shared" si="130"/>
        <v>41857</v>
      </c>
      <c r="C381" s="11" t="s">
        <v>2</v>
      </c>
      <c r="D381" s="1">
        <f>SUM(E380)</f>
        <v>0</v>
      </c>
      <c r="E381" s="1"/>
      <c r="F381" s="1">
        <f t="shared" si="127"/>
        <v>0</v>
      </c>
      <c r="G381" s="1">
        <v>0</v>
      </c>
      <c r="H381" s="1">
        <f t="shared" si="128"/>
        <v>0</v>
      </c>
      <c r="I381" s="22" t="str">
        <f t="shared" si="129"/>
        <v/>
      </c>
      <c r="J381" s="31" t="str">
        <f>IF(E381="","",E381)</f>
        <v/>
      </c>
      <c r="K381" s="30" t="str">
        <f>IF(E381="","",K380+H381)</f>
        <v/>
      </c>
    </row>
    <row r="382" spans="1:11" x14ac:dyDescent="0.2">
      <c r="B382" s="34">
        <f t="shared" si="130"/>
        <v>41858</v>
      </c>
      <c r="C382" s="11" t="s">
        <v>3</v>
      </c>
      <c r="D382" s="1">
        <f>SUM(E381)</f>
        <v>0</v>
      </c>
      <c r="E382" s="1"/>
      <c r="F382" s="1">
        <f>IF(SUM(E382,-D382)&lt;0,0,(SUM(E382,-D382)))</f>
        <v>0</v>
      </c>
      <c r="G382" s="1">
        <v>0</v>
      </c>
      <c r="H382" s="1">
        <f t="shared" si="128"/>
        <v>0</v>
      </c>
      <c r="I382" s="22" t="str">
        <f t="shared" si="129"/>
        <v/>
      </c>
      <c r="J382" s="31" t="str">
        <f>IF(E382="","",E382)</f>
        <v/>
      </c>
      <c r="K382" s="26" t="str">
        <f>IF(E382="","",K381+H382)</f>
        <v/>
      </c>
    </row>
    <row r="383" spans="1:11" x14ac:dyDescent="0.2">
      <c r="B383" s="34">
        <f t="shared" si="130"/>
        <v>41859</v>
      </c>
      <c r="C383" s="11" t="s">
        <v>4</v>
      </c>
      <c r="D383" s="1">
        <f>SUM(E382)</f>
        <v>0</v>
      </c>
      <c r="E383" s="1"/>
      <c r="F383" s="1">
        <f t="shared" si="127"/>
        <v>0</v>
      </c>
      <c r="G383" s="1">
        <v>0</v>
      </c>
      <c r="H383" s="1">
        <f t="shared" si="128"/>
        <v>0</v>
      </c>
      <c r="I383" s="22" t="str">
        <f t="shared" si="129"/>
        <v/>
      </c>
      <c r="J383" s="31" t="str">
        <f>IF(E383="","",E383)</f>
        <v/>
      </c>
      <c r="K383" s="26" t="str">
        <f>IF(E383="","",K382+H383)</f>
        <v/>
      </c>
    </row>
    <row r="384" spans="1:11" x14ac:dyDescent="0.2">
      <c r="B384" s="34">
        <f t="shared" si="130"/>
        <v>41860</v>
      </c>
      <c r="C384" s="11" t="s">
        <v>27</v>
      </c>
      <c r="D384" s="1" t="str">
        <f>IF(E384="","",SUM(E383))</f>
        <v/>
      </c>
      <c r="E384" s="1"/>
      <c r="F384" s="1" t="str">
        <f>IF(E384="","",SUM(E384,-D384))</f>
        <v/>
      </c>
      <c r="G384" s="1">
        <v>0</v>
      </c>
      <c r="H384" s="1">
        <f t="shared" si="128"/>
        <v>0</v>
      </c>
      <c r="I384" s="22" t="str">
        <f t="shared" si="129"/>
        <v/>
      </c>
      <c r="J384" s="31">
        <f>IF(E384="",E383,E384)</f>
        <v>0</v>
      </c>
      <c r="K384" s="26" t="str">
        <f>IF(K383="","",K383+H384)</f>
        <v/>
      </c>
    </row>
    <row r="385" spans="1:11" x14ac:dyDescent="0.2">
      <c r="B385" s="34">
        <f t="shared" si="130"/>
        <v>41861</v>
      </c>
      <c r="C385" s="11" t="s">
        <v>28</v>
      </c>
      <c r="D385" s="1"/>
      <c r="E385" s="1"/>
      <c r="F385" s="1"/>
      <c r="G385" s="1">
        <v>0</v>
      </c>
      <c r="H385" s="1"/>
      <c r="I385" s="22"/>
      <c r="J385" s="31">
        <f>J384</f>
        <v>0</v>
      </c>
      <c r="K385" s="26" t="str">
        <f>K384</f>
        <v/>
      </c>
    </row>
    <row r="386" spans="1:11" ht="13.5" thickBot="1" x14ac:dyDescent="0.25">
      <c r="B386" s="34"/>
      <c r="C386" s="8"/>
      <c r="D386" s="2"/>
      <c r="E386" s="2"/>
      <c r="F386" s="2"/>
      <c r="G386" s="2"/>
      <c r="H386" s="2"/>
      <c r="I386" s="45"/>
      <c r="J386" s="46"/>
      <c r="K386" s="47"/>
    </row>
    <row r="387" spans="1:11" ht="13.5" thickBot="1" x14ac:dyDescent="0.25">
      <c r="C387" s="9" t="s">
        <v>11</v>
      </c>
      <c r="D387" s="10"/>
      <c r="E387" s="10">
        <f>IF(E384="",SUM(E383,-D379),SUM(E384,-D379))</f>
        <v>0</v>
      </c>
      <c r="F387" s="10">
        <f>SUM(F379:F384)</f>
        <v>0</v>
      </c>
      <c r="G387" s="10">
        <f>SUM(G379:G385)</f>
        <v>0</v>
      </c>
      <c r="H387" s="10">
        <f>SUM(H379:H384)</f>
        <v>0</v>
      </c>
      <c r="I387" s="21" t="str">
        <f>I384</f>
        <v/>
      </c>
      <c r="J387" s="20" t="str">
        <f>IF(E383="","",J375+F387)</f>
        <v/>
      </c>
      <c r="K387" s="20" t="str">
        <f>IF(E383="","",K375+H387)</f>
        <v/>
      </c>
    </row>
    <row r="388" spans="1:11" ht="13.5" thickBot="1" x14ac:dyDescent="0.25"/>
    <row r="389" spans="1:11" x14ac:dyDescent="0.2">
      <c r="A389" s="15" t="s">
        <v>10</v>
      </c>
      <c r="B389" s="16">
        <f>SUM(B377,1)</f>
        <v>33</v>
      </c>
      <c r="C389" s="3"/>
      <c r="D389" s="4"/>
      <c r="E389" s="4"/>
      <c r="F389" s="4"/>
      <c r="G389" s="4"/>
      <c r="H389" s="4"/>
      <c r="I389" s="5"/>
      <c r="J389" s="27"/>
      <c r="K389" s="28"/>
    </row>
    <row r="390" spans="1:11" x14ac:dyDescent="0.2">
      <c r="C390" s="6"/>
      <c r="D390" s="12" t="s">
        <v>5</v>
      </c>
      <c r="E390" s="12" t="s">
        <v>6</v>
      </c>
      <c r="F390" s="12" t="s">
        <v>7</v>
      </c>
      <c r="G390" s="13" t="s">
        <v>8</v>
      </c>
      <c r="H390" s="14" t="s">
        <v>9</v>
      </c>
      <c r="I390" s="7"/>
      <c r="J390" s="25" t="s">
        <v>25</v>
      </c>
      <c r="K390" s="22" t="s">
        <v>26</v>
      </c>
    </row>
    <row r="391" spans="1:11" x14ac:dyDescent="0.2">
      <c r="B391" s="34">
        <f>B385+1</f>
        <v>41862</v>
      </c>
      <c r="C391" s="11" t="s">
        <v>0</v>
      </c>
      <c r="D391" s="1">
        <f>IF(E384="",E383,E384)</f>
        <v>0</v>
      </c>
      <c r="E391" s="1"/>
      <c r="F391" s="1">
        <f t="shared" ref="F391:F395" si="131">IF(SUM(E391,-D391)&lt;0,0,(SUM(E391,-D391)))</f>
        <v>0</v>
      </c>
      <c r="G391" s="1">
        <v>0</v>
      </c>
      <c r="H391" s="1">
        <f t="shared" ref="H391:H396" si="132">SUM(F391,G391)</f>
        <v>0</v>
      </c>
      <c r="I391" s="22" t="str">
        <f t="shared" ref="I391:I396" si="133">IF(K391="","",K391-J391)</f>
        <v/>
      </c>
      <c r="J391" s="31" t="str">
        <f>IF(E391="","",E391)</f>
        <v/>
      </c>
      <c r="K391" s="26" t="str">
        <f>IF(E391="","",K385+H391)</f>
        <v/>
      </c>
    </row>
    <row r="392" spans="1:11" x14ac:dyDescent="0.2">
      <c r="B392" s="34">
        <f t="shared" ref="B392:B397" si="134">B391+1</f>
        <v>41863</v>
      </c>
      <c r="C392" s="11" t="s">
        <v>1</v>
      </c>
      <c r="D392" s="1">
        <f>SUM(E391)</f>
        <v>0</v>
      </c>
      <c r="E392" s="1"/>
      <c r="F392" s="1">
        <f t="shared" si="131"/>
        <v>0</v>
      </c>
      <c r="G392" s="1">
        <v>0</v>
      </c>
      <c r="H392" s="1">
        <f t="shared" si="132"/>
        <v>0</v>
      </c>
      <c r="I392" s="22" t="str">
        <f t="shared" si="133"/>
        <v/>
      </c>
      <c r="J392" s="31" t="str">
        <f>IF(E392="","",E392)</f>
        <v/>
      </c>
      <c r="K392" s="26" t="str">
        <f>IF(E392="","",K391+H392)</f>
        <v/>
      </c>
    </row>
    <row r="393" spans="1:11" x14ac:dyDescent="0.2">
      <c r="B393" s="34">
        <f t="shared" si="134"/>
        <v>41864</v>
      </c>
      <c r="C393" s="11" t="s">
        <v>2</v>
      </c>
      <c r="D393" s="1">
        <f>SUM(E392)</f>
        <v>0</v>
      </c>
      <c r="E393" s="1"/>
      <c r="F393" s="1">
        <f t="shared" si="131"/>
        <v>0</v>
      </c>
      <c r="G393" s="1">
        <v>0</v>
      </c>
      <c r="H393" s="1">
        <f t="shared" si="132"/>
        <v>0</v>
      </c>
      <c r="I393" s="22" t="str">
        <f t="shared" si="133"/>
        <v/>
      </c>
      <c r="J393" s="31" t="str">
        <f>IF(E393="","",E393)</f>
        <v/>
      </c>
      <c r="K393" s="30" t="str">
        <f>IF(E393="","",K392+H393)</f>
        <v/>
      </c>
    </row>
    <row r="394" spans="1:11" x14ac:dyDescent="0.2">
      <c r="B394" s="34">
        <f t="shared" si="134"/>
        <v>41865</v>
      </c>
      <c r="C394" s="11" t="s">
        <v>3</v>
      </c>
      <c r="D394" s="1">
        <f>SUM(E393)</f>
        <v>0</v>
      </c>
      <c r="E394" s="1"/>
      <c r="F394" s="1">
        <f>IF(SUM(E394,-D394)&lt;0,0,(SUM(E394,-D394)))</f>
        <v>0</v>
      </c>
      <c r="G394" s="1">
        <v>0</v>
      </c>
      <c r="H394" s="1">
        <f t="shared" si="132"/>
        <v>0</v>
      </c>
      <c r="I394" s="22" t="str">
        <f t="shared" si="133"/>
        <v/>
      </c>
      <c r="J394" s="31" t="str">
        <f>IF(E394="","",E394)</f>
        <v/>
      </c>
      <c r="K394" s="26" t="str">
        <f>IF(E394="","",K393+H394)</f>
        <v/>
      </c>
    </row>
    <row r="395" spans="1:11" x14ac:dyDescent="0.2">
      <c r="B395" s="34">
        <f t="shared" si="134"/>
        <v>41866</v>
      </c>
      <c r="C395" s="11" t="s">
        <v>4</v>
      </c>
      <c r="D395" s="1">
        <f>SUM(E394)</f>
        <v>0</v>
      </c>
      <c r="E395" s="1"/>
      <c r="F395" s="1">
        <f t="shared" si="131"/>
        <v>0</v>
      </c>
      <c r="G395" s="1">
        <v>0</v>
      </c>
      <c r="H395" s="1">
        <f t="shared" si="132"/>
        <v>0</v>
      </c>
      <c r="I395" s="22" t="str">
        <f t="shared" si="133"/>
        <v/>
      </c>
      <c r="J395" s="31" t="str">
        <f>IF(E395="","",E395)</f>
        <v/>
      </c>
      <c r="K395" s="26" t="str">
        <f>IF(E395="","",K394+H395)</f>
        <v/>
      </c>
    </row>
    <row r="396" spans="1:11" x14ac:dyDescent="0.2">
      <c r="B396" s="34">
        <f t="shared" si="134"/>
        <v>41867</v>
      </c>
      <c r="C396" s="11" t="s">
        <v>27</v>
      </c>
      <c r="D396" s="1" t="str">
        <f>IF(E396="","",SUM(E395))</f>
        <v/>
      </c>
      <c r="E396" s="1"/>
      <c r="F396" s="1" t="str">
        <f>IF(E396="","",SUM(E396,-D396))</f>
        <v/>
      </c>
      <c r="G396" s="1">
        <v>0</v>
      </c>
      <c r="H396" s="1">
        <f t="shared" si="132"/>
        <v>0</v>
      </c>
      <c r="I396" s="22" t="str">
        <f t="shared" si="133"/>
        <v/>
      </c>
      <c r="J396" s="31">
        <f>IF(E396="",E395,E396)</f>
        <v>0</v>
      </c>
      <c r="K396" s="26" t="str">
        <f>IF(K395="","",K395+H396)</f>
        <v/>
      </c>
    </row>
    <row r="397" spans="1:11" x14ac:dyDescent="0.2">
      <c r="B397" s="34">
        <f t="shared" si="134"/>
        <v>41868</v>
      </c>
      <c r="C397" s="11" t="s">
        <v>28</v>
      </c>
      <c r="D397" s="1"/>
      <c r="E397" s="1"/>
      <c r="F397" s="1"/>
      <c r="G397" s="1">
        <v>0</v>
      </c>
      <c r="H397" s="1"/>
      <c r="I397" s="22"/>
      <c r="J397" s="31">
        <f>J396</f>
        <v>0</v>
      </c>
      <c r="K397" s="26" t="str">
        <f>K396</f>
        <v/>
      </c>
    </row>
    <row r="398" spans="1:11" ht="13.5" thickBot="1" x14ac:dyDescent="0.25">
      <c r="B398" s="34"/>
      <c r="C398" s="8"/>
      <c r="D398" s="2"/>
      <c r="E398" s="2"/>
      <c r="F398" s="2"/>
      <c r="G398" s="2"/>
      <c r="H398" s="2"/>
      <c r="I398" s="45"/>
      <c r="J398" s="46"/>
      <c r="K398" s="47"/>
    </row>
    <row r="399" spans="1:11" ht="13.5" thickBot="1" x14ac:dyDescent="0.25">
      <c r="C399" s="9" t="s">
        <v>11</v>
      </c>
      <c r="D399" s="10"/>
      <c r="E399" s="10">
        <f>IF(E396="",SUM(E395,-D391),SUM(E396,-D391))</f>
        <v>0</v>
      </c>
      <c r="F399" s="10">
        <f>SUM(F391:F396)</f>
        <v>0</v>
      </c>
      <c r="G399" s="10">
        <f>SUM(G391:G397)</f>
        <v>0</v>
      </c>
      <c r="H399" s="10">
        <f>SUM(H391:H396)</f>
        <v>0</v>
      </c>
      <c r="I399" s="21" t="str">
        <f>I396</f>
        <v/>
      </c>
      <c r="J399" s="20" t="str">
        <f>IF(E395="","",J387+F399)</f>
        <v/>
      </c>
      <c r="K399" s="20" t="str">
        <f>IF(E395="","",K387+H399)</f>
        <v/>
      </c>
    </row>
    <row r="400" spans="1:11" ht="13.5" thickBot="1" x14ac:dyDescent="0.25"/>
    <row r="401" spans="1:11" x14ac:dyDescent="0.2">
      <c r="A401" s="15" t="s">
        <v>10</v>
      </c>
      <c r="B401" s="16">
        <f>SUM(B389,1)</f>
        <v>34</v>
      </c>
      <c r="C401" s="3"/>
      <c r="D401" s="4"/>
      <c r="E401" s="4"/>
      <c r="F401" s="4"/>
      <c r="G401" s="4"/>
      <c r="H401" s="4"/>
      <c r="I401" s="5"/>
      <c r="J401" s="27"/>
      <c r="K401" s="28"/>
    </row>
    <row r="402" spans="1:11" x14ac:dyDescent="0.2">
      <c r="C402" s="6"/>
      <c r="D402" s="12" t="s">
        <v>5</v>
      </c>
      <c r="E402" s="12" t="s">
        <v>6</v>
      </c>
      <c r="F402" s="12" t="s">
        <v>7</v>
      </c>
      <c r="G402" s="13" t="s">
        <v>8</v>
      </c>
      <c r="H402" s="14" t="s">
        <v>9</v>
      </c>
      <c r="I402" s="7"/>
      <c r="J402" s="25" t="s">
        <v>25</v>
      </c>
      <c r="K402" s="22" t="s">
        <v>26</v>
      </c>
    </row>
    <row r="403" spans="1:11" x14ac:dyDescent="0.2">
      <c r="B403" s="34">
        <f>B397+1</f>
        <v>41869</v>
      </c>
      <c r="C403" s="11" t="s">
        <v>0</v>
      </c>
      <c r="D403" s="1">
        <f>IF(E396="",E395,E396)</f>
        <v>0</v>
      </c>
      <c r="E403" s="1"/>
      <c r="F403" s="1">
        <f t="shared" ref="F403:F407" si="135">IF(SUM(E403,-D403)&lt;0,0,(SUM(E403,-D403)))</f>
        <v>0</v>
      </c>
      <c r="G403" s="1">
        <v>0</v>
      </c>
      <c r="H403" s="1">
        <f t="shared" ref="H403:H408" si="136">SUM(F403,G403)</f>
        <v>0</v>
      </c>
      <c r="I403" s="22" t="str">
        <f t="shared" ref="I403:I408" si="137">IF(K403="","",K403-J403)</f>
        <v/>
      </c>
      <c r="J403" s="31" t="str">
        <f>IF(E403="","",E403)</f>
        <v/>
      </c>
      <c r="K403" s="26" t="str">
        <f>IF(E403="","",K397+H403)</f>
        <v/>
      </c>
    </row>
    <row r="404" spans="1:11" x14ac:dyDescent="0.2">
      <c r="B404" s="34">
        <f t="shared" ref="B404:B409" si="138">B403+1</f>
        <v>41870</v>
      </c>
      <c r="C404" s="11" t="s">
        <v>1</v>
      </c>
      <c r="D404" s="1">
        <f>SUM(E403)</f>
        <v>0</v>
      </c>
      <c r="E404" s="1"/>
      <c r="F404" s="1">
        <f t="shared" si="135"/>
        <v>0</v>
      </c>
      <c r="G404" s="1">
        <v>0</v>
      </c>
      <c r="H404" s="1">
        <f t="shared" si="136"/>
        <v>0</v>
      </c>
      <c r="I404" s="22" t="str">
        <f t="shared" si="137"/>
        <v/>
      </c>
      <c r="J404" s="31" t="str">
        <f>IF(E404="","",E404)</f>
        <v/>
      </c>
      <c r="K404" s="26" t="str">
        <f>IF(E404="","",K403+H404)</f>
        <v/>
      </c>
    </row>
    <row r="405" spans="1:11" x14ac:dyDescent="0.2">
      <c r="B405" s="34">
        <f t="shared" si="138"/>
        <v>41871</v>
      </c>
      <c r="C405" s="11" t="s">
        <v>2</v>
      </c>
      <c r="D405" s="1">
        <f>SUM(E404)</f>
        <v>0</v>
      </c>
      <c r="E405" s="1"/>
      <c r="F405" s="1">
        <f t="shared" si="135"/>
        <v>0</v>
      </c>
      <c r="G405" s="1">
        <v>0</v>
      </c>
      <c r="H405" s="1">
        <f t="shared" si="136"/>
        <v>0</v>
      </c>
      <c r="I405" s="22" t="str">
        <f t="shared" si="137"/>
        <v/>
      </c>
      <c r="J405" s="31" t="str">
        <f>IF(E405="","",E405)</f>
        <v/>
      </c>
      <c r="K405" s="30" t="str">
        <f>IF(E405="","",K404+H405)</f>
        <v/>
      </c>
    </row>
    <row r="406" spans="1:11" x14ac:dyDescent="0.2">
      <c r="B406" s="34">
        <f t="shared" si="138"/>
        <v>41872</v>
      </c>
      <c r="C406" s="11" t="s">
        <v>3</v>
      </c>
      <c r="D406" s="1">
        <f>SUM(E405)</f>
        <v>0</v>
      </c>
      <c r="E406" s="1"/>
      <c r="F406" s="1">
        <f>IF(SUM(E406,-D406)&lt;0,0,(SUM(E406,-D406)))</f>
        <v>0</v>
      </c>
      <c r="G406" s="1">
        <v>0</v>
      </c>
      <c r="H406" s="1">
        <f t="shared" si="136"/>
        <v>0</v>
      </c>
      <c r="I406" s="22" t="str">
        <f t="shared" si="137"/>
        <v/>
      </c>
      <c r="J406" s="31" t="str">
        <f>IF(E406="","",E406)</f>
        <v/>
      </c>
      <c r="K406" s="26" t="str">
        <f>IF(E406="","",K405+H406)</f>
        <v/>
      </c>
    </row>
    <row r="407" spans="1:11" x14ac:dyDescent="0.2">
      <c r="B407" s="34">
        <f t="shared" si="138"/>
        <v>41873</v>
      </c>
      <c r="C407" s="11" t="s">
        <v>4</v>
      </c>
      <c r="D407" s="1">
        <f>SUM(E406)</f>
        <v>0</v>
      </c>
      <c r="E407" s="1"/>
      <c r="F407" s="1">
        <f t="shared" si="135"/>
        <v>0</v>
      </c>
      <c r="G407" s="1">
        <v>0</v>
      </c>
      <c r="H407" s="1">
        <f t="shared" si="136"/>
        <v>0</v>
      </c>
      <c r="I407" s="22" t="str">
        <f t="shared" si="137"/>
        <v/>
      </c>
      <c r="J407" s="31" t="str">
        <f>IF(E407="","",E407)</f>
        <v/>
      </c>
      <c r="K407" s="26" t="str">
        <f>IF(E407="","",K406+H407)</f>
        <v/>
      </c>
    </row>
    <row r="408" spans="1:11" x14ac:dyDescent="0.2">
      <c r="B408" s="34">
        <f t="shared" si="138"/>
        <v>41874</v>
      </c>
      <c r="C408" s="11" t="s">
        <v>27</v>
      </c>
      <c r="D408" s="1" t="str">
        <f>IF(E408="","",SUM(E407))</f>
        <v/>
      </c>
      <c r="E408" s="1"/>
      <c r="F408" s="1" t="str">
        <f>IF(E408="","",SUM(E408,-D408))</f>
        <v/>
      </c>
      <c r="G408" s="1">
        <v>0</v>
      </c>
      <c r="H408" s="1">
        <f t="shared" si="136"/>
        <v>0</v>
      </c>
      <c r="I408" s="22" t="str">
        <f t="shared" si="137"/>
        <v/>
      </c>
      <c r="J408" s="31">
        <f>IF(E408="",E407,E408)</f>
        <v>0</v>
      </c>
      <c r="K408" s="26" t="str">
        <f>IF(K407="","",K407+H408)</f>
        <v/>
      </c>
    </row>
    <row r="409" spans="1:11" x14ac:dyDescent="0.2">
      <c r="B409" s="34">
        <f t="shared" si="138"/>
        <v>41875</v>
      </c>
      <c r="C409" s="11" t="s">
        <v>28</v>
      </c>
      <c r="D409" s="1"/>
      <c r="E409" s="1"/>
      <c r="F409" s="1"/>
      <c r="G409" s="1">
        <v>0</v>
      </c>
      <c r="H409" s="1"/>
      <c r="I409" s="22"/>
      <c r="J409" s="31">
        <f>J408</f>
        <v>0</v>
      </c>
      <c r="K409" s="26" t="str">
        <f>K408</f>
        <v/>
      </c>
    </row>
    <row r="410" spans="1:11" ht="13.5" thickBot="1" x14ac:dyDescent="0.25">
      <c r="B410" s="34"/>
      <c r="C410" s="8"/>
      <c r="D410" s="2"/>
      <c r="E410" s="2"/>
      <c r="F410" s="2"/>
      <c r="G410" s="2"/>
      <c r="H410" s="2"/>
      <c r="I410" s="45"/>
      <c r="J410" s="46"/>
      <c r="K410" s="47"/>
    </row>
    <row r="411" spans="1:11" ht="13.5" thickBot="1" x14ac:dyDescent="0.25">
      <c r="C411" s="9" t="s">
        <v>11</v>
      </c>
      <c r="D411" s="10"/>
      <c r="E411" s="10">
        <f>IF(E408="",SUM(E407,-D403),SUM(E408,-D403))</f>
        <v>0</v>
      </c>
      <c r="F411" s="10">
        <f>SUM(F403:F408)</f>
        <v>0</v>
      </c>
      <c r="G411" s="10">
        <f>SUM(G403:G409)</f>
        <v>0</v>
      </c>
      <c r="H411" s="10">
        <f>SUM(H403:H408)</f>
        <v>0</v>
      </c>
      <c r="I411" s="21" t="str">
        <f>I408</f>
        <v/>
      </c>
      <c r="J411" s="20" t="str">
        <f>IF(E407="","",J399+F411)</f>
        <v/>
      </c>
      <c r="K411" s="20" t="str">
        <f>IF(E407="","",K399+H411)</f>
        <v/>
      </c>
    </row>
    <row r="412" spans="1:11" ht="13.5" thickBot="1" x14ac:dyDescent="0.25"/>
    <row r="413" spans="1:11" x14ac:dyDescent="0.2">
      <c r="A413" s="15" t="s">
        <v>10</v>
      </c>
      <c r="B413" s="16">
        <f>SUM(B401,1)</f>
        <v>35</v>
      </c>
      <c r="C413" s="3"/>
      <c r="D413" s="4"/>
      <c r="E413" s="4"/>
      <c r="F413" s="4"/>
      <c r="G413" s="4"/>
      <c r="H413" s="4"/>
      <c r="I413" s="5"/>
      <c r="J413" s="27"/>
      <c r="K413" s="28"/>
    </row>
    <row r="414" spans="1:11" x14ac:dyDescent="0.2">
      <c r="C414" s="6"/>
      <c r="D414" s="12" t="s">
        <v>5</v>
      </c>
      <c r="E414" s="12" t="s">
        <v>6</v>
      </c>
      <c r="F414" s="12" t="s">
        <v>7</v>
      </c>
      <c r="G414" s="13" t="s">
        <v>8</v>
      </c>
      <c r="H414" s="14" t="s">
        <v>9</v>
      </c>
      <c r="I414" s="7"/>
      <c r="J414" s="25" t="s">
        <v>25</v>
      </c>
      <c r="K414" s="22" t="s">
        <v>26</v>
      </c>
    </row>
    <row r="415" spans="1:11" x14ac:dyDescent="0.2">
      <c r="B415" s="34">
        <f>B409+1</f>
        <v>41876</v>
      </c>
      <c r="C415" s="11" t="s">
        <v>0</v>
      </c>
      <c r="D415" s="1">
        <f>IF(E408="",E407,E408)</f>
        <v>0</v>
      </c>
      <c r="E415" s="1"/>
      <c r="F415" s="1">
        <f t="shared" ref="F415:F419" si="139">IF(SUM(E415,-D415)&lt;0,0,(SUM(E415,-D415)))</f>
        <v>0</v>
      </c>
      <c r="G415" s="1">
        <v>0</v>
      </c>
      <c r="H415" s="1">
        <f t="shared" ref="H415:H420" si="140">SUM(F415,G415)</f>
        <v>0</v>
      </c>
      <c r="I415" s="22" t="str">
        <f t="shared" ref="I415:I420" si="141">IF(K415="","",K415-J415)</f>
        <v/>
      </c>
      <c r="J415" s="31" t="str">
        <f>IF(E415="","",E415)</f>
        <v/>
      </c>
      <c r="K415" s="26" t="str">
        <f>IF(E415="","",K409+H415)</f>
        <v/>
      </c>
    </row>
    <row r="416" spans="1:11" x14ac:dyDescent="0.2">
      <c r="B416" s="34">
        <f t="shared" ref="B416:B421" si="142">B415+1</f>
        <v>41877</v>
      </c>
      <c r="C416" s="11" t="s">
        <v>1</v>
      </c>
      <c r="D416" s="1">
        <f>SUM(E415)</f>
        <v>0</v>
      </c>
      <c r="E416" s="1"/>
      <c r="F416" s="1">
        <f t="shared" si="139"/>
        <v>0</v>
      </c>
      <c r="G416" s="1">
        <v>0</v>
      </c>
      <c r="H416" s="1">
        <f t="shared" si="140"/>
        <v>0</v>
      </c>
      <c r="I416" s="22" t="str">
        <f t="shared" si="141"/>
        <v/>
      </c>
      <c r="J416" s="31" t="str">
        <f>IF(E416="","",E416)</f>
        <v/>
      </c>
      <c r="K416" s="26" t="str">
        <f>IF(E416="","",K415+H416)</f>
        <v/>
      </c>
    </row>
    <row r="417" spans="1:11" x14ac:dyDescent="0.2">
      <c r="B417" s="34">
        <f t="shared" si="142"/>
        <v>41878</v>
      </c>
      <c r="C417" s="11" t="s">
        <v>2</v>
      </c>
      <c r="D417" s="1">
        <f>SUM(E416)</f>
        <v>0</v>
      </c>
      <c r="E417" s="1"/>
      <c r="F417" s="1">
        <f t="shared" si="139"/>
        <v>0</v>
      </c>
      <c r="G417" s="1">
        <v>0</v>
      </c>
      <c r="H417" s="1">
        <f t="shared" si="140"/>
        <v>0</v>
      </c>
      <c r="I417" s="22" t="str">
        <f t="shared" si="141"/>
        <v/>
      </c>
      <c r="J417" s="31" t="str">
        <f>IF(E417="","",E417)</f>
        <v/>
      </c>
      <c r="K417" s="30" t="str">
        <f>IF(E417="","",K416+H417)</f>
        <v/>
      </c>
    </row>
    <row r="418" spans="1:11" x14ac:dyDescent="0.2">
      <c r="B418" s="34">
        <f t="shared" si="142"/>
        <v>41879</v>
      </c>
      <c r="C418" s="11" t="s">
        <v>3</v>
      </c>
      <c r="D418" s="1">
        <f>SUM(E417)</f>
        <v>0</v>
      </c>
      <c r="E418" s="1"/>
      <c r="F418" s="1">
        <f>IF(SUM(E418,-D418)&lt;0,0,(SUM(E418,-D418)))</f>
        <v>0</v>
      </c>
      <c r="G418" s="1">
        <v>0</v>
      </c>
      <c r="H418" s="1">
        <f t="shared" si="140"/>
        <v>0</v>
      </c>
      <c r="I418" s="22" t="str">
        <f t="shared" si="141"/>
        <v/>
      </c>
      <c r="J418" s="31" t="str">
        <f>IF(E418="","",E418)</f>
        <v/>
      </c>
      <c r="K418" s="26" t="str">
        <f>IF(E418="","",K417+H418)</f>
        <v/>
      </c>
    </row>
    <row r="419" spans="1:11" x14ac:dyDescent="0.2">
      <c r="B419" s="34">
        <f t="shared" si="142"/>
        <v>41880</v>
      </c>
      <c r="C419" s="11" t="s">
        <v>4</v>
      </c>
      <c r="D419" s="1">
        <f>SUM(E418)</f>
        <v>0</v>
      </c>
      <c r="E419" s="1"/>
      <c r="F419" s="1">
        <f t="shared" si="139"/>
        <v>0</v>
      </c>
      <c r="G419" s="1">
        <v>0</v>
      </c>
      <c r="H419" s="1">
        <f t="shared" si="140"/>
        <v>0</v>
      </c>
      <c r="I419" s="22" t="str">
        <f t="shared" si="141"/>
        <v/>
      </c>
      <c r="J419" s="31" t="str">
        <f>IF(E419="","",E419)</f>
        <v/>
      </c>
      <c r="K419" s="26" t="str">
        <f>IF(E419="","",K418+H419)</f>
        <v/>
      </c>
    </row>
    <row r="420" spans="1:11" x14ac:dyDescent="0.2">
      <c r="B420" s="34">
        <f t="shared" si="142"/>
        <v>41881</v>
      </c>
      <c r="C420" s="50" t="s">
        <v>27</v>
      </c>
      <c r="D420" s="29" t="str">
        <f>IF(E420="","",SUM(E419))</f>
        <v/>
      </c>
      <c r="E420" s="29"/>
      <c r="F420" s="29" t="str">
        <f>IF(E420="","",SUM(E420,-D420))</f>
        <v/>
      </c>
      <c r="G420" s="29">
        <v>0</v>
      </c>
      <c r="H420" s="29">
        <f t="shared" si="140"/>
        <v>0</v>
      </c>
      <c r="I420" s="157" t="str">
        <f t="shared" si="141"/>
        <v/>
      </c>
      <c r="J420" s="158">
        <f>IF(E420="",E419,E420)</f>
        <v>0</v>
      </c>
      <c r="K420" s="30" t="str">
        <f>IF(K419="","",K419+H420)</f>
        <v/>
      </c>
    </row>
    <row r="421" spans="1:11" x14ac:dyDescent="0.2">
      <c r="B421" s="159">
        <f t="shared" si="142"/>
        <v>41882</v>
      </c>
      <c r="C421" s="51" t="s">
        <v>28</v>
      </c>
      <c r="D421" s="52"/>
      <c r="E421" s="52"/>
      <c r="F421" s="52"/>
      <c r="G421" s="52">
        <v>0</v>
      </c>
      <c r="H421" s="52"/>
      <c r="I421" s="53"/>
      <c r="J421" s="54">
        <f>J420</f>
        <v>0</v>
      </c>
      <c r="K421" s="55" t="str">
        <f>K420</f>
        <v/>
      </c>
    </row>
    <row r="422" spans="1:11" ht="13.5" thickBot="1" x14ac:dyDescent="0.25">
      <c r="B422" s="34"/>
      <c r="C422" s="8"/>
      <c r="D422" s="2"/>
      <c r="E422" s="2"/>
      <c r="F422" s="2"/>
      <c r="G422" s="2"/>
      <c r="H422" s="2"/>
      <c r="I422" s="45"/>
      <c r="J422" s="46"/>
      <c r="K422" s="47"/>
    </row>
    <row r="423" spans="1:11" ht="13.5" thickBot="1" x14ac:dyDescent="0.25">
      <c r="C423" s="9" t="s">
        <v>11</v>
      </c>
      <c r="D423" s="10"/>
      <c r="E423" s="10">
        <f>IF(E420="",SUM(E419,-D415),SUM(E420,-D415))</f>
        <v>0</v>
      </c>
      <c r="F423" s="10">
        <f>SUM(F415:F420)</f>
        <v>0</v>
      </c>
      <c r="G423" s="10">
        <f>SUM(G415:G421)</f>
        <v>0</v>
      </c>
      <c r="H423" s="10">
        <f>SUM(H415:H420)</f>
        <v>0</v>
      </c>
      <c r="I423" s="21" t="str">
        <f>I420</f>
        <v/>
      </c>
      <c r="J423" s="20" t="str">
        <f>IF(E419="","",J411+F423)</f>
        <v/>
      </c>
      <c r="K423" s="20" t="str">
        <f>IF(E419="","",K411+H423)</f>
        <v/>
      </c>
    </row>
    <row r="424" spans="1:11" ht="13.5" thickBot="1" x14ac:dyDescent="0.25"/>
    <row r="425" spans="1:11" x14ac:dyDescent="0.2">
      <c r="A425" s="15" t="s">
        <v>10</v>
      </c>
      <c r="B425" s="16">
        <f>SUM(B413,1)</f>
        <v>36</v>
      </c>
      <c r="C425" s="3"/>
      <c r="D425" s="4"/>
      <c r="E425" s="4"/>
      <c r="F425" s="4"/>
      <c r="G425" s="4"/>
      <c r="H425" s="4"/>
      <c r="I425" s="5"/>
      <c r="J425" s="27"/>
      <c r="K425" s="28"/>
    </row>
    <row r="426" spans="1:11" x14ac:dyDescent="0.2">
      <c r="C426" s="6"/>
      <c r="D426" s="12" t="s">
        <v>5</v>
      </c>
      <c r="E426" s="12" t="s">
        <v>6</v>
      </c>
      <c r="F426" s="12" t="s">
        <v>7</v>
      </c>
      <c r="G426" s="13" t="s">
        <v>8</v>
      </c>
      <c r="H426" s="14" t="s">
        <v>9</v>
      </c>
      <c r="I426" s="7"/>
      <c r="J426" s="25" t="s">
        <v>25</v>
      </c>
      <c r="K426" s="22" t="s">
        <v>26</v>
      </c>
    </row>
    <row r="427" spans="1:11" x14ac:dyDescent="0.2">
      <c r="B427" s="34">
        <f>B421+1</f>
        <v>41883</v>
      </c>
      <c r="C427" s="11" t="s">
        <v>0</v>
      </c>
      <c r="D427" s="1">
        <f>IF(E420="",E419,E420)</f>
        <v>0</v>
      </c>
      <c r="E427" s="1"/>
      <c r="F427" s="1">
        <f t="shared" ref="F427:F431" si="143">IF(SUM(E427,-D427)&lt;0,0,(SUM(E427,-D427)))</f>
        <v>0</v>
      </c>
      <c r="G427" s="1">
        <v>0</v>
      </c>
      <c r="H427" s="1">
        <f t="shared" ref="H427:H432" si="144">SUM(F427,G427)</f>
        <v>0</v>
      </c>
      <c r="I427" s="22" t="str">
        <f t="shared" ref="I427:I432" si="145">IF(K427="","",K427-J427)</f>
        <v/>
      </c>
      <c r="J427" s="31" t="str">
        <f>IF(E427="","",E427)</f>
        <v/>
      </c>
      <c r="K427" s="26" t="str">
        <f>IF(E427="","",K421+H427)</f>
        <v/>
      </c>
    </row>
    <row r="428" spans="1:11" x14ac:dyDescent="0.2">
      <c r="B428" s="34">
        <f t="shared" ref="B428:B433" si="146">B427+1</f>
        <v>41884</v>
      </c>
      <c r="C428" s="11" t="s">
        <v>1</v>
      </c>
      <c r="D428" s="1">
        <f>SUM(E427)</f>
        <v>0</v>
      </c>
      <c r="E428" s="1"/>
      <c r="F428" s="1">
        <f t="shared" si="143"/>
        <v>0</v>
      </c>
      <c r="G428" s="1">
        <v>0</v>
      </c>
      <c r="H428" s="1">
        <f t="shared" si="144"/>
        <v>0</v>
      </c>
      <c r="I428" s="22" t="str">
        <f t="shared" si="145"/>
        <v/>
      </c>
      <c r="J428" s="31" t="str">
        <f>IF(E428="","",E428)</f>
        <v/>
      </c>
      <c r="K428" s="26" t="str">
        <f>IF(E428="","",K427+H428)</f>
        <v/>
      </c>
    </row>
    <row r="429" spans="1:11" x14ac:dyDescent="0.2">
      <c r="B429" s="34">
        <f t="shared" si="146"/>
        <v>41885</v>
      </c>
      <c r="C429" s="11" t="s">
        <v>2</v>
      </c>
      <c r="D429" s="1">
        <f>SUM(E428)</f>
        <v>0</v>
      </c>
      <c r="E429" s="1"/>
      <c r="F429" s="1">
        <f t="shared" si="143"/>
        <v>0</v>
      </c>
      <c r="G429" s="1">
        <v>0</v>
      </c>
      <c r="H429" s="1">
        <f t="shared" si="144"/>
        <v>0</v>
      </c>
      <c r="I429" s="22" t="str">
        <f t="shared" si="145"/>
        <v/>
      </c>
      <c r="J429" s="31" t="str">
        <f>IF(E429="","",E429)</f>
        <v/>
      </c>
      <c r="K429" s="30" t="str">
        <f>IF(E429="","",K428+H429)</f>
        <v/>
      </c>
    </row>
    <row r="430" spans="1:11" x14ac:dyDescent="0.2">
      <c r="B430" s="34">
        <f t="shared" si="146"/>
        <v>41886</v>
      </c>
      <c r="C430" s="11" t="s">
        <v>3</v>
      </c>
      <c r="D430" s="1">
        <f>SUM(E429)</f>
        <v>0</v>
      </c>
      <c r="E430" s="1"/>
      <c r="F430" s="1">
        <f>IF(SUM(E430,-D430)&lt;0,0,(SUM(E430,-D430)))</f>
        <v>0</v>
      </c>
      <c r="G430" s="1">
        <v>0</v>
      </c>
      <c r="H430" s="1">
        <f t="shared" si="144"/>
        <v>0</v>
      </c>
      <c r="I430" s="22" t="str">
        <f t="shared" si="145"/>
        <v/>
      </c>
      <c r="J430" s="31" t="str">
        <f>IF(E430="","",E430)</f>
        <v/>
      </c>
      <c r="K430" s="26" t="str">
        <f>IF(E430="","",K429+H430)</f>
        <v/>
      </c>
    </row>
    <row r="431" spans="1:11" x14ac:dyDescent="0.2">
      <c r="B431" s="34">
        <f t="shared" si="146"/>
        <v>41887</v>
      </c>
      <c r="C431" s="11" t="s">
        <v>4</v>
      </c>
      <c r="D431" s="1">
        <f>SUM(E430)</f>
        <v>0</v>
      </c>
      <c r="E431" s="1"/>
      <c r="F431" s="1">
        <f t="shared" si="143"/>
        <v>0</v>
      </c>
      <c r="G431" s="1">
        <v>0</v>
      </c>
      <c r="H431" s="1">
        <f t="shared" si="144"/>
        <v>0</v>
      </c>
      <c r="I431" s="22" t="str">
        <f t="shared" si="145"/>
        <v/>
      </c>
      <c r="J431" s="31" t="str">
        <f>IF(E431="","",E431)</f>
        <v/>
      </c>
      <c r="K431" s="26" t="str">
        <f>IF(E431="","",K430+H431)</f>
        <v/>
      </c>
    </row>
    <row r="432" spans="1:11" x14ac:dyDescent="0.2">
      <c r="B432" s="34">
        <f t="shared" si="146"/>
        <v>41888</v>
      </c>
      <c r="C432" s="11" t="s">
        <v>27</v>
      </c>
      <c r="D432" s="1" t="str">
        <f>IF(E432="","",SUM(E431))</f>
        <v/>
      </c>
      <c r="E432" s="1"/>
      <c r="F432" s="1" t="str">
        <f>IF(E432="","",SUM(E432,-D432))</f>
        <v/>
      </c>
      <c r="G432" s="1">
        <v>0</v>
      </c>
      <c r="H432" s="1">
        <f t="shared" si="144"/>
        <v>0</v>
      </c>
      <c r="I432" s="22" t="str">
        <f t="shared" si="145"/>
        <v/>
      </c>
      <c r="J432" s="31">
        <f>IF(E432="",E431,E432)</f>
        <v>0</v>
      </c>
      <c r="K432" s="26" t="str">
        <f>IF(K431="","",K431+H432)</f>
        <v/>
      </c>
    </row>
    <row r="433" spans="1:11" x14ac:dyDescent="0.2">
      <c r="B433" s="34">
        <f t="shared" si="146"/>
        <v>41889</v>
      </c>
      <c r="C433" s="11" t="s">
        <v>28</v>
      </c>
      <c r="D433" s="1"/>
      <c r="E433" s="1"/>
      <c r="F433" s="1"/>
      <c r="G433" s="1">
        <v>0</v>
      </c>
      <c r="H433" s="1"/>
      <c r="I433" s="22"/>
      <c r="J433" s="31">
        <f>J432</f>
        <v>0</v>
      </c>
      <c r="K433" s="26" t="str">
        <f>K432</f>
        <v/>
      </c>
    </row>
    <row r="434" spans="1:11" ht="13.5" thickBot="1" x14ac:dyDescent="0.25">
      <c r="B434" s="34"/>
      <c r="C434" s="8"/>
      <c r="D434" s="2"/>
      <c r="E434" s="2"/>
      <c r="F434" s="2"/>
      <c r="G434" s="2"/>
      <c r="H434" s="2"/>
      <c r="I434" s="45"/>
      <c r="J434" s="46"/>
      <c r="K434" s="47"/>
    </row>
    <row r="435" spans="1:11" ht="13.5" thickBot="1" x14ac:dyDescent="0.25">
      <c r="C435" s="9" t="s">
        <v>11</v>
      </c>
      <c r="D435" s="10"/>
      <c r="E435" s="10">
        <f>IF(E432="",SUM(E431,-D427),SUM(E432,-D427))</f>
        <v>0</v>
      </c>
      <c r="F435" s="10">
        <f>SUM(F427:F432)</f>
        <v>0</v>
      </c>
      <c r="G435" s="10">
        <f>SUM(G427:G433)</f>
        <v>0</v>
      </c>
      <c r="H435" s="10">
        <f>SUM(H427:H432)</f>
        <v>0</v>
      </c>
      <c r="I435" s="21" t="str">
        <f>I432</f>
        <v/>
      </c>
      <c r="J435" s="20" t="str">
        <f>IF(E431="","",J423+F435)</f>
        <v/>
      </c>
      <c r="K435" s="20" t="str">
        <f>IF(E431="","",K423+H435)</f>
        <v/>
      </c>
    </row>
    <row r="436" spans="1:11" ht="13.5" thickBot="1" x14ac:dyDescent="0.25"/>
    <row r="437" spans="1:11" x14ac:dyDescent="0.2">
      <c r="A437" s="15" t="s">
        <v>10</v>
      </c>
      <c r="B437" s="16">
        <f>SUM(B425,1)</f>
        <v>37</v>
      </c>
      <c r="C437" s="3"/>
      <c r="D437" s="4"/>
      <c r="E437" s="4"/>
      <c r="F437" s="4"/>
      <c r="G437" s="4"/>
      <c r="H437" s="4"/>
      <c r="I437" s="5"/>
      <c r="J437" s="27"/>
      <c r="K437" s="28"/>
    </row>
    <row r="438" spans="1:11" x14ac:dyDescent="0.2">
      <c r="C438" s="6"/>
      <c r="D438" s="12" t="s">
        <v>5</v>
      </c>
      <c r="E438" s="12" t="s">
        <v>6</v>
      </c>
      <c r="F438" s="12" t="s">
        <v>7</v>
      </c>
      <c r="G438" s="13" t="s">
        <v>8</v>
      </c>
      <c r="H438" s="14" t="s">
        <v>9</v>
      </c>
      <c r="I438" s="7"/>
      <c r="J438" s="25" t="s">
        <v>25</v>
      </c>
      <c r="K438" s="22" t="s">
        <v>26</v>
      </c>
    </row>
    <row r="439" spans="1:11" x14ac:dyDescent="0.2">
      <c r="B439" s="34">
        <f>B433+1</f>
        <v>41890</v>
      </c>
      <c r="C439" s="11" t="s">
        <v>0</v>
      </c>
      <c r="D439" s="1">
        <f>IF(E432="",E431,E432)</f>
        <v>0</v>
      </c>
      <c r="E439" s="1"/>
      <c r="F439" s="1">
        <f t="shared" ref="F439:F443" si="147">IF(SUM(E439,-D439)&lt;0,0,(SUM(E439,-D439)))</f>
        <v>0</v>
      </c>
      <c r="G439" s="1">
        <v>0</v>
      </c>
      <c r="H439" s="1">
        <f t="shared" ref="H439:H444" si="148">SUM(F439,G439)</f>
        <v>0</v>
      </c>
      <c r="I439" s="22" t="str">
        <f t="shared" ref="I439:I444" si="149">IF(K439="","",K439-J439)</f>
        <v/>
      </c>
      <c r="J439" s="31" t="str">
        <f>IF(E439="","",E439)</f>
        <v/>
      </c>
      <c r="K439" s="26" t="str">
        <f>IF(E439="","",K433+H439)</f>
        <v/>
      </c>
    </row>
    <row r="440" spans="1:11" x14ac:dyDescent="0.2">
      <c r="B440" s="34">
        <f t="shared" ref="B440:B445" si="150">B439+1</f>
        <v>41891</v>
      </c>
      <c r="C440" s="11" t="s">
        <v>1</v>
      </c>
      <c r="D440" s="1">
        <f>SUM(E439)</f>
        <v>0</v>
      </c>
      <c r="E440" s="1"/>
      <c r="F440" s="1">
        <f t="shared" si="147"/>
        <v>0</v>
      </c>
      <c r="G440" s="1">
        <v>0</v>
      </c>
      <c r="H440" s="1">
        <f t="shared" si="148"/>
        <v>0</v>
      </c>
      <c r="I440" s="22" t="str">
        <f t="shared" si="149"/>
        <v/>
      </c>
      <c r="J440" s="31" t="str">
        <f>IF(E440="","",E440)</f>
        <v/>
      </c>
      <c r="K440" s="26" t="str">
        <f>IF(E440="","",K439+H440)</f>
        <v/>
      </c>
    </row>
    <row r="441" spans="1:11" x14ac:dyDescent="0.2">
      <c r="B441" s="34">
        <f t="shared" si="150"/>
        <v>41892</v>
      </c>
      <c r="C441" s="11" t="s">
        <v>2</v>
      </c>
      <c r="D441" s="1">
        <f>SUM(E440)</f>
        <v>0</v>
      </c>
      <c r="E441" s="1"/>
      <c r="F441" s="1">
        <f t="shared" si="147"/>
        <v>0</v>
      </c>
      <c r="G441" s="1">
        <v>0</v>
      </c>
      <c r="H441" s="1">
        <f t="shared" si="148"/>
        <v>0</v>
      </c>
      <c r="I441" s="22" t="str">
        <f t="shared" si="149"/>
        <v/>
      </c>
      <c r="J441" s="31" t="str">
        <f>IF(E441="","",E441)</f>
        <v/>
      </c>
      <c r="K441" s="30" t="str">
        <f>IF(E441="","",K440+H441)</f>
        <v/>
      </c>
    </row>
    <row r="442" spans="1:11" x14ac:dyDescent="0.2">
      <c r="B442" s="34">
        <f t="shared" si="150"/>
        <v>41893</v>
      </c>
      <c r="C442" s="11" t="s">
        <v>3</v>
      </c>
      <c r="D442" s="1">
        <f>SUM(E441)</f>
        <v>0</v>
      </c>
      <c r="E442" s="1"/>
      <c r="F442" s="1">
        <f>IF(SUM(E442,-D442)&lt;0,0,(SUM(E442,-D442)))</f>
        <v>0</v>
      </c>
      <c r="G442" s="1">
        <v>0</v>
      </c>
      <c r="H442" s="1">
        <f t="shared" si="148"/>
        <v>0</v>
      </c>
      <c r="I442" s="22" t="str">
        <f t="shared" si="149"/>
        <v/>
      </c>
      <c r="J442" s="31" t="str">
        <f>IF(E442="","",E442)</f>
        <v/>
      </c>
      <c r="K442" s="26" t="str">
        <f>IF(E442="","",K441+H442)</f>
        <v/>
      </c>
    </row>
    <row r="443" spans="1:11" x14ac:dyDescent="0.2">
      <c r="B443" s="34">
        <f t="shared" si="150"/>
        <v>41894</v>
      </c>
      <c r="C443" s="11" t="s">
        <v>4</v>
      </c>
      <c r="D443" s="1">
        <f>SUM(E442)</f>
        <v>0</v>
      </c>
      <c r="E443" s="1"/>
      <c r="F443" s="1">
        <f t="shared" si="147"/>
        <v>0</v>
      </c>
      <c r="G443" s="1">
        <v>0</v>
      </c>
      <c r="H443" s="1">
        <f t="shared" si="148"/>
        <v>0</v>
      </c>
      <c r="I443" s="22" t="str">
        <f t="shared" si="149"/>
        <v/>
      </c>
      <c r="J443" s="31" t="str">
        <f>IF(E443="","",E443)</f>
        <v/>
      </c>
      <c r="K443" s="26" t="str">
        <f>IF(E443="","",K442+H443)</f>
        <v/>
      </c>
    </row>
    <row r="444" spans="1:11" x14ac:dyDescent="0.2">
      <c r="B444" s="34">
        <f t="shared" si="150"/>
        <v>41895</v>
      </c>
      <c r="C444" s="11" t="s">
        <v>27</v>
      </c>
      <c r="D444" s="1" t="str">
        <f>IF(E444="","",SUM(E443))</f>
        <v/>
      </c>
      <c r="E444" s="1"/>
      <c r="F444" s="1" t="str">
        <f>IF(E444="","",SUM(E444,-D444))</f>
        <v/>
      </c>
      <c r="G444" s="1">
        <v>0</v>
      </c>
      <c r="H444" s="1">
        <f t="shared" si="148"/>
        <v>0</v>
      </c>
      <c r="I444" s="22" t="str">
        <f t="shared" si="149"/>
        <v/>
      </c>
      <c r="J444" s="31">
        <f>IF(E444="",E443,E444)</f>
        <v>0</v>
      </c>
      <c r="K444" s="26" t="str">
        <f>IF(K443="","",K443+H444)</f>
        <v/>
      </c>
    </row>
    <row r="445" spans="1:11" x14ac:dyDescent="0.2">
      <c r="B445" s="34">
        <f t="shared" si="150"/>
        <v>41896</v>
      </c>
      <c r="C445" s="11" t="s">
        <v>28</v>
      </c>
      <c r="D445" s="1"/>
      <c r="E445" s="1"/>
      <c r="F445" s="1"/>
      <c r="G445" s="1">
        <v>0</v>
      </c>
      <c r="H445" s="1"/>
      <c r="I445" s="22"/>
      <c r="J445" s="31">
        <f>J444</f>
        <v>0</v>
      </c>
      <c r="K445" s="26" t="str">
        <f>K444</f>
        <v/>
      </c>
    </row>
    <row r="446" spans="1:11" ht="13.5" thickBot="1" x14ac:dyDescent="0.25">
      <c r="B446" s="34"/>
      <c r="C446" s="8"/>
      <c r="D446" s="2"/>
      <c r="E446" s="2"/>
      <c r="F446" s="2"/>
      <c r="G446" s="2"/>
      <c r="H446" s="2"/>
      <c r="I446" s="45"/>
      <c r="J446" s="46"/>
      <c r="K446" s="47"/>
    </row>
    <row r="447" spans="1:11" ht="13.5" thickBot="1" x14ac:dyDescent="0.25">
      <c r="C447" s="9" t="s">
        <v>11</v>
      </c>
      <c r="D447" s="10"/>
      <c r="E447" s="10">
        <f>IF(E444="",SUM(E443,-D439),SUM(E444,-D439))</f>
        <v>0</v>
      </c>
      <c r="F447" s="10">
        <f>SUM(F439:F444)</f>
        <v>0</v>
      </c>
      <c r="G447" s="10">
        <f>SUM(G439:G445)</f>
        <v>0</v>
      </c>
      <c r="H447" s="10">
        <f>SUM(H439:H444)</f>
        <v>0</v>
      </c>
      <c r="I447" s="21" t="str">
        <f>I444</f>
        <v/>
      </c>
      <c r="J447" s="20" t="str">
        <f>IF(E443="","",J435+F447)</f>
        <v/>
      </c>
      <c r="K447" s="20" t="str">
        <f>IF(E443="","",K435+H447)</f>
        <v/>
      </c>
    </row>
    <row r="448" spans="1:11" ht="13.5" thickBot="1" x14ac:dyDescent="0.25"/>
    <row r="449" spans="1:11" x14ac:dyDescent="0.2">
      <c r="A449" s="15" t="s">
        <v>10</v>
      </c>
      <c r="B449" s="16">
        <f>SUM(B437,1)</f>
        <v>38</v>
      </c>
      <c r="C449" s="3"/>
      <c r="D449" s="4"/>
      <c r="E449" s="4"/>
      <c r="F449" s="4"/>
      <c r="G449" s="4"/>
      <c r="H449" s="4"/>
      <c r="I449" s="5"/>
      <c r="J449" s="27"/>
      <c r="K449" s="28"/>
    </row>
    <row r="450" spans="1:11" x14ac:dyDescent="0.2">
      <c r="C450" s="6"/>
      <c r="D450" s="12" t="s">
        <v>5</v>
      </c>
      <c r="E450" s="12" t="s">
        <v>6</v>
      </c>
      <c r="F450" s="12" t="s">
        <v>7</v>
      </c>
      <c r="G450" s="13" t="s">
        <v>8</v>
      </c>
      <c r="H450" s="14" t="s">
        <v>9</v>
      </c>
      <c r="I450" s="7"/>
      <c r="J450" s="25" t="s">
        <v>25</v>
      </c>
      <c r="K450" s="22" t="s">
        <v>26</v>
      </c>
    </row>
    <row r="451" spans="1:11" x14ac:dyDescent="0.2">
      <c r="B451" s="34">
        <f>B445+1</f>
        <v>41897</v>
      </c>
      <c r="C451" s="11" t="s">
        <v>0</v>
      </c>
      <c r="D451" s="1">
        <f>IF(E444="",E443,E444)</f>
        <v>0</v>
      </c>
      <c r="E451" s="1"/>
      <c r="F451" s="1">
        <f t="shared" ref="F451:F455" si="151">IF(SUM(E451,-D451)&lt;0,0,(SUM(E451,-D451)))</f>
        <v>0</v>
      </c>
      <c r="G451" s="1">
        <v>0</v>
      </c>
      <c r="H451" s="1">
        <f t="shared" ref="H451:H456" si="152">SUM(F451,G451)</f>
        <v>0</v>
      </c>
      <c r="I451" s="22" t="str">
        <f t="shared" ref="I451:I456" si="153">IF(K451="","",K451-J451)</f>
        <v/>
      </c>
      <c r="J451" s="31" t="str">
        <f>IF(E451="","",E451)</f>
        <v/>
      </c>
      <c r="K451" s="26" t="str">
        <f>IF(E451="","",K445+H451)</f>
        <v/>
      </c>
    </row>
    <row r="452" spans="1:11" x14ac:dyDescent="0.2">
      <c r="B452" s="34">
        <f t="shared" ref="B452:B457" si="154">B451+1</f>
        <v>41898</v>
      </c>
      <c r="C452" s="11" t="s">
        <v>1</v>
      </c>
      <c r="D452" s="1">
        <f>SUM(E451)</f>
        <v>0</v>
      </c>
      <c r="E452" s="1"/>
      <c r="F452" s="1">
        <f t="shared" si="151"/>
        <v>0</v>
      </c>
      <c r="G452" s="1">
        <v>0</v>
      </c>
      <c r="H452" s="1">
        <f t="shared" si="152"/>
        <v>0</v>
      </c>
      <c r="I452" s="22" t="str">
        <f t="shared" si="153"/>
        <v/>
      </c>
      <c r="J452" s="31" t="str">
        <f>IF(E452="","",E452)</f>
        <v/>
      </c>
      <c r="K452" s="26" t="str">
        <f>IF(E452="","",K451+H452)</f>
        <v/>
      </c>
    </row>
    <row r="453" spans="1:11" x14ac:dyDescent="0.2">
      <c r="B453" s="34">
        <f t="shared" si="154"/>
        <v>41899</v>
      </c>
      <c r="C453" s="11" t="s">
        <v>2</v>
      </c>
      <c r="D453" s="1">
        <f>SUM(E452)</f>
        <v>0</v>
      </c>
      <c r="E453" s="1"/>
      <c r="F453" s="1">
        <f t="shared" si="151"/>
        <v>0</v>
      </c>
      <c r="G453" s="1">
        <v>0</v>
      </c>
      <c r="H453" s="1">
        <f t="shared" si="152"/>
        <v>0</v>
      </c>
      <c r="I453" s="22" t="str">
        <f t="shared" si="153"/>
        <v/>
      </c>
      <c r="J453" s="31" t="str">
        <f>IF(E453="","",E453)</f>
        <v/>
      </c>
      <c r="K453" s="30" t="str">
        <f>IF(E453="","",K452+H453)</f>
        <v/>
      </c>
    </row>
    <row r="454" spans="1:11" x14ac:dyDescent="0.2">
      <c r="B454" s="34">
        <f t="shared" si="154"/>
        <v>41900</v>
      </c>
      <c r="C454" s="11" t="s">
        <v>3</v>
      </c>
      <c r="D454" s="1">
        <f>SUM(E453)</f>
        <v>0</v>
      </c>
      <c r="E454" s="1"/>
      <c r="F454" s="1">
        <f>IF(SUM(E454,-D454)&lt;0,0,(SUM(E454,-D454)))</f>
        <v>0</v>
      </c>
      <c r="G454" s="1">
        <v>0</v>
      </c>
      <c r="H454" s="1">
        <f t="shared" si="152"/>
        <v>0</v>
      </c>
      <c r="I454" s="22" t="str">
        <f t="shared" si="153"/>
        <v/>
      </c>
      <c r="J454" s="31" t="str">
        <f>IF(E454="","",E454)</f>
        <v/>
      </c>
      <c r="K454" s="26" t="str">
        <f>IF(E454="","",K453+H454)</f>
        <v/>
      </c>
    </row>
    <row r="455" spans="1:11" x14ac:dyDescent="0.2">
      <c r="B455" s="34">
        <f t="shared" si="154"/>
        <v>41901</v>
      </c>
      <c r="C455" s="11" t="s">
        <v>4</v>
      </c>
      <c r="D455" s="1">
        <f>SUM(E454)</f>
        <v>0</v>
      </c>
      <c r="E455" s="1"/>
      <c r="F455" s="1">
        <f t="shared" si="151"/>
        <v>0</v>
      </c>
      <c r="G455" s="1">
        <v>0</v>
      </c>
      <c r="H455" s="1">
        <f t="shared" si="152"/>
        <v>0</v>
      </c>
      <c r="I455" s="22" t="str">
        <f t="shared" si="153"/>
        <v/>
      </c>
      <c r="J455" s="31" t="str">
        <f>IF(E455="","",E455)</f>
        <v/>
      </c>
      <c r="K455" s="26" t="str">
        <f>IF(E455="","",K454+H455)</f>
        <v/>
      </c>
    </row>
    <row r="456" spans="1:11" x14ac:dyDescent="0.2">
      <c r="B456" s="34">
        <f t="shared" si="154"/>
        <v>41902</v>
      </c>
      <c r="C456" s="11" t="s">
        <v>27</v>
      </c>
      <c r="D456" s="1" t="str">
        <f>IF(E456="","",SUM(E455))</f>
        <v/>
      </c>
      <c r="E456" s="1"/>
      <c r="F456" s="1" t="str">
        <f>IF(E456="","",SUM(E456,-D456))</f>
        <v/>
      </c>
      <c r="G456" s="1">
        <v>0</v>
      </c>
      <c r="H456" s="1">
        <f t="shared" si="152"/>
        <v>0</v>
      </c>
      <c r="I456" s="22" t="str">
        <f t="shared" si="153"/>
        <v/>
      </c>
      <c r="J456" s="31">
        <f>IF(E456="",E455,E456)</f>
        <v>0</v>
      </c>
      <c r="K456" s="26" t="str">
        <f>IF(K455="","",K455+H456)</f>
        <v/>
      </c>
    </row>
    <row r="457" spans="1:11" x14ac:dyDescent="0.2">
      <c r="B457" s="34">
        <f t="shared" si="154"/>
        <v>41903</v>
      </c>
      <c r="C457" s="11" t="s">
        <v>28</v>
      </c>
      <c r="D457" s="1"/>
      <c r="E457" s="1"/>
      <c r="F457" s="1"/>
      <c r="G457" s="1">
        <v>0</v>
      </c>
      <c r="H457" s="1"/>
      <c r="I457" s="22"/>
      <c r="J457" s="31">
        <f>J456</f>
        <v>0</v>
      </c>
      <c r="K457" s="26" t="str">
        <f>K456</f>
        <v/>
      </c>
    </row>
    <row r="458" spans="1:11" ht="13.5" thickBot="1" x14ac:dyDescent="0.25">
      <c r="B458" s="34"/>
      <c r="C458" s="8"/>
      <c r="D458" s="2"/>
      <c r="E458" s="2"/>
      <c r="F458" s="2"/>
      <c r="G458" s="2"/>
      <c r="H458" s="2"/>
      <c r="I458" s="45"/>
      <c r="J458" s="46"/>
      <c r="K458" s="47"/>
    </row>
    <row r="459" spans="1:11" ht="13.5" thickBot="1" x14ac:dyDescent="0.25">
      <c r="C459" s="9" t="s">
        <v>11</v>
      </c>
      <c r="D459" s="10"/>
      <c r="E459" s="10">
        <f>IF(E456="",SUM(E455,-D451),SUM(E456,-D451))</f>
        <v>0</v>
      </c>
      <c r="F459" s="10">
        <f>SUM(F451:F456)</f>
        <v>0</v>
      </c>
      <c r="G459" s="10">
        <f>SUM(G451:G457)</f>
        <v>0</v>
      </c>
      <c r="H459" s="10">
        <f>SUM(H451:H456)</f>
        <v>0</v>
      </c>
      <c r="I459" s="21" t="str">
        <f>I456</f>
        <v/>
      </c>
      <c r="J459" s="20" t="str">
        <f>IF(E455="","",J447+F459)</f>
        <v/>
      </c>
      <c r="K459" s="20" t="str">
        <f>IF(E455="","",K447+H459)</f>
        <v/>
      </c>
    </row>
    <row r="460" spans="1:11" ht="13.5" thickBot="1" x14ac:dyDescent="0.25"/>
    <row r="461" spans="1:11" x14ac:dyDescent="0.2">
      <c r="A461" s="15" t="s">
        <v>10</v>
      </c>
      <c r="B461" s="16">
        <f>SUM(B449,1)</f>
        <v>39</v>
      </c>
      <c r="C461" s="3"/>
      <c r="D461" s="4"/>
      <c r="E461" s="4"/>
      <c r="F461" s="4"/>
      <c r="G461" s="4"/>
      <c r="H461" s="4"/>
      <c r="I461" s="5"/>
      <c r="J461" s="27"/>
      <c r="K461" s="28"/>
    </row>
    <row r="462" spans="1:11" x14ac:dyDescent="0.2">
      <c r="C462" s="6"/>
      <c r="D462" s="12" t="s">
        <v>5</v>
      </c>
      <c r="E462" s="12" t="s">
        <v>6</v>
      </c>
      <c r="F462" s="12" t="s">
        <v>7</v>
      </c>
      <c r="G462" s="13" t="s">
        <v>8</v>
      </c>
      <c r="H462" s="14" t="s">
        <v>9</v>
      </c>
      <c r="I462" s="7"/>
      <c r="J462" s="25" t="s">
        <v>25</v>
      </c>
      <c r="K462" s="22" t="s">
        <v>26</v>
      </c>
    </row>
    <row r="463" spans="1:11" x14ac:dyDescent="0.2">
      <c r="B463" s="34">
        <f>B457+1</f>
        <v>41904</v>
      </c>
      <c r="C463" s="11" t="s">
        <v>0</v>
      </c>
      <c r="D463" s="1">
        <f>IF(E456="",E455,E456)</f>
        <v>0</v>
      </c>
      <c r="E463" s="1"/>
      <c r="F463" s="1">
        <f t="shared" ref="F463:F467" si="155">IF(SUM(E463,-D463)&lt;0,0,(SUM(E463,-D463)))</f>
        <v>0</v>
      </c>
      <c r="G463" s="1">
        <v>0</v>
      </c>
      <c r="H463" s="1">
        <f t="shared" ref="H463:H468" si="156">SUM(F463,G463)</f>
        <v>0</v>
      </c>
      <c r="I463" s="22" t="str">
        <f t="shared" ref="I463:I468" si="157">IF(K463="","",K463-J463)</f>
        <v/>
      </c>
      <c r="J463" s="31" t="str">
        <f>IF(E463="","",E463)</f>
        <v/>
      </c>
      <c r="K463" s="26" t="str">
        <f>IF(E463="","",K457+H463)</f>
        <v/>
      </c>
    </row>
    <row r="464" spans="1:11" x14ac:dyDescent="0.2">
      <c r="B464" s="34">
        <f t="shared" ref="B464:B469" si="158">B463+1</f>
        <v>41905</v>
      </c>
      <c r="C464" s="11" t="s">
        <v>1</v>
      </c>
      <c r="D464" s="1">
        <f>SUM(E463)</f>
        <v>0</v>
      </c>
      <c r="E464" s="1"/>
      <c r="F464" s="1">
        <f t="shared" si="155"/>
        <v>0</v>
      </c>
      <c r="G464" s="1">
        <v>0</v>
      </c>
      <c r="H464" s="1">
        <f t="shared" si="156"/>
        <v>0</v>
      </c>
      <c r="I464" s="22" t="str">
        <f t="shared" si="157"/>
        <v/>
      </c>
      <c r="J464" s="31" t="str">
        <f>IF(E464="","",E464)</f>
        <v/>
      </c>
      <c r="K464" s="26" t="str">
        <f>IF(E464="","",K463+H464)</f>
        <v/>
      </c>
    </row>
    <row r="465" spans="1:11" x14ac:dyDescent="0.2">
      <c r="B465" s="34">
        <f t="shared" si="158"/>
        <v>41906</v>
      </c>
      <c r="C465" s="11" t="s">
        <v>2</v>
      </c>
      <c r="D465" s="1">
        <f>SUM(E464)</f>
        <v>0</v>
      </c>
      <c r="E465" s="1"/>
      <c r="F465" s="1">
        <f t="shared" si="155"/>
        <v>0</v>
      </c>
      <c r="G465" s="1">
        <v>0</v>
      </c>
      <c r="H465" s="1">
        <f t="shared" si="156"/>
        <v>0</v>
      </c>
      <c r="I465" s="22" t="str">
        <f t="shared" si="157"/>
        <v/>
      </c>
      <c r="J465" s="31" t="str">
        <f>IF(E465="","",E465)</f>
        <v/>
      </c>
      <c r="K465" s="30" t="str">
        <f>IF(E465="","",K464+H465)</f>
        <v/>
      </c>
    </row>
    <row r="466" spans="1:11" x14ac:dyDescent="0.2">
      <c r="B466" s="34">
        <f t="shared" si="158"/>
        <v>41907</v>
      </c>
      <c r="C466" s="11" t="s">
        <v>3</v>
      </c>
      <c r="D466" s="1">
        <f>SUM(E465)</f>
        <v>0</v>
      </c>
      <c r="E466" s="1"/>
      <c r="F466" s="1">
        <f>IF(SUM(E466,-D466)&lt;0,0,(SUM(E466,-D466)))</f>
        <v>0</v>
      </c>
      <c r="G466" s="1">
        <v>0</v>
      </c>
      <c r="H466" s="1">
        <f t="shared" si="156"/>
        <v>0</v>
      </c>
      <c r="I466" s="22" t="str">
        <f t="shared" si="157"/>
        <v/>
      </c>
      <c r="J466" s="31" t="str">
        <f>IF(E466="","",E466)</f>
        <v/>
      </c>
      <c r="K466" s="26" t="str">
        <f>IF(E466="","",K465+H466)</f>
        <v/>
      </c>
    </row>
    <row r="467" spans="1:11" x14ac:dyDescent="0.2">
      <c r="B467" s="34">
        <f t="shared" si="158"/>
        <v>41908</v>
      </c>
      <c r="C467" s="11" t="s">
        <v>4</v>
      </c>
      <c r="D467" s="1">
        <f>SUM(E466)</f>
        <v>0</v>
      </c>
      <c r="E467" s="1"/>
      <c r="F467" s="1">
        <f t="shared" si="155"/>
        <v>0</v>
      </c>
      <c r="G467" s="1">
        <v>0</v>
      </c>
      <c r="H467" s="1">
        <f t="shared" si="156"/>
        <v>0</v>
      </c>
      <c r="I467" s="22" t="str">
        <f t="shared" si="157"/>
        <v/>
      </c>
      <c r="J467" s="31" t="str">
        <f>IF(E467="","",E467)</f>
        <v/>
      </c>
      <c r="K467" s="26" t="str">
        <f>IF(E467="","",K466+H467)</f>
        <v/>
      </c>
    </row>
    <row r="468" spans="1:11" x14ac:dyDescent="0.2">
      <c r="B468" s="34">
        <f t="shared" si="158"/>
        <v>41909</v>
      </c>
      <c r="C468" s="11" t="s">
        <v>27</v>
      </c>
      <c r="D468" s="1" t="str">
        <f>IF(E468="","",SUM(E467))</f>
        <v/>
      </c>
      <c r="E468" s="1"/>
      <c r="F468" s="1" t="str">
        <f>IF(E468="","",SUM(E468,-D468))</f>
        <v/>
      </c>
      <c r="G468" s="1">
        <v>0</v>
      </c>
      <c r="H468" s="1">
        <f t="shared" si="156"/>
        <v>0</v>
      </c>
      <c r="I468" s="22" t="str">
        <f t="shared" si="157"/>
        <v/>
      </c>
      <c r="J468" s="31">
        <f>IF(E468="",E467,E468)</f>
        <v>0</v>
      </c>
      <c r="K468" s="26" t="str">
        <f>IF(K467="","",K467+H468)</f>
        <v/>
      </c>
    </row>
    <row r="469" spans="1:11" x14ac:dyDescent="0.2">
      <c r="B469" s="34">
        <f t="shared" si="158"/>
        <v>41910</v>
      </c>
      <c r="C469" s="11" t="s">
        <v>28</v>
      </c>
      <c r="D469" s="1"/>
      <c r="E469" s="1"/>
      <c r="F469" s="1"/>
      <c r="G469" s="1">
        <v>0</v>
      </c>
      <c r="H469" s="1"/>
      <c r="I469" s="22"/>
      <c r="J469" s="31">
        <f>J468</f>
        <v>0</v>
      </c>
      <c r="K469" s="26" t="str">
        <f>K468</f>
        <v/>
      </c>
    </row>
    <row r="470" spans="1:11" ht="13.5" thickBot="1" x14ac:dyDescent="0.25">
      <c r="B470" s="34"/>
      <c r="C470" s="8"/>
      <c r="D470" s="2"/>
      <c r="E470" s="2"/>
      <c r="F470" s="2"/>
      <c r="G470" s="2"/>
      <c r="H470" s="2"/>
      <c r="I470" s="45"/>
      <c r="J470" s="46"/>
      <c r="K470" s="47"/>
    </row>
    <row r="471" spans="1:11" ht="13.5" thickBot="1" x14ac:dyDescent="0.25">
      <c r="C471" s="9" t="s">
        <v>11</v>
      </c>
      <c r="D471" s="10"/>
      <c r="E471" s="10">
        <f>IF(E468="",SUM(E467,-D463),SUM(E468,-D463))</f>
        <v>0</v>
      </c>
      <c r="F471" s="10">
        <f>SUM(F463:F468)</f>
        <v>0</v>
      </c>
      <c r="G471" s="10">
        <f>SUM(G463:G469)</f>
        <v>0</v>
      </c>
      <c r="H471" s="10">
        <f>SUM(H463:H468)</f>
        <v>0</v>
      </c>
      <c r="I471" s="21" t="str">
        <f>I468</f>
        <v/>
      </c>
      <c r="J471" s="20" t="str">
        <f>IF(E467="","",J459+F471)</f>
        <v/>
      </c>
      <c r="K471" s="20" t="str">
        <f>IF(E467="","",K459+H471)</f>
        <v/>
      </c>
    </row>
    <row r="472" spans="1:11" ht="13.5" thickBot="1" x14ac:dyDescent="0.25"/>
    <row r="473" spans="1:11" x14ac:dyDescent="0.2">
      <c r="A473" s="15" t="s">
        <v>10</v>
      </c>
      <c r="B473" s="16">
        <f>SUM(B461,1)</f>
        <v>40</v>
      </c>
      <c r="C473" s="3"/>
      <c r="D473" s="4"/>
      <c r="E473" s="4"/>
      <c r="F473" s="4"/>
      <c r="G473" s="4"/>
      <c r="H473" s="4"/>
      <c r="I473" s="5"/>
      <c r="J473" s="27"/>
      <c r="K473" s="28"/>
    </row>
    <row r="474" spans="1:11" x14ac:dyDescent="0.2">
      <c r="C474" s="6"/>
      <c r="D474" s="12" t="s">
        <v>5</v>
      </c>
      <c r="E474" s="12" t="s">
        <v>6</v>
      </c>
      <c r="F474" s="12" t="s">
        <v>7</v>
      </c>
      <c r="G474" s="13" t="s">
        <v>8</v>
      </c>
      <c r="H474" s="14" t="s">
        <v>9</v>
      </c>
      <c r="I474" s="7"/>
      <c r="J474" s="25" t="s">
        <v>25</v>
      </c>
      <c r="K474" s="22" t="s">
        <v>26</v>
      </c>
    </row>
    <row r="475" spans="1:11" x14ac:dyDescent="0.2">
      <c r="B475" s="34">
        <f>B469+1</f>
        <v>41911</v>
      </c>
      <c r="C475" s="50" t="s">
        <v>0</v>
      </c>
      <c r="D475" s="29">
        <f>IF(E468="",E467,E468)</f>
        <v>0</v>
      </c>
      <c r="E475" s="29"/>
      <c r="F475" s="29">
        <f t="shared" ref="F475:F479" si="159">IF(SUM(E475,-D475)&lt;0,0,(SUM(E475,-D475)))</f>
        <v>0</v>
      </c>
      <c r="G475" s="29">
        <v>0</v>
      </c>
      <c r="H475" s="29">
        <f t="shared" ref="H475:H480" si="160">SUM(F475,G475)</f>
        <v>0</v>
      </c>
      <c r="I475" s="157" t="str">
        <f t="shared" ref="I475:I480" si="161">IF(K475="","",K475-J475)</f>
        <v/>
      </c>
      <c r="J475" s="158" t="str">
        <f>IF(E475="","",E475)</f>
        <v/>
      </c>
      <c r="K475" s="30" t="str">
        <f>IF(E475="","",K469+H475)</f>
        <v/>
      </c>
    </row>
    <row r="476" spans="1:11" x14ac:dyDescent="0.2">
      <c r="B476" s="159">
        <f t="shared" ref="B476:B481" si="162">B475+1</f>
        <v>41912</v>
      </c>
      <c r="C476" s="51" t="s">
        <v>1</v>
      </c>
      <c r="D476" s="52">
        <f>SUM(E475)</f>
        <v>0</v>
      </c>
      <c r="E476" s="52"/>
      <c r="F476" s="52">
        <f t="shared" si="159"/>
        <v>0</v>
      </c>
      <c r="G476" s="52">
        <v>0</v>
      </c>
      <c r="H476" s="52">
        <f t="shared" si="160"/>
        <v>0</v>
      </c>
      <c r="I476" s="53" t="str">
        <f t="shared" si="161"/>
        <v/>
      </c>
      <c r="J476" s="54" t="str">
        <f>IF(E476="","",E476)</f>
        <v/>
      </c>
      <c r="K476" s="55" t="str">
        <f>IF(E476="","",K475+H476)</f>
        <v/>
      </c>
    </row>
    <row r="477" spans="1:11" x14ac:dyDescent="0.2">
      <c r="B477" s="34">
        <f t="shared" si="162"/>
        <v>41913</v>
      </c>
      <c r="C477" s="11" t="s">
        <v>2</v>
      </c>
      <c r="D477" s="1">
        <f>SUM(E476)</f>
        <v>0</v>
      </c>
      <c r="E477" s="1"/>
      <c r="F477" s="1">
        <f t="shared" si="159"/>
        <v>0</v>
      </c>
      <c r="G477" s="1">
        <v>0</v>
      </c>
      <c r="H477" s="1">
        <f t="shared" si="160"/>
        <v>0</v>
      </c>
      <c r="I477" s="22" t="str">
        <f t="shared" si="161"/>
        <v/>
      </c>
      <c r="J477" s="31" t="str">
        <f>IF(E477="","",E477)</f>
        <v/>
      </c>
      <c r="K477" s="30" t="str">
        <f>IF(E477="","",K476+H477)</f>
        <v/>
      </c>
    </row>
    <row r="478" spans="1:11" x14ac:dyDescent="0.2">
      <c r="B478" s="34">
        <f t="shared" si="162"/>
        <v>41914</v>
      </c>
      <c r="C478" s="11" t="s">
        <v>3</v>
      </c>
      <c r="D478" s="1">
        <f>SUM(E477)</f>
        <v>0</v>
      </c>
      <c r="E478" s="1"/>
      <c r="F478" s="1">
        <f>IF(SUM(E478,-D478)&lt;0,0,(SUM(E478,-D478)))</f>
        <v>0</v>
      </c>
      <c r="G478" s="1">
        <v>0</v>
      </c>
      <c r="H478" s="1">
        <f t="shared" si="160"/>
        <v>0</v>
      </c>
      <c r="I478" s="22" t="str">
        <f t="shared" si="161"/>
        <v/>
      </c>
      <c r="J478" s="31" t="str">
        <f>IF(E478="","",E478)</f>
        <v/>
      </c>
      <c r="K478" s="26" t="str">
        <f>IF(E478="","",K477+H478)</f>
        <v/>
      </c>
    </row>
    <row r="479" spans="1:11" x14ac:dyDescent="0.2">
      <c r="B479" s="34">
        <f t="shared" si="162"/>
        <v>41915</v>
      </c>
      <c r="C479" s="11" t="s">
        <v>4</v>
      </c>
      <c r="D479" s="1">
        <f>SUM(E478)</f>
        <v>0</v>
      </c>
      <c r="E479" s="1"/>
      <c r="F479" s="1">
        <f t="shared" si="159"/>
        <v>0</v>
      </c>
      <c r="G479" s="1">
        <v>0</v>
      </c>
      <c r="H479" s="1">
        <f t="shared" si="160"/>
        <v>0</v>
      </c>
      <c r="I479" s="22" t="str">
        <f t="shared" si="161"/>
        <v/>
      </c>
      <c r="J479" s="31" t="str">
        <f>IF(E479="","",E479)</f>
        <v/>
      </c>
      <c r="K479" s="26" t="str">
        <f>IF(E479="","",K478+H479)</f>
        <v/>
      </c>
    </row>
    <row r="480" spans="1:11" x14ac:dyDescent="0.2">
      <c r="B480" s="34">
        <f t="shared" si="162"/>
        <v>41916</v>
      </c>
      <c r="C480" s="11" t="s">
        <v>27</v>
      </c>
      <c r="D480" s="1" t="str">
        <f>IF(E480="","",SUM(E479))</f>
        <v/>
      </c>
      <c r="E480" s="1"/>
      <c r="F480" s="1" t="str">
        <f>IF(E480="","",SUM(E480,-D480))</f>
        <v/>
      </c>
      <c r="G480" s="1">
        <v>0</v>
      </c>
      <c r="H480" s="1">
        <f t="shared" si="160"/>
        <v>0</v>
      </c>
      <c r="I480" s="22" t="str">
        <f t="shared" si="161"/>
        <v/>
      </c>
      <c r="J480" s="31">
        <f>IF(E480="",E479,E480)</f>
        <v>0</v>
      </c>
      <c r="K480" s="26" t="str">
        <f>IF(K479="","",K479+H480)</f>
        <v/>
      </c>
    </row>
    <row r="481" spans="1:11" x14ac:dyDescent="0.2">
      <c r="B481" s="34">
        <f t="shared" si="162"/>
        <v>41917</v>
      </c>
      <c r="C481" s="11" t="s">
        <v>28</v>
      </c>
      <c r="D481" s="1"/>
      <c r="E481" s="1"/>
      <c r="F481" s="1"/>
      <c r="G481" s="1">
        <v>0</v>
      </c>
      <c r="H481" s="1"/>
      <c r="I481" s="22"/>
      <c r="J481" s="31">
        <f>J480</f>
        <v>0</v>
      </c>
      <c r="K481" s="26" t="str">
        <f>K480</f>
        <v/>
      </c>
    </row>
    <row r="482" spans="1:11" ht="13.5" thickBot="1" x14ac:dyDescent="0.25">
      <c r="B482" s="34"/>
      <c r="C482" s="8"/>
      <c r="D482" s="2"/>
      <c r="E482" s="2"/>
      <c r="F482" s="2"/>
      <c r="G482" s="2"/>
      <c r="H482" s="2"/>
      <c r="I482" s="45"/>
      <c r="J482" s="46"/>
      <c r="K482" s="47"/>
    </row>
    <row r="483" spans="1:11" ht="13.5" thickBot="1" x14ac:dyDescent="0.25">
      <c r="C483" s="9" t="s">
        <v>11</v>
      </c>
      <c r="D483" s="10"/>
      <c r="E483" s="10">
        <f>IF(E480="",SUM(E479,-D475),SUM(E480,-D475))</f>
        <v>0</v>
      </c>
      <c r="F483" s="10">
        <f>SUM(F475:F480)</f>
        <v>0</v>
      </c>
      <c r="G483" s="10">
        <f>SUM(G475:G481)</f>
        <v>0</v>
      </c>
      <c r="H483" s="10">
        <f>SUM(H475:H480)</f>
        <v>0</v>
      </c>
      <c r="I483" s="21" t="str">
        <f>I480</f>
        <v/>
      </c>
      <c r="J483" s="20" t="str">
        <f>IF(E479="","",J471+F483)</f>
        <v/>
      </c>
      <c r="K483" s="20" t="str">
        <f>IF(E479="","",K471+H483)</f>
        <v/>
      </c>
    </row>
    <row r="484" spans="1:11" ht="13.5" thickBot="1" x14ac:dyDescent="0.25"/>
    <row r="485" spans="1:11" x14ac:dyDescent="0.2">
      <c r="A485" s="15" t="s">
        <v>10</v>
      </c>
      <c r="B485" s="16">
        <f>SUM(B473,1)</f>
        <v>41</v>
      </c>
      <c r="C485" s="3"/>
      <c r="D485" s="4"/>
      <c r="E485" s="4"/>
      <c r="F485" s="4"/>
      <c r="G485" s="4"/>
      <c r="H485" s="4"/>
      <c r="I485" s="5"/>
      <c r="J485" s="27"/>
      <c r="K485" s="28"/>
    </row>
    <row r="486" spans="1:11" x14ac:dyDescent="0.2">
      <c r="C486" s="6"/>
      <c r="D486" s="12" t="s">
        <v>5</v>
      </c>
      <c r="E486" s="12" t="s">
        <v>6</v>
      </c>
      <c r="F486" s="12" t="s">
        <v>7</v>
      </c>
      <c r="G486" s="13" t="s">
        <v>8</v>
      </c>
      <c r="H486" s="14" t="s">
        <v>9</v>
      </c>
      <c r="I486" s="7"/>
      <c r="J486" s="25" t="s">
        <v>25</v>
      </c>
      <c r="K486" s="22" t="s">
        <v>26</v>
      </c>
    </row>
    <row r="487" spans="1:11" x14ac:dyDescent="0.2">
      <c r="B487" s="34">
        <f>B481+1</f>
        <v>41918</v>
      </c>
      <c r="C487" s="11" t="s">
        <v>0</v>
      </c>
      <c r="D487" s="1">
        <f>IF(E480="",E479,E480)</f>
        <v>0</v>
      </c>
      <c r="E487" s="1"/>
      <c r="F487" s="1">
        <f t="shared" ref="F487:F491" si="163">IF(SUM(E487,-D487)&lt;0,0,(SUM(E487,-D487)))</f>
        <v>0</v>
      </c>
      <c r="G487" s="1">
        <v>0</v>
      </c>
      <c r="H487" s="1">
        <f t="shared" ref="H487:H492" si="164">SUM(F487,G487)</f>
        <v>0</v>
      </c>
      <c r="I487" s="22" t="str">
        <f t="shared" ref="I487:I492" si="165">IF(K487="","",K487-J487)</f>
        <v/>
      </c>
      <c r="J487" s="31" t="str">
        <f>IF(E487="","",E487)</f>
        <v/>
      </c>
      <c r="K487" s="26" t="str">
        <f>IF(E487="","",K481+H487)</f>
        <v/>
      </c>
    </row>
    <row r="488" spans="1:11" x14ac:dyDescent="0.2">
      <c r="B488" s="34">
        <f t="shared" ref="B488:B493" si="166">B487+1</f>
        <v>41919</v>
      </c>
      <c r="C488" s="11" t="s">
        <v>1</v>
      </c>
      <c r="D488" s="1">
        <f>SUM(E487)</f>
        <v>0</v>
      </c>
      <c r="E488" s="1"/>
      <c r="F488" s="1">
        <f t="shared" si="163"/>
        <v>0</v>
      </c>
      <c r="G488" s="1">
        <v>0</v>
      </c>
      <c r="H488" s="1">
        <f t="shared" si="164"/>
        <v>0</v>
      </c>
      <c r="I488" s="22" t="str">
        <f t="shared" si="165"/>
        <v/>
      </c>
      <c r="J488" s="31" t="str">
        <f>IF(E488="","",E488)</f>
        <v/>
      </c>
      <c r="K488" s="26" t="str">
        <f>IF(E488="","",K487+H488)</f>
        <v/>
      </c>
    </row>
    <row r="489" spans="1:11" x14ac:dyDescent="0.2">
      <c r="B489" s="34">
        <f t="shared" si="166"/>
        <v>41920</v>
      </c>
      <c r="C489" s="11" t="s">
        <v>2</v>
      </c>
      <c r="D489" s="1">
        <f>SUM(E488)</f>
        <v>0</v>
      </c>
      <c r="E489" s="1"/>
      <c r="F489" s="1">
        <f t="shared" si="163"/>
        <v>0</v>
      </c>
      <c r="G489" s="1">
        <v>0</v>
      </c>
      <c r="H489" s="1">
        <f t="shared" si="164"/>
        <v>0</v>
      </c>
      <c r="I489" s="22" t="str">
        <f t="shared" si="165"/>
        <v/>
      </c>
      <c r="J489" s="31" t="str">
        <f>IF(E489="","",E489)</f>
        <v/>
      </c>
      <c r="K489" s="30" t="str">
        <f>IF(E489="","",K488+H489)</f>
        <v/>
      </c>
    </row>
    <row r="490" spans="1:11" x14ac:dyDescent="0.2">
      <c r="B490" s="34">
        <f t="shared" si="166"/>
        <v>41921</v>
      </c>
      <c r="C490" s="11" t="s">
        <v>3</v>
      </c>
      <c r="D490" s="1">
        <f>SUM(E489)</f>
        <v>0</v>
      </c>
      <c r="E490" s="1"/>
      <c r="F490" s="1">
        <f>IF(SUM(E490,-D490)&lt;0,0,(SUM(E490,-D490)))</f>
        <v>0</v>
      </c>
      <c r="G490" s="1">
        <v>0</v>
      </c>
      <c r="H490" s="1">
        <f t="shared" si="164"/>
        <v>0</v>
      </c>
      <c r="I490" s="22" t="str">
        <f t="shared" si="165"/>
        <v/>
      </c>
      <c r="J490" s="31" t="str">
        <f>IF(E490="","",E490)</f>
        <v/>
      </c>
      <c r="K490" s="26" t="str">
        <f>IF(E490="","",K489+H490)</f>
        <v/>
      </c>
    </row>
    <row r="491" spans="1:11" x14ac:dyDescent="0.2">
      <c r="B491" s="34">
        <f t="shared" si="166"/>
        <v>41922</v>
      </c>
      <c r="C491" s="11" t="s">
        <v>4</v>
      </c>
      <c r="D491" s="1">
        <f>SUM(E490)</f>
        <v>0</v>
      </c>
      <c r="E491" s="1"/>
      <c r="F491" s="1">
        <f t="shared" si="163"/>
        <v>0</v>
      </c>
      <c r="G491" s="1">
        <v>0</v>
      </c>
      <c r="H491" s="1">
        <f t="shared" si="164"/>
        <v>0</v>
      </c>
      <c r="I491" s="22" t="str">
        <f t="shared" si="165"/>
        <v/>
      </c>
      <c r="J491" s="31" t="str">
        <f>IF(E491="","",E491)</f>
        <v/>
      </c>
      <c r="K491" s="26" t="str">
        <f>IF(E491="","",K490+H491)</f>
        <v/>
      </c>
    </row>
    <row r="492" spans="1:11" x14ac:dyDescent="0.2">
      <c r="B492" s="34">
        <f t="shared" si="166"/>
        <v>41923</v>
      </c>
      <c r="C492" s="11" t="s">
        <v>27</v>
      </c>
      <c r="D492" s="1" t="str">
        <f>IF(E492="","",SUM(E491))</f>
        <v/>
      </c>
      <c r="E492" s="1"/>
      <c r="F492" s="1" t="str">
        <f>IF(E492="","",SUM(E492,-D492))</f>
        <v/>
      </c>
      <c r="G492" s="1">
        <v>0</v>
      </c>
      <c r="H492" s="1">
        <f t="shared" si="164"/>
        <v>0</v>
      </c>
      <c r="I492" s="22" t="str">
        <f t="shared" si="165"/>
        <v/>
      </c>
      <c r="J492" s="31">
        <f>IF(E492="",E491,E492)</f>
        <v>0</v>
      </c>
      <c r="K492" s="26" t="str">
        <f>IF(K491="","",K491+H492)</f>
        <v/>
      </c>
    </row>
    <row r="493" spans="1:11" x14ac:dyDescent="0.2">
      <c r="B493" s="34">
        <f t="shared" si="166"/>
        <v>41924</v>
      </c>
      <c r="C493" s="11" t="s">
        <v>28</v>
      </c>
      <c r="D493" s="1"/>
      <c r="E493" s="1"/>
      <c r="F493" s="1"/>
      <c r="G493" s="1">
        <v>0</v>
      </c>
      <c r="H493" s="1"/>
      <c r="I493" s="22"/>
      <c r="J493" s="31">
        <f>J492</f>
        <v>0</v>
      </c>
      <c r="K493" s="26" t="str">
        <f>K492</f>
        <v/>
      </c>
    </row>
    <row r="494" spans="1:11" ht="13.5" thickBot="1" x14ac:dyDescent="0.25">
      <c r="B494" s="34"/>
      <c r="C494" s="8"/>
      <c r="D494" s="2"/>
      <c r="E494" s="2"/>
      <c r="F494" s="2"/>
      <c r="G494" s="2"/>
      <c r="H494" s="2"/>
      <c r="I494" s="45"/>
      <c r="J494" s="46"/>
      <c r="K494" s="47"/>
    </row>
    <row r="495" spans="1:11" ht="13.5" thickBot="1" x14ac:dyDescent="0.25">
      <c r="C495" s="9" t="s">
        <v>11</v>
      </c>
      <c r="D495" s="10"/>
      <c r="E495" s="10">
        <f>IF(E492="",SUM(E491,-D487),SUM(E492,-D487))</f>
        <v>0</v>
      </c>
      <c r="F495" s="10">
        <f>SUM(F487:F492)</f>
        <v>0</v>
      </c>
      <c r="G495" s="10">
        <f>SUM(G487:G493)</f>
        <v>0</v>
      </c>
      <c r="H495" s="10">
        <f>SUM(H487:H492)</f>
        <v>0</v>
      </c>
      <c r="I495" s="21" t="str">
        <f>I492</f>
        <v/>
      </c>
      <c r="J495" s="20" t="str">
        <f>IF(E491="","",J483+F495)</f>
        <v/>
      </c>
      <c r="K495" s="20" t="str">
        <f>IF(E491="","",K483+H495)</f>
        <v/>
      </c>
    </row>
    <row r="496" spans="1:11" ht="13.5" thickBot="1" x14ac:dyDescent="0.25"/>
    <row r="497" spans="1:14" x14ac:dyDescent="0.2">
      <c r="A497" s="15" t="s">
        <v>10</v>
      </c>
      <c r="B497" s="16">
        <f>SUM(B485,1)</f>
        <v>42</v>
      </c>
      <c r="C497" s="3"/>
      <c r="D497" s="4"/>
      <c r="E497" s="4"/>
      <c r="F497" s="4"/>
      <c r="G497" s="4"/>
      <c r="H497" s="4"/>
      <c r="I497" s="5"/>
      <c r="J497" s="27"/>
      <c r="K497" s="28"/>
    </row>
    <row r="498" spans="1:14" x14ac:dyDescent="0.2">
      <c r="C498" s="6"/>
      <c r="D498" s="12" t="s">
        <v>5</v>
      </c>
      <c r="E498" s="12" t="s">
        <v>6</v>
      </c>
      <c r="F498" s="12" t="s">
        <v>7</v>
      </c>
      <c r="G498" s="13" t="s">
        <v>8</v>
      </c>
      <c r="H498" s="14" t="s">
        <v>9</v>
      </c>
      <c r="I498" s="7"/>
      <c r="J498" s="25" t="s">
        <v>25</v>
      </c>
      <c r="K498" s="22" t="s">
        <v>26</v>
      </c>
    </row>
    <row r="499" spans="1:14" x14ac:dyDescent="0.2">
      <c r="B499" s="34">
        <f>B493+1</f>
        <v>41925</v>
      </c>
      <c r="C499" s="11" t="s">
        <v>0</v>
      </c>
      <c r="D499" s="1">
        <f>IF(E492="",E491,E492)</f>
        <v>0</v>
      </c>
      <c r="E499" s="1"/>
      <c r="F499" s="1">
        <f t="shared" ref="F499:F503" si="167">IF(SUM(E499,-D499)&lt;0,0,(SUM(E499,-D499)))</f>
        <v>0</v>
      </c>
      <c r="G499" s="1">
        <v>0</v>
      </c>
      <c r="H499" s="1">
        <f t="shared" ref="H499:H504" si="168">SUM(F499,G499)</f>
        <v>0</v>
      </c>
      <c r="I499" s="22" t="str">
        <f t="shared" ref="I499:I504" si="169">IF(K499="","",K499-J499)</f>
        <v/>
      </c>
      <c r="J499" s="31" t="str">
        <f>IF(E499="","",E499)</f>
        <v/>
      </c>
      <c r="K499" s="26" t="str">
        <f>IF(E499="","",K493+H499)</f>
        <v/>
      </c>
    </row>
    <row r="500" spans="1:14" x14ac:dyDescent="0.2">
      <c r="B500" s="34">
        <f t="shared" ref="B500:B505" si="170">B499+1</f>
        <v>41926</v>
      </c>
      <c r="C500" s="11" t="s">
        <v>1</v>
      </c>
      <c r="D500" s="1">
        <f>SUM(E499)</f>
        <v>0</v>
      </c>
      <c r="E500" s="1"/>
      <c r="F500" s="1">
        <f t="shared" si="167"/>
        <v>0</v>
      </c>
      <c r="G500" s="1">
        <v>0</v>
      </c>
      <c r="H500" s="1">
        <f t="shared" si="168"/>
        <v>0</v>
      </c>
      <c r="I500" s="22" t="str">
        <f t="shared" si="169"/>
        <v/>
      </c>
      <c r="J500" s="31" t="str">
        <f>IF(E500="","",E500)</f>
        <v/>
      </c>
      <c r="K500" s="26" t="str">
        <f>IF(E500="","",K499+H500)</f>
        <v/>
      </c>
    </row>
    <row r="501" spans="1:14" x14ac:dyDescent="0.2">
      <c r="B501" s="34">
        <f t="shared" si="170"/>
        <v>41927</v>
      </c>
      <c r="C501" s="11" t="s">
        <v>2</v>
      </c>
      <c r="D501" s="1">
        <f>SUM(E500)</f>
        <v>0</v>
      </c>
      <c r="E501" s="1"/>
      <c r="F501" s="1">
        <f t="shared" si="167"/>
        <v>0</v>
      </c>
      <c r="G501" s="1">
        <v>0</v>
      </c>
      <c r="H501" s="1">
        <f t="shared" si="168"/>
        <v>0</v>
      </c>
      <c r="I501" s="22" t="str">
        <f t="shared" si="169"/>
        <v/>
      </c>
      <c r="J501" s="31" t="str">
        <f>IF(E501="","",E501)</f>
        <v/>
      </c>
      <c r="K501" s="30" t="str">
        <f>IF(E501="","",K500+H501)</f>
        <v/>
      </c>
    </row>
    <row r="502" spans="1:14" x14ac:dyDescent="0.2">
      <c r="B502" s="34">
        <f t="shared" si="170"/>
        <v>41928</v>
      </c>
      <c r="C502" s="11" t="s">
        <v>3</v>
      </c>
      <c r="D502" s="1">
        <f>SUM(E501)</f>
        <v>0</v>
      </c>
      <c r="E502" s="1"/>
      <c r="F502" s="1">
        <f>IF(SUM(E502,-D502)&lt;0,0,(SUM(E502,-D502)))</f>
        <v>0</v>
      </c>
      <c r="G502" s="1">
        <v>0</v>
      </c>
      <c r="H502" s="1">
        <f t="shared" si="168"/>
        <v>0</v>
      </c>
      <c r="I502" s="22" t="str">
        <f t="shared" si="169"/>
        <v/>
      </c>
      <c r="J502" s="31" t="str">
        <f>IF(E502="","",E502)</f>
        <v/>
      </c>
      <c r="K502" s="26" t="str">
        <f>IF(E502="","",K501+H502)</f>
        <v/>
      </c>
    </row>
    <row r="503" spans="1:14" x14ac:dyDescent="0.2">
      <c r="B503" s="34">
        <f t="shared" si="170"/>
        <v>41929</v>
      </c>
      <c r="C503" s="11" t="s">
        <v>4</v>
      </c>
      <c r="D503" s="1">
        <f>SUM(E502)</f>
        <v>0</v>
      </c>
      <c r="E503" s="1"/>
      <c r="F503" s="1">
        <f t="shared" si="167"/>
        <v>0</v>
      </c>
      <c r="G503" s="1">
        <v>0</v>
      </c>
      <c r="H503" s="1">
        <f t="shared" si="168"/>
        <v>0</v>
      </c>
      <c r="I503" s="22" t="str">
        <f t="shared" si="169"/>
        <v/>
      </c>
      <c r="J503" s="31" t="str">
        <f>IF(E503="","",E503)</f>
        <v/>
      </c>
      <c r="K503" s="26" t="str">
        <f>IF(E503="","",K502+H503)</f>
        <v/>
      </c>
    </row>
    <row r="504" spans="1:14" x14ac:dyDescent="0.2">
      <c r="B504" s="34">
        <f t="shared" si="170"/>
        <v>41930</v>
      </c>
      <c r="C504" s="11" t="s">
        <v>27</v>
      </c>
      <c r="D504" s="1" t="str">
        <f>IF(E504="","",SUM(E503))</f>
        <v/>
      </c>
      <c r="E504" s="1"/>
      <c r="F504" s="1" t="str">
        <f>IF(E504="","",SUM(E504,-D504))</f>
        <v/>
      </c>
      <c r="G504" s="1">
        <v>0</v>
      </c>
      <c r="H504" s="1">
        <f t="shared" si="168"/>
        <v>0</v>
      </c>
      <c r="I504" s="22" t="str">
        <f t="shared" si="169"/>
        <v/>
      </c>
      <c r="J504" s="31">
        <f>IF(E504="",E503,E504)</f>
        <v>0</v>
      </c>
      <c r="K504" s="26" t="str">
        <f>IF(K503="","",K503+H504)</f>
        <v/>
      </c>
    </row>
    <row r="505" spans="1:14" x14ac:dyDescent="0.2">
      <c r="B505" s="34">
        <f t="shared" si="170"/>
        <v>41931</v>
      </c>
      <c r="C505" s="11" t="s">
        <v>28</v>
      </c>
      <c r="D505" s="1"/>
      <c r="E505" s="1"/>
      <c r="F505" s="1"/>
      <c r="G505" s="1">
        <v>0</v>
      </c>
      <c r="H505" s="1"/>
      <c r="I505" s="22"/>
      <c r="J505" s="31">
        <f>J504</f>
        <v>0</v>
      </c>
      <c r="K505" s="26" t="str">
        <f>K504</f>
        <v/>
      </c>
    </row>
    <row r="506" spans="1:14" ht="13.5" thickBot="1" x14ac:dyDescent="0.25">
      <c r="B506" s="34"/>
      <c r="C506" s="8"/>
      <c r="D506" s="2"/>
      <c r="E506" s="2"/>
      <c r="F506" s="2"/>
      <c r="G506" s="2"/>
      <c r="H506" s="2"/>
      <c r="I506" s="45"/>
      <c r="J506" s="46"/>
      <c r="K506" s="47"/>
    </row>
    <row r="507" spans="1:14" ht="13.5" thickBot="1" x14ac:dyDescent="0.25">
      <c r="C507" s="9" t="s">
        <v>11</v>
      </c>
      <c r="D507" s="10"/>
      <c r="E507" s="10">
        <f>IF(E504="",SUM(E503,-D499),SUM(E504,-D499))</f>
        <v>0</v>
      </c>
      <c r="F507" s="10">
        <f>SUM(F499:F504)</f>
        <v>0</v>
      </c>
      <c r="G507" s="10">
        <f>SUM(G499:G505)</f>
        <v>0</v>
      </c>
      <c r="H507" s="10">
        <f>SUM(H499:H504)</f>
        <v>0</v>
      </c>
      <c r="I507" s="21" t="str">
        <f>I504</f>
        <v/>
      </c>
      <c r="J507" s="20" t="str">
        <f>IF(E503="","",J495+F507)</f>
        <v/>
      </c>
      <c r="K507" s="20" t="str">
        <f>IF(E503="","",K495+H507)</f>
        <v/>
      </c>
    </row>
    <row r="508" spans="1:14" ht="13.5" thickBot="1" x14ac:dyDescent="0.25"/>
    <row r="509" spans="1:14" x14ac:dyDescent="0.2">
      <c r="A509" s="15" t="s">
        <v>10</v>
      </c>
      <c r="B509" s="16">
        <f>SUM(B497,1)</f>
        <v>43</v>
      </c>
      <c r="C509" s="3"/>
      <c r="D509" s="4"/>
      <c r="E509" s="4"/>
      <c r="F509" s="4"/>
      <c r="G509" s="4"/>
      <c r="H509" s="4"/>
      <c r="I509" s="5"/>
      <c r="J509" s="27"/>
      <c r="K509" s="28"/>
    </row>
    <row r="510" spans="1:14" x14ac:dyDescent="0.2">
      <c r="C510" s="6"/>
      <c r="D510" s="12" t="s">
        <v>5</v>
      </c>
      <c r="E510" s="12" t="s">
        <v>6</v>
      </c>
      <c r="F510" s="12" t="s">
        <v>7</v>
      </c>
      <c r="G510" s="13" t="s">
        <v>8</v>
      </c>
      <c r="H510" s="14" t="s">
        <v>9</v>
      </c>
      <c r="I510" s="7"/>
      <c r="J510" s="25" t="s">
        <v>25</v>
      </c>
      <c r="K510" s="22" t="s">
        <v>26</v>
      </c>
      <c r="N510" s="2"/>
    </row>
    <row r="511" spans="1:14" x14ac:dyDescent="0.2">
      <c r="B511" s="34">
        <f>B505+1</f>
        <v>41932</v>
      </c>
      <c r="C511" s="11" t="s">
        <v>0</v>
      </c>
      <c r="D511" s="1">
        <f>IF(E504="",E503,E504)</f>
        <v>0</v>
      </c>
      <c r="E511" s="1"/>
      <c r="F511" s="1">
        <f t="shared" ref="F511:F515" si="171">IF(SUM(E511,-D511)&lt;0,0,(SUM(E511,-D511)))</f>
        <v>0</v>
      </c>
      <c r="G511" s="1">
        <v>0</v>
      </c>
      <c r="H511" s="1">
        <f t="shared" ref="H511:H516" si="172">SUM(F511,G511)</f>
        <v>0</v>
      </c>
      <c r="I511" s="22" t="str">
        <f t="shared" ref="I511:I516" si="173">IF(K511="","",K511-J511)</f>
        <v/>
      </c>
      <c r="J511" s="31" t="str">
        <f>IF(E511="","",E511)</f>
        <v/>
      </c>
      <c r="K511" s="26" t="str">
        <f>IF(E511="","",K505+H511)</f>
        <v/>
      </c>
      <c r="M511" s="37"/>
      <c r="N511" s="2"/>
    </row>
    <row r="512" spans="1:14" x14ac:dyDescent="0.2">
      <c r="B512" s="34">
        <f t="shared" ref="B512:B517" si="174">B511+1</f>
        <v>41933</v>
      </c>
      <c r="C512" s="11" t="s">
        <v>1</v>
      </c>
      <c r="D512" s="1">
        <f>SUM(E511)</f>
        <v>0</v>
      </c>
      <c r="E512" s="1"/>
      <c r="F512" s="1">
        <f t="shared" si="171"/>
        <v>0</v>
      </c>
      <c r="G512" s="1">
        <v>0</v>
      </c>
      <c r="H512" s="1">
        <f t="shared" si="172"/>
        <v>0</v>
      </c>
      <c r="I512" s="22" t="str">
        <f t="shared" si="173"/>
        <v/>
      </c>
      <c r="J512" s="31" t="str">
        <f>IF(E512="","",E512)</f>
        <v/>
      </c>
      <c r="K512" s="26" t="str">
        <f>IF(E512="","",K511+H512)</f>
        <v/>
      </c>
      <c r="M512" s="38"/>
      <c r="N512" s="2"/>
    </row>
    <row r="513" spans="1:14" x14ac:dyDescent="0.2">
      <c r="B513" s="34">
        <f t="shared" si="174"/>
        <v>41934</v>
      </c>
      <c r="C513" s="11" t="s">
        <v>2</v>
      </c>
      <c r="D513" s="1">
        <f>SUM(E512)</f>
        <v>0</v>
      </c>
      <c r="E513" s="1"/>
      <c r="F513" s="1">
        <f t="shared" si="171"/>
        <v>0</v>
      </c>
      <c r="G513" s="1">
        <v>0</v>
      </c>
      <c r="H513" s="1">
        <f t="shared" si="172"/>
        <v>0</v>
      </c>
      <c r="I513" s="22" t="str">
        <f t="shared" si="173"/>
        <v/>
      </c>
      <c r="J513" s="31" t="str">
        <f>IF(E513="","",E513)</f>
        <v/>
      </c>
      <c r="K513" s="30" t="str">
        <f>IF(E513="","",K512+H513)</f>
        <v/>
      </c>
      <c r="M513" s="38"/>
      <c r="N513" s="2"/>
    </row>
    <row r="514" spans="1:14" x14ac:dyDescent="0.2">
      <c r="B514" s="34">
        <f t="shared" si="174"/>
        <v>41935</v>
      </c>
      <c r="C514" s="11" t="s">
        <v>3</v>
      </c>
      <c r="D514" s="1">
        <f>SUM(E513)</f>
        <v>0</v>
      </c>
      <c r="E514" s="24"/>
      <c r="F514" s="1">
        <f>IF(SUM(E514,-D514)&lt;0,0,(SUM(E514,-D514)))</f>
        <v>0</v>
      </c>
      <c r="G514" s="1">
        <v>0</v>
      </c>
      <c r="H514" s="1">
        <f t="shared" si="172"/>
        <v>0</v>
      </c>
      <c r="I514" s="22" t="str">
        <f t="shared" si="173"/>
        <v/>
      </c>
      <c r="J514" s="31" t="str">
        <f>IF(E514="","",E514)</f>
        <v/>
      </c>
      <c r="K514" s="26" t="str">
        <f>IF(E514="","",K513+H514)</f>
        <v/>
      </c>
      <c r="M514" s="38"/>
      <c r="N514" s="2"/>
    </row>
    <row r="515" spans="1:14" x14ac:dyDescent="0.2">
      <c r="B515" s="34">
        <f t="shared" si="174"/>
        <v>41936</v>
      </c>
      <c r="C515" s="11" t="s">
        <v>4</v>
      </c>
      <c r="D515" s="1">
        <f>SUM(E514)</f>
        <v>0</v>
      </c>
      <c r="E515" s="1"/>
      <c r="F515" s="1">
        <f t="shared" si="171"/>
        <v>0</v>
      </c>
      <c r="G515" s="1">
        <v>0</v>
      </c>
      <c r="H515" s="1">
        <f t="shared" si="172"/>
        <v>0</v>
      </c>
      <c r="I515" s="22" t="str">
        <f t="shared" si="173"/>
        <v/>
      </c>
      <c r="J515" s="31" t="str">
        <f>IF(E515="","",E515)</f>
        <v/>
      </c>
      <c r="K515" s="26" t="str">
        <f>IF(E515="","",K514+H515)</f>
        <v/>
      </c>
      <c r="M515" s="38"/>
      <c r="N515" s="2"/>
    </row>
    <row r="516" spans="1:14" x14ac:dyDescent="0.2">
      <c r="B516" s="34">
        <f t="shared" si="174"/>
        <v>41937</v>
      </c>
      <c r="C516" s="11" t="s">
        <v>27</v>
      </c>
      <c r="D516" s="1" t="str">
        <f>IF(E516="","",SUM(E515))</f>
        <v/>
      </c>
      <c r="E516" s="1"/>
      <c r="F516" s="1" t="str">
        <f>IF(E516="","",SUM(E516,-D516))</f>
        <v/>
      </c>
      <c r="G516" s="1">
        <v>0</v>
      </c>
      <c r="H516" s="1">
        <f t="shared" si="172"/>
        <v>0</v>
      </c>
      <c r="I516" s="22" t="str">
        <f t="shared" si="173"/>
        <v/>
      </c>
      <c r="J516" s="31">
        <f>IF(E516="",E515,E516)</f>
        <v>0</v>
      </c>
      <c r="K516" s="26" t="str">
        <f>IF(K515="","",K515+H516)</f>
        <v/>
      </c>
      <c r="M516" s="38"/>
      <c r="N516" s="2"/>
    </row>
    <row r="517" spans="1:14" x14ac:dyDescent="0.2">
      <c r="B517" s="34">
        <f t="shared" si="174"/>
        <v>41938</v>
      </c>
      <c r="C517" s="11" t="s">
        <v>28</v>
      </c>
      <c r="D517" s="1"/>
      <c r="E517" s="1"/>
      <c r="F517" s="1"/>
      <c r="G517" s="1">
        <v>0</v>
      </c>
      <c r="H517" s="1"/>
      <c r="I517" s="22"/>
      <c r="J517" s="31">
        <f>J516</f>
        <v>0</v>
      </c>
      <c r="K517" s="26" t="str">
        <f>K516</f>
        <v/>
      </c>
      <c r="M517" s="38"/>
      <c r="N517" s="2"/>
    </row>
    <row r="518" spans="1:14" ht="13.5" thickBot="1" x14ac:dyDescent="0.25">
      <c r="B518" s="34"/>
      <c r="C518" s="8"/>
      <c r="D518" s="2"/>
      <c r="E518" s="2"/>
      <c r="F518" s="2"/>
      <c r="G518" s="2"/>
      <c r="H518" s="2"/>
      <c r="I518" s="45"/>
      <c r="J518" s="46"/>
      <c r="K518" s="47"/>
      <c r="M518" s="38"/>
      <c r="N518" s="2"/>
    </row>
    <row r="519" spans="1:14" ht="13.5" thickBot="1" x14ac:dyDescent="0.25">
      <c r="C519" s="9" t="s">
        <v>11</v>
      </c>
      <c r="D519" s="10"/>
      <c r="E519" s="10">
        <f>IF(E516="",SUM(E515,-D511),SUM(E516,-D511))</f>
        <v>0</v>
      </c>
      <c r="F519" s="10">
        <f>SUM(F511:F516)</f>
        <v>0</v>
      </c>
      <c r="G519" s="10">
        <f>SUM(G511:G517)</f>
        <v>0</v>
      </c>
      <c r="H519" s="10">
        <f>SUM(H511:H516)</f>
        <v>0</v>
      </c>
      <c r="I519" s="21" t="str">
        <f>I516</f>
        <v/>
      </c>
      <c r="J519" s="20" t="str">
        <f>IF(E515="","",J507+F519)</f>
        <v/>
      </c>
      <c r="K519" s="20" t="str">
        <f>IF(E515="","",K507+H519)</f>
        <v/>
      </c>
      <c r="M519" s="38"/>
      <c r="N519" s="2"/>
    </row>
    <row r="520" spans="1:14" ht="13.5" thickBot="1" x14ac:dyDescent="0.25">
      <c r="M520" s="38"/>
      <c r="N520" s="2"/>
    </row>
    <row r="521" spans="1:14" x14ac:dyDescent="0.2">
      <c r="A521" s="15" t="s">
        <v>10</v>
      </c>
      <c r="B521" s="16">
        <f>SUM(B509,1)</f>
        <v>44</v>
      </c>
      <c r="C521" s="3"/>
      <c r="D521" s="4"/>
      <c r="E521" s="4"/>
      <c r="F521" s="4"/>
      <c r="G521" s="4"/>
      <c r="H521" s="4"/>
      <c r="I521" s="5"/>
      <c r="J521" s="27"/>
      <c r="K521" s="28"/>
      <c r="M521" s="38"/>
      <c r="N521" s="2"/>
    </row>
    <row r="522" spans="1:14" x14ac:dyDescent="0.2">
      <c r="C522" s="6"/>
      <c r="D522" s="12" t="s">
        <v>5</v>
      </c>
      <c r="E522" s="12" t="s">
        <v>6</v>
      </c>
      <c r="F522" s="12" t="s">
        <v>7</v>
      </c>
      <c r="G522" s="13" t="s">
        <v>8</v>
      </c>
      <c r="H522" s="14" t="s">
        <v>9</v>
      </c>
      <c r="I522" s="7"/>
      <c r="J522" s="25" t="s">
        <v>25</v>
      </c>
      <c r="K522" s="22" t="s">
        <v>26</v>
      </c>
      <c r="M522" s="38"/>
      <c r="N522" s="2"/>
    </row>
    <row r="523" spans="1:14" x14ac:dyDescent="0.2">
      <c r="B523" s="34">
        <f>B517+1</f>
        <v>41939</v>
      </c>
      <c r="C523" s="11" t="s">
        <v>0</v>
      </c>
      <c r="D523" s="1">
        <f>IF(E516="",E515,E516)</f>
        <v>0</v>
      </c>
      <c r="E523" s="1"/>
      <c r="F523" s="1">
        <f t="shared" ref="F523:F527" si="175">IF(SUM(E523,-D523)&lt;0,0,(SUM(E523,-D523)))</f>
        <v>0</v>
      </c>
      <c r="G523" s="1">
        <v>0</v>
      </c>
      <c r="H523" s="1">
        <f t="shared" ref="H523:H528" si="176">SUM(F523,G523)</f>
        <v>0</v>
      </c>
      <c r="I523" s="22" t="str">
        <f t="shared" ref="I523:I528" si="177">IF(K523="","",K523-J523)</f>
        <v/>
      </c>
      <c r="J523" s="31" t="str">
        <f>IF(E523="","",E523)</f>
        <v/>
      </c>
      <c r="K523" s="26" t="str">
        <f>IF(E523="","",K517+H523)</f>
        <v/>
      </c>
      <c r="M523" s="38"/>
    </row>
    <row r="524" spans="1:14" x14ac:dyDescent="0.2">
      <c r="B524" s="34">
        <f t="shared" ref="B524:B529" si="178">B523+1</f>
        <v>41940</v>
      </c>
      <c r="C524" s="11" t="s">
        <v>1</v>
      </c>
      <c r="D524" s="1">
        <f>SUM(E523)</f>
        <v>0</v>
      </c>
      <c r="E524" s="1"/>
      <c r="F524" s="1">
        <f t="shared" si="175"/>
        <v>0</v>
      </c>
      <c r="G524" s="1">
        <v>0</v>
      </c>
      <c r="H524" s="1">
        <f t="shared" si="176"/>
        <v>0</v>
      </c>
      <c r="I524" s="22" t="str">
        <f t="shared" si="177"/>
        <v/>
      </c>
      <c r="J524" s="31" t="str">
        <f>IF(E524="","",E524)</f>
        <v/>
      </c>
      <c r="K524" s="26" t="str">
        <f>IF(E524="","",K523+H524)</f>
        <v/>
      </c>
    </row>
    <row r="525" spans="1:14" x14ac:dyDescent="0.2">
      <c r="B525" s="34">
        <f t="shared" si="178"/>
        <v>41941</v>
      </c>
      <c r="C525" s="50" t="s">
        <v>2</v>
      </c>
      <c r="D525" s="1">
        <f>SUM(E524)</f>
        <v>0</v>
      </c>
      <c r="E525" s="29"/>
      <c r="F525" s="1">
        <f t="shared" si="175"/>
        <v>0</v>
      </c>
      <c r="G525" s="1">
        <v>0</v>
      </c>
      <c r="H525" s="1">
        <f t="shared" si="176"/>
        <v>0</v>
      </c>
      <c r="I525" s="22" t="str">
        <f t="shared" si="177"/>
        <v/>
      </c>
      <c r="J525" s="31" t="str">
        <f>IF(E525="","",E525)</f>
        <v/>
      </c>
      <c r="K525" s="30" t="str">
        <f>IF(E525="","",K524+H525)</f>
        <v/>
      </c>
      <c r="L525" s="33"/>
    </row>
    <row r="526" spans="1:14" x14ac:dyDescent="0.2">
      <c r="B526" s="34">
        <f t="shared" si="178"/>
        <v>41942</v>
      </c>
      <c r="C526" s="50" t="s">
        <v>3</v>
      </c>
      <c r="D526" s="29">
        <f>SUM(E525)</f>
        <v>0</v>
      </c>
      <c r="E526" s="29"/>
      <c r="F526" s="29">
        <f>IF(SUM(E526,-D526)&lt;0,0,(SUM(E526,-D526)))</f>
        <v>0</v>
      </c>
      <c r="G526" s="29">
        <v>0</v>
      </c>
      <c r="H526" s="29">
        <f t="shared" si="176"/>
        <v>0</v>
      </c>
      <c r="I526" s="157" t="str">
        <f t="shared" si="177"/>
        <v/>
      </c>
      <c r="J526" s="158" t="str">
        <f>IF(E526="","",E526)</f>
        <v/>
      </c>
      <c r="K526" s="30" t="str">
        <f>IF(E526="","",K525+H526)</f>
        <v/>
      </c>
    </row>
    <row r="527" spans="1:14" x14ac:dyDescent="0.2">
      <c r="B527" s="159">
        <f t="shared" si="178"/>
        <v>41943</v>
      </c>
      <c r="C527" s="51" t="s">
        <v>4</v>
      </c>
      <c r="D527" s="52">
        <f>SUM(E526)</f>
        <v>0</v>
      </c>
      <c r="E527" s="52"/>
      <c r="F527" s="52">
        <f t="shared" si="175"/>
        <v>0</v>
      </c>
      <c r="G527" s="52">
        <v>0</v>
      </c>
      <c r="H527" s="52">
        <f t="shared" si="176"/>
        <v>0</v>
      </c>
      <c r="I527" s="53" t="str">
        <f t="shared" si="177"/>
        <v/>
      </c>
      <c r="J527" s="54" t="str">
        <f>IF(E527="","",E527)</f>
        <v/>
      </c>
      <c r="K527" s="55" t="str">
        <f>IF(E527="","",K526+H527)</f>
        <v/>
      </c>
    </row>
    <row r="528" spans="1:14" x14ac:dyDescent="0.2">
      <c r="B528" s="34">
        <f t="shared" si="178"/>
        <v>41944</v>
      </c>
      <c r="C528" s="11" t="s">
        <v>27</v>
      </c>
      <c r="D528" s="1" t="str">
        <f>IF(E528="","",SUM(E527))</f>
        <v/>
      </c>
      <c r="E528" s="1"/>
      <c r="F528" s="1" t="str">
        <f>IF(E528="","",SUM(E528,-D528))</f>
        <v/>
      </c>
      <c r="G528" s="1">
        <v>0</v>
      </c>
      <c r="H528" s="1">
        <f t="shared" si="176"/>
        <v>0</v>
      </c>
      <c r="I528" s="22" t="str">
        <f t="shared" si="177"/>
        <v/>
      </c>
      <c r="J528" s="31">
        <f>IF(E528="",E527,E528)</f>
        <v>0</v>
      </c>
      <c r="K528" s="26" t="str">
        <f>IF(K527="","",K527+H528)</f>
        <v/>
      </c>
    </row>
    <row r="529" spans="1:11" x14ac:dyDescent="0.2">
      <c r="B529" s="34">
        <f t="shared" si="178"/>
        <v>41945</v>
      </c>
      <c r="C529" s="11" t="s">
        <v>28</v>
      </c>
      <c r="D529" s="1"/>
      <c r="E529" s="1"/>
      <c r="F529" s="1"/>
      <c r="G529" s="1">
        <v>0</v>
      </c>
      <c r="H529" s="1"/>
      <c r="I529" s="22"/>
      <c r="J529" s="31">
        <f>J528</f>
        <v>0</v>
      </c>
      <c r="K529" s="26" t="str">
        <f>K528</f>
        <v/>
      </c>
    </row>
    <row r="530" spans="1:11" ht="13.5" thickBot="1" x14ac:dyDescent="0.25">
      <c r="B530" s="34"/>
      <c r="C530" s="8"/>
      <c r="D530" s="2"/>
      <c r="E530" s="2"/>
      <c r="F530" s="2"/>
      <c r="G530" s="2"/>
      <c r="H530" s="2"/>
      <c r="I530" s="45"/>
      <c r="J530" s="46"/>
      <c r="K530" s="47"/>
    </row>
    <row r="531" spans="1:11" ht="13.5" thickBot="1" x14ac:dyDescent="0.25">
      <c r="C531" s="9" t="s">
        <v>11</v>
      </c>
      <c r="D531" s="10"/>
      <c r="E531" s="10">
        <f>IF(E528="",SUM(E527,-D523),SUM(E528,-D523))</f>
        <v>0</v>
      </c>
      <c r="F531" s="10">
        <f>SUM(F523:F528)</f>
        <v>0</v>
      </c>
      <c r="G531" s="10">
        <f>SUM(G523:G529)</f>
        <v>0</v>
      </c>
      <c r="H531" s="10">
        <f>SUM(H523:H528)</f>
        <v>0</v>
      </c>
      <c r="I531" s="21" t="str">
        <f>I528</f>
        <v/>
      </c>
      <c r="J531" s="20" t="str">
        <f>IF(E527="","",J519+F531)</f>
        <v/>
      </c>
      <c r="K531" s="20" t="str">
        <f>IF(E527="","",K519+H531)</f>
        <v/>
      </c>
    </row>
    <row r="532" spans="1:11" ht="13.5" thickBot="1" x14ac:dyDescent="0.25"/>
    <row r="533" spans="1:11" x14ac:dyDescent="0.2">
      <c r="A533" s="15" t="s">
        <v>10</v>
      </c>
      <c r="B533" s="16">
        <f>SUM(B521,1)</f>
        <v>45</v>
      </c>
      <c r="C533" s="3"/>
      <c r="D533" s="4"/>
      <c r="E533" s="4"/>
      <c r="F533" s="4"/>
      <c r="G533" s="4"/>
      <c r="H533" s="4"/>
      <c r="I533" s="5"/>
      <c r="J533" s="27"/>
      <c r="K533" s="28"/>
    </row>
    <row r="534" spans="1:11" x14ac:dyDescent="0.2">
      <c r="C534" s="6"/>
      <c r="D534" s="12" t="s">
        <v>5</v>
      </c>
      <c r="E534" s="12" t="s">
        <v>6</v>
      </c>
      <c r="F534" s="12" t="s">
        <v>7</v>
      </c>
      <c r="G534" s="13" t="s">
        <v>8</v>
      </c>
      <c r="H534" s="14" t="s">
        <v>9</v>
      </c>
      <c r="I534" s="7"/>
      <c r="J534" s="25" t="s">
        <v>25</v>
      </c>
      <c r="K534" s="22" t="s">
        <v>26</v>
      </c>
    </row>
    <row r="535" spans="1:11" x14ac:dyDescent="0.2">
      <c r="B535" s="34">
        <f>B529+1</f>
        <v>41946</v>
      </c>
      <c r="C535" s="11" t="s">
        <v>0</v>
      </c>
      <c r="D535" s="1">
        <f>IF(E528="",E527,E528)</f>
        <v>0</v>
      </c>
      <c r="E535" s="1"/>
      <c r="F535" s="1">
        <f t="shared" ref="F535:F539" si="179">IF(SUM(E535,-D535)&lt;0,0,(SUM(E535,-D535)))</f>
        <v>0</v>
      </c>
      <c r="G535" s="1">
        <v>0</v>
      </c>
      <c r="H535" s="1">
        <f t="shared" ref="H535:H540" si="180">SUM(F535,G535)</f>
        <v>0</v>
      </c>
      <c r="I535" s="22" t="str">
        <f t="shared" ref="I535:I540" si="181">IF(K535="","",K535-J535)</f>
        <v/>
      </c>
      <c r="J535" s="31" t="str">
        <f>IF(E535="","",E535)</f>
        <v/>
      </c>
      <c r="K535" s="26" t="str">
        <f>IF(E535="","",K529+H535)</f>
        <v/>
      </c>
    </row>
    <row r="536" spans="1:11" x14ac:dyDescent="0.2">
      <c r="B536" s="34">
        <f t="shared" ref="B536:B541" si="182">B535+1</f>
        <v>41947</v>
      </c>
      <c r="C536" s="11" t="s">
        <v>1</v>
      </c>
      <c r="D536" s="1">
        <f>SUM(E535)</f>
        <v>0</v>
      </c>
      <c r="E536" s="1"/>
      <c r="F536" s="1">
        <f t="shared" si="179"/>
        <v>0</v>
      </c>
      <c r="G536" s="1">
        <v>0</v>
      </c>
      <c r="H536" s="1">
        <f t="shared" si="180"/>
        <v>0</v>
      </c>
      <c r="I536" s="22" t="str">
        <f t="shared" si="181"/>
        <v/>
      </c>
      <c r="J536" s="31" t="str">
        <f>IF(E536="","",E536)</f>
        <v/>
      </c>
      <c r="K536" s="26" t="str">
        <f>IF(E536="","",K535+H536)</f>
        <v/>
      </c>
    </row>
    <row r="537" spans="1:11" x14ac:dyDescent="0.2">
      <c r="B537" s="34">
        <f t="shared" si="182"/>
        <v>41948</v>
      </c>
      <c r="C537" s="11" t="s">
        <v>2</v>
      </c>
      <c r="D537" s="1">
        <f>SUM(E536)</f>
        <v>0</v>
      </c>
      <c r="E537" s="1"/>
      <c r="F537" s="1">
        <f t="shared" si="179"/>
        <v>0</v>
      </c>
      <c r="G537" s="1">
        <v>0</v>
      </c>
      <c r="H537" s="1">
        <f t="shared" si="180"/>
        <v>0</v>
      </c>
      <c r="I537" s="22" t="str">
        <f t="shared" si="181"/>
        <v/>
      </c>
      <c r="J537" s="31" t="str">
        <f>IF(E537="","",E537)</f>
        <v/>
      </c>
      <c r="K537" s="30" t="str">
        <f>IF(E537="","",K536+H537)</f>
        <v/>
      </c>
    </row>
    <row r="538" spans="1:11" x14ac:dyDescent="0.2">
      <c r="B538" s="34">
        <f t="shared" si="182"/>
        <v>41949</v>
      </c>
      <c r="C538" s="11" t="s">
        <v>3</v>
      </c>
      <c r="D538" s="1">
        <f>SUM(E537)</f>
        <v>0</v>
      </c>
      <c r="E538" s="1"/>
      <c r="F538" s="1">
        <f>IF(SUM(E538,-D538)&lt;0,0,(SUM(E538,-D538)))</f>
        <v>0</v>
      </c>
      <c r="G538" s="1">
        <v>0</v>
      </c>
      <c r="H538" s="1">
        <f t="shared" si="180"/>
        <v>0</v>
      </c>
      <c r="I538" s="22" t="str">
        <f t="shared" si="181"/>
        <v/>
      </c>
      <c r="J538" s="31" t="str">
        <f>IF(E538="","",E538)</f>
        <v/>
      </c>
      <c r="K538" s="26" t="str">
        <f>IF(E538="","",K537+H538)</f>
        <v/>
      </c>
    </row>
    <row r="539" spans="1:11" x14ac:dyDescent="0.2">
      <c r="B539" s="34">
        <f t="shared" si="182"/>
        <v>41950</v>
      </c>
      <c r="C539" s="11" t="s">
        <v>4</v>
      </c>
      <c r="D539" s="1">
        <f>SUM(E538)</f>
        <v>0</v>
      </c>
      <c r="E539" s="1"/>
      <c r="F539" s="1">
        <f t="shared" si="179"/>
        <v>0</v>
      </c>
      <c r="G539" s="1">
        <v>0</v>
      </c>
      <c r="H539" s="1">
        <f t="shared" si="180"/>
        <v>0</v>
      </c>
      <c r="I539" s="22" t="str">
        <f t="shared" si="181"/>
        <v/>
      </c>
      <c r="J539" s="31" t="str">
        <f>IF(E539="","",E539)</f>
        <v/>
      </c>
      <c r="K539" s="26" t="str">
        <f>IF(E539="","",K538+H539)</f>
        <v/>
      </c>
    </row>
    <row r="540" spans="1:11" x14ac:dyDescent="0.2">
      <c r="B540" s="34">
        <f t="shared" si="182"/>
        <v>41951</v>
      </c>
      <c r="C540" s="11" t="s">
        <v>27</v>
      </c>
      <c r="D540" s="1" t="str">
        <f>IF(E540="","",SUM(E539))</f>
        <v/>
      </c>
      <c r="E540" s="1"/>
      <c r="F540" s="1" t="str">
        <f>IF(E540="","",SUM(E540,-D540))</f>
        <v/>
      </c>
      <c r="G540" s="1">
        <v>0</v>
      </c>
      <c r="H540" s="1">
        <f t="shared" si="180"/>
        <v>0</v>
      </c>
      <c r="I540" s="22" t="str">
        <f t="shared" si="181"/>
        <v/>
      </c>
      <c r="J540" s="31">
        <f>IF(E540="",E539,E540)</f>
        <v>0</v>
      </c>
      <c r="K540" s="26" t="str">
        <f>IF(K539="","",K539+H540)</f>
        <v/>
      </c>
    </row>
    <row r="541" spans="1:11" x14ac:dyDescent="0.2">
      <c r="B541" s="34">
        <f t="shared" si="182"/>
        <v>41952</v>
      </c>
      <c r="C541" s="11" t="s">
        <v>28</v>
      </c>
      <c r="D541" s="1"/>
      <c r="E541" s="1"/>
      <c r="F541" s="1"/>
      <c r="G541" s="1">
        <v>0</v>
      </c>
      <c r="H541" s="1"/>
      <c r="I541" s="22"/>
      <c r="J541" s="31">
        <f>J540</f>
        <v>0</v>
      </c>
      <c r="K541" s="26" t="str">
        <f>K540</f>
        <v/>
      </c>
    </row>
    <row r="542" spans="1:11" ht="13.5" thickBot="1" x14ac:dyDescent="0.25">
      <c r="B542" s="34"/>
      <c r="C542" s="8"/>
      <c r="D542" s="2"/>
      <c r="E542" s="2"/>
      <c r="F542" s="2"/>
      <c r="G542" s="2"/>
      <c r="H542" s="2"/>
      <c r="I542" s="45"/>
      <c r="J542" s="46"/>
      <c r="K542" s="47"/>
    </row>
    <row r="543" spans="1:11" ht="13.5" thickBot="1" x14ac:dyDescent="0.25">
      <c r="C543" s="9" t="s">
        <v>11</v>
      </c>
      <c r="D543" s="10"/>
      <c r="E543" s="10">
        <f>IF(E540="",SUM(E539,-D535),SUM(E540,-D535))</f>
        <v>0</v>
      </c>
      <c r="F543" s="10">
        <f>SUM(F535:F540)</f>
        <v>0</v>
      </c>
      <c r="G543" s="10">
        <f>SUM(G535:G541)</f>
        <v>0</v>
      </c>
      <c r="H543" s="10">
        <f>SUM(H535:H540)</f>
        <v>0</v>
      </c>
      <c r="I543" s="21" t="str">
        <f>I540</f>
        <v/>
      </c>
      <c r="J543" s="20" t="str">
        <f>IF(E539="","",J531+F543)</f>
        <v/>
      </c>
      <c r="K543" s="20" t="str">
        <f>IF(E539="","",K531+H543)</f>
        <v/>
      </c>
    </row>
    <row r="544" spans="1:11" ht="13.5" thickBot="1" x14ac:dyDescent="0.25"/>
    <row r="545" spans="1:11" x14ac:dyDescent="0.2">
      <c r="A545" s="15" t="s">
        <v>10</v>
      </c>
      <c r="B545" s="16">
        <f>SUM(B533,1)</f>
        <v>46</v>
      </c>
      <c r="C545" s="3"/>
      <c r="D545" s="4"/>
      <c r="E545" s="4"/>
      <c r="F545" s="4"/>
      <c r="G545" s="4"/>
      <c r="H545" s="4"/>
      <c r="I545" s="5"/>
      <c r="J545" s="27"/>
      <c r="K545" s="28"/>
    </row>
    <row r="546" spans="1:11" x14ac:dyDescent="0.2">
      <c r="C546" s="6"/>
      <c r="D546" s="12" t="s">
        <v>5</v>
      </c>
      <c r="E546" s="12" t="s">
        <v>6</v>
      </c>
      <c r="F546" s="12" t="s">
        <v>7</v>
      </c>
      <c r="G546" s="13" t="s">
        <v>8</v>
      </c>
      <c r="H546" s="14" t="s">
        <v>9</v>
      </c>
      <c r="I546" s="7"/>
      <c r="J546" s="25" t="s">
        <v>25</v>
      </c>
      <c r="K546" s="22" t="s">
        <v>26</v>
      </c>
    </row>
    <row r="547" spans="1:11" x14ac:dyDescent="0.2">
      <c r="B547" s="34">
        <f>B541+1</f>
        <v>41953</v>
      </c>
      <c r="C547" s="11" t="s">
        <v>0</v>
      </c>
      <c r="D547" s="1">
        <f>IF(E540="",E539,E540)</f>
        <v>0</v>
      </c>
      <c r="E547" s="1"/>
      <c r="F547" s="1">
        <f t="shared" ref="F547:F551" si="183">IF(SUM(E547,-D547)&lt;0,0,(SUM(E547,-D547)))</f>
        <v>0</v>
      </c>
      <c r="G547" s="1">
        <v>0</v>
      </c>
      <c r="H547" s="1">
        <f t="shared" ref="H547:H552" si="184">SUM(F547,G547)</f>
        <v>0</v>
      </c>
      <c r="I547" s="22" t="str">
        <f t="shared" ref="I547:I552" si="185">IF(K547="","",K547-J547)</f>
        <v/>
      </c>
      <c r="J547" s="31" t="str">
        <f>IF(E547="","",E547)</f>
        <v/>
      </c>
      <c r="K547" s="26" t="str">
        <f>IF(E547="","",K541+H547)</f>
        <v/>
      </c>
    </row>
    <row r="548" spans="1:11" x14ac:dyDescent="0.2">
      <c r="B548" s="34">
        <f t="shared" ref="B548:B553" si="186">B547+1</f>
        <v>41954</v>
      </c>
      <c r="C548" s="11" t="s">
        <v>1</v>
      </c>
      <c r="D548" s="1">
        <f>SUM(E547)</f>
        <v>0</v>
      </c>
      <c r="E548" s="1"/>
      <c r="F548" s="1">
        <f t="shared" si="183"/>
        <v>0</v>
      </c>
      <c r="G548" s="1">
        <v>0</v>
      </c>
      <c r="H548" s="1">
        <f t="shared" si="184"/>
        <v>0</v>
      </c>
      <c r="I548" s="22" t="str">
        <f t="shared" si="185"/>
        <v/>
      </c>
      <c r="J548" s="31" t="str">
        <f>IF(E548="","",E548)</f>
        <v/>
      </c>
      <c r="K548" s="26" t="str">
        <f>IF(E548="","",K547+H548)</f>
        <v/>
      </c>
    </row>
    <row r="549" spans="1:11" x14ac:dyDescent="0.2">
      <c r="B549" s="34">
        <f t="shared" si="186"/>
        <v>41955</v>
      </c>
      <c r="C549" s="11" t="s">
        <v>2</v>
      </c>
      <c r="D549" s="1">
        <f>SUM(E548)</f>
        <v>0</v>
      </c>
      <c r="E549" s="1"/>
      <c r="F549" s="1">
        <f t="shared" si="183"/>
        <v>0</v>
      </c>
      <c r="G549" s="1">
        <v>0</v>
      </c>
      <c r="H549" s="1">
        <f t="shared" si="184"/>
        <v>0</v>
      </c>
      <c r="I549" s="22" t="str">
        <f t="shared" si="185"/>
        <v/>
      </c>
      <c r="J549" s="31" t="str">
        <f>IF(E549="","",E549)</f>
        <v/>
      </c>
      <c r="K549" s="30" t="str">
        <f>IF(E549="","",K548+H549)</f>
        <v/>
      </c>
    </row>
    <row r="550" spans="1:11" x14ac:dyDescent="0.2">
      <c r="B550" s="34">
        <f t="shared" si="186"/>
        <v>41956</v>
      </c>
      <c r="C550" s="11" t="s">
        <v>3</v>
      </c>
      <c r="D550" s="1">
        <f>SUM(E549)</f>
        <v>0</v>
      </c>
      <c r="E550" s="1"/>
      <c r="F550" s="1">
        <f>IF(SUM(E550,-D550)&lt;0,0,(SUM(E550,-D550)))</f>
        <v>0</v>
      </c>
      <c r="G550" s="1">
        <v>0</v>
      </c>
      <c r="H550" s="1">
        <f t="shared" si="184"/>
        <v>0</v>
      </c>
      <c r="I550" s="22" t="str">
        <f t="shared" si="185"/>
        <v/>
      </c>
      <c r="J550" s="31" t="str">
        <f>IF(E550="","",E550)</f>
        <v/>
      </c>
      <c r="K550" s="26" t="str">
        <f>IF(E550="","",K549+H550)</f>
        <v/>
      </c>
    </row>
    <row r="551" spans="1:11" x14ac:dyDescent="0.2">
      <c r="B551" s="34">
        <f t="shared" si="186"/>
        <v>41957</v>
      </c>
      <c r="C551" s="11" t="s">
        <v>4</v>
      </c>
      <c r="D551" s="1">
        <f>SUM(E550)</f>
        <v>0</v>
      </c>
      <c r="E551" s="1"/>
      <c r="F551" s="1">
        <f t="shared" si="183"/>
        <v>0</v>
      </c>
      <c r="G551" s="1">
        <v>0</v>
      </c>
      <c r="H551" s="1">
        <f t="shared" si="184"/>
        <v>0</v>
      </c>
      <c r="I551" s="22" t="str">
        <f t="shared" si="185"/>
        <v/>
      </c>
      <c r="J551" s="31" t="str">
        <f>IF(E551="","",E551)</f>
        <v/>
      </c>
      <c r="K551" s="26" t="str">
        <f>IF(E551="","",K550+H551)</f>
        <v/>
      </c>
    </row>
    <row r="552" spans="1:11" x14ac:dyDescent="0.2">
      <c r="B552" s="34">
        <f t="shared" si="186"/>
        <v>41958</v>
      </c>
      <c r="C552" s="11" t="s">
        <v>27</v>
      </c>
      <c r="D552" s="1" t="str">
        <f>IF(E552="","",SUM(E551))</f>
        <v/>
      </c>
      <c r="E552" s="1"/>
      <c r="F552" s="1" t="str">
        <f>IF(E552="","",SUM(E552,-D552))</f>
        <v/>
      </c>
      <c r="G552" s="1">
        <v>0</v>
      </c>
      <c r="H552" s="1">
        <f t="shared" si="184"/>
        <v>0</v>
      </c>
      <c r="I552" s="22" t="str">
        <f t="shared" si="185"/>
        <v/>
      </c>
      <c r="J552" s="31">
        <f>IF(E552="",E551,E552)</f>
        <v>0</v>
      </c>
      <c r="K552" s="26" t="str">
        <f>IF(K551="","",K551+H552)</f>
        <v/>
      </c>
    </row>
    <row r="553" spans="1:11" x14ac:dyDescent="0.2">
      <c r="B553" s="34">
        <f t="shared" si="186"/>
        <v>41959</v>
      </c>
      <c r="C553" s="11" t="s">
        <v>28</v>
      </c>
      <c r="D553" s="1"/>
      <c r="E553" s="1"/>
      <c r="F553" s="1"/>
      <c r="G553" s="1">
        <v>0</v>
      </c>
      <c r="H553" s="1"/>
      <c r="I553" s="22"/>
      <c r="J553" s="31">
        <f>J552</f>
        <v>0</v>
      </c>
      <c r="K553" s="26" t="str">
        <f>K552</f>
        <v/>
      </c>
    </row>
    <row r="554" spans="1:11" ht="13.5" thickBot="1" x14ac:dyDescent="0.25">
      <c r="B554" s="34"/>
      <c r="C554" s="8"/>
      <c r="D554" s="2"/>
      <c r="E554" s="2"/>
      <c r="F554" s="2"/>
      <c r="G554" s="2"/>
      <c r="H554" s="2"/>
      <c r="I554" s="45"/>
      <c r="J554" s="46"/>
      <c r="K554" s="47"/>
    </row>
    <row r="555" spans="1:11" ht="13.5" thickBot="1" x14ac:dyDescent="0.25">
      <c r="C555" s="9" t="s">
        <v>11</v>
      </c>
      <c r="D555" s="10"/>
      <c r="E555" s="10">
        <f>IF(E552="",SUM(E551,-D547),SUM(E552,-D547))</f>
        <v>0</v>
      </c>
      <c r="F555" s="10">
        <f>SUM(F547:F552)</f>
        <v>0</v>
      </c>
      <c r="G555" s="10">
        <f>SUM(G547:G553)</f>
        <v>0</v>
      </c>
      <c r="H555" s="10">
        <f>SUM(H547:H552)</f>
        <v>0</v>
      </c>
      <c r="I555" s="21" t="str">
        <f>I552</f>
        <v/>
      </c>
      <c r="J555" s="20" t="str">
        <f>IF(E551="","",J543+F555)</f>
        <v/>
      </c>
      <c r="K555" s="20" t="str">
        <f>IF(E551="","",K543+H555)</f>
        <v/>
      </c>
    </row>
    <row r="556" spans="1:11" ht="13.5" thickBot="1" x14ac:dyDescent="0.25"/>
    <row r="557" spans="1:11" x14ac:dyDescent="0.2">
      <c r="A557" s="15" t="s">
        <v>10</v>
      </c>
      <c r="B557" s="16">
        <f>SUM(B545,1)</f>
        <v>47</v>
      </c>
      <c r="C557" s="3"/>
      <c r="D557" s="4"/>
      <c r="E557" s="4"/>
      <c r="F557" s="4"/>
      <c r="G557" s="4"/>
      <c r="H557" s="4"/>
      <c r="I557" s="5"/>
      <c r="J557" s="27"/>
      <c r="K557" s="28"/>
    </row>
    <row r="558" spans="1:11" x14ac:dyDescent="0.2">
      <c r="C558" s="6"/>
      <c r="D558" s="12" t="s">
        <v>5</v>
      </c>
      <c r="E558" s="12" t="s">
        <v>6</v>
      </c>
      <c r="F558" s="12" t="s">
        <v>7</v>
      </c>
      <c r="G558" s="13" t="s">
        <v>8</v>
      </c>
      <c r="H558" s="14" t="s">
        <v>9</v>
      </c>
      <c r="I558" s="7"/>
      <c r="J558" s="25" t="s">
        <v>25</v>
      </c>
      <c r="K558" s="22" t="s">
        <v>26</v>
      </c>
    </row>
    <row r="559" spans="1:11" x14ac:dyDescent="0.2">
      <c r="B559" s="34">
        <f>B553+1</f>
        <v>41960</v>
      </c>
      <c r="C559" s="11" t="s">
        <v>0</v>
      </c>
      <c r="D559" s="1">
        <f>IF(E552="",E551,E552)</f>
        <v>0</v>
      </c>
      <c r="E559" s="1"/>
      <c r="F559" s="1">
        <f t="shared" ref="F559:F563" si="187">IF(SUM(E559,-D559)&lt;0,0,(SUM(E559,-D559)))</f>
        <v>0</v>
      </c>
      <c r="G559" s="1">
        <v>0</v>
      </c>
      <c r="H559" s="1">
        <f t="shared" ref="H559:H564" si="188">SUM(F559,G559)</f>
        <v>0</v>
      </c>
      <c r="I559" s="22" t="str">
        <f t="shared" ref="I559:I564" si="189">IF(K559="","",K559-J559)</f>
        <v/>
      </c>
      <c r="J559" s="31" t="str">
        <f>IF(E559="","",E559)</f>
        <v/>
      </c>
      <c r="K559" s="26" t="str">
        <f>IF(E559="","",K553+H559)</f>
        <v/>
      </c>
    </row>
    <row r="560" spans="1:11" x14ac:dyDescent="0.2">
      <c r="B560" s="34">
        <f t="shared" ref="B560:B565" si="190">B559+1</f>
        <v>41961</v>
      </c>
      <c r="C560" s="11" t="s">
        <v>1</v>
      </c>
      <c r="D560" s="1">
        <f>SUM(E559)</f>
        <v>0</v>
      </c>
      <c r="E560" s="1"/>
      <c r="F560" s="1">
        <f t="shared" si="187"/>
        <v>0</v>
      </c>
      <c r="G560" s="1">
        <v>0</v>
      </c>
      <c r="H560" s="1">
        <f t="shared" si="188"/>
        <v>0</v>
      </c>
      <c r="I560" s="22" t="str">
        <f t="shared" si="189"/>
        <v/>
      </c>
      <c r="J560" s="31" t="str">
        <f>IF(E560="","",E560)</f>
        <v/>
      </c>
      <c r="K560" s="26" t="str">
        <f>IF(E560="","",K559+H560)</f>
        <v/>
      </c>
    </row>
    <row r="561" spans="1:11" x14ac:dyDescent="0.2">
      <c r="B561" s="34">
        <f t="shared" si="190"/>
        <v>41962</v>
      </c>
      <c r="C561" s="11" t="s">
        <v>2</v>
      </c>
      <c r="D561" s="1">
        <f>SUM(E560)</f>
        <v>0</v>
      </c>
      <c r="E561" s="1"/>
      <c r="F561" s="1">
        <f t="shared" si="187"/>
        <v>0</v>
      </c>
      <c r="G561" s="1">
        <v>0</v>
      </c>
      <c r="H561" s="1">
        <f t="shared" si="188"/>
        <v>0</v>
      </c>
      <c r="I561" s="22" t="str">
        <f t="shared" si="189"/>
        <v/>
      </c>
      <c r="J561" s="31" t="str">
        <f>IF(E561="","",E561)</f>
        <v/>
      </c>
      <c r="K561" s="30" t="str">
        <f>IF(E561="","",K560+H561)</f>
        <v/>
      </c>
    </row>
    <row r="562" spans="1:11" x14ac:dyDescent="0.2">
      <c r="B562" s="34">
        <f t="shared" si="190"/>
        <v>41963</v>
      </c>
      <c r="C562" s="11" t="s">
        <v>3</v>
      </c>
      <c r="D562" s="1">
        <f>SUM(E561)</f>
        <v>0</v>
      </c>
      <c r="E562" s="1"/>
      <c r="F562" s="1">
        <f>IF(SUM(E562,-D562)&lt;0,0,(SUM(E562,-D562)))</f>
        <v>0</v>
      </c>
      <c r="G562" s="1">
        <v>0</v>
      </c>
      <c r="H562" s="1">
        <f t="shared" si="188"/>
        <v>0</v>
      </c>
      <c r="I562" s="22" t="str">
        <f t="shared" si="189"/>
        <v/>
      </c>
      <c r="J562" s="31" t="str">
        <f>IF(E562="","",E562)</f>
        <v/>
      </c>
      <c r="K562" s="26" t="str">
        <f>IF(E562="","",K561+H562)</f>
        <v/>
      </c>
    </row>
    <row r="563" spans="1:11" x14ac:dyDescent="0.2">
      <c r="B563" s="34">
        <f t="shared" si="190"/>
        <v>41964</v>
      </c>
      <c r="C563" s="11" t="s">
        <v>4</v>
      </c>
      <c r="D563" s="1">
        <f>SUM(E562)</f>
        <v>0</v>
      </c>
      <c r="E563" s="1"/>
      <c r="F563" s="1">
        <f t="shared" si="187"/>
        <v>0</v>
      </c>
      <c r="G563" s="1">
        <v>0</v>
      </c>
      <c r="H563" s="1">
        <f t="shared" si="188"/>
        <v>0</v>
      </c>
      <c r="I563" s="22" t="str">
        <f t="shared" si="189"/>
        <v/>
      </c>
      <c r="J563" s="31" t="str">
        <f>IF(E563="","",E563)</f>
        <v/>
      </c>
      <c r="K563" s="26" t="str">
        <f>IF(E563="","",K562+H563)</f>
        <v/>
      </c>
    </row>
    <row r="564" spans="1:11" x14ac:dyDescent="0.2">
      <c r="B564" s="34">
        <f t="shared" si="190"/>
        <v>41965</v>
      </c>
      <c r="C564" s="11" t="s">
        <v>27</v>
      </c>
      <c r="D564" s="1" t="str">
        <f>IF(E564="","",SUM(E563))</f>
        <v/>
      </c>
      <c r="E564" s="1"/>
      <c r="F564" s="1" t="str">
        <f>IF(E564="","",SUM(E564,-D564))</f>
        <v/>
      </c>
      <c r="G564" s="1">
        <v>0</v>
      </c>
      <c r="H564" s="1">
        <f t="shared" si="188"/>
        <v>0</v>
      </c>
      <c r="I564" s="22" t="str">
        <f t="shared" si="189"/>
        <v/>
      </c>
      <c r="J564" s="31">
        <f>IF(E564="",E563,E564)</f>
        <v>0</v>
      </c>
      <c r="K564" s="26" t="str">
        <f>IF(K563="","",K563+H564)</f>
        <v/>
      </c>
    </row>
    <row r="565" spans="1:11" x14ac:dyDescent="0.2">
      <c r="B565" s="34">
        <f t="shared" si="190"/>
        <v>41966</v>
      </c>
      <c r="C565" s="11" t="s">
        <v>28</v>
      </c>
      <c r="D565" s="1"/>
      <c r="E565" s="1"/>
      <c r="F565" s="1"/>
      <c r="G565" s="1">
        <v>0</v>
      </c>
      <c r="H565" s="1"/>
      <c r="I565" s="22"/>
      <c r="J565" s="31">
        <f>J564</f>
        <v>0</v>
      </c>
      <c r="K565" s="26" t="str">
        <f>K564</f>
        <v/>
      </c>
    </row>
    <row r="566" spans="1:11" ht="13.5" thickBot="1" x14ac:dyDescent="0.25">
      <c r="B566" s="34"/>
      <c r="C566" s="8"/>
      <c r="D566" s="2"/>
      <c r="E566" s="2"/>
      <c r="F566" s="2"/>
      <c r="G566" s="2"/>
      <c r="H566" s="2"/>
      <c r="I566" s="45"/>
      <c r="J566" s="46"/>
      <c r="K566" s="47"/>
    </row>
    <row r="567" spans="1:11" ht="13.5" thickBot="1" x14ac:dyDescent="0.25">
      <c r="C567" s="9" t="s">
        <v>11</v>
      </c>
      <c r="D567" s="10"/>
      <c r="E567" s="10">
        <f>IF(E564="",SUM(E563,-D559),SUM(E564,-D559))</f>
        <v>0</v>
      </c>
      <c r="F567" s="10">
        <f>SUM(F559:F564)</f>
        <v>0</v>
      </c>
      <c r="G567" s="10">
        <f>SUM(G559:G565)</f>
        <v>0</v>
      </c>
      <c r="H567" s="10">
        <f>SUM(H559:H564)</f>
        <v>0</v>
      </c>
      <c r="I567" s="21" t="str">
        <f>I564</f>
        <v/>
      </c>
      <c r="J567" s="20" t="str">
        <f>IF(E563="","",J555+F567)</f>
        <v/>
      </c>
      <c r="K567" s="20" t="str">
        <f>IF(E563="","",K555+H567)</f>
        <v/>
      </c>
    </row>
    <row r="568" spans="1:11" ht="13.5" thickBot="1" x14ac:dyDescent="0.25"/>
    <row r="569" spans="1:11" x14ac:dyDescent="0.2">
      <c r="A569" s="15" t="s">
        <v>10</v>
      </c>
      <c r="B569" s="16">
        <f>SUM(B557,1)</f>
        <v>48</v>
      </c>
      <c r="C569" s="3"/>
      <c r="D569" s="4"/>
      <c r="E569" s="4"/>
      <c r="F569" s="4"/>
      <c r="G569" s="4"/>
      <c r="H569" s="4"/>
      <c r="I569" s="5"/>
      <c r="J569" s="27"/>
      <c r="K569" s="28"/>
    </row>
    <row r="570" spans="1:11" x14ac:dyDescent="0.2">
      <c r="C570" s="6"/>
      <c r="D570" s="12" t="s">
        <v>5</v>
      </c>
      <c r="E570" s="12" t="s">
        <v>6</v>
      </c>
      <c r="F570" s="12" t="s">
        <v>7</v>
      </c>
      <c r="G570" s="13" t="s">
        <v>8</v>
      </c>
      <c r="H570" s="14" t="s">
        <v>9</v>
      </c>
      <c r="I570" s="7"/>
      <c r="J570" s="25" t="s">
        <v>25</v>
      </c>
      <c r="K570" s="22" t="s">
        <v>26</v>
      </c>
    </row>
    <row r="571" spans="1:11" x14ac:dyDescent="0.2">
      <c r="B571" s="34">
        <f>B565+1</f>
        <v>41967</v>
      </c>
      <c r="C571" s="11" t="s">
        <v>0</v>
      </c>
      <c r="D571" s="1">
        <f>IF(E564="",E563,E564)</f>
        <v>0</v>
      </c>
      <c r="E571" s="1"/>
      <c r="F571" s="1">
        <f t="shared" ref="F571:F575" si="191">IF(SUM(E571,-D571)&lt;0,0,(SUM(E571,-D571)))</f>
        <v>0</v>
      </c>
      <c r="G571" s="1">
        <v>0</v>
      </c>
      <c r="H571" s="1">
        <f t="shared" ref="H571:H576" si="192">SUM(F571,G571)</f>
        <v>0</v>
      </c>
      <c r="I571" s="22" t="str">
        <f t="shared" ref="I571:I576" si="193">IF(K571="","",K571-J571)</f>
        <v/>
      </c>
      <c r="J571" s="31" t="str">
        <f>IF(E571="","",E571)</f>
        <v/>
      </c>
      <c r="K571" s="26" t="str">
        <f>IF(E571="","",K565+H571)</f>
        <v/>
      </c>
    </row>
    <row r="572" spans="1:11" x14ac:dyDescent="0.2">
      <c r="B572" s="34">
        <f t="shared" ref="B572:B577" si="194">B571+1</f>
        <v>41968</v>
      </c>
      <c r="C572" s="11" t="s">
        <v>1</v>
      </c>
      <c r="D572" s="1">
        <f>SUM(E571)</f>
        <v>0</v>
      </c>
      <c r="E572" s="1"/>
      <c r="F572" s="1">
        <f t="shared" si="191"/>
        <v>0</v>
      </c>
      <c r="G572" s="1">
        <v>0</v>
      </c>
      <c r="H572" s="1">
        <f t="shared" si="192"/>
        <v>0</v>
      </c>
      <c r="I572" s="22" t="str">
        <f t="shared" si="193"/>
        <v/>
      </c>
      <c r="J572" s="31" t="str">
        <f>IF(E572="","",E572)</f>
        <v/>
      </c>
      <c r="K572" s="26" t="str">
        <f>IF(E572="","",K571+H572)</f>
        <v/>
      </c>
    </row>
    <row r="573" spans="1:11" x14ac:dyDescent="0.2">
      <c r="B573" s="34">
        <f t="shared" si="194"/>
        <v>41969</v>
      </c>
      <c r="C573" s="11" t="s">
        <v>2</v>
      </c>
      <c r="D573" s="1">
        <f>SUM(E572)</f>
        <v>0</v>
      </c>
      <c r="E573" s="1"/>
      <c r="F573" s="1">
        <f t="shared" si="191"/>
        <v>0</v>
      </c>
      <c r="G573" s="1">
        <v>0</v>
      </c>
      <c r="H573" s="1">
        <f t="shared" si="192"/>
        <v>0</v>
      </c>
      <c r="I573" s="22" t="str">
        <f t="shared" si="193"/>
        <v/>
      </c>
      <c r="J573" s="31" t="str">
        <f>IF(E573="","",E573)</f>
        <v/>
      </c>
      <c r="K573" s="30" t="str">
        <f>IF(E573="","",K572+H573)</f>
        <v/>
      </c>
    </row>
    <row r="574" spans="1:11" x14ac:dyDescent="0.2">
      <c r="B574" s="34">
        <f t="shared" si="194"/>
        <v>41970</v>
      </c>
      <c r="C574" s="11" t="s">
        <v>3</v>
      </c>
      <c r="D574" s="1">
        <f>SUM(E573)</f>
        <v>0</v>
      </c>
      <c r="E574" s="1"/>
      <c r="F574" s="1">
        <f>IF(SUM(E574,-D574)&lt;0,0,(SUM(E574,-D574)))</f>
        <v>0</v>
      </c>
      <c r="G574" s="1">
        <v>0</v>
      </c>
      <c r="H574" s="1">
        <f t="shared" si="192"/>
        <v>0</v>
      </c>
      <c r="I574" s="22" t="str">
        <f t="shared" si="193"/>
        <v/>
      </c>
      <c r="J574" s="31" t="str">
        <f>IF(E574="","",E574)</f>
        <v/>
      </c>
      <c r="K574" s="26" t="str">
        <f>IF(E574="","",K573+H574)</f>
        <v/>
      </c>
    </row>
    <row r="575" spans="1:11" x14ac:dyDescent="0.2">
      <c r="B575" s="34">
        <f t="shared" si="194"/>
        <v>41971</v>
      </c>
      <c r="C575" s="11" t="s">
        <v>4</v>
      </c>
      <c r="D575" s="1">
        <f>SUM(E574)</f>
        <v>0</v>
      </c>
      <c r="E575" s="1"/>
      <c r="F575" s="1">
        <f t="shared" si="191"/>
        <v>0</v>
      </c>
      <c r="G575" s="1">
        <v>0</v>
      </c>
      <c r="H575" s="1">
        <f t="shared" si="192"/>
        <v>0</v>
      </c>
      <c r="I575" s="22" t="str">
        <f t="shared" si="193"/>
        <v/>
      </c>
      <c r="J575" s="31" t="str">
        <f>IF(E575="","",E575)</f>
        <v/>
      </c>
      <c r="K575" s="26" t="str">
        <f>IF(E575="","",K574+H575)</f>
        <v/>
      </c>
    </row>
    <row r="576" spans="1:11" x14ac:dyDescent="0.2">
      <c r="B576" s="34">
        <f t="shared" si="194"/>
        <v>41972</v>
      </c>
      <c r="C576" s="50" t="s">
        <v>27</v>
      </c>
      <c r="D576" s="29" t="str">
        <f>IF(E576="","",SUM(E575))</f>
        <v/>
      </c>
      <c r="E576" s="29"/>
      <c r="F576" s="29" t="str">
        <f>IF(E576="","",SUM(E576,-D576))</f>
        <v/>
      </c>
      <c r="G576" s="29">
        <v>0</v>
      </c>
      <c r="H576" s="29">
        <f t="shared" si="192"/>
        <v>0</v>
      </c>
      <c r="I576" s="157" t="str">
        <f t="shared" si="193"/>
        <v/>
      </c>
      <c r="J576" s="158">
        <f>IF(E576="",E575,E576)</f>
        <v>0</v>
      </c>
      <c r="K576" s="30" t="str">
        <f>IF(K575="","",K575+H576)</f>
        <v/>
      </c>
    </row>
    <row r="577" spans="1:12" x14ac:dyDescent="0.2">
      <c r="B577" s="34">
        <f t="shared" si="194"/>
        <v>41973</v>
      </c>
      <c r="C577" s="51" t="s">
        <v>28</v>
      </c>
      <c r="D577" s="52"/>
      <c r="E577" s="52"/>
      <c r="F577" s="52"/>
      <c r="G577" s="52">
        <v>0</v>
      </c>
      <c r="H577" s="52"/>
      <c r="I577" s="53"/>
      <c r="J577" s="54">
        <f>J576</f>
        <v>0</v>
      </c>
      <c r="K577" s="55" t="str">
        <f>K576</f>
        <v/>
      </c>
    </row>
    <row r="578" spans="1:12" ht="13.5" thickBot="1" x14ac:dyDescent="0.25">
      <c r="B578" s="34"/>
      <c r="C578" s="8"/>
      <c r="D578" s="2"/>
      <c r="E578" s="2"/>
      <c r="F578" s="2"/>
      <c r="G578" s="2"/>
      <c r="H578" s="2"/>
      <c r="I578" s="45"/>
      <c r="J578" s="46"/>
      <c r="K578" s="47"/>
    </row>
    <row r="579" spans="1:12" ht="13.5" thickBot="1" x14ac:dyDescent="0.25">
      <c r="C579" s="9" t="s">
        <v>11</v>
      </c>
      <c r="D579" s="10"/>
      <c r="E579" s="10">
        <f>IF(E576="",SUM(E575,-D571),SUM(E576,-D571))</f>
        <v>0</v>
      </c>
      <c r="F579" s="10">
        <f>SUM(F571:F576)</f>
        <v>0</v>
      </c>
      <c r="G579" s="10">
        <f>SUM(G571:G577)</f>
        <v>0</v>
      </c>
      <c r="H579" s="10">
        <f>SUM(H571:H576)</f>
        <v>0</v>
      </c>
      <c r="I579" s="21" t="str">
        <f>I576</f>
        <v/>
      </c>
      <c r="J579" s="20" t="str">
        <f>IF(E575="","",J567+F579)</f>
        <v/>
      </c>
      <c r="K579" s="20" t="str">
        <f>IF(E575="","",K567+H579)</f>
        <v/>
      </c>
      <c r="L579" s="32" t="str">
        <f>IF(J579="","",K579-J579)</f>
        <v/>
      </c>
    </row>
    <row r="580" spans="1:12" ht="13.5" thickBot="1" x14ac:dyDescent="0.25"/>
    <row r="581" spans="1:12" x14ac:dyDescent="0.2">
      <c r="A581" s="15" t="s">
        <v>10</v>
      </c>
      <c r="B581" s="16">
        <f>SUM(B569,1)</f>
        <v>49</v>
      </c>
      <c r="C581" s="3"/>
      <c r="D581" s="4"/>
      <c r="E581" s="4"/>
      <c r="F581" s="4"/>
      <c r="G581" s="4"/>
      <c r="H581" s="4"/>
      <c r="I581" s="5"/>
      <c r="J581" s="27"/>
      <c r="K581" s="28"/>
    </row>
    <row r="582" spans="1:12" x14ac:dyDescent="0.2">
      <c r="C582" s="6"/>
      <c r="D582" s="12" t="s">
        <v>5</v>
      </c>
      <c r="E582" s="12" t="s">
        <v>6</v>
      </c>
      <c r="F582" s="12" t="s">
        <v>7</v>
      </c>
      <c r="G582" s="13" t="s">
        <v>8</v>
      </c>
      <c r="H582" s="14" t="s">
        <v>9</v>
      </c>
      <c r="I582" s="7"/>
      <c r="J582" s="25" t="s">
        <v>25</v>
      </c>
      <c r="K582" s="22" t="s">
        <v>26</v>
      </c>
    </row>
    <row r="583" spans="1:12" x14ac:dyDescent="0.2">
      <c r="B583" s="34">
        <f>B577+1</f>
        <v>41974</v>
      </c>
      <c r="C583" s="11" t="s">
        <v>0</v>
      </c>
      <c r="D583" s="1">
        <f>IF(E576="",E575,E576)</f>
        <v>0</v>
      </c>
      <c r="E583" s="1"/>
      <c r="F583" s="1">
        <f t="shared" ref="F583:F587" si="195">IF(SUM(E583,-D583)&lt;0,0,(SUM(E583,-D583)))</f>
        <v>0</v>
      </c>
      <c r="G583" s="1">
        <v>0</v>
      </c>
      <c r="H583" s="1">
        <f t="shared" ref="H583:H588" si="196">SUM(F583,G583)</f>
        <v>0</v>
      </c>
      <c r="I583" s="22" t="str">
        <f t="shared" ref="I583:I588" si="197">IF(K583="","",K583-J583)</f>
        <v/>
      </c>
      <c r="J583" s="31" t="str">
        <f>IF(E583="","",E583)</f>
        <v/>
      </c>
      <c r="K583" s="26" t="str">
        <f>IF(E583="","",K577+H583)</f>
        <v/>
      </c>
    </row>
    <row r="584" spans="1:12" x14ac:dyDescent="0.2">
      <c r="B584" s="34">
        <f t="shared" ref="B584:B589" si="198">B583+1</f>
        <v>41975</v>
      </c>
      <c r="C584" s="11" t="s">
        <v>1</v>
      </c>
      <c r="D584" s="1">
        <f>SUM(E583)</f>
        <v>0</v>
      </c>
      <c r="E584" s="1"/>
      <c r="F584" s="1">
        <f t="shared" si="195"/>
        <v>0</v>
      </c>
      <c r="G584" s="1">
        <v>0</v>
      </c>
      <c r="H584" s="1">
        <f t="shared" si="196"/>
        <v>0</v>
      </c>
      <c r="I584" s="22" t="str">
        <f t="shared" si="197"/>
        <v/>
      </c>
      <c r="J584" s="31" t="str">
        <f>IF(E584="","",E584)</f>
        <v/>
      </c>
      <c r="K584" s="26" t="str">
        <f>IF(E584="","",K583+H584)</f>
        <v/>
      </c>
    </row>
    <row r="585" spans="1:12" x14ac:dyDescent="0.2">
      <c r="B585" s="34">
        <f t="shared" si="198"/>
        <v>41976</v>
      </c>
      <c r="C585" s="11" t="s">
        <v>2</v>
      </c>
      <c r="D585" s="1">
        <f>SUM(E584)</f>
        <v>0</v>
      </c>
      <c r="E585" s="1"/>
      <c r="F585" s="1">
        <f t="shared" si="195"/>
        <v>0</v>
      </c>
      <c r="G585" s="1">
        <v>0</v>
      </c>
      <c r="H585" s="1">
        <f t="shared" si="196"/>
        <v>0</v>
      </c>
      <c r="I585" s="22" t="str">
        <f t="shared" si="197"/>
        <v/>
      </c>
      <c r="J585" s="31" t="str">
        <f>IF(E585="","",E585)</f>
        <v/>
      </c>
      <c r="K585" s="30" t="str">
        <f>IF(E585="","",K584+H585)</f>
        <v/>
      </c>
    </row>
    <row r="586" spans="1:12" x14ac:dyDescent="0.2">
      <c r="B586" s="34">
        <f t="shared" si="198"/>
        <v>41977</v>
      </c>
      <c r="C586" s="11" t="s">
        <v>3</v>
      </c>
      <c r="D586" s="1">
        <f>SUM(E585)</f>
        <v>0</v>
      </c>
      <c r="E586" s="1"/>
      <c r="F586" s="1">
        <f>IF(SUM(E586,-D586)&lt;0,0,(SUM(E586,-D586)))</f>
        <v>0</v>
      </c>
      <c r="G586" s="1">
        <v>0</v>
      </c>
      <c r="H586" s="1">
        <f t="shared" si="196"/>
        <v>0</v>
      </c>
      <c r="I586" s="22" t="str">
        <f t="shared" si="197"/>
        <v/>
      </c>
      <c r="J586" s="31" t="str">
        <f>IF(E586="","",E586)</f>
        <v/>
      </c>
      <c r="K586" s="26" t="str">
        <f>IF(E586="","",K585+H586)</f>
        <v/>
      </c>
    </row>
    <row r="587" spans="1:12" x14ac:dyDescent="0.2">
      <c r="B587" s="34">
        <f t="shared" si="198"/>
        <v>41978</v>
      </c>
      <c r="C587" s="11" t="s">
        <v>4</v>
      </c>
      <c r="D587" s="1">
        <f>SUM(E586)</f>
        <v>0</v>
      </c>
      <c r="E587" s="1"/>
      <c r="F587" s="1">
        <f t="shared" si="195"/>
        <v>0</v>
      </c>
      <c r="G587" s="1">
        <v>0</v>
      </c>
      <c r="H587" s="1">
        <f t="shared" si="196"/>
        <v>0</v>
      </c>
      <c r="I587" s="22" t="str">
        <f t="shared" si="197"/>
        <v/>
      </c>
      <c r="J587" s="31" t="str">
        <f>IF(E587="","",E587)</f>
        <v/>
      </c>
      <c r="K587" s="26" t="str">
        <f>IF(E587="","",K586+H587)</f>
        <v/>
      </c>
    </row>
    <row r="588" spans="1:12" x14ac:dyDescent="0.2">
      <c r="B588" s="34">
        <f t="shared" si="198"/>
        <v>41979</v>
      </c>
      <c r="C588" s="11" t="s">
        <v>27</v>
      </c>
      <c r="D588" s="1" t="str">
        <f>IF(E588="","",SUM(E587))</f>
        <v/>
      </c>
      <c r="E588" s="1"/>
      <c r="F588" s="1" t="str">
        <f>IF(E588="","",SUM(E588,-D588))</f>
        <v/>
      </c>
      <c r="G588" s="1">
        <v>0</v>
      </c>
      <c r="H588" s="1">
        <f t="shared" si="196"/>
        <v>0</v>
      </c>
      <c r="I588" s="22" t="str">
        <f t="shared" si="197"/>
        <v/>
      </c>
      <c r="J588" s="31">
        <f>IF(E588="",E587,E588)</f>
        <v>0</v>
      </c>
      <c r="K588" s="26" t="str">
        <f>IF(K587="","",K587+H588)</f>
        <v/>
      </c>
    </row>
    <row r="589" spans="1:12" x14ac:dyDescent="0.2">
      <c r="B589" s="34">
        <f t="shared" si="198"/>
        <v>41980</v>
      </c>
      <c r="C589" s="11" t="s">
        <v>28</v>
      </c>
      <c r="D589" s="1"/>
      <c r="E589" s="1"/>
      <c r="F589" s="1"/>
      <c r="G589" s="1">
        <v>0</v>
      </c>
      <c r="H589" s="1"/>
      <c r="I589" s="22"/>
      <c r="J589" s="31">
        <f>J588</f>
        <v>0</v>
      </c>
      <c r="K589" s="26" t="str">
        <f>K588</f>
        <v/>
      </c>
    </row>
    <row r="590" spans="1:12" ht="13.5" thickBot="1" x14ac:dyDescent="0.25">
      <c r="B590" s="34"/>
      <c r="C590" s="8"/>
      <c r="D590" s="2"/>
      <c r="E590" s="2"/>
      <c r="F590" s="2"/>
      <c r="G590" s="2"/>
      <c r="H590" s="2"/>
      <c r="I590" s="45"/>
      <c r="J590" s="46"/>
      <c r="K590" s="47"/>
    </row>
    <row r="591" spans="1:12" ht="13.5" thickBot="1" x14ac:dyDescent="0.25">
      <c r="C591" s="9" t="s">
        <v>11</v>
      </c>
      <c r="D591" s="10"/>
      <c r="E591" s="10">
        <f>IF(E588="",SUM(E587,-D583),SUM(E588,-D583))</f>
        <v>0</v>
      </c>
      <c r="F591" s="10">
        <f>SUM(F583:F588)</f>
        <v>0</v>
      </c>
      <c r="G591" s="10">
        <f>SUM(G583:G589)</f>
        <v>0</v>
      </c>
      <c r="H591" s="10">
        <f>SUM(H583:H588)</f>
        <v>0</v>
      </c>
      <c r="I591" s="21" t="str">
        <f>I588</f>
        <v/>
      </c>
      <c r="J591" s="20" t="str">
        <f>IF(E587="","",J579+F591)</f>
        <v/>
      </c>
      <c r="K591" s="20" t="str">
        <f>IF(E587="","",K579+H591)</f>
        <v/>
      </c>
      <c r="L591" s="32" t="str">
        <f>IF(J591="","",K591-J591)</f>
        <v/>
      </c>
    </row>
    <row r="592" spans="1:12" ht="13.5" thickBot="1" x14ac:dyDescent="0.25"/>
    <row r="593" spans="1:12" x14ac:dyDescent="0.2">
      <c r="A593" s="15" t="s">
        <v>10</v>
      </c>
      <c r="B593" s="16">
        <f>SUM(B581,1)</f>
        <v>50</v>
      </c>
      <c r="C593" s="3"/>
      <c r="D593" s="4"/>
      <c r="E593" s="4"/>
      <c r="F593" s="4"/>
      <c r="G593" s="4"/>
      <c r="H593" s="4"/>
      <c r="I593" s="5"/>
      <c r="J593" s="27"/>
      <c r="K593" s="28"/>
    </row>
    <row r="594" spans="1:12" x14ac:dyDescent="0.2">
      <c r="C594" s="6"/>
      <c r="D594" s="12" t="s">
        <v>5</v>
      </c>
      <c r="E594" s="12" t="s">
        <v>6</v>
      </c>
      <c r="F594" s="12" t="s">
        <v>7</v>
      </c>
      <c r="G594" s="13" t="s">
        <v>8</v>
      </c>
      <c r="H594" s="14" t="s">
        <v>9</v>
      </c>
      <c r="I594" s="7"/>
      <c r="J594" s="25" t="s">
        <v>25</v>
      </c>
      <c r="K594" s="22" t="s">
        <v>26</v>
      </c>
    </row>
    <row r="595" spans="1:12" x14ac:dyDescent="0.2">
      <c r="B595" s="34">
        <f>B589+1</f>
        <v>41981</v>
      </c>
      <c r="C595" s="11" t="s">
        <v>0</v>
      </c>
      <c r="D595" s="1">
        <f>IF(E588="",E587,E588)</f>
        <v>0</v>
      </c>
      <c r="E595" s="1"/>
      <c r="F595" s="1">
        <f t="shared" ref="F595:F599" si="199">IF(SUM(E595,-D595)&lt;0,0,(SUM(E595,-D595)))</f>
        <v>0</v>
      </c>
      <c r="G595" s="1">
        <v>0</v>
      </c>
      <c r="H595" s="1">
        <f t="shared" ref="H595:H600" si="200">SUM(F595,G595)</f>
        <v>0</v>
      </c>
      <c r="I595" s="22" t="str">
        <f t="shared" ref="I595:I600" si="201">IF(K595="","",K595-J595)</f>
        <v/>
      </c>
      <c r="J595" s="31" t="str">
        <f>IF(E595="","",E595)</f>
        <v/>
      </c>
      <c r="K595" s="26" t="str">
        <f>IF(E595="","",K589+H595)</f>
        <v/>
      </c>
    </row>
    <row r="596" spans="1:12" x14ac:dyDescent="0.2">
      <c r="B596" s="34">
        <f t="shared" ref="B596:B601" si="202">B595+1</f>
        <v>41982</v>
      </c>
      <c r="C596" s="11" t="s">
        <v>1</v>
      </c>
      <c r="D596" s="1">
        <f>SUM(E595)</f>
        <v>0</v>
      </c>
      <c r="E596" s="1"/>
      <c r="F596" s="1">
        <f t="shared" si="199"/>
        <v>0</v>
      </c>
      <c r="G596" s="1">
        <v>0</v>
      </c>
      <c r="H596" s="1">
        <f t="shared" si="200"/>
        <v>0</v>
      </c>
      <c r="I596" s="22" t="str">
        <f t="shared" si="201"/>
        <v/>
      </c>
      <c r="J596" s="31" t="str">
        <f>IF(E596="","",E596)</f>
        <v/>
      </c>
      <c r="K596" s="26" t="str">
        <f>IF(E596="","",K595+H596)</f>
        <v/>
      </c>
    </row>
    <row r="597" spans="1:12" x14ac:dyDescent="0.2">
      <c r="B597" s="34">
        <f t="shared" si="202"/>
        <v>41983</v>
      </c>
      <c r="C597" s="11" t="s">
        <v>2</v>
      </c>
      <c r="D597" s="1">
        <f>SUM(E596)</f>
        <v>0</v>
      </c>
      <c r="E597" s="1"/>
      <c r="F597" s="1">
        <f t="shared" si="199"/>
        <v>0</v>
      </c>
      <c r="G597" s="1">
        <v>0</v>
      </c>
      <c r="H597" s="1">
        <f t="shared" si="200"/>
        <v>0</v>
      </c>
      <c r="I597" s="22" t="str">
        <f t="shared" si="201"/>
        <v/>
      </c>
      <c r="J597" s="31" t="str">
        <f>IF(E597="","",E597)</f>
        <v/>
      </c>
      <c r="K597" s="30" t="str">
        <f>IF(E597="","",K596+H597)</f>
        <v/>
      </c>
    </row>
    <row r="598" spans="1:12" x14ac:dyDescent="0.2">
      <c r="B598" s="34">
        <f t="shared" si="202"/>
        <v>41984</v>
      </c>
      <c r="C598" s="11" t="s">
        <v>3</v>
      </c>
      <c r="D598" s="1">
        <f>SUM(E597)</f>
        <v>0</v>
      </c>
      <c r="E598" s="1"/>
      <c r="F598" s="1">
        <f>IF(SUM(E598,-D598)&lt;0,0,(SUM(E598,-D598)))</f>
        <v>0</v>
      </c>
      <c r="G598" s="1">
        <v>0</v>
      </c>
      <c r="H598" s="1">
        <f t="shared" si="200"/>
        <v>0</v>
      </c>
      <c r="I598" s="22" t="str">
        <f t="shared" si="201"/>
        <v/>
      </c>
      <c r="J598" s="31" t="str">
        <f>IF(E598="","",E598)</f>
        <v/>
      </c>
      <c r="K598" s="26" t="str">
        <f>IF(E598="","",K597+H598)</f>
        <v/>
      </c>
    </row>
    <row r="599" spans="1:12" x14ac:dyDescent="0.2">
      <c r="B599" s="34">
        <f t="shared" si="202"/>
        <v>41985</v>
      </c>
      <c r="C599" s="11" t="s">
        <v>4</v>
      </c>
      <c r="D599" s="1">
        <f>SUM(E598)</f>
        <v>0</v>
      </c>
      <c r="E599" s="1"/>
      <c r="F599" s="1">
        <f t="shared" si="199"/>
        <v>0</v>
      </c>
      <c r="G599" s="1">
        <v>0</v>
      </c>
      <c r="H599" s="1">
        <f t="shared" si="200"/>
        <v>0</v>
      </c>
      <c r="I599" s="22" t="str">
        <f t="shared" si="201"/>
        <v/>
      </c>
      <c r="J599" s="31" t="str">
        <f>IF(E599="","",E599)</f>
        <v/>
      </c>
      <c r="K599" s="26" t="str">
        <f>IF(E599="","",K598+H599)</f>
        <v/>
      </c>
    </row>
    <row r="600" spans="1:12" x14ac:dyDescent="0.2">
      <c r="B600" s="34">
        <f t="shared" si="202"/>
        <v>41986</v>
      </c>
      <c r="C600" s="11" t="s">
        <v>27</v>
      </c>
      <c r="D600" s="1" t="str">
        <f>IF(E600="","",SUM(E599))</f>
        <v/>
      </c>
      <c r="E600" s="1"/>
      <c r="F600" s="1" t="str">
        <f>IF(E600="","",SUM(E600,-D600))</f>
        <v/>
      </c>
      <c r="G600" s="1">
        <v>0</v>
      </c>
      <c r="H600" s="1">
        <f t="shared" si="200"/>
        <v>0</v>
      </c>
      <c r="I600" s="22" t="str">
        <f t="shared" si="201"/>
        <v/>
      </c>
      <c r="J600" s="31">
        <f>IF(E600="",E599,E600)</f>
        <v>0</v>
      </c>
      <c r="K600" s="26" t="str">
        <f>IF(K599="","",K599+H600)</f>
        <v/>
      </c>
    </row>
    <row r="601" spans="1:12" x14ac:dyDescent="0.2">
      <c r="B601" s="34">
        <f t="shared" si="202"/>
        <v>41987</v>
      </c>
      <c r="C601" s="11" t="s">
        <v>28</v>
      </c>
      <c r="D601" s="1"/>
      <c r="E601" s="1"/>
      <c r="F601" s="1"/>
      <c r="G601" s="1">
        <v>0</v>
      </c>
      <c r="H601" s="1"/>
      <c r="I601" s="22"/>
      <c r="J601" s="31">
        <f>J600</f>
        <v>0</v>
      </c>
      <c r="K601" s="26" t="str">
        <f>K600</f>
        <v/>
      </c>
    </row>
    <row r="602" spans="1:12" ht="13.5" thickBot="1" x14ac:dyDescent="0.25">
      <c r="B602" s="34"/>
      <c r="C602" s="8"/>
      <c r="D602" s="2"/>
      <c r="E602" s="2"/>
      <c r="F602" s="2"/>
      <c r="G602" s="2"/>
      <c r="H602" s="2"/>
      <c r="I602" s="45"/>
      <c r="J602" s="46"/>
      <c r="K602" s="47"/>
    </row>
    <row r="603" spans="1:12" ht="13.5" thickBot="1" x14ac:dyDescent="0.25">
      <c r="C603" s="9" t="s">
        <v>11</v>
      </c>
      <c r="D603" s="10"/>
      <c r="E603" s="10">
        <f>IF(E600="",SUM(E599,-D595),SUM(E600,-D595))</f>
        <v>0</v>
      </c>
      <c r="F603" s="10">
        <f>SUM(F595:F600)</f>
        <v>0</v>
      </c>
      <c r="G603" s="10">
        <f>SUM(G595:G601)</f>
        <v>0</v>
      </c>
      <c r="H603" s="10">
        <f>SUM(H595:H600)</f>
        <v>0</v>
      </c>
      <c r="I603" s="21" t="str">
        <f>I600</f>
        <v/>
      </c>
      <c r="J603" s="20" t="str">
        <f>IF(E599="","",J591+F603)</f>
        <v/>
      </c>
      <c r="K603" s="20" t="str">
        <f>IF(E599="","",K591+H603)</f>
        <v/>
      </c>
      <c r="L603" s="32" t="str">
        <f>IF(J603="","",K603-J603)</f>
        <v/>
      </c>
    </row>
    <row r="604" spans="1:12" ht="13.5" thickBot="1" x14ac:dyDescent="0.25"/>
    <row r="605" spans="1:12" x14ac:dyDescent="0.2">
      <c r="A605" s="15" t="s">
        <v>10</v>
      </c>
      <c r="B605" s="16">
        <f>SUM(B593,1)</f>
        <v>51</v>
      </c>
      <c r="C605" s="3"/>
      <c r="D605" s="4"/>
      <c r="E605" s="4"/>
      <c r="F605" s="4"/>
      <c r="G605" s="4"/>
      <c r="H605" s="4"/>
      <c r="I605" s="5"/>
      <c r="J605" s="27"/>
      <c r="K605" s="28"/>
    </row>
    <row r="606" spans="1:12" x14ac:dyDescent="0.2">
      <c r="C606" s="6"/>
      <c r="D606" s="12" t="s">
        <v>5</v>
      </c>
      <c r="E606" s="12" t="s">
        <v>6</v>
      </c>
      <c r="F606" s="12" t="s">
        <v>7</v>
      </c>
      <c r="G606" s="13" t="s">
        <v>8</v>
      </c>
      <c r="H606" s="14" t="s">
        <v>9</v>
      </c>
      <c r="I606" s="7"/>
      <c r="J606" s="25" t="s">
        <v>25</v>
      </c>
      <c r="K606" s="22" t="s">
        <v>26</v>
      </c>
    </row>
    <row r="607" spans="1:12" x14ac:dyDescent="0.2">
      <c r="B607" s="34">
        <f>B601+1</f>
        <v>41988</v>
      </c>
      <c r="C607" s="11" t="s">
        <v>0</v>
      </c>
      <c r="D607" s="1">
        <f>IF(E600="",E599,E600)</f>
        <v>0</v>
      </c>
      <c r="E607" s="1"/>
      <c r="F607" s="1">
        <f t="shared" ref="F607:F611" si="203">IF(SUM(E607,-D607)&lt;0,0,(SUM(E607,-D607)))</f>
        <v>0</v>
      </c>
      <c r="G607" s="1">
        <v>0</v>
      </c>
      <c r="H607" s="1">
        <f t="shared" ref="H607:H612" si="204">SUM(F607,G607)</f>
        <v>0</v>
      </c>
      <c r="I607" s="22" t="str">
        <f t="shared" ref="I607:I612" si="205">IF(K607="","",K607-J607)</f>
        <v/>
      </c>
      <c r="J607" s="31" t="str">
        <f>IF(E607="","",E607)</f>
        <v/>
      </c>
      <c r="K607" s="26" t="str">
        <f>IF(E607="","",K601+H607)</f>
        <v/>
      </c>
    </row>
    <row r="608" spans="1:12" x14ac:dyDescent="0.2">
      <c r="B608" s="34">
        <f t="shared" ref="B608:B613" si="206">B607+1</f>
        <v>41989</v>
      </c>
      <c r="C608" s="11" t="s">
        <v>1</v>
      </c>
      <c r="D608" s="1">
        <f>SUM(E607)</f>
        <v>0</v>
      </c>
      <c r="E608" s="1"/>
      <c r="F608" s="1">
        <f t="shared" si="203"/>
        <v>0</v>
      </c>
      <c r="G608" s="1">
        <v>0</v>
      </c>
      <c r="H608" s="1">
        <f t="shared" si="204"/>
        <v>0</v>
      </c>
      <c r="I608" s="22" t="str">
        <f t="shared" si="205"/>
        <v/>
      </c>
      <c r="J608" s="31" t="str">
        <f>IF(E608="","",E608)</f>
        <v/>
      </c>
      <c r="K608" s="26" t="str">
        <f>IF(E608="","",K607+H608)</f>
        <v/>
      </c>
    </row>
    <row r="609" spans="1:12" x14ac:dyDescent="0.2">
      <c r="B609" s="34">
        <f t="shared" si="206"/>
        <v>41990</v>
      </c>
      <c r="C609" s="11" t="s">
        <v>2</v>
      </c>
      <c r="D609" s="1">
        <f>SUM(E608)</f>
        <v>0</v>
      </c>
      <c r="E609" s="1"/>
      <c r="F609" s="1">
        <f t="shared" si="203"/>
        <v>0</v>
      </c>
      <c r="G609" s="1">
        <v>0</v>
      </c>
      <c r="H609" s="1">
        <f t="shared" si="204"/>
        <v>0</v>
      </c>
      <c r="I609" s="22" t="str">
        <f t="shared" si="205"/>
        <v/>
      </c>
      <c r="J609" s="31" t="str">
        <f>IF(E609="","",E609)</f>
        <v/>
      </c>
      <c r="K609" s="30" t="str">
        <f>IF(E609="","",K608+H609)</f>
        <v/>
      </c>
    </row>
    <row r="610" spans="1:12" x14ac:dyDescent="0.2">
      <c r="B610" s="34">
        <f t="shared" si="206"/>
        <v>41991</v>
      </c>
      <c r="C610" s="11" t="s">
        <v>3</v>
      </c>
      <c r="D610" s="1">
        <f>SUM(E609)</f>
        <v>0</v>
      </c>
      <c r="E610" s="1"/>
      <c r="F610" s="1">
        <f>IF(SUM(E610,-D610)&lt;0,0,(SUM(E610,-D610)))</f>
        <v>0</v>
      </c>
      <c r="G610" s="1">
        <v>0</v>
      </c>
      <c r="H610" s="1">
        <f t="shared" si="204"/>
        <v>0</v>
      </c>
      <c r="I610" s="22" t="str">
        <f t="shared" si="205"/>
        <v/>
      </c>
      <c r="J610" s="31" t="str">
        <f>IF(E610="","",E610)</f>
        <v/>
      </c>
      <c r="K610" s="26" t="str">
        <f>IF(E610="","",K609+H610)</f>
        <v/>
      </c>
    </row>
    <row r="611" spans="1:12" x14ac:dyDescent="0.2">
      <c r="B611" s="34">
        <f t="shared" si="206"/>
        <v>41992</v>
      </c>
      <c r="C611" s="11" t="s">
        <v>4</v>
      </c>
      <c r="D611" s="1">
        <f>SUM(E610)</f>
        <v>0</v>
      </c>
      <c r="E611" s="1"/>
      <c r="F611" s="1">
        <f t="shared" si="203"/>
        <v>0</v>
      </c>
      <c r="G611" s="1">
        <v>0</v>
      </c>
      <c r="H611" s="1">
        <f t="shared" si="204"/>
        <v>0</v>
      </c>
      <c r="I611" s="22" t="str">
        <f t="shared" si="205"/>
        <v/>
      </c>
      <c r="J611" s="31" t="str">
        <f>IF(E611="","",E611)</f>
        <v/>
      </c>
      <c r="K611" s="26" t="str">
        <f>IF(E611="","",K610+H611)</f>
        <v/>
      </c>
    </row>
    <row r="612" spans="1:12" x14ac:dyDescent="0.2">
      <c r="B612" s="34">
        <f t="shared" si="206"/>
        <v>41993</v>
      </c>
      <c r="C612" s="11" t="s">
        <v>27</v>
      </c>
      <c r="D612" s="1" t="str">
        <f>IF(E612="","",SUM(E611))</f>
        <v/>
      </c>
      <c r="E612" s="1"/>
      <c r="F612" s="1" t="str">
        <f>IF(E612="","",SUM(E612,-D612))</f>
        <v/>
      </c>
      <c r="G612" s="1">
        <v>0</v>
      </c>
      <c r="H612" s="1">
        <f t="shared" si="204"/>
        <v>0</v>
      </c>
      <c r="I612" s="22" t="str">
        <f t="shared" si="205"/>
        <v/>
      </c>
      <c r="J612" s="31">
        <f>IF(E612="",E611,E612)</f>
        <v>0</v>
      </c>
      <c r="K612" s="26" t="str">
        <f>IF(K611="","",K611+H612)</f>
        <v/>
      </c>
    </row>
    <row r="613" spans="1:12" x14ac:dyDescent="0.2">
      <c r="B613" s="34">
        <f t="shared" si="206"/>
        <v>41994</v>
      </c>
      <c r="C613" s="11" t="s">
        <v>28</v>
      </c>
      <c r="D613" s="1"/>
      <c r="E613" s="1"/>
      <c r="F613" s="1"/>
      <c r="G613" s="1">
        <v>0</v>
      </c>
      <c r="H613" s="1"/>
      <c r="I613" s="22"/>
      <c r="J613" s="31">
        <f>J612</f>
        <v>0</v>
      </c>
      <c r="K613" s="26" t="str">
        <f>K612</f>
        <v/>
      </c>
    </row>
    <row r="614" spans="1:12" ht="13.5" thickBot="1" x14ac:dyDescent="0.25">
      <c r="B614" s="34"/>
      <c r="C614" s="8"/>
      <c r="D614" s="2"/>
      <c r="E614" s="2"/>
      <c r="F614" s="2"/>
      <c r="G614" s="2"/>
      <c r="H614" s="2"/>
      <c r="I614" s="45"/>
      <c r="J614" s="46"/>
      <c r="K614" s="47"/>
    </row>
    <row r="615" spans="1:12" ht="13.5" thickBot="1" x14ac:dyDescent="0.25">
      <c r="C615" s="9" t="s">
        <v>11</v>
      </c>
      <c r="D615" s="10"/>
      <c r="E615" s="10">
        <f>IF(E612="",SUM(E611,-D607),SUM(E612,-D607))</f>
        <v>0</v>
      </c>
      <c r="F615" s="10">
        <f>SUM(F607:F612)</f>
        <v>0</v>
      </c>
      <c r="G615" s="10">
        <f>SUM(G607:G613)</f>
        <v>0</v>
      </c>
      <c r="H615" s="10">
        <f>SUM(H607:H612)</f>
        <v>0</v>
      </c>
      <c r="I615" s="21" t="str">
        <f>I612</f>
        <v/>
      </c>
      <c r="J615" s="20" t="str">
        <f>IF(E611="","",J603+F615)</f>
        <v/>
      </c>
      <c r="K615" s="20" t="str">
        <f>IF(E611="","",K603+H615)</f>
        <v/>
      </c>
      <c r="L615" s="32" t="str">
        <f>IF(J615="","",K615-J615)</f>
        <v/>
      </c>
    </row>
    <row r="616" spans="1:12" ht="13.5" thickBot="1" x14ac:dyDescent="0.25"/>
    <row r="617" spans="1:12" x14ac:dyDescent="0.2">
      <c r="A617" s="15" t="s">
        <v>10</v>
      </c>
      <c r="B617" s="16">
        <f>SUM(B605,1)</f>
        <v>52</v>
      </c>
      <c r="C617" s="3"/>
      <c r="D617" s="4"/>
      <c r="E617" s="4"/>
      <c r="F617" s="4"/>
      <c r="G617" s="4"/>
      <c r="H617" s="4"/>
      <c r="I617" s="5"/>
      <c r="J617" s="27"/>
      <c r="K617" s="28"/>
    </row>
    <row r="618" spans="1:12" x14ac:dyDescent="0.2">
      <c r="C618" s="6"/>
      <c r="D618" s="12" t="s">
        <v>5</v>
      </c>
      <c r="E618" s="12" t="s">
        <v>6</v>
      </c>
      <c r="F618" s="12" t="s">
        <v>7</v>
      </c>
      <c r="G618" s="13" t="s">
        <v>8</v>
      </c>
      <c r="H618" s="14" t="s">
        <v>9</v>
      </c>
      <c r="I618" s="7"/>
      <c r="J618" s="25" t="s">
        <v>25</v>
      </c>
      <c r="K618" s="22" t="s">
        <v>26</v>
      </c>
    </row>
    <row r="619" spans="1:12" x14ac:dyDescent="0.2">
      <c r="B619" s="34">
        <f>B613+1</f>
        <v>41995</v>
      </c>
      <c r="C619" s="11" t="s">
        <v>0</v>
      </c>
      <c r="D619" s="1">
        <f>IF(E612="",E611,E612)</f>
        <v>0</v>
      </c>
      <c r="E619" s="1"/>
      <c r="F619" s="1">
        <f t="shared" ref="F619:F623" si="207">IF(SUM(E619,-D619)&lt;0,0,(SUM(E619,-D619)))</f>
        <v>0</v>
      </c>
      <c r="G619" s="1">
        <v>0</v>
      </c>
      <c r="H619" s="1">
        <f t="shared" ref="H619:H624" si="208">SUM(F619,G619)</f>
        <v>0</v>
      </c>
      <c r="I619" s="22" t="str">
        <f t="shared" ref="I619:I624" si="209">IF(K619="","",K619-J619)</f>
        <v/>
      </c>
      <c r="J619" s="31" t="str">
        <f>IF(E619="","",E619)</f>
        <v/>
      </c>
      <c r="K619" s="26" t="str">
        <f>IF(E619="","",K613+H619)</f>
        <v/>
      </c>
    </row>
    <row r="620" spans="1:12" x14ac:dyDescent="0.2">
      <c r="B620" s="34">
        <f t="shared" ref="B620:B625" si="210">B619+1</f>
        <v>41996</v>
      </c>
      <c r="C620" s="11" t="s">
        <v>1</v>
      </c>
      <c r="D620" s="1">
        <f>SUM(E619)</f>
        <v>0</v>
      </c>
      <c r="E620" s="1"/>
      <c r="F620" s="1">
        <f t="shared" si="207"/>
        <v>0</v>
      </c>
      <c r="G620" s="1">
        <v>0</v>
      </c>
      <c r="H620" s="1">
        <f t="shared" si="208"/>
        <v>0</v>
      </c>
      <c r="I620" s="22" t="str">
        <f t="shared" si="209"/>
        <v/>
      </c>
      <c r="J620" s="31" t="str">
        <f>IF(E620="","",E620)</f>
        <v/>
      </c>
      <c r="K620" s="26" t="str">
        <f>IF(E620="","",K619+H620)</f>
        <v/>
      </c>
    </row>
    <row r="621" spans="1:12" x14ac:dyDescent="0.2">
      <c r="B621" s="34">
        <f t="shared" si="210"/>
        <v>41997</v>
      </c>
      <c r="C621" s="11" t="s">
        <v>2</v>
      </c>
      <c r="D621" s="1">
        <f>SUM(E620)</f>
        <v>0</v>
      </c>
      <c r="E621" s="1"/>
      <c r="F621" s="1">
        <f t="shared" si="207"/>
        <v>0</v>
      </c>
      <c r="G621" s="1">
        <v>0</v>
      </c>
      <c r="H621" s="1">
        <f t="shared" si="208"/>
        <v>0</v>
      </c>
      <c r="I621" s="22" t="str">
        <f t="shared" si="209"/>
        <v/>
      </c>
      <c r="J621" s="31" t="str">
        <f>IF(E621="","",E621)</f>
        <v/>
      </c>
      <c r="K621" s="30" t="str">
        <f>IF(E621="","",K620+H621)</f>
        <v/>
      </c>
    </row>
    <row r="622" spans="1:12" x14ac:dyDescent="0.2">
      <c r="B622" s="34">
        <f t="shared" si="210"/>
        <v>41998</v>
      </c>
      <c r="C622" s="11" t="s">
        <v>3</v>
      </c>
      <c r="D622" s="1">
        <f>SUM(E621)</f>
        <v>0</v>
      </c>
      <c r="E622" s="1"/>
      <c r="F622" s="1">
        <f>IF(SUM(E622,-D622)&lt;0,0,(SUM(E622,-D622)))</f>
        <v>0</v>
      </c>
      <c r="G622" s="1">
        <v>0</v>
      </c>
      <c r="H622" s="1">
        <f t="shared" si="208"/>
        <v>0</v>
      </c>
      <c r="I622" s="22" t="str">
        <f t="shared" si="209"/>
        <v/>
      </c>
      <c r="J622" s="31" t="str">
        <f>IF(E622="","",E622)</f>
        <v/>
      </c>
      <c r="K622" s="26" t="str">
        <f>IF(E622="","",K621+H622)</f>
        <v/>
      </c>
    </row>
    <row r="623" spans="1:12" x14ac:dyDescent="0.2">
      <c r="B623" s="34">
        <f t="shared" si="210"/>
        <v>41999</v>
      </c>
      <c r="C623" s="11" t="s">
        <v>4</v>
      </c>
      <c r="D623" s="1">
        <f>SUM(E622)</f>
        <v>0</v>
      </c>
      <c r="E623" s="1"/>
      <c r="F623" s="1">
        <f t="shared" si="207"/>
        <v>0</v>
      </c>
      <c r="G623" s="1">
        <v>0</v>
      </c>
      <c r="H623" s="1">
        <f t="shared" si="208"/>
        <v>0</v>
      </c>
      <c r="I623" s="22" t="str">
        <f t="shared" si="209"/>
        <v/>
      </c>
      <c r="J623" s="31" t="str">
        <f>IF(E623="","",E623)</f>
        <v/>
      </c>
      <c r="K623" s="26" t="str">
        <f>IF(E623="","",K622+H623)</f>
        <v/>
      </c>
    </row>
    <row r="624" spans="1:12" x14ac:dyDescent="0.2">
      <c r="B624" s="34">
        <f t="shared" si="210"/>
        <v>42000</v>
      </c>
      <c r="C624" s="11" t="s">
        <v>27</v>
      </c>
      <c r="D624" s="1" t="str">
        <f>IF(E624="","",SUM(E623))</f>
        <v/>
      </c>
      <c r="E624" s="1"/>
      <c r="F624" s="1" t="str">
        <f>IF(E624="","",SUM(E624,-D624))</f>
        <v/>
      </c>
      <c r="G624" s="1">
        <v>0</v>
      </c>
      <c r="H624" s="1">
        <f t="shared" si="208"/>
        <v>0</v>
      </c>
      <c r="I624" s="22" t="str">
        <f t="shared" si="209"/>
        <v/>
      </c>
      <c r="J624" s="31">
        <f>IF(E624="",E623,E624)</f>
        <v>0</v>
      </c>
      <c r="K624" s="26" t="str">
        <f>IF(K623="","",K623+H624)</f>
        <v/>
      </c>
    </row>
    <row r="625" spans="1:12" x14ac:dyDescent="0.2">
      <c r="B625" s="34">
        <f t="shared" si="210"/>
        <v>42001</v>
      </c>
      <c r="C625" s="11" t="s">
        <v>28</v>
      </c>
      <c r="D625" s="1"/>
      <c r="E625" s="1"/>
      <c r="F625" s="1"/>
      <c r="G625" s="1">
        <v>0</v>
      </c>
      <c r="H625" s="1"/>
      <c r="I625" s="22"/>
      <c r="J625" s="31">
        <f>J624</f>
        <v>0</v>
      </c>
      <c r="K625" s="26" t="str">
        <f>K624</f>
        <v/>
      </c>
    </row>
    <row r="626" spans="1:12" ht="13.5" thickBot="1" x14ac:dyDescent="0.25">
      <c r="B626" s="34"/>
      <c r="C626" s="8"/>
      <c r="D626" s="2"/>
      <c r="E626" s="2"/>
      <c r="F626" s="2"/>
      <c r="G626" s="2"/>
      <c r="H626" s="2"/>
      <c r="I626" s="45"/>
      <c r="J626" s="46"/>
      <c r="K626" s="47"/>
    </row>
    <row r="627" spans="1:12" ht="13.5" thickBot="1" x14ac:dyDescent="0.25">
      <c r="C627" s="9" t="s">
        <v>11</v>
      </c>
      <c r="D627" s="10"/>
      <c r="E627" s="10">
        <f>IF(E624="",SUM(E623,-D619),SUM(E624,-D619))</f>
        <v>0</v>
      </c>
      <c r="F627" s="10">
        <f>SUM(F619:F624)</f>
        <v>0</v>
      </c>
      <c r="G627" s="10">
        <f>SUM(G619:G625)</f>
        <v>0</v>
      </c>
      <c r="H627" s="10">
        <f>SUM(H619:H624)</f>
        <v>0</v>
      </c>
      <c r="I627" s="21" t="str">
        <f>I624</f>
        <v/>
      </c>
      <c r="J627" s="20" t="str">
        <f>IF(E623="","",J615+F627)</f>
        <v/>
      </c>
      <c r="K627" s="20" t="str">
        <f>IF(E623="","",K615+H627)</f>
        <v/>
      </c>
      <c r="L627" s="32" t="str">
        <f>IF(J627="","",K627-J627)</f>
        <v/>
      </c>
    </row>
    <row r="628" spans="1:12" ht="13.5" thickBot="1" x14ac:dyDescent="0.25"/>
    <row r="629" spans="1:12" x14ac:dyDescent="0.2">
      <c r="A629" s="15" t="s">
        <v>10</v>
      </c>
      <c r="B629" s="16">
        <f>SUM(B617,1)</f>
        <v>53</v>
      </c>
      <c r="C629" s="3"/>
      <c r="D629" s="4"/>
      <c r="E629" s="4"/>
      <c r="F629" s="4"/>
      <c r="G629" s="4"/>
      <c r="H629" s="4"/>
      <c r="I629" s="5"/>
      <c r="J629" s="27"/>
      <c r="K629" s="28"/>
    </row>
    <row r="630" spans="1:12" x14ac:dyDescent="0.2">
      <c r="C630" s="6"/>
      <c r="D630" s="12" t="s">
        <v>5</v>
      </c>
      <c r="E630" s="12" t="s">
        <v>6</v>
      </c>
      <c r="F630" s="12" t="s">
        <v>7</v>
      </c>
      <c r="G630" s="13" t="s">
        <v>8</v>
      </c>
      <c r="H630" s="14" t="s">
        <v>9</v>
      </c>
      <c r="I630" s="7"/>
      <c r="J630" s="25" t="s">
        <v>25</v>
      </c>
      <c r="K630" s="22" t="s">
        <v>26</v>
      </c>
    </row>
    <row r="631" spans="1:12" x14ac:dyDescent="0.2">
      <c r="B631" s="34">
        <f>B625+1</f>
        <v>42002</v>
      </c>
      <c r="C631" s="11" t="s">
        <v>0</v>
      </c>
      <c r="D631" s="1">
        <f>IF(E624="",E623,E624)</f>
        <v>0</v>
      </c>
      <c r="E631" s="1"/>
      <c r="F631" s="1">
        <f t="shared" ref="F631:F635" si="211">IF(SUM(E631,-D631)&lt;0,0,(SUM(E631,-D631)))</f>
        <v>0</v>
      </c>
      <c r="G631" s="1">
        <v>0</v>
      </c>
      <c r="H631" s="1">
        <f t="shared" ref="H631:H636" si="212">SUM(F631,G631)</f>
        <v>0</v>
      </c>
      <c r="I631" s="22" t="str">
        <f t="shared" ref="I631:I636" si="213">IF(K631="","",K631-J631)</f>
        <v/>
      </c>
      <c r="J631" s="31" t="str">
        <f>IF(E631="","",E631)</f>
        <v/>
      </c>
      <c r="K631" s="26" t="str">
        <f>IF(E631="","",K625+H631)</f>
        <v/>
      </c>
    </row>
    <row r="632" spans="1:12" x14ac:dyDescent="0.2">
      <c r="B632" s="34">
        <f t="shared" ref="B632:B637" si="214">B631+1</f>
        <v>42003</v>
      </c>
      <c r="C632" s="50" t="s">
        <v>1</v>
      </c>
      <c r="D632" s="29">
        <f>SUM(E631)</f>
        <v>0</v>
      </c>
      <c r="E632" s="29"/>
      <c r="F632" s="29">
        <f t="shared" si="211"/>
        <v>0</v>
      </c>
      <c r="G632" s="29">
        <v>0</v>
      </c>
      <c r="H632" s="29">
        <f t="shared" si="212"/>
        <v>0</v>
      </c>
      <c r="I632" s="157" t="str">
        <f t="shared" si="213"/>
        <v/>
      </c>
      <c r="J632" s="158" t="str">
        <f>IF(E632="","",E632)</f>
        <v/>
      </c>
      <c r="K632" s="30" t="str">
        <f>IF(E632="","",K631+H632)</f>
        <v/>
      </c>
    </row>
    <row r="633" spans="1:12" x14ac:dyDescent="0.2">
      <c r="B633" s="159">
        <f t="shared" si="214"/>
        <v>42004</v>
      </c>
      <c r="C633" s="51" t="s">
        <v>2</v>
      </c>
      <c r="D633" s="52">
        <f>SUM(E632)</f>
        <v>0</v>
      </c>
      <c r="E633" s="52"/>
      <c r="F633" s="52">
        <f t="shared" si="211"/>
        <v>0</v>
      </c>
      <c r="G633" s="52">
        <v>0</v>
      </c>
      <c r="H633" s="52">
        <f t="shared" si="212"/>
        <v>0</v>
      </c>
      <c r="I633" s="53" t="str">
        <f t="shared" si="213"/>
        <v/>
      </c>
      <c r="J633" s="54" t="str">
        <f>IF(E633="","",E633)</f>
        <v/>
      </c>
      <c r="K633" s="55" t="str">
        <f>IF(E633="","",K632+H633)</f>
        <v/>
      </c>
    </row>
    <row r="634" spans="1:12" x14ac:dyDescent="0.2">
      <c r="B634" s="34">
        <f t="shared" si="214"/>
        <v>42005</v>
      </c>
      <c r="C634" s="11" t="s">
        <v>3</v>
      </c>
      <c r="D634" s="1">
        <f>SUM(E633)</f>
        <v>0</v>
      </c>
      <c r="E634" s="1"/>
      <c r="F634" s="1">
        <f>IF(SUM(E634,-D634)&lt;0,0,(SUM(E634,-D634)))</f>
        <v>0</v>
      </c>
      <c r="G634" s="1">
        <v>0</v>
      </c>
      <c r="H634" s="1">
        <f t="shared" si="212"/>
        <v>0</v>
      </c>
      <c r="I634" s="22" t="str">
        <f t="shared" si="213"/>
        <v/>
      </c>
      <c r="J634" s="31" t="str">
        <f>IF(E634="","",E634)</f>
        <v/>
      </c>
      <c r="K634" s="26" t="str">
        <f>IF(E634="","",K633+H634)</f>
        <v/>
      </c>
    </row>
    <row r="635" spans="1:12" x14ac:dyDescent="0.2">
      <c r="B635" s="34">
        <f t="shared" si="214"/>
        <v>42006</v>
      </c>
      <c r="C635" s="11" t="s">
        <v>4</v>
      </c>
      <c r="D635" s="1">
        <f>SUM(E634)</f>
        <v>0</v>
      </c>
      <c r="E635" s="1"/>
      <c r="F635" s="1">
        <f t="shared" si="211"/>
        <v>0</v>
      </c>
      <c r="G635" s="1">
        <v>0</v>
      </c>
      <c r="H635" s="1">
        <f t="shared" si="212"/>
        <v>0</v>
      </c>
      <c r="I635" s="22" t="str">
        <f t="shared" si="213"/>
        <v/>
      </c>
      <c r="J635" s="31" t="str">
        <f>IF(E635="","",E635)</f>
        <v/>
      </c>
      <c r="K635" s="26" t="str">
        <f>IF(E635="","",K634+H635)</f>
        <v/>
      </c>
    </row>
    <row r="636" spans="1:12" x14ac:dyDescent="0.2">
      <c r="B636" s="34">
        <f t="shared" si="214"/>
        <v>42007</v>
      </c>
      <c r="C636" s="11" t="s">
        <v>27</v>
      </c>
      <c r="D636" s="1" t="str">
        <f>IF(E636="","",SUM(E635))</f>
        <v/>
      </c>
      <c r="E636" s="1"/>
      <c r="F636" s="1" t="str">
        <f>IF(E636="","",SUM(E636,-D636))</f>
        <v/>
      </c>
      <c r="G636" s="1">
        <v>0</v>
      </c>
      <c r="H636" s="1">
        <f t="shared" si="212"/>
        <v>0</v>
      </c>
      <c r="I636" s="22" t="str">
        <f t="shared" si="213"/>
        <v/>
      </c>
      <c r="J636" s="31">
        <f>IF(E636="",E635,E636)</f>
        <v>0</v>
      </c>
      <c r="K636" s="26" t="str">
        <f>IF(K635="","",K635+H636)</f>
        <v/>
      </c>
    </row>
    <row r="637" spans="1:12" x14ac:dyDescent="0.2">
      <c r="B637" s="34">
        <f t="shared" si="214"/>
        <v>42008</v>
      </c>
      <c r="C637" s="11" t="s">
        <v>28</v>
      </c>
      <c r="D637" s="1"/>
      <c r="E637" s="1"/>
      <c r="F637" s="1"/>
      <c r="G637" s="1">
        <v>0</v>
      </c>
      <c r="H637" s="1"/>
      <c r="I637" s="22"/>
      <c r="J637" s="31">
        <f>J636</f>
        <v>0</v>
      </c>
      <c r="K637" s="26" t="str">
        <f>K636</f>
        <v/>
      </c>
    </row>
    <row r="638" spans="1:12" ht="13.5" thickBot="1" x14ac:dyDescent="0.25">
      <c r="B638" s="34"/>
      <c r="C638" s="8"/>
      <c r="D638" s="2"/>
      <c r="E638" s="2"/>
      <c r="F638" s="2"/>
      <c r="G638" s="2"/>
      <c r="H638" s="2"/>
      <c r="I638" s="45"/>
      <c r="J638" s="46"/>
      <c r="K638" s="47"/>
    </row>
    <row r="639" spans="1:12" ht="13.5" thickBot="1" x14ac:dyDescent="0.25">
      <c r="C639" s="9" t="s">
        <v>11</v>
      </c>
      <c r="D639" s="10"/>
      <c r="E639" s="10">
        <f>IF(E636="",SUM(E635,-D631),SUM(E636,-D631))</f>
        <v>0</v>
      </c>
      <c r="F639" s="10">
        <f>SUM(F631:F636)</f>
        <v>0</v>
      </c>
      <c r="G639" s="10">
        <f>SUM(G631:G637)</f>
        <v>0</v>
      </c>
      <c r="H639" s="10">
        <f>SUM(H631:H636)</f>
        <v>0</v>
      </c>
      <c r="I639" s="21" t="str">
        <f>I636</f>
        <v/>
      </c>
      <c r="J639" s="20" t="str">
        <f>IF(E635="","",J627+F639)</f>
        <v/>
      </c>
      <c r="K639" s="20" t="str">
        <f>IF(E635="","",K627+H639)</f>
        <v/>
      </c>
      <c r="L639" s="32" t="str">
        <f>IF(J639="","",K639-J639)</f>
        <v/>
      </c>
    </row>
  </sheetData>
  <mergeCells count="2">
    <mergeCell ref="N10:O10"/>
    <mergeCell ref="N11:O11"/>
  </mergeCells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K524:K527 I531 I523:I527" evalError="1"/>
    <ignoredError sqref="G2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essai</vt:lpstr>
      <vt:lpstr>01</vt:lpstr>
      <vt:lpstr>02</vt:lpstr>
      <vt:lpstr>03</vt:lpstr>
      <vt:lpstr>KM</vt:lpstr>
      <vt:lpstr>'01'!Zone_d_impression</vt:lpstr>
      <vt:lpstr>'02'!Zone_d_impression</vt:lpstr>
      <vt:lpstr>'03'!Zone_d_impression</vt:lpstr>
      <vt:lpstr>essai!Zone_d_impression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Nicolas Vadee</cp:lastModifiedBy>
  <cp:lastPrinted>2014-06-02T05:04:32Z</cp:lastPrinted>
  <dcterms:created xsi:type="dcterms:W3CDTF">2012-12-28T15:31:55Z</dcterms:created>
  <dcterms:modified xsi:type="dcterms:W3CDTF">2014-06-09T12:49:42Z</dcterms:modified>
</cp:coreProperties>
</file>