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35" windowWidth="18195" windowHeight="10800" tabRatio="599"/>
  </bookViews>
  <sheets>
    <sheet name="Review 2013" sheetId="1" r:id="rId1"/>
    <sheet name="LS 2013" sheetId="2" r:id="rId2"/>
    <sheet name="LCS Jan-13" sheetId="3" r:id="rId3"/>
    <sheet name="LCS Feb-13" sheetId="4" r:id="rId4"/>
  </sheets>
  <calcPr calcId="145621"/>
</workbook>
</file>

<file path=xl/calcChain.xml><?xml version="1.0" encoding="utf-8"?>
<calcChain xmlns="http://schemas.openxmlformats.org/spreadsheetml/2006/main">
  <c r="L3" i="1" l="1"/>
  <c r="H24" i="2" l="1"/>
  <c r="C112" i="1" l="1"/>
  <c r="B122" i="1"/>
  <c r="C122" i="1" s="1"/>
  <c r="B121" i="1"/>
  <c r="C121" i="1" s="1"/>
  <c r="B120" i="1"/>
  <c r="C120" i="1" s="1"/>
  <c r="B119" i="1"/>
  <c r="C119" i="1" s="1"/>
  <c r="B118" i="1"/>
  <c r="C118" i="1" s="1"/>
  <c r="B117" i="1"/>
  <c r="C117" i="1" s="1"/>
  <c r="B116" i="1"/>
  <c r="C116" i="1" s="1"/>
  <c r="B115" i="1"/>
  <c r="C115" i="1" s="1"/>
  <c r="B114" i="1"/>
  <c r="C114" i="1" s="1"/>
  <c r="B113" i="1"/>
  <c r="C113" i="1" s="1"/>
  <c r="B112" i="1"/>
  <c r="I5" i="1" l="1"/>
  <c r="E21" i="1" s="1"/>
  <c r="I6" i="1"/>
  <c r="E22" i="1" s="1"/>
  <c r="I7" i="1"/>
  <c r="E23" i="1" s="1"/>
  <c r="I8" i="1"/>
  <c r="E24" i="1" s="1"/>
  <c r="I9" i="1"/>
  <c r="E25" i="1" s="1"/>
  <c r="I10" i="1"/>
  <c r="E26" i="1" s="1"/>
  <c r="I11" i="1"/>
  <c r="E27" i="1" s="1"/>
  <c r="I12" i="1"/>
  <c r="E28" i="1" s="1"/>
  <c r="I13" i="1"/>
  <c r="E29" i="1" s="1"/>
  <c r="I14" i="1"/>
  <c r="E30" i="1" s="1"/>
  <c r="I15" i="1"/>
  <c r="E31" i="1" s="1"/>
  <c r="A54" i="3" l="1"/>
  <c r="A64" i="4"/>
  <c r="D64" i="4"/>
  <c r="E64" i="4"/>
  <c r="F64" i="4"/>
  <c r="G64" i="4"/>
  <c r="H64" i="4"/>
  <c r="I64" i="4"/>
  <c r="J64" i="4"/>
  <c r="K64" i="4"/>
  <c r="L64" i="4"/>
  <c r="M64" i="4"/>
  <c r="N64" i="4"/>
  <c r="O64" i="4"/>
  <c r="P64" i="4"/>
  <c r="Q64" i="4"/>
  <c r="R64" i="4"/>
  <c r="S64" i="4"/>
  <c r="T64" i="4"/>
  <c r="U73" i="1" l="1"/>
  <c r="T98" i="1" s="1"/>
  <c r="H74" i="2"/>
  <c r="F15" i="1" s="1"/>
  <c r="H73" i="2"/>
  <c r="H72" i="2"/>
  <c r="F13" i="1" s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B40" i="1"/>
  <c r="F14" i="1"/>
  <c r="B30" i="1" l="1"/>
  <c r="C30" i="1" s="1"/>
  <c r="G14" i="1"/>
  <c r="B29" i="1"/>
  <c r="C29" i="1" s="1"/>
  <c r="G13" i="1"/>
  <c r="B31" i="1"/>
  <c r="C31" i="1" s="1"/>
  <c r="G15" i="1"/>
  <c r="A74" i="2"/>
  <c r="A73" i="2"/>
  <c r="A72" i="2"/>
  <c r="H71" i="2"/>
  <c r="F12" i="1" s="1"/>
  <c r="A71" i="2"/>
  <c r="H70" i="2"/>
  <c r="F11" i="1" s="1"/>
  <c r="A70" i="2"/>
  <c r="H69" i="2"/>
  <c r="F10" i="1" s="1"/>
  <c r="A69" i="2"/>
  <c r="H68" i="2"/>
  <c r="F9" i="1" s="1"/>
  <c r="A68" i="2"/>
  <c r="H67" i="2"/>
  <c r="F8" i="1" s="1"/>
  <c r="A67" i="2"/>
  <c r="H66" i="2"/>
  <c r="F7" i="1" s="1"/>
  <c r="A66" i="2"/>
  <c r="H65" i="2"/>
  <c r="F6" i="1" s="1"/>
  <c r="A65" i="2"/>
  <c r="H64" i="2"/>
  <c r="F5" i="1" s="1"/>
  <c r="A64" i="2"/>
  <c r="G63" i="2"/>
  <c r="E4" i="1" s="1"/>
  <c r="F63" i="2"/>
  <c r="D4" i="1" s="1"/>
  <c r="E63" i="2"/>
  <c r="C4" i="1" s="1"/>
  <c r="D63" i="2"/>
  <c r="B4" i="1" s="1"/>
  <c r="A63" i="2"/>
  <c r="I4" i="1" s="1"/>
  <c r="H62" i="2"/>
  <c r="H61" i="2"/>
  <c r="H60" i="2"/>
  <c r="H59" i="2"/>
  <c r="H58" i="2"/>
  <c r="H57" i="2"/>
  <c r="H56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H3" i="2"/>
  <c r="H63" i="2" s="1"/>
  <c r="F4" i="1" s="1"/>
  <c r="A58" i="3"/>
  <c r="A57" i="3"/>
  <c r="A56" i="3"/>
  <c r="A55" i="3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S36" i="3"/>
  <c r="R36" i="3"/>
  <c r="Q36" i="3"/>
  <c r="P36" i="3"/>
  <c r="O36" i="3"/>
  <c r="N36" i="3"/>
  <c r="M36" i="3"/>
  <c r="L36" i="3"/>
  <c r="K36" i="3"/>
  <c r="J36" i="3"/>
  <c r="I36" i="3"/>
  <c r="H36" i="3"/>
  <c r="G36" i="3"/>
  <c r="F36" i="3"/>
  <c r="E36" i="3"/>
  <c r="D36" i="3"/>
  <c r="A36" i="3"/>
  <c r="T40" i="1" s="1"/>
  <c r="V35" i="3"/>
  <c r="T35" i="3"/>
  <c r="V34" i="3"/>
  <c r="T34" i="3"/>
  <c r="V33" i="3"/>
  <c r="T33" i="3"/>
  <c r="V32" i="3"/>
  <c r="T32" i="3"/>
  <c r="V31" i="3"/>
  <c r="T31" i="3"/>
  <c r="V30" i="3"/>
  <c r="T30" i="3"/>
  <c r="V29" i="3"/>
  <c r="T29" i="3"/>
  <c r="V28" i="3"/>
  <c r="T28" i="3"/>
  <c r="V27" i="3"/>
  <c r="T27" i="3"/>
  <c r="V26" i="3"/>
  <c r="T26" i="3"/>
  <c r="V25" i="3"/>
  <c r="T25" i="3"/>
  <c r="V24" i="3"/>
  <c r="T24" i="3"/>
  <c r="V23" i="3"/>
  <c r="T23" i="3"/>
  <c r="V22" i="3"/>
  <c r="T22" i="3"/>
  <c r="V21" i="3"/>
  <c r="T21" i="3"/>
  <c r="V20" i="3"/>
  <c r="T20" i="3"/>
  <c r="V19" i="3"/>
  <c r="T19" i="3"/>
  <c r="V18" i="3"/>
  <c r="T18" i="3"/>
  <c r="V17" i="3"/>
  <c r="T17" i="3"/>
  <c r="V16" i="3"/>
  <c r="T16" i="3"/>
  <c r="V15" i="3"/>
  <c r="T15" i="3"/>
  <c r="V14" i="3"/>
  <c r="T14" i="3"/>
  <c r="V13" i="3"/>
  <c r="T13" i="3"/>
  <c r="V12" i="3"/>
  <c r="T12" i="3"/>
  <c r="V11" i="3"/>
  <c r="T11" i="3"/>
  <c r="V10" i="3"/>
  <c r="T10" i="3"/>
  <c r="V9" i="3"/>
  <c r="T9" i="3"/>
  <c r="V8" i="3"/>
  <c r="T8" i="3"/>
  <c r="V7" i="3"/>
  <c r="T7" i="3"/>
  <c r="V6" i="3"/>
  <c r="T6" i="3"/>
  <c r="V5" i="3"/>
  <c r="T5" i="3"/>
  <c r="V4" i="3"/>
  <c r="T4" i="3"/>
  <c r="V3" i="3"/>
  <c r="T3" i="3"/>
  <c r="T68" i="4"/>
  <c r="S68" i="4"/>
  <c r="R68" i="4"/>
  <c r="Q68" i="4"/>
  <c r="P68" i="4"/>
  <c r="O68" i="4"/>
  <c r="N68" i="4"/>
  <c r="M68" i="4"/>
  <c r="L68" i="4"/>
  <c r="K68" i="4"/>
  <c r="J68" i="4"/>
  <c r="I68" i="4"/>
  <c r="H68" i="4"/>
  <c r="G68" i="4"/>
  <c r="F68" i="4"/>
  <c r="A68" i="4"/>
  <c r="S67" i="4"/>
  <c r="R67" i="4"/>
  <c r="Q67" i="4"/>
  <c r="P67" i="4"/>
  <c r="O67" i="4"/>
  <c r="N67" i="4"/>
  <c r="M67" i="4"/>
  <c r="L67" i="4"/>
  <c r="K67" i="4"/>
  <c r="J67" i="4"/>
  <c r="I67" i="4"/>
  <c r="H67" i="4"/>
  <c r="G67" i="4"/>
  <c r="F67" i="4"/>
  <c r="A67" i="4"/>
  <c r="S66" i="4"/>
  <c r="R66" i="4"/>
  <c r="Q66" i="4"/>
  <c r="P66" i="4"/>
  <c r="O66" i="4"/>
  <c r="N66" i="4"/>
  <c r="M66" i="4"/>
  <c r="L66" i="4"/>
  <c r="K66" i="4"/>
  <c r="J66" i="4"/>
  <c r="I66" i="4"/>
  <c r="H66" i="4"/>
  <c r="G66" i="4"/>
  <c r="F66" i="4"/>
  <c r="A66" i="4"/>
  <c r="T65" i="4"/>
  <c r="S65" i="4"/>
  <c r="R65" i="4"/>
  <c r="Q65" i="4"/>
  <c r="P65" i="4"/>
  <c r="O65" i="4"/>
  <c r="N65" i="4"/>
  <c r="M65" i="4"/>
  <c r="L65" i="4"/>
  <c r="K65" i="4"/>
  <c r="J65" i="4"/>
  <c r="I65" i="4"/>
  <c r="H65" i="4"/>
  <c r="G65" i="4"/>
  <c r="F65" i="4"/>
  <c r="A65" i="4"/>
  <c r="T63" i="4"/>
  <c r="S63" i="4"/>
  <c r="R63" i="4"/>
  <c r="Q63" i="4"/>
  <c r="P63" i="4"/>
  <c r="O63" i="4"/>
  <c r="N63" i="4"/>
  <c r="M63" i="4"/>
  <c r="L63" i="4"/>
  <c r="K63" i="4"/>
  <c r="J63" i="4"/>
  <c r="I63" i="4"/>
  <c r="H63" i="4"/>
  <c r="G63" i="4"/>
  <c r="F63" i="4"/>
  <c r="A63" i="4"/>
  <c r="T62" i="4"/>
  <c r="S62" i="4"/>
  <c r="R62" i="4"/>
  <c r="Q62" i="4"/>
  <c r="P62" i="4"/>
  <c r="O62" i="4"/>
  <c r="N62" i="4"/>
  <c r="M62" i="4"/>
  <c r="L62" i="4"/>
  <c r="K62" i="4"/>
  <c r="J62" i="4"/>
  <c r="I62" i="4"/>
  <c r="H62" i="4"/>
  <c r="G62" i="4"/>
  <c r="F62" i="4"/>
  <c r="A62" i="4"/>
  <c r="T61" i="4"/>
  <c r="S61" i="4"/>
  <c r="R61" i="4"/>
  <c r="Q61" i="4"/>
  <c r="P61" i="4"/>
  <c r="O61" i="4"/>
  <c r="N61" i="4"/>
  <c r="M61" i="4"/>
  <c r="L61" i="4"/>
  <c r="K61" i="4"/>
  <c r="J61" i="4"/>
  <c r="I61" i="4"/>
  <c r="H61" i="4"/>
  <c r="G61" i="4"/>
  <c r="F61" i="4"/>
  <c r="A61" i="4"/>
  <c r="S60" i="4"/>
  <c r="R60" i="4"/>
  <c r="Q60" i="4"/>
  <c r="P60" i="4"/>
  <c r="O60" i="4"/>
  <c r="N60" i="4"/>
  <c r="M60" i="4"/>
  <c r="L60" i="4"/>
  <c r="K60" i="4"/>
  <c r="J60" i="4"/>
  <c r="I60" i="4"/>
  <c r="H60" i="4"/>
  <c r="G60" i="4"/>
  <c r="F60" i="4"/>
  <c r="A60" i="4"/>
  <c r="S59" i="4"/>
  <c r="R59" i="4"/>
  <c r="Q59" i="4"/>
  <c r="P59" i="4"/>
  <c r="O59" i="4"/>
  <c r="N59" i="4"/>
  <c r="M59" i="4"/>
  <c r="L59" i="4"/>
  <c r="K59" i="4"/>
  <c r="J59" i="4"/>
  <c r="I59" i="4"/>
  <c r="H59" i="4"/>
  <c r="G59" i="4"/>
  <c r="F59" i="4"/>
  <c r="A59" i="4"/>
  <c r="S58" i="4"/>
  <c r="R58" i="4"/>
  <c r="Q58" i="4"/>
  <c r="P58" i="4"/>
  <c r="O58" i="4"/>
  <c r="N58" i="4"/>
  <c r="M58" i="4"/>
  <c r="L58" i="4"/>
  <c r="K58" i="4"/>
  <c r="J58" i="4"/>
  <c r="I58" i="4"/>
  <c r="H58" i="4"/>
  <c r="G58" i="4"/>
  <c r="F58" i="4"/>
  <c r="A58" i="4"/>
  <c r="S57" i="4"/>
  <c r="R57" i="4"/>
  <c r="Q57" i="4"/>
  <c r="P57" i="4"/>
  <c r="O57" i="4"/>
  <c r="N57" i="4"/>
  <c r="M57" i="4"/>
  <c r="L57" i="4"/>
  <c r="K57" i="4"/>
  <c r="J57" i="4"/>
  <c r="I57" i="4"/>
  <c r="H57" i="4"/>
  <c r="G57" i="4"/>
  <c r="F57" i="4"/>
  <c r="A57" i="4"/>
  <c r="S56" i="4"/>
  <c r="R56" i="4"/>
  <c r="Q56" i="4"/>
  <c r="P56" i="4"/>
  <c r="O56" i="4"/>
  <c r="N56" i="4"/>
  <c r="M56" i="4"/>
  <c r="L56" i="4"/>
  <c r="K56" i="4"/>
  <c r="J56" i="4"/>
  <c r="I56" i="4"/>
  <c r="H56" i="4"/>
  <c r="G56" i="4"/>
  <c r="F56" i="4"/>
  <c r="A56" i="4"/>
  <c r="S55" i="4"/>
  <c r="R55" i="4"/>
  <c r="Q55" i="4"/>
  <c r="P55" i="4"/>
  <c r="O55" i="4"/>
  <c r="N55" i="4"/>
  <c r="M55" i="4"/>
  <c r="L55" i="4"/>
  <c r="K55" i="4"/>
  <c r="J55" i="4"/>
  <c r="I55" i="4"/>
  <c r="H55" i="4"/>
  <c r="G55" i="4"/>
  <c r="F55" i="4"/>
  <c r="A55" i="4"/>
  <c r="S54" i="4"/>
  <c r="R54" i="4"/>
  <c r="Q54" i="4"/>
  <c r="P54" i="4"/>
  <c r="O54" i="4"/>
  <c r="N54" i="4"/>
  <c r="M54" i="4"/>
  <c r="L54" i="4"/>
  <c r="K54" i="4"/>
  <c r="J54" i="4"/>
  <c r="I54" i="4"/>
  <c r="H54" i="4"/>
  <c r="G54" i="4"/>
  <c r="F54" i="4"/>
  <c r="A54" i="4"/>
  <c r="S53" i="4"/>
  <c r="R53" i="4"/>
  <c r="Q53" i="4"/>
  <c r="P53" i="4"/>
  <c r="O53" i="4"/>
  <c r="N53" i="4"/>
  <c r="M53" i="4"/>
  <c r="L53" i="4"/>
  <c r="K53" i="4"/>
  <c r="J53" i="4"/>
  <c r="I53" i="4"/>
  <c r="H53" i="4"/>
  <c r="G53" i="4"/>
  <c r="F53" i="4"/>
  <c r="A53" i="4"/>
  <c r="S52" i="4"/>
  <c r="R52" i="4"/>
  <c r="Q52" i="4"/>
  <c r="P52" i="4"/>
  <c r="O52" i="4"/>
  <c r="N52" i="4"/>
  <c r="M52" i="4"/>
  <c r="L52" i="4"/>
  <c r="K52" i="4"/>
  <c r="J52" i="4"/>
  <c r="I52" i="4"/>
  <c r="H52" i="4"/>
  <c r="G52" i="4"/>
  <c r="F52" i="4"/>
  <c r="A52" i="4"/>
  <c r="S51" i="4"/>
  <c r="R51" i="4"/>
  <c r="Q51" i="4"/>
  <c r="P51" i="4"/>
  <c r="O51" i="4"/>
  <c r="N51" i="4"/>
  <c r="M51" i="4"/>
  <c r="L51" i="4"/>
  <c r="K51" i="4"/>
  <c r="J51" i="4"/>
  <c r="I51" i="4"/>
  <c r="H51" i="4"/>
  <c r="G51" i="4"/>
  <c r="F51" i="4"/>
  <c r="A51" i="4"/>
  <c r="S50" i="4"/>
  <c r="R50" i="4"/>
  <c r="Q50" i="4"/>
  <c r="P50" i="4"/>
  <c r="O50" i="4"/>
  <c r="N50" i="4"/>
  <c r="M50" i="4"/>
  <c r="L50" i="4"/>
  <c r="K50" i="4"/>
  <c r="J50" i="4"/>
  <c r="I50" i="4"/>
  <c r="H50" i="4"/>
  <c r="G50" i="4"/>
  <c r="F50" i="4"/>
  <c r="A50" i="4"/>
  <c r="S49" i="4"/>
  <c r="R49" i="4"/>
  <c r="Q49" i="4"/>
  <c r="P49" i="4"/>
  <c r="O49" i="4"/>
  <c r="N49" i="4"/>
  <c r="M49" i="4"/>
  <c r="L49" i="4"/>
  <c r="K49" i="4"/>
  <c r="J49" i="4"/>
  <c r="I49" i="4"/>
  <c r="H49" i="4"/>
  <c r="G49" i="4"/>
  <c r="F49" i="4"/>
  <c r="A49" i="4"/>
  <c r="S48" i="4"/>
  <c r="R48" i="4"/>
  <c r="Q48" i="4"/>
  <c r="P48" i="4"/>
  <c r="O48" i="4"/>
  <c r="N48" i="4"/>
  <c r="M48" i="4"/>
  <c r="L48" i="4"/>
  <c r="K48" i="4"/>
  <c r="J48" i="4"/>
  <c r="I48" i="4"/>
  <c r="H48" i="4"/>
  <c r="G48" i="4"/>
  <c r="F48" i="4"/>
  <c r="A48" i="4"/>
  <c r="S46" i="4"/>
  <c r="Q41" i="1" s="1"/>
  <c r="R46" i="4"/>
  <c r="P41" i="1" s="1"/>
  <c r="Q46" i="4"/>
  <c r="O41" i="1" s="1"/>
  <c r="P46" i="4"/>
  <c r="N41" i="1" s="1"/>
  <c r="O46" i="4"/>
  <c r="M41" i="1" s="1"/>
  <c r="N46" i="4"/>
  <c r="L41" i="1" s="1"/>
  <c r="M46" i="4"/>
  <c r="K41" i="1" s="1"/>
  <c r="L46" i="4"/>
  <c r="J41" i="1" s="1"/>
  <c r="K46" i="4"/>
  <c r="I41" i="1" s="1"/>
  <c r="J46" i="4"/>
  <c r="H41" i="1" s="1"/>
  <c r="I46" i="4"/>
  <c r="G41" i="1" s="1"/>
  <c r="H46" i="4"/>
  <c r="F41" i="1" s="1"/>
  <c r="G46" i="4"/>
  <c r="E41" i="1" s="1"/>
  <c r="F46" i="4"/>
  <c r="D41" i="1" s="1"/>
  <c r="E46" i="4"/>
  <c r="C41" i="1" s="1"/>
  <c r="D46" i="4"/>
  <c r="B41" i="1" s="1"/>
  <c r="A46" i="4"/>
  <c r="T41" i="1" s="1"/>
  <c r="V45" i="4"/>
  <c r="T45" i="4"/>
  <c r="V44" i="4"/>
  <c r="T44" i="4"/>
  <c r="V43" i="4"/>
  <c r="T43" i="4"/>
  <c r="T51" i="4" s="1"/>
  <c r="V42" i="4"/>
  <c r="T42" i="4"/>
  <c r="V41" i="4"/>
  <c r="T41" i="4"/>
  <c r="V40" i="4"/>
  <c r="T40" i="4"/>
  <c r="V39" i="4"/>
  <c r="T39" i="4"/>
  <c r="V38" i="4"/>
  <c r="T38" i="4"/>
  <c r="V37" i="4"/>
  <c r="T37" i="4"/>
  <c r="V36" i="4"/>
  <c r="T36" i="4"/>
  <c r="V35" i="4"/>
  <c r="T35" i="4"/>
  <c r="V34" i="4"/>
  <c r="T34" i="4"/>
  <c r="V33" i="4"/>
  <c r="T33" i="4"/>
  <c r="V32" i="4"/>
  <c r="T32" i="4"/>
  <c r="V31" i="4"/>
  <c r="T31" i="4"/>
  <c r="V30" i="4"/>
  <c r="T30" i="4"/>
  <c r="V29" i="4"/>
  <c r="T29" i="4"/>
  <c r="V28" i="4"/>
  <c r="T28" i="4"/>
  <c r="V27" i="4"/>
  <c r="T27" i="4"/>
  <c r="V26" i="4"/>
  <c r="T26" i="4"/>
  <c r="T48" i="4" s="1"/>
  <c r="V25" i="4"/>
  <c r="T25" i="4"/>
  <c r="V24" i="4"/>
  <c r="T24" i="4"/>
  <c r="T56" i="4" s="1"/>
  <c r="V23" i="4"/>
  <c r="T23" i="4"/>
  <c r="V22" i="4"/>
  <c r="T22" i="4"/>
  <c r="V21" i="4"/>
  <c r="T21" i="4"/>
  <c r="V20" i="4"/>
  <c r="T20" i="4"/>
  <c r="T49" i="4" s="1"/>
  <c r="V19" i="4"/>
  <c r="T19" i="4"/>
  <c r="V18" i="4"/>
  <c r="T18" i="4"/>
  <c r="T59" i="4" s="1"/>
  <c r="V17" i="4"/>
  <c r="T17" i="4"/>
  <c r="V16" i="4"/>
  <c r="T16" i="4"/>
  <c r="V15" i="4"/>
  <c r="T15" i="4"/>
  <c r="V14" i="4"/>
  <c r="T14" i="4"/>
  <c r="V13" i="4"/>
  <c r="T13" i="4"/>
  <c r="V12" i="4"/>
  <c r="T12" i="4"/>
  <c r="V11" i="4"/>
  <c r="T11" i="4"/>
  <c r="V10" i="4"/>
  <c r="T10" i="4"/>
  <c r="V9" i="4"/>
  <c r="T9" i="4"/>
  <c r="V8" i="4"/>
  <c r="T8" i="4"/>
  <c r="V7" i="4"/>
  <c r="T7" i="4"/>
  <c r="T54" i="4" s="1"/>
  <c r="V6" i="4"/>
  <c r="T6" i="4"/>
  <c r="T52" i="4" s="1"/>
  <c r="V5" i="4"/>
  <c r="T5" i="4"/>
  <c r="T60" i="4" s="1"/>
  <c r="V4" i="4"/>
  <c r="T4" i="4"/>
  <c r="T53" i="4" s="1"/>
  <c r="V3" i="4"/>
  <c r="T3" i="4"/>
  <c r="D49" i="4" s="1"/>
  <c r="R42" i="1"/>
  <c r="S42" i="1" s="1"/>
  <c r="Q42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B42" i="1"/>
  <c r="T42" i="1"/>
  <c r="Q43" i="1"/>
  <c r="P43" i="1"/>
  <c r="O43" i="1"/>
  <c r="N43" i="1"/>
  <c r="M43" i="1"/>
  <c r="L43" i="1"/>
  <c r="K43" i="1"/>
  <c r="J43" i="1"/>
  <c r="I43" i="1"/>
  <c r="H43" i="1"/>
  <c r="G43" i="1"/>
  <c r="F43" i="1"/>
  <c r="E43" i="1"/>
  <c r="D43" i="1"/>
  <c r="C43" i="1"/>
  <c r="B43" i="1"/>
  <c r="T43" i="1"/>
  <c r="Q44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C44" i="1"/>
  <c r="B44" i="1"/>
  <c r="T44" i="1"/>
  <c r="Q45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C45" i="1"/>
  <c r="B45" i="1"/>
  <c r="Q46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C46" i="1"/>
  <c r="B46" i="1"/>
  <c r="T46" i="1"/>
  <c r="Q47" i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B47" i="1"/>
  <c r="T47" i="1"/>
  <c r="Q48" i="1"/>
  <c r="P48" i="1"/>
  <c r="O48" i="1"/>
  <c r="N48" i="1"/>
  <c r="M48" i="1"/>
  <c r="L48" i="1"/>
  <c r="K48" i="1"/>
  <c r="J48" i="1"/>
  <c r="I48" i="1"/>
  <c r="H48" i="1"/>
  <c r="G48" i="1"/>
  <c r="F48" i="1"/>
  <c r="E48" i="1"/>
  <c r="D48" i="1"/>
  <c r="C48" i="1"/>
  <c r="B48" i="1"/>
  <c r="T48" i="1"/>
  <c r="Q49" i="1"/>
  <c r="P49" i="1"/>
  <c r="O49" i="1"/>
  <c r="N49" i="1"/>
  <c r="M49" i="1"/>
  <c r="L49" i="1"/>
  <c r="K49" i="1"/>
  <c r="J49" i="1"/>
  <c r="I49" i="1"/>
  <c r="H49" i="1"/>
  <c r="G49" i="1"/>
  <c r="F49" i="1"/>
  <c r="E49" i="1"/>
  <c r="D49" i="1"/>
  <c r="C49" i="1"/>
  <c r="B49" i="1"/>
  <c r="T49" i="1"/>
  <c r="Q50" i="1"/>
  <c r="P50" i="1"/>
  <c r="O50" i="1"/>
  <c r="N50" i="1"/>
  <c r="M50" i="1"/>
  <c r="L50" i="1"/>
  <c r="K50" i="1"/>
  <c r="J50" i="1"/>
  <c r="I50" i="1"/>
  <c r="H50" i="1"/>
  <c r="G50" i="1"/>
  <c r="F50" i="1"/>
  <c r="E50" i="1"/>
  <c r="D50" i="1"/>
  <c r="C50" i="1"/>
  <c r="B50" i="1"/>
  <c r="T50" i="1"/>
  <c r="Q51" i="1"/>
  <c r="P51" i="1"/>
  <c r="O51" i="1"/>
  <c r="N51" i="1"/>
  <c r="M51" i="1"/>
  <c r="L51" i="1"/>
  <c r="K51" i="1"/>
  <c r="J51" i="1"/>
  <c r="I51" i="1"/>
  <c r="H51" i="1"/>
  <c r="G51" i="1"/>
  <c r="F51" i="1"/>
  <c r="E51" i="1"/>
  <c r="D51" i="1"/>
  <c r="C51" i="1"/>
  <c r="B51" i="1"/>
  <c r="T51" i="1"/>
  <c r="E20" i="1" l="1"/>
  <c r="I16" i="1"/>
  <c r="V1" i="3"/>
  <c r="A69" i="4"/>
  <c r="R40" i="1"/>
  <c r="S40" i="1" s="1"/>
  <c r="B111" i="1"/>
  <c r="C111" i="1" s="1"/>
  <c r="P40" i="3"/>
  <c r="N59" i="1" s="1"/>
  <c r="G54" i="3"/>
  <c r="E73" i="1" s="1"/>
  <c r="E98" i="1" s="1"/>
  <c r="I54" i="3"/>
  <c r="G73" i="1" s="1"/>
  <c r="G98" i="1" s="1"/>
  <c r="K54" i="3"/>
  <c r="I73" i="1" s="1"/>
  <c r="I98" i="1" s="1"/>
  <c r="M54" i="3"/>
  <c r="K73" i="1" s="1"/>
  <c r="K98" i="1" s="1"/>
  <c r="O54" i="3"/>
  <c r="M73" i="1" s="1"/>
  <c r="M98" i="1" s="1"/>
  <c r="Q54" i="3"/>
  <c r="O73" i="1" s="1"/>
  <c r="O98" i="1" s="1"/>
  <c r="S54" i="3"/>
  <c r="Q73" i="1" s="1"/>
  <c r="Q98" i="1" s="1"/>
  <c r="F54" i="3"/>
  <c r="D73" i="1" s="1"/>
  <c r="D98" i="1" s="1"/>
  <c r="H54" i="3"/>
  <c r="F73" i="1" s="1"/>
  <c r="F98" i="1" s="1"/>
  <c r="J54" i="3"/>
  <c r="H73" i="1" s="1"/>
  <c r="H98" i="1" s="1"/>
  <c r="L54" i="3"/>
  <c r="J73" i="1" s="1"/>
  <c r="J98" i="1" s="1"/>
  <c r="N54" i="3"/>
  <c r="L73" i="1" s="1"/>
  <c r="L98" i="1" s="1"/>
  <c r="P54" i="3"/>
  <c r="N73" i="1" s="1"/>
  <c r="N98" i="1" s="1"/>
  <c r="R54" i="3"/>
  <c r="P73" i="1" s="1"/>
  <c r="P98" i="1" s="1"/>
  <c r="T54" i="3"/>
  <c r="R73" i="1" s="1"/>
  <c r="B20" i="1"/>
  <c r="C20" i="1" s="1"/>
  <c r="G4" i="1"/>
  <c r="B21" i="1"/>
  <c r="G5" i="1"/>
  <c r="B22" i="1"/>
  <c r="C22" i="1" s="1"/>
  <c r="G6" i="1"/>
  <c r="B23" i="1"/>
  <c r="C23" i="1" s="1"/>
  <c r="G7" i="1"/>
  <c r="B24" i="1"/>
  <c r="C24" i="1" s="1"/>
  <c r="G8" i="1"/>
  <c r="B25" i="1"/>
  <c r="C25" i="1" s="1"/>
  <c r="G9" i="1"/>
  <c r="B26" i="1"/>
  <c r="C26" i="1" s="1"/>
  <c r="G10" i="1"/>
  <c r="B27" i="1"/>
  <c r="C27" i="1" s="1"/>
  <c r="G11" i="1"/>
  <c r="B28" i="1"/>
  <c r="C28" i="1" s="1"/>
  <c r="G12" i="1"/>
  <c r="T45" i="1"/>
  <c r="R44" i="1"/>
  <c r="S44" i="1" s="1"/>
  <c r="R43" i="1"/>
  <c r="S43" i="1" s="1"/>
  <c r="V1" i="4"/>
  <c r="T46" i="4"/>
  <c r="R41" i="1" s="1"/>
  <c r="S41" i="1" s="1"/>
  <c r="D48" i="4"/>
  <c r="D50" i="4"/>
  <c r="T55" i="4"/>
  <c r="T57" i="4"/>
  <c r="T58" i="4"/>
  <c r="T66" i="4"/>
  <c r="T67" i="4"/>
  <c r="U58" i="1"/>
  <c r="T83" i="1" s="1"/>
  <c r="A59" i="3"/>
  <c r="U57" i="1"/>
  <c r="T82" i="1" s="1"/>
  <c r="T36" i="3"/>
  <c r="E54" i="3" s="1"/>
  <c r="C73" i="1" s="1"/>
  <c r="C98" i="1" s="1"/>
  <c r="R51" i="1"/>
  <c r="S51" i="1" s="1"/>
  <c r="R50" i="1"/>
  <c r="S50" i="1" s="1"/>
  <c r="F16" i="1"/>
  <c r="R49" i="1"/>
  <c r="S49" i="1" s="1"/>
  <c r="R48" i="1"/>
  <c r="S48" i="1" s="1"/>
  <c r="Q52" i="1"/>
  <c r="P52" i="1"/>
  <c r="O52" i="1"/>
  <c r="N52" i="1"/>
  <c r="M52" i="1"/>
  <c r="L52" i="1"/>
  <c r="K52" i="1"/>
  <c r="J52" i="1"/>
  <c r="I52" i="1"/>
  <c r="H52" i="1"/>
  <c r="G52" i="1"/>
  <c r="F52" i="1"/>
  <c r="E52" i="1"/>
  <c r="D52" i="1"/>
  <c r="C52" i="1"/>
  <c r="B52" i="1"/>
  <c r="U60" i="1"/>
  <c r="T85" i="1" s="1"/>
  <c r="U61" i="1"/>
  <c r="T86" i="1" s="1"/>
  <c r="U63" i="1"/>
  <c r="T88" i="1" s="1"/>
  <c r="U66" i="1"/>
  <c r="T91" i="1" s="1"/>
  <c r="U69" i="1"/>
  <c r="T94" i="1" s="1"/>
  <c r="U70" i="1"/>
  <c r="T95" i="1" s="1"/>
  <c r="U71" i="1"/>
  <c r="T96" i="1" s="1"/>
  <c r="U72" i="1"/>
  <c r="T97" i="1" s="1"/>
  <c r="U59" i="1"/>
  <c r="T84" i="1" s="1"/>
  <c r="U74" i="1"/>
  <c r="T99" i="1" s="1"/>
  <c r="U75" i="1"/>
  <c r="T100" i="1" s="1"/>
  <c r="U76" i="1"/>
  <c r="T101" i="1" s="1"/>
  <c r="U77" i="1"/>
  <c r="T102" i="1" s="1"/>
  <c r="T52" i="1"/>
  <c r="U62" i="1"/>
  <c r="T87" i="1" s="1"/>
  <c r="U64" i="1"/>
  <c r="T89" i="1" s="1"/>
  <c r="U65" i="1"/>
  <c r="T90" i="1" s="1"/>
  <c r="U67" i="1"/>
  <c r="T92" i="1" s="1"/>
  <c r="U68" i="1"/>
  <c r="T93" i="1" s="1"/>
  <c r="R46" i="1"/>
  <c r="S46" i="1" s="1"/>
  <c r="R47" i="1"/>
  <c r="S47" i="1" s="1"/>
  <c r="A75" i="2"/>
  <c r="G69" i="4"/>
  <c r="I69" i="4"/>
  <c r="K69" i="4"/>
  <c r="M69" i="4"/>
  <c r="O69" i="4"/>
  <c r="Q69" i="4"/>
  <c r="S69" i="4"/>
  <c r="H75" i="2"/>
  <c r="I63" i="2"/>
  <c r="F69" i="4"/>
  <c r="H69" i="4"/>
  <c r="J69" i="4"/>
  <c r="L69" i="4"/>
  <c r="N69" i="4"/>
  <c r="P69" i="4"/>
  <c r="R69" i="4"/>
  <c r="D57" i="3"/>
  <c r="T41" i="3"/>
  <c r="T44" i="3"/>
  <c r="T40" i="3"/>
  <c r="T43" i="3"/>
  <c r="T42" i="3"/>
  <c r="T46" i="3"/>
  <c r="T48" i="3"/>
  <c r="T47" i="3"/>
  <c r="T50" i="3"/>
  <c r="G38" i="3"/>
  <c r="E57" i="1" s="1"/>
  <c r="I38" i="3"/>
  <c r="G57" i="1" s="1"/>
  <c r="K38" i="3"/>
  <c r="I57" i="1" s="1"/>
  <c r="M38" i="3"/>
  <c r="K57" i="1" s="1"/>
  <c r="O38" i="3"/>
  <c r="M57" i="1" s="1"/>
  <c r="Q38" i="3"/>
  <c r="O57" i="1" s="1"/>
  <c r="S38" i="3"/>
  <c r="Q57" i="1" s="1"/>
  <c r="G39" i="3"/>
  <c r="E58" i="1" s="1"/>
  <c r="I39" i="3"/>
  <c r="G58" i="1" s="1"/>
  <c r="K39" i="3"/>
  <c r="I58" i="1" s="1"/>
  <c r="M39" i="3"/>
  <c r="K58" i="1" s="1"/>
  <c r="O39" i="3"/>
  <c r="M58" i="1" s="1"/>
  <c r="Q39" i="3"/>
  <c r="O58" i="1" s="1"/>
  <c r="S39" i="3"/>
  <c r="Q58" i="1" s="1"/>
  <c r="H40" i="3"/>
  <c r="L40" i="3"/>
  <c r="J59" i="1" s="1"/>
  <c r="T58" i="3"/>
  <c r="R58" i="3"/>
  <c r="P77" i="1" s="1"/>
  <c r="P58" i="3"/>
  <c r="N77" i="1" s="1"/>
  <c r="N58" i="3"/>
  <c r="L77" i="1" s="1"/>
  <c r="L58" i="3"/>
  <c r="J77" i="1" s="1"/>
  <c r="J58" i="3"/>
  <c r="H58" i="3"/>
  <c r="F58" i="3"/>
  <c r="T57" i="3"/>
  <c r="R57" i="3"/>
  <c r="P76" i="1" s="1"/>
  <c r="P57" i="3"/>
  <c r="N76" i="1" s="1"/>
  <c r="N57" i="3"/>
  <c r="L76" i="1" s="1"/>
  <c r="L57" i="3"/>
  <c r="J76" i="1" s="1"/>
  <c r="J57" i="3"/>
  <c r="H57" i="3"/>
  <c r="F57" i="3"/>
  <c r="T56" i="3"/>
  <c r="R56" i="3"/>
  <c r="P75" i="1" s="1"/>
  <c r="P56" i="3"/>
  <c r="N75" i="1" s="1"/>
  <c r="N56" i="3"/>
  <c r="L75" i="1" s="1"/>
  <c r="L56" i="3"/>
  <c r="J75" i="1" s="1"/>
  <c r="J56" i="3"/>
  <c r="H56" i="3"/>
  <c r="F56" i="3"/>
  <c r="T55" i="3"/>
  <c r="R55" i="3"/>
  <c r="P74" i="1" s="1"/>
  <c r="P55" i="3"/>
  <c r="N74" i="1" s="1"/>
  <c r="N55" i="3"/>
  <c r="L74" i="1" s="1"/>
  <c r="L55" i="3"/>
  <c r="J74" i="1" s="1"/>
  <c r="J55" i="3"/>
  <c r="H55" i="3"/>
  <c r="F55" i="3"/>
  <c r="T53" i="3"/>
  <c r="R53" i="3"/>
  <c r="P72" i="1" s="1"/>
  <c r="P53" i="3"/>
  <c r="N72" i="1" s="1"/>
  <c r="N53" i="3"/>
  <c r="L72" i="1" s="1"/>
  <c r="L53" i="3"/>
  <c r="J72" i="1" s="1"/>
  <c r="J53" i="3"/>
  <c r="H53" i="3"/>
  <c r="F53" i="3"/>
  <c r="T52" i="3"/>
  <c r="R52" i="3"/>
  <c r="P71" i="1" s="1"/>
  <c r="P52" i="3"/>
  <c r="N71" i="1" s="1"/>
  <c r="N52" i="3"/>
  <c r="L71" i="1" s="1"/>
  <c r="L52" i="3"/>
  <c r="J71" i="1" s="1"/>
  <c r="J52" i="3"/>
  <c r="H52" i="3"/>
  <c r="F52" i="3"/>
  <c r="T51" i="3"/>
  <c r="R51" i="3"/>
  <c r="P70" i="1" s="1"/>
  <c r="P51" i="3"/>
  <c r="N70" i="1" s="1"/>
  <c r="N51" i="3"/>
  <c r="L70" i="1" s="1"/>
  <c r="L51" i="3"/>
  <c r="J70" i="1" s="1"/>
  <c r="J51" i="3"/>
  <c r="H51" i="3"/>
  <c r="F51" i="3"/>
  <c r="R50" i="3"/>
  <c r="P69" i="1" s="1"/>
  <c r="P50" i="3"/>
  <c r="N69" i="1" s="1"/>
  <c r="N50" i="3"/>
  <c r="L69" i="1" s="1"/>
  <c r="S58" i="3"/>
  <c r="Q77" i="1" s="1"/>
  <c r="Q58" i="3"/>
  <c r="O77" i="1" s="1"/>
  <c r="O58" i="3"/>
  <c r="M77" i="1" s="1"/>
  <c r="M58" i="3"/>
  <c r="K77" i="1" s="1"/>
  <c r="K58" i="3"/>
  <c r="I77" i="1" s="1"/>
  <c r="I58" i="3"/>
  <c r="G77" i="1" s="1"/>
  <c r="G58" i="3"/>
  <c r="S57" i="3"/>
  <c r="Q76" i="1" s="1"/>
  <c r="Q57" i="3"/>
  <c r="O76" i="1" s="1"/>
  <c r="O57" i="3"/>
  <c r="M76" i="1" s="1"/>
  <c r="M57" i="3"/>
  <c r="K76" i="1" s="1"/>
  <c r="K57" i="3"/>
  <c r="I76" i="1" s="1"/>
  <c r="I57" i="3"/>
  <c r="G57" i="3"/>
  <c r="S56" i="3"/>
  <c r="Q75" i="1" s="1"/>
  <c r="Q56" i="3"/>
  <c r="O75" i="1" s="1"/>
  <c r="O56" i="3"/>
  <c r="M75" i="1" s="1"/>
  <c r="M56" i="3"/>
  <c r="K75" i="1" s="1"/>
  <c r="K56" i="3"/>
  <c r="I75" i="1" s="1"/>
  <c r="I56" i="3"/>
  <c r="G56" i="3"/>
  <c r="S55" i="3"/>
  <c r="Q74" i="1" s="1"/>
  <c r="Q55" i="3"/>
  <c r="O74" i="1" s="1"/>
  <c r="O55" i="3"/>
  <c r="M74" i="1" s="1"/>
  <c r="M55" i="3"/>
  <c r="K74" i="1" s="1"/>
  <c r="K55" i="3"/>
  <c r="I74" i="1" s="1"/>
  <c r="I55" i="3"/>
  <c r="G55" i="3"/>
  <c r="S53" i="3"/>
  <c r="Q72" i="1" s="1"/>
  <c r="Q53" i="3"/>
  <c r="O72" i="1" s="1"/>
  <c r="O53" i="3"/>
  <c r="M72" i="1" s="1"/>
  <c r="M53" i="3"/>
  <c r="K72" i="1" s="1"/>
  <c r="K53" i="3"/>
  <c r="I72" i="1" s="1"/>
  <c r="I53" i="3"/>
  <c r="G53" i="3"/>
  <c r="S52" i="3"/>
  <c r="Q71" i="1" s="1"/>
  <c r="Q52" i="3"/>
  <c r="O71" i="1" s="1"/>
  <c r="O52" i="3"/>
  <c r="M71" i="1" s="1"/>
  <c r="M52" i="3"/>
  <c r="K71" i="1" s="1"/>
  <c r="K52" i="3"/>
  <c r="I71" i="1" s="1"/>
  <c r="I52" i="3"/>
  <c r="G52" i="3"/>
  <c r="S51" i="3"/>
  <c r="Q70" i="1" s="1"/>
  <c r="Q51" i="3"/>
  <c r="O70" i="1" s="1"/>
  <c r="O51" i="3"/>
  <c r="M70" i="1" s="1"/>
  <c r="M51" i="3"/>
  <c r="K70" i="1" s="1"/>
  <c r="K51" i="3"/>
  <c r="I70" i="1" s="1"/>
  <c r="I51" i="3"/>
  <c r="G51" i="3"/>
  <c r="S50" i="3"/>
  <c r="Q69" i="1" s="1"/>
  <c r="Q50" i="3"/>
  <c r="O69" i="1" s="1"/>
  <c r="O50" i="3"/>
  <c r="M69" i="1" s="1"/>
  <c r="M50" i="3"/>
  <c r="K69" i="1" s="1"/>
  <c r="K50" i="3"/>
  <c r="I69" i="1" s="1"/>
  <c r="I50" i="3"/>
  <c r="G50" i="3"/>
  <c r="L50" i="3"/>
  <c r="J69" i="1" s="1"/>
  <c r="H50" i="3"/>
  <c r="S49" i="3"/>
  <c r="Q68" i="1" s="1"/>
  <c r="Q49" i="3"/>
  <c r="O68" i="1" s="1"/>
  <c r="O49" i="3"/>
  <c r="M68" i="1" s="1"/>
  <c r="M49" i="3"/>
  <c r="K68" i="1" s="1"/>
  <c r="K49" i="3"/>
  <c r="I68" i="1" s="1"/>
  <c r="I49" i="3"/>
  <c r="G49" i="3"/>
  <c r="S48" i="3"/>
  <c r="Q67" i="1" s="1"/>
  <c r="Q48" i="3"/>
  <c r="O67" i="1" s="1"/>
  <c r="O48" i="3"/>
  <c r="M67" i="1" s="1"/>
  <c r="M48" i="3"/>
  <c r="K67" i="1" s="1"/>
  <c r="K48" i="3"/>
  <c r="I67" i="1" s="1"/>
  <c r="I48" i="3"/>
  <c r="G48" i="3"/>
  <c r="S47" i="3"/>
  <c r="Q66" i="1" s="1"/>
  <c r="Q47" i="3"/>
  <c r="O66" i="1" s="1"/>
  <c r="O47" i="3"/>
  <c r="M66" i="1" s="1"/>
  <c r="M47" i="3"/>
  <c r="K66" i="1" s="1"/>
  <c r="K47" i="3"/>
  <c r="I66" i="1" s="1"/>
  <c r="I47" i="3"/>
  <c r="G47" i="3"/>
  <c r="S46" i="3"/>
  <c r="Q65" i="1" s="1"/>
  <c r="Q46" i="3"/>
  <c r="O65" i="1" s="1"/>
  <c r="O46" i="3"/>
  <c r="M65" i="1" s="1"/>
  <c r="M46" i="3"/>
  <c r="K65" i="1" s="1"/>
  <c r="K46" i="3"/>
  <c r="I65" i="1" s="1"/>
  <c r="I46" i="3"/>
  <c r="G46" i="3"/>
  <c r="S45" i="3"/>
  <c r="Q64" i="1" s="1"/>
  <c r="Q45" i="3"/>
  <c r="O64" i="1" s="1"/>
  <c r="O45" i="3"/>
  <c r="M64" i="1" s="1"/>
  <c r="M45" i="3"/>
  <c r="K64" i="1" s="1"/>
  <c r="K45" i="3"/>
  <c r="I64" i="1" s="1"/>
  <c r="I45" i="3"/>
  <c r="G45" i="3"/>
  <c r="S44" i="3"/>
  <c r="Q63" i="1" s="1"/>
  <c r="Q44" i="3"/>
  <c r="O63" i="1" s="1"/>
  <c r="O44" i="3"/>
  <c r="M63" i="1" s="1"/>
  <c r="M44" i="3"/>
  <c r="K63" i="1" s="1"/>
  <c r="K44" i="3"/>
  <c r="I63" i="1" s="1"/>
  <c r="I44" i="3"/>
  <c r="G63" i="1" s="1"/>
  <c r="G44" i="3"/>
  <c r="E63" i="1" s="1"/>
  <c r="S43" i="3"/>
  <c r="Q62" i="1" s="1"/>
  <c r="Q43" i="3"/>
  <c r="O62" i="1" s="1"/>
  <c r="O43" i="3"/>
  <c r="M62" i="1" s="1"/>
  <c r="M43" i="3"/>
  <c r="K62" i="1" s="1"/>
  <c r="K43" i="3"/>
  <c r="I62" i="1" s="1"/>
  <c r="I43" i="3"/>
  <c r="G43" i="3"/>
  <c r="S42" i="3"/>
  <c r="Q61" i="1" s="1"/>
  <c r="Q42" i="3"/>
  <c r="O61" i="1" s="1"/>
  <c r="O42" i="3"/>
  <c r="M61" i="1" s="1"/>
  <c r="M42" i="3"/>
  <c r="K61" i="1" s="1"/>
  <c r="K42" i="3"/>
  <c r="I61" i="1" s="1"/>
  <c r="I42" i="3"/>
  <c r="G61" i="1" s="1"/>
  <c r="G42" i="3"/>
  <c r="E61" i="1" s="1"/>
  <c r="S41" i="3"/>
  <c r="Q60" i="1" s="1"/>
  <c r="Q41" i="3"/>
  <c r="O60" i="1" s="1"/>
  <c r="O41" i="3"/>
  <c r="M60" i="1" s="1"/>
  <c r="M41" i="3"/>
  <c r="K60" i="1" s="1"/>
  <c r="K41" i="3"/>
  <c r="I60" i="1" s="1"/>
  <c r="I41" i="3"/>
  <c r="G41" i="3"/>
  <c r="S40" i="3"/>
  <c r="Q59" i="1" s="1"/>
  <c r="Q40" i="3"/>
  <c r="O59" i="1" s="1"/>
  <c r="O40" i="3"/>
  <c r="M59" i="1" s="1"/>
  <c r="M40" i="3"/>
  <c r="K59" i="1" s="1"/>
  <c r="K40" i="3"/>
  <c r="I59" i="1" s="1"/>
  <c r="I40" i="3"/>
  <c r="G59" i="1" s="1"/>
  <c r="G40" i="3"/>
  <c r="E59" i="1" s="1"/>
  <c r="J50" i="3"/>
  <c r="F50" i="3"/>
  <c r="T49" i="3"/>
  <c r="R68" i="1" s="1"/>
  <c r="S68" i="1" s="1"/>
  <c r="R49" i="3"/>
  <c r="P68" i="1" s="1"/>
  <c r="P49" i="3"/>
  <c r="N68" i="1" s="1"/>
  <c r="N49" i="3"/>
  <c r="L68" i="1" s="1"/>
  <c r="L49" i="3"/>
  <c r="J68" i="1" s="1"/>
  <c r="J49" i="3"/>
  <c r="H49" i="3"/>
  <c r="F49" i="3"/>
  <c r="R48" i="3"/>
  <c r="P67" i="1" s="1"/>
  <c r="P48" i="3"/>
  <c r="N67" i="1" s="1"/>
  <c r="N48" i="3"/>
  <c r="L67" i="1" s="1"/>
  <c r="L48" i="3"/>
  <c r="J67" i="1" s="1"/>
  <c r="J48" i="3"/>
  <c r="H48" i="3"/>
  <c r="F48" i="3"/>
  <c r="R47" i="3"/>
  <c r="P66" i="1" s="1"/>
  <c r="P47" i="3"/>
  <c r="N66" i="1" s="1"/>
  <c r="N47" i="3"/>
  <c r="L66" i="1" s="1"/>
  <c r="L47" i="3"/>
  <c r="J66" i="1" s="1"/>
  <c r="J47" i="3"/>
  <c r="H47" i="3"/>
  <c r="F47" i="3"/>
  <c r="R46" i="3"/>
  <c r="P65" i="1" s="1"/>
  <c r="P46" i="3"/>
  <c r="N65" i="1" s="1"/>
  <c r="N46" i="3"/>
  <c r="L65" i="1" s="1"/>
  <c r="L46" i="3"/>
  <c r="J65" i="1" s="1"/>
  <c r="J46" i="3"/>
  <c r="H46" i="3"/>
  <c r="F65" i="1" s="1"/>
  <c r="F46" i="3"/>
  <c r="D65" i="1" s="1"/>
  <c r="T45" i="3"/>
  <c r="R45" i="3"/>
  <c r="P64" i="1" s="1"/>
  <c r="P45" i="3"/>
  <c r="N64" i="1" s="1"/>
  <c r="N45" i="3"/>
  <c r="L64" i="1" s="1"/>
  <c r="L45" i="3"/>
  <c r="J64" i="1" s="1"/>
  <c r="J45" i="3"/>
  <c r="H64" i="1" s="1"/>
  <c r="H45" i="3"/>
  <c r="F64" i="1" s="1"/>
  <c r="F45" i="3"/>
  <c r="D64" i="1" s="1"/>
  <c r="R44" i="3"/>
  <c r="P63" i="1" s="1"/>
  <c r="P44" i="3"/>
  <c r="N63" i="1" s="1"/>
  <c r="N44" i="3"/>
  <c r="L63" i="1" s="1"/>
  <c r="L44" i="3"/>
  <c r="J63" i="1" s="1"/>
  <c r="J44" i="3"/>
  <c r="H44" i="3"/>
  <c r="F44" i="3"/>
  <c r="R43" i="3"/>
  <c r="P62" i="1" s="1"/>
  <c r="P43" i="3"/>
  <c r="N62" i="1" s="1"/>
  <c r="N43" i="3"/>
  <c r="L62" i="1" s="1"/>
  <c r="L43" i="3"/>
  <c r="J62" i="1" s="1"/>
  <c r="J43" i="3"/>
  <c r="H62" i="1" s="1"/>
  <c r="H43" i="3"/>
  <c r="F62" i="1" s="1"/>
  <c r="F43" i="3"/>
  <c r="D62" i="1" s="1"/>
  <c r="R42" i="3"/>
  <c r="P61" i="1" s="1"/>
  <c r="P42" i="3"/>
  <c r="N61" i="1" s="1"/>
  <c r="N42" i="3"/>
  <c r="L61" i="1" s="1"/>
  <c r="L42" i="3"/>
  <c r="J61" i="1" s="1"/>
  <c r="J42" i="3"/>
  <c r="H42" i="3"/>
  <c r="F42" i="3"/>
  <c r="R41" i="3"/>
  <c r="P60" i="1" s="1"/>
  <c r="P41" i="3"/>
  <c r="N60" i="1" s="1"/>
  <c r="N41" i="3"/>
  <c r="L60" i="1" s="1"/>
  <c r="L41" i="3"/>
  <c r="J60" i="1" s="1"/>
  <c r="J41" i="3"/>
  <c r="H60" i="1" s="1"/>
  <c r="H41" i="3"/>
  <c r="F60" i="1" s="1"/>
  <c r="F41" i="3"/>
  <c r="D60" i="1" s="1"/>
  <c r="F38" i="3"/>
  <c r="H38" i="3"/>
  <c r="J38" i="3"/>
  <c r="L38" i="3"/>
  <c r="J57" i="1" s="1"/>
  <c r="N38" i="3"/>
  <c r="L57" i="1" s="1"/>
  <c r="P38" i="3"/>
  <c r="N57" i="1" s="1"/>
  <c r="R38" i="3"/>
  <c r="P57" i="1" s="1"/>
  <c r="T38" i="3"/>
  <c r="F39" i="3"/>
  <c r="H39" i="3"/>
  <c r="J39" i="3"/>
  <c r="L39" i="3"/>
  <c r="J58" i="1" s="1"/>
  <c r="N39" i="3"/>
  <c r="L58" i="1" s="1"/>
  <c r="P39" i="3"/>
  <c r="N58" i="1" s="1"/>
  <c r="R39" i="3"/>
  <c r="P58" i="1" s="1"/>
  <c r="T39" i="3"/>
  <c r="R58" i="1" s="1"/>
  <c r="S58" i="1" s="1"/>
  <c r="F40" i="3"/>
  <c r="J40" i="3"/>
  <c r="N40" i="3"/>
  <c r="L59" i="1" s="1"/>
  <c r="R40" i="3"/>
  <c r="P59" i="1" s="1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5" i="4"/>
  <c r="E66" i="4"/>
  <c r="E67" i="4"/>
  <c r="E68" i="4"/>
  <c r="T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5" i="4"/>
  <c r="D66" i="4"/>
  <c r="D67" i="4"/>
  <c r="D68" i="4"/>
  <c r="R45" i="1"/>
  <c r="S45" i="1" s="1"/>
  <c r="D39" i="3" l="1"/>
  <c r="B58" i="1" s="1"/>
  <c r="E47" i="3"/>
  <c r="C66" i="1" s="1"/>
  <c r="D49" i="3"/>
  <c r="E56" i="3"/>
  <c r="C75" i="1" s="1"/>
  <c r="D45" i="3"/>
  <c r="B64" i="1" s="1"/>
  <c r="E43" i="3"/>
  <c r="C62" i="1" s="1"/>
  <c r="E51" i="3"/>
  <c r="C70" i="1" s="1"/>
  <c r="D52" i="3"/>
  <c r="B71" i="1" s="1"/>
  <c r="D40" i="3"/>
  <c r="B59" i="1" s="1"/>
  <c r="H58" i="1"/>
  <c r="D58" i="1"/>
  <c r="F57" i="1"/>
  <c r="D38" i="3"/>
  <c r="B57" i="1" s="1"/>
  <c r="B82" i="1" s="1"/>
  <c r="E40" i="3"/>
  <c r="C59" i="1" s="1"/>
  <c r="E39" i="3"/>
  <c r="C58" i="1" s="1"/>
  <c r="C83" i="1" s="1"/>
  <c r="E38" i="3"/>
  <c r="C57" i="1" s="1"/>
  <c r="D43" i="3"/>
  <c r="B62" i="1" s="1"/>
  <c r="D47" i="3"/>
  <c r="B66" i="1" s="1"/>
  <c r="E41" i="3"/>
  <c r="C60" i="1" s="1"/>
  <c r="E45" i="3"/>
  <c r="C64" i="1" s="1"/>
  <c r="E49" i="3"/>
  <c r="C68" i="1" s="1"/>
  <c r="E53" i="3"/>
  <c r="C72" i="1" s="1"/>
  <c r="E58" i="3"/>
  <c r="C77" i="1" s="1"/>
  <c r="D55" i="3"/>
  <c r="B74" i="1" s="1"/>
  <c r="D41" i="3"/>
  <c r="B60" i="1" s="1"/>
  <c r="D42" i="3"/>
  <c r="B61" i="1" s="1"/>
  <c r="D44" i="3"/>
  <c r="B63" i="1" s="1"/>
  <c r="D46" i="3"/>
  <c r="B65" i="1" s="1"/>
  <c r="D48" i="3"/>
  <c r="B67" i="1" s="1"/>
  <c r="D50" i="3"/>
  <c r="B69" i="1" s="1"/>
  <c r="E42" i="3"/>
  <c r="C61" i="1" s="1"/>
  <c r="E44" i="3"/>
  <c r="C63" i="1" s="1"/>
  <c r="E46" i="3"/>
  <c r="C65" i="1" s="1"/>
  <c r="E48" i="3"/>
  <c r="C67" i="1" s="1"/>
  <c r="E50" i="3"/>
  <c r="C69" i="1" s="1"/>
  <c r="E52" i="3"/>
  <c r="C71" i="1" s="1"/>
  <c r="E55" i="3"/>
  <c r="C74" i="1" s="1"/>
  <c r="E57" i="3"/>
  <c r="C76" i="1" s="1"/>
  <c r="D51" i="3"/>
  <c r="B70" i="1" s="1"/>
  <c r="D53" i="3"/>
  <c r="B72" i="1" s="1"/>
  <c r="D56" i="3"/>
  <c r="B75" i="1" s="1"/>
  <c r="D58" i="3"/>
  <c r="B77" i="1" s="1"/>
  <c r="D54" i="3"/>
  <c r="B73" i="1" s="1"/>
  <c r="B98" i="1" s="1"/>
  <c r="S73" i="1"/>
  <c r="R98" i="1"/>
  <c r="S98" i="1" s="1"/>
  <c r="R57" i="1"/>
  <c r="S57" i="1" s="1"/>
  <c r="F63" i="1"/>
  <c r="D67" i="1"/>
  <c r="H67" i="1"/>
  <c r="F68" i="1"/>
  <c r="E60" i="1"/>
  <c r="E64" i="1"/>
  <c r="E66" i="1"/>
  <c r="G67" i="1"/>
  <c r="E70" i="1"/>
  <c r="E72" i="1"/>
  <c r="E75" i="1"/>
  <c r="E77" i="1"/>
  <c r="Q82" i="1"/>
  <c r="S52" i="1"/>
  <c r="B32" i="1"/>
  <c r="C32" i="1" s="1"/>
  <c r="G16" i="1"/>
  <c r="D21" i="1"/>
  <c r="C21" i="1"/>
  <c r="H14" i="1"/>
  <c r="H13" i="1"/>
  <c r="H15" i="1"/>
  <c r="H12" i="1"/>
  <c r="H11" i="1"/>
  <c r="H10" i="1"/>
  <c r="H9" i="1"/>
  <c r="H8" i="1"/>
  <c r="H7" i="1"/>
  <c r="H6" i="1"/>
  <c r="H5" i="1"/>
  <c r="H4" i="1"/>
  <c r="R70" i="1"/>
  <c r="S70" i="1" s="1"/>
  <c r="F71" i="1"/>
  <c r="F74" i="1"/>
  <c r="R60" i="1"/>
  <c r="S60" i="1" s="1"/>
  <c r="F76" i="1"/>
  <c r="R65" i="1"/>
  <c r="S65" i="1" s="1"/>
  <c r="T69" i="4"/>
  <c r="F58" i="1"/>
  <c r="H57" i="1"/>
  <c r="D57" i="1"/>
  <c r="D71" i="1"/>
  <c r="H71" i="1"/>
  <c r="D74" i="1"/>
  <c r="H74" i="1"/>
  <c r="D76" i="1"/>
  <c r="H76" i="1"/>
  <c r="R69" i="1"/>
  <c r="S69" i="1" s="1"/>
  <c r="U78" i="1"/>
  <c r="V73" i="1" s="1"/>
  <c r="H59" i="1"/>
  <c r="D63" i="1"/>
  <c r="H63" i="1"/>
  <c r="R64" i="1"/>
  <c r="S64" i="1" s="1"/>
  <c r="F67" i="1"/>
  <c r="D68" i="1"/>
  <c r="H68" i="1"/>
  <c r="D69" i="1"/>
  <c r="G60" i="1"/>
  <c r="G64" i="1"/>
  <c r="G66" i="1"/>
  <c r="E67" i="1"/>
  <c r="G70" i="1"/>
  <c r="G72" i="1"/>
  <c r="G75" i="1"/>
  <c r="R71" i="1"/>
  <c r="S71" i="1" s="1"/>
  <c r="R72" i="1"/>
  <c r="S72" i="1" s="1"/>
  <c r="R75" i="1"/>
  <c r="S75" i="1" s="1"/>
  <c r="R76" i="1"/>
  <c r="S76" i="1" s="1"/>
  <c r="R77" i="1"/>
  <c r="S77" i="1" s="1"/>
  <c r="B68" i="1"/>
  <c r="B76" i="1"/>
  <c r="R66" i="1"/>
  <c r="S66" i="1" s="1"/>
  <c r="D61" i="1"/>
  <c r="H61" i="1"/>
  <c r="D66" i="1"/>
  <c r="H66" i="1"/>
  <c r="G62" i="1"/>
  <c r="E65" i="1"/>
  <c r="G68" i="1"/>
  <c r="F69" i="1"/>
  <c r="E69" i="1"/>
  <c r="E71" i="1"/>
  <c r="E74" i="1"/>
  <c r="E76" i="1"/>
  <c r="D70" i="1"/>
  <c r="H70" i="1"/>
  <c r="D72" i="1"/>
  <c r="H72" i="1"/>
  <c r="D75" i="1"/>
  <c r="H75" i="1"/>
  <c r="D77" i="1"/>
  <c r="H77" i="1"/>
  <c r="F59" i="1"/>
  <c r="D59" i="1"/>
  <c r="F61" i="1"/>
  <c r="H65" i="1"/>
  <c r="F66" i="1"/>
  <c r="H69" i="1"/>
  <c r="E62" i="1"/>
  <c r="G65" i="1"/>
  <c r="E68" i="1"/>
  <c r="G69" i="1"/>
  <c r="G71" i="1"/>
  <c r="G74" i="1"/>
  <c r="G76" i="1"/>
  <c r="F70" i="1"/>
  <c r="F72" i="1"/>
  <c r="F75" i="1"/>
  <c r="F77" i="1"/>
  <c r="R74" i="1"/>
  <c r="S74" i="1" s="1"/>
  <c r="R52" i="1"/>
  <c r="D53" i="1" s="1"/>
  <c r="R61" i="1"/>
  <c r="S61" i="1" s="1"/>
  <c r="R62" i="1"/>
  <c r="S62" i="1" s="1"/>
  <c r="R63" i="1"/>
  <c r="S63" i="1" s="1"/>
  <c r="R67" i="1"/>
  <c r="S67" i="1" s="1"/>
  <c r="R59" i="1"/>
  <c r="S59" i="1" s="1"/>
  <c r="T103" i="1"/>
  <c r="T59" i="3"/>
  <c r="P59" i="3"/>
  <c r="L59" i="3"/>
  <c r="H59" i="3"/>
  <c r="D69" i="4"/>
  <c r="R59" i="3"/>
  <c r="N59" i="3"/>
  <c r="J59" i="3"/>
  <c r="F59" i="3"/>
  <c r="Q59" i="3"/>
  <c r="M59" i="3"/>
  <c r="I59" i="3"/>
  <c r="S59" i="3"/>
  <c r="O59" i="3"/>
  <c r="K59" i="3"/>
  <c r="G59" i="3"/>
  <c r="E69" i="4"/>
  <c r="E59" i="3" l="1"/>
  <c r="L53" i="1"/>
  <c r="D59" i="3"/>
  <c r="V68" i="1"/>
  <c r="V67" i="1"/>
  <c r="S78" i="1"/>
  <c r="R102" i="1"/>
  <c r="S102" i="1" s="1"/>
  <c r="R90" i="1"/>
  <c r="S90" i="1" s="1"/>
  <c r="H16" i="1"/>
  <c r="D24" i="1"/>
  <c r="D26" i="1"/>
  <c r="R78" i="1"/>
  <c r="V69" i="1"/>
  <c r="V57" i="1"/>
  <c r="V61" i="1"/>
  <c r="V74" i="1"/>
  <c r="V59" i="1"/>
  <c r="V63" i="1"/>
  <c r="V71" i="1"/>
  <c r="V76" i="1"/>
  <c r="V64" i="1"/>
  <c r="V58" i="1"/>
  <c r="V60" i="1"/>
  <c r="V62" i="1"/>
  <c r="V66" i="1"/>
  <c r="V70" i="1"/>
  <c r="V72" i="1"/>
  <c r="V75" i="1"/>
  <c r="V77" i="1"/>
  <c r="V65" i="1"/>
  <c r="F53" i="1"/>
  <c r="E53" i="1"/>
  <c r="O53" i="1"/>
  <c r="M53" i="1"/>
  <c r="N53" i="1"/>
  <c r="P53" i="1"/>
  <c r="I53" i="1"/>
  <c r="Q53" i="1"/>
  <c r="J53" i="1"/>
  <c r="G53" i="1"/>
  <c r="H53" i="1"/>
  <c r="K53" i="1"/>
  <c r="B53" i="1"/>
  <c r="C53" i="1"/>
  <c r="D78" i="1"/>
  <c r="D103" i="1" s="1"/>
  <c r="R82" i="1"/>
  <c r="S82" i="1" s="1"/>
  <c r="N82" i="1"/>
  <c r="O95" i="1"/>
  <c r="K95" i="1"/>
  <c r="Q94" i="1"/>
  <c r="M94" i="1"/>
  <c r="I94" i="1"/>
  <c r="O93" i="1"/>
  <c r="I93" i="1"/>
  <c r="M92" i="1"/>
  <c r="O82" i="1"/>
  <c r="K82" i="1"/>
  <c r="N95" i="1"/>
  <c r="J95" i="1"/>
  <c r="N94" i="1"/>
  <c r="J94" i="1"/>
  <c r="P93" i="1"/>
  <c r="K93" i="1"/>
  <c r="K92" i="1"/>
  <c r="J93" i="1"/>
  <c r="N92" i="1"/>
  <c r="J92" i="1"/>
  <c r="N91" i="1"/>
  <c r="J91" i="1"/>
  <c r="N90" i="1"/>
  <c r="J90" i="1"/>
  <c r="P89" i="1"/>
  <c r="L89" i="1"/>
  <c r="P88" i="1"/>
  <c r="L88" i="1"/>
  <c r="P87" i="1"/>
  <c r="L87" i="1"/>
  <c r="P86" i="1"/>
  <c r="L86" i="1"/>
  <c r="P85" i="1"/>
  <c r="L85" i="1"/>
  <c r="P84" i="1"/>
  <c r="L84" i="1"/>
  <c r="N83" i="1"/>
  <c r="J83" i="1"/>
  <c r="Q91" i="1"/>
  <c r="M91" i="1"/>
  <c r="I91" i="1"/>
  <c r="O90" i="1"/>
  <c r="K90" i="1"/>
  <c r="Q89" i="1"/>
  <c r="M89" i="1"/>
  <c r="I89" i="1"/>
  <c r="O88" i="1"/>
  <c r="K88" i="1"/>
  <c r="Q87" i="1"/>
  <c r="M87" i="1"/>
  <c r="I87" i="1"/>
  <c r="O86" i="1"/>
  <c r="K86" i="1"/>
  <c r="Q85" i="1"/>
  <c r="M85" i="1"/>
  <c r="I85" i="1"/>
  <c r="O84" i="1"/>
  <c r="K84" i="1"/>
  <c r="Q83" i="1"/>
  <c r="M83" i="1"/>
  <c r="I83" i="1"/>
  <c r="J82" i="1"/>
  <c r="P82" i="1"/>
  <c r="L82" i="1"/>
  <c r="Q95" i="1"/>
  <c r="M95" i="1"/>
  <c r="I95" i="1"/>
  <c r="O94" i="1"/>
  <c r="K94" i="1"/>
  <c r="Q93" i="1"/>
  <c r="M93" i="1"/>
  <c r="Q92" i="1"/>
  <c r="M82" i="1"/>
  <c r="I82" i="1"/>
  <c r="P95" i="1"/>
  <c r="L95" i="1"/>
  <c r="P94" i="1"/>
  <c r="L94" i="1"/>
  <c r="N93" i="1"/>
  <c r="O92" i="1"/>
  <c r="L93" i="1"/>
  <c r="P92" i="1"/>
  <c r="L92" i="1"/>
  <c r="P91" i="1"/>
  <c r="L91" i="1"/>
  <c r="P90" i="1"/>
  <c r="L90" i="1"/>
  <c r="N89" i="1"/>
  <c r="J89" i="1"/>
  <c r="N88" i="1"/>
  <c r="J88" i="1"/>
  <c r="N87" i="1"/>
  <c r="J87" i="1"/>
  <c r="N86" i="1"/>
  <c r="J86" i="1"/>
  <c r="N85" i="1"/>
  <c r="J85" i="1"/>
  <c r="N84" i="1"/>
  <c r="J84" i="1"/>
  <c r="P83" i="1"/>
  <c r="L83" i="1"/>
  <c r="I92" i="1"/>
  <c r="O91" i="1"/>
  <c r="K91" i="1"/>
  <c r="Q90" i="1"/>
  <c r="M90" i="1"/>
  <c r="I90" i="1"/>
  <c r="O89" i="1"/>
  <c r="K89" i="1"/>
  <c r="Q88" i="1"/>
  <c r="M88" i="1"/>
  <c r="I88" i="1"/>
  <c r="O87" i="1"/>
  <c r="K87" i="1"/>
  <c r="Q86" i="1"/>
  <c r="M86" i="1"/>
  <c r="I86" i="1"/>
  <c r="O85" i="1"/>
  <c r="K85" i="1"/>
  <c r="Q84" i="1"/>
  <c r="M84" i="1"/>
  <c r="I84" i="1"/>
  <c r="O83" i="1"/>
  <c r="K83" i="1"/>
  <c r="S53" i="1" l="1"/>
  <c r="T73" i="1"/>
  <c r="D22" i="1"/>
  <c r="D30" i="1"/>
  <c r="D31" i="1"/>
  <c r="D27" i="1"/>
  <c r="D25" i="1"/>
  <c r="D23" i="1"/>
  <c r="D29" i="1"/>
  <c r="D28" i="1"/>
  <c r="E32" i="1"/>
  <c r="R53" i="1"/>
  <c r="V78" i="1"/>
  <c r="T62" i="1"/>
  <c r="R103" i="1"/>
  <c r="S103" i="1" s="1"/>
  <c r="T67" i="1"/>
  <c r="T72" i="1"/>
  <c r="T66" i="1"/>
  <c r="T63" i="1"/>
  <c r="T64" i="1"/>
  <c r="T75" i="1"/>
  <c r="T68" i="1"/>
  <c r="T65" i="1"/>
  <c r="T70" i="1"/>
  <c r="T60" i="1"/>
  <c r="T76" i="1"/>
  <c r="T74" i="1"/>
  <c r="T69" i="1"/>
  <c r="T71" i="1"/>
  <c r="T61" i="1"/>
  <c r="T59" i="1"/>
  <c r="T58" i="1"/>
  <c r="R89" i="1"/>
  <c r="S89" i="1" s="1"/>
  <c r="R93" i="1"/>
  <c r="S93" i="1" s="1"/>
  <c r="R83" i="1"/>
  <c r="S83" i="1" s="1"/>
  <c r="R95" i="1"/>
  <c r="S95" i="1" s="1"/>
  <c r="R92" i="1" l="1"/>
  <c r="S92" i="1" s="1"/>
  <c r="B102" i="1" l="1"/>
  <c r="B101" i="1"/>
  <c r="B100" i="1"/>
  <c r="D99" i="1"/>
  <c r="F97" i="1"/>
  <c r="F96" i="1"/>
  <c r="E101" i="1"/>
  <c r="E83" i="1"/>
  <c r="R94" i="1"/>
  <c r="S94" i="1" s="1"/>
  <c r="R91" i="1"/>
  <c r="S91" i="1" s="1"/>
  <c r="F102" i="1"/>
  <c r="F101" i="1"/>
  <c r="F100" i="1"/>
  <c r="H99" i="1"/>
  <c r="B99" i="1"/>
  <c r="C96" i="1"/>
  <c r="C102" i="1"/>
  <c r="G100" i="1"/>
  <c r="R86" i="1"/>
  <c r="S86" i="1" s="1"/>
  <c r="R85" i="1"/>
  <c r="S85" i="1" s="1"/>
  <c r="B96" i="1" l="1"/>
  <c r="G99" i="1"/>
  <c r="C101" i="1"/>
  <c r="H96" i="1"/>
  <c r="H100" i="1"/>
  <c r="H102" i="1"/>
  <c r="G96" i="1"/>
  <c r="C99" i="1"/>
  <c r="E102" i="1"/>
  <c r="E96" i="1"/>
  <c r="F99" i="1"/>
  <c r="D101" i="1"/>
  <c r="L97" i="1"/>
  <c r="K100" i="1"/>
  <c r="N102" i="1"/>
  <c r="N97" i="1"/>
  <c r="K101" i="1"/>
  <c r="M97" i="1"/>
  <c r="K102" i="1"/>
  <c r="M101" i="1"/>
  <c r="J102" i="1"/>
  <c r="J97" i="1"/>
  <c r="Q102" i="1"/>
  <c r="I97" i="1"/>
  <c r="P99" i="1"/>
  <c r="I99" i="1"/>
  <c r="L100" i="1"/>
  <c r="M99" i="1"/>
  <c r="N101" i="1"/>
  <c r="I100" i="1"/>
  <c r="P100" i="1"/>
  <c r="Q101" i="1"/>
  <c r="L101" i="1"/>
  <c r="O97" i="1"/>
  <c r="J99" i="1"/>
  <c r="O101" i="1"/>
  <c r="Q97" i="1"/>
  <c r="I101" i="1"/>
  <c r="E99" i="1"/>
  <c r="G102" i="1"/>
  <c r="B93" i="1"/>
  <c r="C95" i="1"/>
  <c r="B94" i="1"/>
  <c r="D95" i="1"/>
  <c r="D93" i="1"/>
  <c r="F90" i="1"/>
  <c r="H87" i="1"/>
  <c r="H84" i="1"/>
  <c r="C92" i="1"/>
  <c r="E89" i="1"/>
  <c r="G86" i="1"/>
  <c r="C84" i="1"/>
  <c r="B91" i="1"/>
  <c r="G94" i="1"/>
  <c r="B92" i="1"/>
  <c r="H94" i="1"/>
  <c r="H92" i="1"/>
  <c r="D90" i="1"/>
  <c r="F87" i="1"/>
  <c r="D85" i="1"/>
  <c r="E92" i="1"/>
  <c r="G89" i="1"/>
  <c r="C87" i="1"/>
  <c r="E84" i="1"/>
  <c r="D82" i="1"/>
  <c r="G95" i="1"/>
  <c r="E82" i="1"/>
  <c r="H95" i="1"/>
  <c r="H93" i="1"/>
  <c r="D91" i="1"/>
  <c r="F88" i="1"/>
  <c r="F85" i="1"/>
  <c r="G92" i="1"/>
  <c r="C90" i="1"/>
  <c r="E87" i="1"/>
  <c r="G84" i="1"/>
  <c r="B87" i="1"/>
  <c r="C94" i="1"/>
  <c r="B88" i="1"/>
  <c r="D94" i="1"/>
  <c r="D92" i="1"/>
  <c r="F89" i="1"/>
  <c r="H86" i="1"/>
  <c r="F84" i="1"/>
  <c r="G91" i="1"/>
  <c r="C89" i="1"/>
  <c r="E86" i="1"/>
  <c r="G83" i="1"/>
  <c r="R84" i="1"/>
  <c r="S84" i="1" s="1"/>
  <c r="R87" i="1"/>
  <c r="S87" i="1" s="1"/>
  <c r="R96" i="1"/>
  <c r="S96" i="1" s="1"/>
  <c r="B97" i="1"/>
  <c r="E100" i="1"/>
  <c r="D97" i="1"/>
  <c r="H101" i="1"/>
  <c r="E97" i="1"/>
  <c r="G101" i="1"/>
  <c r="H97" i="1"/>
  <c r="D100" i="1"/>
  <c r="D102" i="1"/>
  <c r="D96" i="1"/>
  <c r="L102" i="1"/>
  <c r="K97" i="1"/>
  <c r="N100" i="1"/>
  <c r="Q100" i="1"/>
  <c r="P102" i="1"/>
  <c r="L99" i="1"/>
  <c r="Q99" i="1"/>
  <c r="J100" i="1"/>
  <c r="M100" i="1"/>
  <c r="O102" i="1"/>
  <c r="N99" i="1"/>
  <c r="M102" i="1"/>
  <c r="O99" i="1"/>
  <c r="P97" i="1"/>
  <c r="O100" i="1"/>
  <c r="J101" i="1"/>
  <c r="I102" i="1"/>
  <c r="K99" i="1"/>
  <c r="P101" i="1"/>
  <c r="B95" i="1"/>
  <c r="G97" i="1"/>
  <c r="C100" i="1"/>
  <c r="H82" i="1"/>
  <c r="B85" i="1"/>
  <c r="E93" i="1"/>
  <c r="B86" i="1"/>
  <c r="G93" i="1"/>
  <c r="H91" i="1"/>
  <c r="D89" i="1"/>
  <c r="F86" i="1"/>
  <c r="F83" i="1"/>
  <c r="G90" i="1"/>
  <c r="C88" i="1"/>
  <c r="E85" i="1"/>
  <c r="F82" i="1"/>
  <c r="B83" i="1"/>
  <c r="G82" i="1"/>
  <c r="B84" i="1"/>
  <c r="C93" i="1"/>
  <c r="F91" i="1"/>
  <c r="H88" i="1"/>
  <c r="D86" i="1"/>
  <c r="H83" i="1"/>
  <c r="C91" i="1"/>
  <c r="E88" i="1"/>
  <c r="G85" i="1"/>
  <c r="B89" i="1"/>
  <c r="E94" i="1"/>
  <c r="B90" i="1"/>
  <c r="F94" i="1"/>
  <c r="F92" i="1"/>
  <c r="H89" i="1"/>
  <c r="D87" i="1"/>
  <c r="D84" i="1"/>
  <c r="E91" i="1"/>
  <c r="G88" i="1"/>
  <c r="C86" i="1"/>
  <c r="E95" i="1"/>
  <c r="C82" i="1"/>
  <c r="F95" i="1"/>
  <c r="F93" i="1"/>
  <c r="H90" i="1"/>
  <c r="D88" i="1"/>
  <c r="H85" i="1"/>
  <c r="D83" i="1"/>
  <c r="E90" i="1"/>
  <c r="G87" i="1"/>
  <c r="C85" i="1"/>
  <c r="C97" i="1"/>
  <c r="R88" i="1"/>
  <c r="S88" i="1" s="1"/>
  <c r="Q96" i="1" l="1"/>
  <c r="R99" i="1"/>
  <c r="S99" i="1" s="1"/>
  <c r="O96" i="1"/>
  <c r="J96" i="1"/>
  <c r="N96" i="1"/>
  <c r="L96" i="1"/>
  <c r="R97" i="1"/>
  <c r="S97" i="1" s="1"/>
  <c r="K96" i="1"/>
  <c r="R101" i="1"/>
  <c r="S101" i="1" s="1"/>
  <c r="M96" i="1"/>
  <c r="P96" i="1"/>
  <c r="I96" i="1"/>
  <c r="R100" i="1"/>
  <c r="S100" i="1" s="1"/>
  <c r="C78" i="1" l="1"/>
  <c r="C103" i="1" s="1"/>
  <c r="E78" i="1"/>
  <c r="E103" i="1" s="1"/>
  <c r="G78" i="1"/>
  <c r="G103" i="1" s="1"/>
  <c r="I78" i="1"/>
  <c r="I103" i="1" s="1"/>
  <c r="K78" i="1"/>
  <c r="K103" i="1" s="1"/>
  <c r="M78" i="1"/>
  <c r="M103" i="1" s="1"/>
  <c r="O78" i="1"/>
  <c r="O103" i="1" s="1"/>
  <c r="Q78" i="1"/>
  <c r="Q103" i="1" s="1"/>
  <c r="P78" i="1"/>
  <c r="P103" i="1" s="1"/>
  <c r="B78" i="1"/>
  <c r="B103" i="1" s="1"/>
  <c r="F78" i="1"/>
  <c r="F103" i="1" s="1"/>
  <c r="H78" i="1"/>
  <c r="H103" i="1" s="1"/>
  <c r="J78" i="1"/>
  <c r="J103" i="1" s="1"/>
  <c r="L78" i="1"/>
  <c r="L103" i="1" s="1"/>
  <c r="N78" i="1"/>
  <c r="N103" i="1" s="1"/>
  <c r="T57" i="1" l="1"/>
  <c r="T77" i="1"/>
  <c r="T78" i="1" l="1"/>
</calcChain>
</file>

<file path=xl/sharedStrings.xml><?xml version="1.0" encoding="utf-8"?>
<sst xmlns="http://schemas.openxmlformats.org/spreadsheetml/2006/main" count="777" uniqueCount="83">
  <si>
    <t>LOGISTIC CUSTOM SERVICES - ЛОГИСТИК КАСТОМС СЕРВИС</t>
  </si>
  <si>
    <t>File</t>
  </si>
  <si>
    <t>Client</t>
  </si>
  <si>
    <t>Date</t>
  </si>
  <si>
    <t>Оформление 1-го листа ДТ</t>
  </si>
  <si>
    <t>Добавочный лист ДТ</t>
  </si>
  <si>
    <t>Дополнение к ДТ</t>
  </si>
  <si>
    <t>Документальное оформление, получение</t>
  </si>
  <si>
    <t>Оформление 1-го листа КТС</t>
  </si>
  <si>
    <t>Добавочный лист КТС</t>
  </si>
  <si>
    <t>Док. оформление окончательной КТС</t>
  </si>
  <si>
    <t>Перевод инвойсов</t>
  </si>
  <si>
    <t>Доставка груза до 1000 кг.</t>
  </si>
  <si>
    <t>Досмот +фото +акт</t>
  </si>
  <si>
    <t>Подписание писем на исп. ден. Средств</t>
  </si>
  <si>
    <t>Прохождение спец.видов контроля</t>
  </si>
  <si>
    <t>Обслуживание ячейки</t>
  </si>
  <si>
    <t>Предварительный осмотр+досмотр</t>
  </si>
  <si>
    <t>Изготовление СЕРТ.ДОС</t>
  </si>
  <si>
    <t>Прочее</t>
  </si>
  <si>
    <t>Total</t>
  </si>
  <si>
    <t>Observations</t>
  </si>
  <si>
    <t>-</t>
  </si>
  <si>
    <t>AVT</t>
  </si>
  <si>
    <t>BASTION SUD</t>
  </si>
  <si>
    <t>CHANEL</t>
  </si>
  <si>
    <t>DIOR</t>
  </si>
  <si>
    <t>INDUSOFT</t>
  </si>
  <si>
    <t>LVV</t>
  </si>
  <si>
    <t>MICHELIN</t>
  </si>
  <si>
    <t>NEXANS</t>
  </si>
  <si>
    <t>PWJ</t>
  </si>
  <si>
    <t>SELDICO</t>
  </si>
  <si>
    <t>SHISEIDO</t>
  </si>
  <si>
    <t>SWATCH</t>
  </si>
  <si>
    <t>TRADE MODUS</t>
  </si>
  <si>
    <t>VOLGAERO</t>
  </si>
  <si>
    <t>HERMES</t>
  </si>
  <si>
    <t>RUTECHNO</t>
  </si>
  <si>
    <t>Прочее = Расходы связанные с вып.тамож.форм</t>
  </si>
  <si>
    <t>LOGISTIC SERVICES - ЛОГИСТИК СЕРВИС</t>
  </si>
  <si>
    <t>Документальное оформление, полуение</t>
  </si>
  <si>
    <t>Организация и прведение  осмотва</t>
  </si>
  <si>
    <t>Переупаковка, маркеровка</t>
  </si>
  <si>
    <t>MONTHS</t>
  </si>
  <si>
    <t>TOTAL</t>
  </si>
  <si>
    <t>Qty. of Files</t>
  </si>
  <si>
    <t>%</t>
  </si>
  <si>
    <t>CLIENTS</t>
  </si>
  <si>
    <t>% (amount)</t>
  </si>
  <si>
    <t>% (volume)</t>
  </si>
  <si>
    <t>PWJ = PowerJet</t>
  </si>
  <si>
    <t>LVV = Louis Vuitton</t>
  </si>
  <si>
    <t>AVT = Avtoframos</t>
  </si>
  <si>
    <t>AVERAGE AMOUNT BY CLIENT &amp; FILE</t>
  </si>
  <si>
    <t>Variation</t>
  </si>
  <si>
    <t>Average amount for AVT file</t>
  </si>
  <si>
    <t>LVMH</t>
  </si>
  <si>
    <t>DAHER</t>
  </si>
  <si>
    <t>SNECMA</t>
  </si>
  <si>
    <t>CLARINS</t>
  </si>
  <si>
    <t>AVERAGE</t>
  </si>
  <si>
    <t>SISLEY</t>
  </si>
  <si>
    <t>Distribution by month</t>
  </si>
  <si>
    <t>TOTAL (RUB)</t>
  </si>
  <si>
    <t>TOTAL (EUR)</t>
  </si>
  <si>
    <t>(EUR)</t>
  </si>
  <si>
    <t>MAX AMOUNT FOR 1 FILE</t>
  </si>
  <si>
    <t>LCS</t>
  </si>
  <si>
    <t>RUB</t>
  </si>
  <si>
    <t>EUR</t>
  </si>
  <si>
    <t>1  RUB =</t>
  </si>
  <si>
    <t>1 EUR =</t>
  </si>
  <si>
    <t>x</t>
  </si>
  <si>
    <t>y</t>
  </si>
  <si>
    <t>z</t>
  </si>
  <si>
    <t>f</t>
  </si>
  <si>
    <t>e</t>
  </si>
  <si>
    <t>g</t>
  </si>
  <si>
    <t>j</t>
  </si>
  <si>
    <t>n</t>
  </si>
  <si>
    <t>w</t>
  </si>
  <si>
    <t>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</si>
</sst>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_-;\-* #,##0.00_-;_-* &quot;-&quot;??_-;_-@_-"/>
    <numFmt numFmtId="164" formatCode="dd/mm/yy;@"/>
    <numFmt numFmtId="165" formatCode="d/mm/yy;@"/>
    <numFmt numFmtId="166" formatCode="[$-409]mmm\-yy;@"/>
    <numFmt numFmtId="167" formatCode="0.0%"/>
    <numFmt numFmtId="168" formatCode="_-[$€-2]\ * #,##0_-;\-[$€-2]\ * #,##0_-;_-[$€-2]\ * &quot;-&quot;??_-;_-@_-"/>
    <numFmt numFmtId="171" formatCode="0.00000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1"/>
      <color theme="0" tint="-0.1499984740745262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gray125">
        <bgColor theme="0" tint="-4.9989318521683403E-2"/>
      </patternFill>
    </fill>
    <fill>
      <patternFill patternType="solid">
        <fgColor theme="9" tint="0.79998168889431442"/>
        <bgColor indexed="64"/>
      </patternFill>
    </fill>
    <fill>
      <patternFill patternType="gray125">
        <bgColor rgb="FFFFFF00"/>
      </patternFill>
    </fill>
    <fill>
      <patternFill patternType="solid">
        <fgColor rgb="FFFFC000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thin">
        <color indexed="64"/>
      </right>
      <top/>
      <bottom/>
      <diagonal/>
    </border>
    <border>
      <left style="dashed">
        <color indexed="64"/>
      </left>
      <right style="thin">
        <color indexed="64"/>
      </right>
      <top style="medium">
        <color indexed="64"/>
      </top>
      <bottom/>
      <diagonal/>
    </border>
    <border>
      <left style="dashed">
        <color indexed="64"/>
      </left>
      <right style="thin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/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96">
    <xf numFmtId="0" fontId="0" fillId="0" borderId="0" xfId="0"/>
    <xf numFmtId="17" fontId="2" fillId="2" borderId="1" xfId="0" applyNumberFormat="1" applyFont="1" applyFill="1" applyBorder="1" applyAlignment="1">
      <alignment horizontal="left" vertical="center"/>
    </xf>
    <xf numFmtId="0" fontId="4" fillId="3" borderId="3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right" vertical="center"/>
    </xf>
    <xf numFmtId="0" fontId="6" fillId="4" borderId="4" xfId="0" applyFont="1" applyFill="1" applyBorder="1" applyAlignment="1">
      <alignment horizontal="left" vertical="center" wrapText="1"/>
    </xf>
    <xf numFmtId="0" fontId="6" fillId="4" borderId="5" xfId="0" applyFont="1" applyFill="1" applyBorder="1" applyAlignment="1">
      <alignment horizontal="left" vertical="center" wrapText="1"/>
    </xf>
    <xf numFmtId="164" fontId="6" fillId="4" borderId="5" xfId="0" applyNumberFormat="1" applyFont="1" applyFill="1" applyBorder="1" applyAlignment="1">
      <alignment horizontal="left" vertical="center" wrapText="1"/>
    </xf>
    <xf numFmtId="3" fontId="2" fillId="4" borderId="5" xfId="0" applyNumberFormat="1" applyFont="1" applyFill="1" applyBorder="1" applyAlignment="1">
      <alignment horizontal="left" vertical="center" wrapText="1"/>
    </xf>
    <xf numFmtId="0" fontId="7" fillId="0" borderId="0" xfId="0" applyFont="1" applyFill="1" applyBorder="1"/>
    <xf numFmtId="0" fontId="2" fillId="0" borderId="0" xfId="0" applyFont="1" applyFill="1" applyBorder="1"/>
    <xf numFmtId="0" fontId="0" fillId="5" borderId="6" xfId="0" applyFill="1" applyBorder="1"/>
    <xf numFmtId="0" fontId="0" fillId="0" borderId="0" xfId="0" applyFill="1" applyBorder="1"/>
    <xf numFmtId="164" fontId="0" fillId="0" borderId="0" xfId="0" applyNumberFormat="1" applyBorder="1" applyAlignment="1">
      <alignment horizontal="right"/>
    </xf>
    <xf numFmtId="3" fontId="0" fillId="0" borderId="0" xfId="0" applyNumberFormat="1" applyBorder="1" applyAlignment="1">
      <alignment horizontal="right"/>
    </xf>
    <xf numFmtId="3" fontId="0" fillId="0" borderId="0" xfId="0" applyNumberFormat="1" applyFill="1" applyBorder="1" applyAlignment="1">
      <alignment horizontal="right"/>
    </xf>
    <xf numFmtId="3" fontId="0" fillId="0" borderId="0" xfId="0" applyNumberFormat="1" applyBorder="1"/>
    <xf numFmtId="3" fontId="0" fillId="6" borderId="7" xfId="0" applyNumberFormat="1" applyFont="1" applyFill="1" applyBorder="1"/>
    <xf numFmtId="0" fontId="0" fillId="0" borderId="8" xfId="0" applyBorder="1"/>
    <xf numFmtId="0" fontId="8" fillId="0" borderId="0" xfId="0" applyFont="1" applyBorder="1"/>
    <xf numFmtId="164" fontId="0" fillId="0" borderId="0" xfId="0" applyNumberFormat="1" applyBorder="1"/>
    <xf numFmtId="3" fontId="0" fillId="0" borderId="0" xfId="0" applyNumberFormat="1" applyFill="1" applyBorder="1"/>
    <xf numFmtId="0" fontId="0" fillId="0" borderId="0" xfId="0" applyBorder="1"/>
    <xf numFmtId="0" fontId="3" fillId="5" borderId="1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right"/>
    </xf>
    <xf numFmtId="164" fontId="3" fillId="0" borderId="2" xfId="0" applyNumberFormat="1" applyFont="1" applyBorder="1" applyAlignment="1">
      <alignment horizontal="right"/>
    </xf>
    <xf numFmtId="3" fontId="3" fillId="0" borderId="2" xfId="0" applyNumberFormat="1" applyFont="1" applyBorder="1" applyAlignment="1">
      <alignment horizontal="right"/>
    </xf>
    <xf numFmtId="3" fontId="3" fillId="6" borderId="9" xfId="0" applyNumberFormat="1" applyFont="1" applyFill="1" applyBorder="1" applyAlignment="1">
      <alignment horizontal="right"/>
    </xf>
    <xf numFmtId="0" fontId="3" fillId="0" borderId="3" xfId="0" applyFont="1" applyBorder="1"/>
    <xf numFmtId="0" fontId="7" fillId="0" borderId="0" xfId="0" applyFont="1" applyBorder="1"/>
    <xf numFmtId="0" fontId="3" fillId="0" borderId="0" xfId="0" applyFont="1" applyFill="1" applyBorder="1"/>
    <xf numFmtId="3" fontId="0" fillId="7" borderId="1" xfId="0" applyNumberFormat="1" applyFill="1" applyBorder="1" applyAlignment="1">
      <alignment horizontal="right"/>
    </xf>
    <xf numFmtId="3" fontId="0" fillId="7" borderId="2" xfId="0" applyNumberFormat="1" applyFill="1" applyBorder="1" applyAlignment="1">
      <alignment horizontal="right"/>
    </xf>
    <xf numFmtId="3" fontId="0" fillId="7" borderId="10" xfId="0" applyNumberFormat="1" applyFill="1" applyBorder="1" applyAlignment="1">
      <alignment horizontal="right"/>
    </xf>
    <xf numFmtId="3" fontId="0" fillId="7" borderId="3" xfId="0" applyNumberFormat="1" applyFill="1" applyBorder="1" applyAlignment="1">
      <alignment horizontal="right"/>
    </xf>
    <xf numFmtId="0" fontId="0" fillId="5" borderId="6" xfId="0" applyFill="1" applyBorder="1" applyAlignment="1">
      <alignment horizontal="center"/>
    </xf>
    <xf numFmtId="3" fontId="0" fillId="0" borderId="11" xfId="0" applyNumberFormat="1" applyBorder="1"/>
    <xf numFmtId="0" fontId="0" fillId="0" borderId="12" xfId="0" applyBorder="1"/>
    <xf numFmtId="0" fontId="0" fillId="0" borderId="13" xfId="0" applyFill="1" applyBorder="1"/>
    <xf numFmtId="164" fontId="0" fillId="0" borderId="0" xfId="0" applyNumberFormat="1"/>
    <xf numFmtId="3" fontId="0" fillId="0" borderId="0" xfId="0" applyNumberFormat="1"/>
    <xf numFmtId="3" fontId="0" fillId="0" borderId="0" xfId="0" applyNumberFormat="1" applyFill="1" applyAlignment="1">
      <alignment horizontal="right"/>
    </xf>
    <xf numFmtId="3" fontId="0" fillId="0" borderId="0" xfId="0" applyNumberFormat="1" applyFill="1"/>
    <xf numFmtId="3" fontId="0" fillId="0" borderId="0" xfId="0" applyNumberFormat="1" applyFont="1"/>
    <xf numFmtId="164" fontId="0" fillId="0" borderId="0" xfId="0" applyNumberFormat="1" applyFill="1" applyBorder="1"/>
    <xf numFmtId="3" fontId="0" fillId="0" borderId="0" xfId="0" applyNumberFormat="1" applyFont="1" applyFill="1" applyBorder="1"/>
    <xf numFmtId="0" fontId="8" fillId="0" borderId="0" xfId="0" applyFont="1" applyFill="1" applyBorder="1"/>
    <xf numFmtId="3" fontId="6" fillId="4" borderId="5" xfId="0" applyNumberFormat="1" applyFont="1" applyFill="1" applyBorder="1" applyAlignment="1">
      <alignment horizontal="left" vertical="center" wrapText="1"/>
    </xf>
    <xf numFmtId="0" fontId="6" fillId="4" borderId="14" xfId="0" applyFont="1" applyFill="1" applyBorder="1" applyAlignment="1">
      <alignment horizontal="left" vertical="center" wrapText="1"/>
    </xf>
    <xf numFmtId="3" fontId="0" fillId="6" borderId="15" xfId="0" applyNumberFormat="1" applyFont="1" applyFill="1" applyBorder="1"/>
    <xf numFmtId="3" fontId="0" fillId="8" borderId="0" xfId="0" applyNumberFormat="1" applyFill="1" applyBorder="1"/>
    <xf numFmtId="0" fontId="0" fillId="8" borderId="8" xfId="0" applyFont="1" applyFill="1" applyBorder="1"/>
    <xf numFmtId="0" fontId="0" fillId="0" borderId="0" xfId="0" applyFill="1"/>
    <xf numFmtId="164" fontId="0" fillId="0" borderId="19" xfId="0" applyNumberFormat="1" applyBorder="1"/>
    <xf numFmtId="3" fontId="0" fillId="0" borderId="19" xfId="0" applyNumberFormat="1" applyBorder="1"/>
    <xf numFmtId="3" fontId="0" fillId="0" borderId="19" xfId="0" applyNumberFormat="1" applyFill="1" applyBorder="1"/>
    <xf numFmtId="3" fontId="0" fillId="0" borderId="19" xfId="0" applyNumberFormat="1" applyFill="1" applyBorder="1" applyAlignment="1">
      <alignment horizontal="right"/>
    </xf>
    <xf numFmtId="3" fontId="0" fillId="6" borderId="20" xfId="0" applyNumberFormat="1" applyFont="1" applyFill="1" applyBorder="1"/>
    <xf numFmtId="0" fontId="0" fillId="0" borderId="21" xfId="0" applyBorder="1"/>
    <xf numFmtId="14" fontId="0" fillId="5" borderId="6" xfId="0" applyNumberFormat="1" applyFill="1" applyBorder="1"/>
    <xf numFmtId="164" fontId="0" fillId="0" borderId="19" xfId="0" applyNumberFormat="1" applyBorder="1" applyAlignment="1">
      <alignment horizontal="right"/>
    </xf>
    <xf numFmtId="3" fontId="0" fillId="0" borderId="19" xfId="0" applyNumberFormat="1" applyBorder="1" applyAlignment="1">
      <alignment horizontal="right"/>
    </xf>
    <xf numFmtId="3" fontId="0" fillId="7" borderId="23" xfId="0" applyNumberFormat="1" applyFill="1" applyBorder="1" applyAlignment="1">
      <alignment horizontal="right"/>
    </xf>
    <xf numFmtId="3" fontId="0" fillId="7" borderId="11" xfId="0" applyNumberFormat="1" applyFill="1" applyBorder="1" applyAlignment="1">
      <alignment horizontal="right"/>
    </xf>
    <xf numFmtId="3" fontId="0" fillId="7" borderId="24" xfId="0" applyNumberFormat="1" applyFill="1" applyBorder="1" applyAlignment="1">
      <alignment horizontal="right"/>
    </xf>
    <xf numFmtId="3" fontId="0" fillId="7" borderId="12" xfId="0" applyNumberFormat="1" applyFill="1" applyBorder="1" applyAlignment="1">
      <alignment horizontal="right"/>
    </xf>
    <xf numFmtId="0" fontId="0" fillId="5" borderId="23" xfId="0" applyFill="1" applyBorder="1" applyAlignment="1">
      <alignment horizontal="center"/>
    </xf>
    <xf numFmtId="3" fontId="0" fillId="6" borderId="25" xfId="0" applyNumberFormat="1" applyFill="1" applyBorder="1"/>
    <xf numFmtId="3" fontId="0" fillId="6" borderId="7" xfId="0" applyNumberFormat="1" applyFill="1" applyBorder="1"/>
    <xf numFmtId="0" fontId="6" fillId="4" borderId="26" xfId="0" applyFont="1" applyFill="1" applyBorder="1" applyAlignment="1">
      <alignment horizontal="left" vertical="center" wrapText="1"/>
    </xf>
    <xf numFmtId="0" fontId="6" fillId="4" borderId="20" xfId="0" applyFont="1" applyFill="1" applyBorder="1" applyAlignment="1">
      <alignment horizontal="left" vertical="center" wrapText="1"/>
    </xf>
    <xf numFmtId="3" fontId="2" fillId="4" borderId="20" xfId="0" applyNumberFormat="1" applyFont="1" applyFill="1" applyBorder="1" applyAlignment="1">
      <alignment horizontal="left" vertical="center" wrapText="1"/>
    </xf>
    <xf numFmtId="3" fontId="6" fillId="4" borderId="20" xfId="0" applyNumberFormat="1" applyFont="1" applyFill="1" applyBorder="1" applyAlignment="1">
      <alignment horizontal="left" vertical="center" wrapText="1"/>
    </xf>
    <xf numFmtId="0" fontId="6" fillId="4" borderId="27" xfId="0" applyFont="1" applyFill="1" applyBorder="1" applyAlignment="1">
      <alignment horizontal="left" vertical="center" wrapText="1"/>
    </xf>
    <xf numFmtId="165" fontId="0" fillId="0" borderId="0" xfId="0" applyNumberFormat="1" applyBorder="1"/>
    <xf numFmtId="165" fontId="0" fillId="0" borderId="19" xfId="0" applyNumberFormat="1" applyBorder="1"/>
    <xf numFmtId="17" fontId="3" fillId="6" borderId="28" xfId="0" applyNumberFormat="1" applyFont="1" applyFill="1" applyBorder="1"/>
    <xf numFmtId="3" fontId="0" fillId="0" borderId="7" xfId="0" applyNumberFormat="1" applyBorder="1"/>
    <xf numFmtId="3" fontId="0" fillId="0" borderId="7" xfId="0" applyNumberFormat="1" applyFill="1" applyBorder="1"/>
    <xf numFmtId="3" fontId="0" fillId="0" borderId="20" xfId="0" applyNumberFormat="1" applyBorder="1"/>
    <xf numFmtId="3" fontId="0" fillId="0" borderId="15" xfId="0" applyNumberFormat="1" applyFill="1" applyBorder="1"/>
    <xf numFmtId="0" fontId="0" fillId="5" borderId="29" xfId="0" applyNumberFormat="1" applyFill="1" applyBorder="1" applyAlignment="1">
      <alignment horizontal="center"/>
    </xf>
    <xf numFmtId="166" fontId="3" fillId="5" borderId="30" xfId="0" applyNumberFormat="1" applyFont="1" applyFill="1" applyBorder="1"/>
    <xf numFmtId="3" fontId="0" fillId="0" borderId="30" xfId="0" applyNumberFormat="1" applyBorder="1"/>
    <xf numFmtId="0" fontId="0" fillId="0" borderId="31" xfId="0" applyBorder="1" applyAlignment="1">
      <alignment horizontal="center"/>
    </xf>
    <xf numFmtId="0" fontId="0" fillId="5" borderId="6" xfId="0" applyNumberFormat="1" applyFill="1" applyBorder="1" applyAlignment="1">
      <alignment horizontal="center"/>
    </xf>
    <xf numFmtId="166" fontId="3" fillId="5" borderId="0" xfId="0" applyNumberFormat="1" applyFont="1" applyFill="1" applyBorder="1"/>
    <xf numFmtId="3" fontId="0" fillId="7" borderId="0" xfId="0" applyNumberFormat="1" applyFill="1" applyBorder="1" applyAlignment="1">
      <alignment horizontal="right"/>
    </xf>
    <xf numFmtId="3" fontId="0" fillId="0" borderId="20" xfId="0" applyNumberFormat="1" applyFill="1" applyBorder="1"/>
    <xf numFmtId="0" fontId="3" fillId="5" borderId="1" xfId="0" applyFont="1" applyFill="1" applyBorder="1" applyAlignment="1">
      <alignment horizontal="center" vertical="center"/>
    </xf>
    <xf numFmtId="0" fontId="3" fillId="5" borderId="2" xfId="0" applyNumberFormat="1" applyFont="1" applyFill="1" applyBorder="1" applyAlignment="1">
      <alignment horizontal="center" vertical="center"/>
    </xf>
    <xf numFmtId="3" fontId="3" fillId="7" borderId="2" xfId="0" applyNumberFormat="1" applyFont="1" applyFill="1" applyBorder="1" applyAlignment="1">
      <alignment horizontal="right"/>
    </xf>
    <xf numFmtId="3" fontId="3" fillId="6" borderId="9" xfId="0" applyNumberFormat="1" applyFont="1" applyFill="1" applyBorder="1" applyAlignment="1">
      <alignment vertical="center"/>
    </xf>
    <xf numFmtId="0" fontId="3" fillId="0" borderId="3" xfId="0" applyFont="1" applyBorder="1" applyAlignment="1">
      <alignment horizontal="center" vertical="center"/>
    </xf>
    <xf numFmtId="165" fontId="0" fillId="0" borderId="0" xfId="0" applyNumberFormat="1" applyFill="1" applyBorder="1"/>
    <xf numFmtId="0" fontId="3" fillId="6" borderId="32" xfId="0" applyFont="1" applyFill="1" applyBorder="1" applyAlignment="1">
      <alignment horizontal="center" vertical="center"/>
    </xf>
    <xf numFmtId="3" fontId="0" fillId="0" borderId="18" xfId="0" applyNumberFormat="1" applyBorder="1"/>
    <xf numFmtId="17" fontId="0" fillId="5" borderId="33" xfId="0" applyNumberFormat="1" applyFill="1" applyBorder="1" applyAlignment="1">
      <alignment horizontal="center"/>
    </xf>
    <xf numFmtId="17" fontId="0" fillId="5" borderId="34" xfId="0" applyNumberFormat="1" applyFill="1" applyBorder="1" applyAlignment="1">
      <alignment horizontal="center"/>
    </xf>
    <xf numFmtId="3" fontId="3" fillId="6" borderId="35" xfId="0" applyNumberFormat="1" applyFont="1" applyFill="1" applyBorder="1" applyAlignment="1">
      <alignment vertical="center"/>
    </xf>
    <xf numFmtId="3" fontId="0" fillId="0" borderId="6" xfId="0" applyNumberFormat="1" applyBorder="1"/>
    <xf numFmtId="3" fontId="0" fillId="0" borderId="16" xfId="0" applyNumberFormat="1" applyFill="1" applyBorder="1"/>
    <xf numFmtId="3" fontId="3" fillId="6" borderId="13" xfId="0" applyNumberFormat="1" applyFont="1" applyFill="1" applyBorder="1"/>
    <xf numFmtId="0" fontId="0" fillId="0" borderId="16" xfId="0" applyFill="1" applyBorder="1"/>
    <xf numFmtId="0" fontId="0" fillId="0" borderId="37" xfId="0" applyFill="1" applyBorder="1"/>
    <xf numFmtId="0" fontId="3" fillId="5" borderId="23" xfId="0" applyFont="1" applyFill="1" applyBorder="1" applyAlignment="1">
      <alignment horizontal="center" vertical="center"/>
    </xf>
    <xf numFmtId="3" fontId="3" fillId="6" borderId="23" xfId="0" applyNumberFormat="1" applyFont="1" applyFill="1" applyBorder="1" applyAlignment="1">
      <alignment vertical="center"/>
    </xf>
    <xf numFmtId="3" fontId="3" fillId="6" borderId="11" xfId="0" applyNumberFormat="1" applyFont="1" applyFill="1" applyBorder="1" applyAlignment="1">
      <alignment vertical="center"/>
    </xf>
    <xf numFmtId="3" fontId="3" fillId="6" borderId="38" xfId="0" applyNumberFormat="1" applyFont="1" applyFill="1" applyBorder="1" applyAlignment="1">
      <alignment vertical="center"/>
    </xf>
    <xf numFmtId="0" fontId="3" fillId="0" borderId="0" xfId="0" applyFont="1" applyBorder="1" applyAlignment="1">
      <alignment vertical="center"/>
    </xf>
    <xf numFmtId="9" fontId="9" fillId="5" borderId="22" xfId="1" applyFont="1" applyFill="1" applyBorder="1" applyAlignment="1">
      <alignment horizontal="center" vertical="center"/>
    </xf>
    <xf numFmtId="167" fontId="9" fillId="6" borderId="22" xfId="1" applyNumberFormat="1" applyFont="1" applyFill="1" applyBorder="1"/>
    <xf numFmtId="167" fontId="9" fillId="6" borderId="17" xfId="1" applyNumberFormat="1" applyFont="1" applyFill="1" applyBorder="1"/>
    <xf numFmtId="167" fontId="9" fillId="6" borderId="39" xfId="1" applyNumberFormat="1" applyFont="1" applyFill="1" applyBorder="1"/>
    <xf numFmtId="9" fontId="9" fillId="6" borderId="40" xfId="1" applyFont="1" applyFill="1" applyBorder="1"/>
    <xf numFmtId="9" fontId="9" fillId="0" borderId="0" xfId="1" applyFont="1" applyBorder="1"/>
    <xf numFmtId="0" fontId="3" fillId="0" borderId="0" xfId="0" applyFont="1" applyBorder="1"/>
    <xf numFmtId="167" fontId="9" fillId="6" borderId="0" xfId="1" applyNumberFormat="1" applyFont="1" applyFill="1" applyBorder="1" applyAlignment="1">
      <alignment horizontal="right"/>
    </xf>
    <xf numFmtId="0" fontId="3" fillId="0" borderId="13" xfId="0" applyFont="1" applyBorder="1"/>
    <xf numFmtId="167" fontId="9" fillId="0" borderId="8" xfId="1" applyNumberFormat="1" applyFont="1" applyBorder="1"/>
    <xf numFmtId="0" fontId="2" fillId="0" borderId="0" xfId="0" applyFont="1" applyFill="1" applyBorder="1" applyAlignment="1">
      <alignment vertical="center"/>
    </xf>
    <xf numFmtId="0" fontId="3" fillId="6" borderId="32" xfId="0" applyFont="1" applyFill="1" applyBorder="1" applyAlignment="1">
      <alignment horizontal="center" vertical="center" wrapText="1"/>
    </xf>
    <xf numFmtId="0" fontId="0" fillId="0" borderId="8" xfId="0" applyFont="1" applyBorder="1"/>
    <xf numFmtId="3" fontId="3" fillId="6" borderId="7" xfId="0" applyNumberFormat="1" applyFont="1" applyFill="1" applyBorder="1"/>
    <xf numFmtId="3" fontId="3" fillId="0" borderId="0" xfId="0" applyNumberFormat="1" applyFont="1" applyBorder="1"/>
    <xf numFmtId="3" fontId="3" fillId="6" borderId="28" xfId="0" applyNumberFormat="1" applyFont="1" applyFill="1" applyBorder="1"/>
    <xf numFmtId="164" fontId="6" fillId="4" borderId="20" xfId="0" applyNumberFormat="1" applyFont="1" applyFill="1" applyBorder="1" applyAlignment="1">
      <alignment horizontal="left" vertical="center" wrapText="1"/>
    </xf>
    <xf numFmtId="3" fontId="3" fillId="6" borderId="42" xfId="0" applyNumberFormat="1" applyFont="1" applyFill="1" applyBorder="1" applyAlignment="1">
      <alignment vertical="center"/>
    </xf>
    <xf numFmtId="3" fontId="3" fillId="6" borderId="37" xfId="0" applyNumberFormat="1" applyFont="1" applyFill="1" applyBorder="1" applyAlignment="1">
      <alignment vertical="center"/>
    </xf>
    <xf numFmtId="3" fontId="0" fillId="0" borderId="37" xfId="0" applyNumberFormat="1" applyFill="1" applyBorder="1"/>
    <xf numFmtId="3" fontId="0" fillId="7" borderId="6" xfId="0" applyNumberFormat="1" applyFill="1" applyBorder="1" applyAlignment="1">
      <alignment horizontal="right"/>
    </xf>
    <xf numFmtId="167" fontId="0" fillId="0" borderId="13" xfId="1" applyNumberFormat="1" applyFont="1" applyFill="1" applyBorder="1"/>
    <xf numFmtId="3" fontId="0" fillId="0" borderId="15" xfId="0" applyNumberFormat="1" applyBorder="1"/>
    <xf numFmtId="0" fontId="3" fillId="0" borderId="0" xfId="0" applyFont="1" applyFill="1" applyBorder="1" applyAlignment="1">
      <alignment horizontal="center" vertical="center"/>
    </xf>
    <xf numFmtId="3" fontId="3" fillId="0" borderId="0" xfId="0" applyNumberFormat="1" applyFont="1" applyFill="1" applyBorder="1" applyAlignment="1">
      <alignment vertical="center"/>
    </xf>
    <xf numFmtId="3" fontId="0" fillId="9" borderId="2" xfId="0" applyNumberFormat="1" applyFill="1" applyBorder="1" applyAlignment="1">
      <alignment horizontal="right"/>
    </xf>
    <xf numFmtId="17" fontId="0" fillId="5" borderId="43" xfId="0" applyNumberFormat="1" applyFill="1" applyBorder="1" applyAlignment="1">
      <alignment horizontal="center"/>
    </xf>
    <xf numFmtId="3" fontId="0" fillId="0" borderId="27" xfId="0" applyNumberFormat="1" applyFill="1" applyBorder="1"/>
    <xf numFmtId="3" fontId="2" fillId="4" borderId="44" xfId="0" applyNumberFormat="1" applyFont="1" applyFill="1" applyBorder="1" applyAlignment="1">
      <alignment horizontal="left" vertical="center" wrapText="1"/>
    </xf>
    <xf numFmtId="3" fontId="2" fillId="4" borderId="9" xfId="0" applyNumberFormat="1" applyFont="1" applyFill="1" applyBorder="1" applyAlignment="1">
      <alignment horizontal="left" vertical="center" wrapText="1"/>
    </xf>
    <xf numFmtId="3" fontId="2" fillId="4" borderId="42" xfId="0" applyNumberFormat="1" applyFont="1" applyFill="1" applyBorder="1" applyAlignment="1">
      <alignment horizontal="left" vertical="center" wrapText="1"/>
    </xf>
    <xf numFmtId="3" fontId="6" fillId="4" borderId="35" xfId="0" applyNumberFormat="1" applyFont="1" applyFill="1" applyBorder="1" applyAlignment="1">
      <alignment horizontal="left" vertical="center" wrapText="1"/>
    </xf>
    <xf numFmtId="3" fontId="0" fillId="0" borderId="13" xfId="0" applyNumberFormat="1" applyFill="1" applyBorder="1" applyAlignment="1">
      <alignment horizontal="right"/>
    </xf>
    <xf numFmtId="3" fontId="6" fillId="4" borderId="2" xfId="0" applyNumberFormat="1" applyFont="1" applyFill="1" applyBorder="1" applyAlignment="1">
      <alignment horizontal="left" vertical="center" wrapText="1"/>
    </xf>
    <xf numFmtId="3" fontId="6" fillId="4" borderId="42" xfId="0" applyNumberFormat="1" applyFont="1" applyFill="1" applyBorder="1" applyAlignment="1">
      <alignment horizontal="left" vertical="center" wrapText="1"/>
    </xf>
    <xf numFmtId="3" fontId="6" fillId="4" borderId="3" xfId="0" applyNumberFormat="1" applyFont="1" applyFill="1" applyBorder="1" applyAlignment="1">
      <alignment horizontal="left" vertical="center" wrapText="1"/>
    </xf>
    <xf numFmtId="167" fontId="10" fillId="0" borderId="41" xfId="1" applyNumberFormat="1" applyFont="1" applyFill="1" applyBorder="1"/>
    <xf numFmtId="167" fontId="10" fillId="0" borderId="13" xfId="1" applyNumberFormat="1" applyFont="1" applyFill="1" applyBorder="1"/>
    <xf numFmtId="9" fontId="11" fillId="6" borderId="42" xfId="1" applyFont="1" applyFill="1" applyBorder="1" applyAlignment="1">
      <alignment vertical="center"/>
    </xf>
    <xf numFmtId="3" fontId="3" fillId="6" borderId="42" xfId="0" applyNumberFormat="1" applyFont="1" applyFill="1" applyBorder="1" applyAlignment="1">
      <alignment horizontal="right" vertical="center"/>
    </xf>
    <xf numFmtId="3" fontId="3" fillId="6" borderId="1" xfId="0" applyNumberFormat="1" applyFont="1" applyFill="1" applyBorder="1" applyAlignment="1">
      <alignment vertical="center"/>
    </xf>
    <xf numFmtId="3" fontId="3" fillId="6" borderId="2" xfId="0" applyNumberFormat="1" applyFont="1" applyFill="1" applyBorder="1" applyAlignment="1">
      <alignment vertical="center"/>
    </xf>
    <xf numFmtId="9" fontId="9" fillId="6" borderId="2" xfId="1" applyFont="1" applyFill="1" applyBorder="1" applyAlignment="1">
      <alignment horizontal="right" vertical="center"/>
    </xf>
    <xf numFmtId="0" fontId="3" fillId="6" borderId="42" xfId="0" applyFont="1" applyFill="1" applyBorder="1" applyAlignment="1">
      <alignment vertical="center"/>
    </xf>
    <xf numFmtId="9" fontId="9" fillId="6" borderId="3" xfId="1" applyFont="1" applyFill="1" applyBorder="1" applyAlignment="1">
      <alignment vertical="center"/>
    </xf>
    <xf numFmtId="3" fontId="3" fillId="6" borderId="10" xfId="0" applyNumberFormat="1" applyFont="1" applyFill="1" applyBorder="1" applyAlignment="1">
      <alignment vertical="center"/>
    </xf>
    <xf numFmtId="0" fontId="3" fillId="6" borderId="3" xfId="0" applyFont="1" applyFill="1" applyBorder="1" applyAlignment="1">
      <alignment vertical="center"/>
    </xf>
    <xf numFmtId="3" fontId="2" fillId="4" borderId="45" xfId="0" applyNumberFormat="1" applyFont="1" applyFill="1" applyBorder="1" applyAlignment="1">
      <alignment horizontal="left" vertical="center" wrapText="1"/>
    </xf>
    <xf numFmtId="9" fontId="9" fillId="6" borderId="48" xfId="1" applyFont="1" applyFill="1" applyBorder="1"/>
    <xf numFmtId="3" fontId="12" fillId="6" borderId="46" xfId="0" applyNumberFormat="1" applyFont="1" applyFill="1" applyBorder="1"/>
    <xf numFmtId="3" fontId="12" fillId="6" borderId="47" xfId="0" applyNumberFormat="1" applyFont="1" applyFill="1" applyBorder="1" applyAlignment="1">
      <alignment vertical="center"/>
    </xf>
    <xf numFmtId="3" fontId="2" fillId="4" borderId="49" xfId="0" applyNumberFormat="1" applyFont="1" applyFill="1" applyBorder="1" applyAlignment="1">
      <alignment horizontal="left" vertical="center" wrapText="1"/>
    </xf>
    <xf numFmtId="3" fontId="2" fillId="4" borderId="51" xfId="0" applyNumberFormat="1" applyFont="1" applyFill="1" applyBorder="1" applyAlignment="1">
      <alignment horizontal="left" vertical="center" wrapText="1"/>
    </xf>
    <xf numFmtId="3" fontId="12" fillId="6" borderId="50" xfId="0" applyNumberFormat="1" applyFont="1" applyFill="1" applyBorder="1"/>
    <xf numFmtId="3" fontId="12" fillId="6" borderId="49" xfId="0" applyNumberFormat="1" applyFont="1" applyFill="1" applyBorder="1" applyAlignment="1">
      <alignment vertical="center"/>
    </xf>
    <xf numFmtId="3" fontId="12" fillId="6" borderId="52" xfId="0" applyNumberFormat="1" applyFont="1" applyFill="1" applyBorder="1"/>
    <xf numFmtId="3" fontId="12" fillId="6" borderId="51" xfId="0" applyNumberFormat="1" applyFont="1" applyFill="1" applyBorder="1" applyAlignment="1">
      <alignment vertical="center"/>
    </xf>
    <xf numFmtId="3" fontId="3" fillId="6" borderId="41" xfId="0" applyNumberFormat="1" applyFont="1" applyFill="1" applyBorder="1"/>
    <xf numFmtId="3" fontId="12" fillId="6" borderId="53" xfId="0" applyNumberFormat="1" applyFont="1" applyFill="1" applyBorder="1"/>
    <xf numFmtId="3" fontId="3" fillId="0" borderId="13" xfId="0" applyNumberFormat="1" applyFont="1" applyFill="1" applyBorder="1"/>
    <xf numFmtId="3" fontId="12" fillId="0" borderId="52" xfId="0" applyNumberFormat="1" applyFont="1" applyFill="1" applyBorder="1" applyAlignment="1">
      <alignment horizontal="right"/>
    </xf>
    <xf numFmtId="3" fontId="12" fillId="6" borderId="51" xfId="0" applyNumberFormat="1" applyFont="1" applyFill="1" applyBorder="1" applyAlignment="1">
      <alignment horizontal="right" vertical="center"/>
    </xf>
    <xf numFmtId="0" fontId="3" fillId="3" borderId="32" xfId="0" applyFont="1" applyFill="1" applyBorder="1" applyAlignment="1">
      <alignment horizontal="center" vertical="center"/>
    </xf>
    <xf numFmtId="17" fontId="0" fillId="5" borderId="54" xfId="0" applyNumberFormat="1" applyFont="1" applyFill="1" applyBorder="1" applyAlignment="1">
      <alignment horizontal="center"/>
    </xf>
    <xf numFmtId="17" fontId="0" fillId="5" borderId="33" xfId="0" applyNumberFormat="1" applyFont="1" applyFill="1" applyBorder="1" applyAlignment="1">
      <alignment horizontal="center"/>
    </xf>
    <xf numFmtId="17" fontId="0" fillId="5" borderId="34" xfId="0" applyNumberFormat="1" applyFont="1" applyFill="1" applyBorder="1" applyAlignment="1">
      <alignment horizontal="center"/>
    </xf>
    <xf numFmtId="3" fontId="2" fillId="4" borderId="55" xfId="0" applyNumberFormat="1" applyFont="1" applyFill="1" applyBorder="1" applyAlignment="1">
      <alignment vertical="center" wrapText="1"/>
    </xf>
    <xf numFmtId="3" fontId="2" fillId="4" borderId="23" xfId="0" applyNumberFormat="1" applyFont="1" applyFill="1" applyBorder="1" applyAlignment="1">
      <alignment vertical="center" wrapText="1"/>
    </xf>
    <xf numFmtId="3" fontId="0" fillId="0" borderId="23" xfId="0" applyNumberFormat="1" applyBorder="1"/>
    <xf numFmtId="3" fontId="0" fillId="0" borderId="22" xfId="0" applyNumberFormat="1" applyBorder="1"/>
    <xf numFmtId="168" fontId="13" fillId="0" borderId="56" xfId="2" applyNumberFormat="1" applyFont="1" applyBorder="1"/>
    <xf numFmtId="168" fontId="13" fillId="0" borderId="57" xfId="2" applyNumberFormat="1" applyFont="1" applyBorder="1"/>
    <xf numFmtId="3" fontId="0" fillId="0" borderId="58" xfId="0" applyNumberFormat="1" applyFill="1" applyBorder="1"/>
    <xf numFmtId="0" fontId="3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3" fontId="3" fillId="6" borderId="36" xfId="0" applyNumberFormat="1" applyFont="1" applyFill="1" applyBorder="1" applyAlignment="1">
      <alignment horizontal="right" vertical="center"/>
    </xf>
    <xf numFmtId="3" fontId="3" fillId="6" borderId="37" xfId="0" applyNumberFormat="1" applyFont="1" applyFill="1" applyBorder="1" applyAlignment="1">
      <alignment horizontal="right" vertical="center"/>
    </xf>
    <xf numFmtId="17" fontId="2" fillId="2" borderId="2" xfId="0" applyNumberFormat="1" applyFont="1" applyFill="1" applyBorder="1" applyAlignment="1">
      <alignment horizontal="center" vertical="center"/>
    </xf>
    <xf numFmtId="17" fontId="2" fillId="2" borderId="3" xfId="0" applyNumberFormat="1" applyFont="1" applyFill="1" applyBorder="1" applyAlignment="1">
      <alignment horizontal="center" vertical="center"/>
    </xf>
    <xf numFmtId="3" fontId="3" fillId="0" borderId="2" xfId="0" applyNumberFormat="1" applyFont="1" applyBorder="1" applyAlignment="1">
      <alignment horizontal="center"/>
    </xf>
    <xf numFmtId="17" fontId="0" fillId="0" borderId="0" xfId="0" applyNumberFormat="1" applyFill="1" applyBorder="1" applyAlignment="1">
      <alignment horizontal="left"/>
    </xf>
    <xf numFmtId="17" fontId="0" fillId="0" borderId="11" xfId="0" applyNumberFormat="1" applyFill="1" applyBorder="1" applyAlignment="1">
      <alignment horizontal="left"/>
    </xf>
    <xf numFmtId="171" fontId="3" fillId="3" borderId="22" xfId="0" applyNumberFormat="1" applyFont="1" applyFill="1" applyBorder="1" applyAlignment="1">
      <alignment horizontal="center" vertical="center"/>
    </xf>
    <xf numFmtId="171" fontId="3" fillId="10" borderId="34" xfId="0" applyNumberFormat="1" applyFont="1" applyFill="1" applyBorder="1" applyAlignment="1">
      <alignment horizontal="center" vertical="center"/>
    </xf>
    <xf numFmtId="0" fontId="0" fillId="0" borderId="0" xfId="0" applyBorder="1" applyAlignment="1"/>
  </cellXfs>
  <cellStyles count="3">
    <cellStyle name="Comma" xfId="2" builtinId="3"/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/>
            </a:pPr>
            <a:r>
              <a:rPr lang="en-US" sz="2000"/>
              <a:t>LCS 2013 - Type of Costs (RUB)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8.0459968817884711E-2"/>
          <c:y val="0.18968308014391264"/>
          <c:w val="0.44746071265234966"/>
          <c:h val="0.79467411459250226"/>
        </c:manualLayout>
      </c:layout>
      <c:pieChart>
        <c:varyColors val="1"/>
        <c:ser>
          <c:idx val="0"/>
          <c:order val="0"/>
          <c:dLbls>
            <c:dLbl>
              <c:idx val="2"/>
              <c:delete val="1"/>
            </c:dLbl>
            <c:dLbl>
              <c:idx val="4"/>
              <c:delete val="1"/>
            </c:dLbl>
            <c:dLbl>
              <c:idx val="5"/>
              <c:delete val="1"/>
            </c:dLbl>
            <c:dLbl>
              <c:idx val="6"/>
              <c:delete val="1"/>
            </c:dLbl>
            <c:dLbl>
              <c:idx val="9"/>
              <c:delete val="1"/>
            </c:dLbl>
            <c:dLbl>
              <c:idx val="10"/>
              <c:delete val="1"/>
            </c:dLbl>
            <c:dLbl>
              <c:idx val="12"/>
              <c:delete val="1"/>
            </c:dLbl>
            <c:dLbl>
              <c:idx val="13"/>
              <c:delete val="1"/>
            </c:dLbl>
            <c:dLbl>
              <c:idx val="14"/>
              <c:delete val="1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'Review 2013'!$B$39:$Q$39</c:f>
              <c:strCache>
                <c:ptCount val="16"/>
                <c:pt idx="0">
                  <c:v>Оформление 1-го листа ДТ</c:v>
                </c:pt>
                <c:pt idx="1">
                  <c:v>Добавочный лист ДТ</c:v>
                </c:pt>
                <c:pt idx="2">
                  <c:v>Дополнение к ДТ</c:v>
                </c:pt>
                <c:pt idx="3">
                  <c:v>Документальное оформление, получение</c:v>
                </c:pt>
                <c:pt idx="4">
                  <c:v>Оформление 1-го листа КТС</c:v>
                </c:pt>
                <c:pt idx="5">
                  <c:v>Добавочный лист КТС</c:v>
                </c:pt>
                <c:pt idx="6">
                  <c:v>Док. оформление окончательной КТС</c:v>
                </c:pt>
                <c:pt idx="7">
                  <c:v>Перевод инвойсов</c:v>
                </c:pt>
                <c:pt idx="8">
                  <c:v>Доставка груза до 1000 кг.</c:v>
                </c:pt>
                <c:pt idx="9">
                  <c:v>Досмот +фото +акт</c:v>
                </c:pt>
                <c:pt idx="10">
                  <c:v>Подписание писем на исп. ден. Средств</c:v>
                </c:pt>
                <c:pt idx="11">
                  <c:v>Прохождение спец.видов контроля</c:v>
                </c:pt>
                <c:pt idx="12">
                  <c:v>Обслуживание ячейки</c:v>
                </c:pt>
                <c:pt idx="13">
                  <c:v>Предварительный осмотр+досмотр</c:v>
                </c:pt>
                <c:pt idx="14">
                  <c:v>Изготовление СЕРТ.ДОС</c:v>
                </c:pt>
                <c:pt idx="15">
                  <c:v>Прочее</c:v>
                </c:pt>
              </c:strCache>
            </c:strRef>
          </c:cat>
          <c:val>
            <c:numRef>
              <c:f>'Review 2013'!$B$52:$Q$52</c:f>
              <c:numCache>
                <c:formatCode>#,##0</c:formatCode>
                <c:ptCount val="1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59884127129092657"/>
          <c:y val="0.1895850441320176"/>
          <c:w val="0.38873154677643468"/>
          <c:h val="0.76474783134854329"/>
        </c:manualLayout>
      </c:layout>
      <c:overlay val="0"/>
      <c:txPr>
        <a:bodyPr/>
        <a:lstStyle/>
        <a:p>
          <a:pPr>
            <a:defRPr sz="1200" b="0"/>
          </a:pPr>
          <a:endParaRPr lang="en-US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/>
            </a:pPr>
            <a:r>
              <a:rPr lang="en-US" sz="2000"/>
              <a:t>LCS 2013 - Concerned Clients (</a:t>
            </a:r>
            <a:r>
              <a:rPr lang="en-US" sz="2000" i="1" baseline="0"/>
              <a:t>by amount / RUB</a:t>
            </a:r>
            <a:r>
              <a:rPr lang="en-US" sz="2000" baseline="0"/>
              <a:t>)</a:t>
            </a:r>
            <a:endParaRPr lang="en-US" sz="2000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553784658744419"/>
          <c:y val="0.26758059645971694"/>
          <c:w val="0.54956654308705699"/>
          <c:h val="0.72180738718519011"/>
        </c:manualLayout>
      </c:layout>
      <c:pieChart>
        <c:varyColors val="1"/>
        <c:ser>
          <c:idx val="0"/>
          <c:order val="0"/>
          <c:dLbls>
            <c:dLbl>
              <c:idx val="0"/>
              <c:layout>
                <c:manualLayout>
                  <c:x val="0.22169823190647034"/>
                  <c:y val="-3.7318032470493749E-2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0.38022189243721866"/>
                  <c:y val="-3.4358457939488647E-4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</c:dLbl>
            <c:dLbl>
              <c:idx val="3"/>
              <c:layout>
                <c:manualLayout>
                  <c:x val="3.7606955899952485E-2"/>
                  <c:y val="-7.7667235805637738E-2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</c:dLbl>
            <c:dLbl>
              <c:idx val="4"/>
              <c:layout>
                <c:manualLayout>
                  <c:x val="5.1603464289425888E-2"/>
                  <c:y val="5.3942389854488232E-3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</c:dLbl>
            <c:dLbl>
              <c:idx val="6"/>
              <c:layout>
                <c:manualLayout>
                  <c:x val="2.1890214928170997E-2"/>
                  <c:y val="-4.315488465986294E-2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</c:dLbl>
            <c:dLbl>
              <c:idx val="7"/>
              <c:layout>
                <c:manualLayout>
                  <c:x val="4.0935571223429737E-2"/>
                  <c:y val="3.4208650393546367E-3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</c:dLbl>
            <c:dLbl>
              <c:idx val="8"/>
              <c:layout>
                <c:manualLayout>
                  <c:x val="3.2856319769300105E-2"/>
                  <c:y val="2.4325632576954387E-2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1.1928471005318464E-4"/>
                  <c:y val="4.3463643848707613E-3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</c:dLbl>
            <c:dLbl>
              <c:idx val="13"/>
              <c:layout>
                <c:manualLayout>
                  <c:x val="-6.913667175688977E-2"/>
                  <c:y val="9.1278223812421816E-2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</c:dLbl>
            <c:dLbl>
              <c:idx val="14"/>
              <c:layout>
                <c:manualLayout>
                  <c:x val="-0.11283807076143576"/>
                  <c:y val="6.7602826639812041E-2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</c:dLbl>
            <c:dLbl>
              <c:idx val="15"/>
              <c:layout>
                <c:manualLayout>
                  <c:x val="-0.12739772245521852"/>
                  <c:y val="4.5815270368533258E-2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</c:dLbl>
            <c:dLbl>
              <c:idx val="16"/>
              <c:layout>
                <c:manualLayout>
                  <c:x val="-0.17129920976853422"/>
                  <c:y val="1.0028650607418392E-2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</c:dLbl>
            <c:dLbl>
              <c:idx val="17"/>
              <c:layout>
                <c:manualLayout>
                  <c:x val="-0.12419249551488266"/>
                  <c:y val="-3.3785842337613413E-2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</c:dLbl>
            <c:dLbl>
              <c:idx val="18"/>
              <c:layout>
                <c:manualLayout>
                  <c:x val="-0.18991678175734811"/>
                  <c:y val="-6.683206457366718E-2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</c:dLbl>
            <c:dLbl>
              <c:idx val="19"/>
              <c:layout>
                <c:manualLayout>
                  <c:x val="2.4781807022830112E-3"/>
                  <c:y val="-7.3132347379185073E-2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</c:dLbl>
            <c:txPr>
              <a:bodyPr/>
              <a:lstStyle/>
              <a:p>
                <a:pPr>
                  <a:defRPr sz="1050" b="0" i="1"/>
                </a:pPr>
                <a:endParaRPr lang="en-US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howLeaderLines val="1"/>
          </c:dLbls>
          <c:cat>
            <c:strRef>
              <c:f>'Review 2013'!$A$57:$A$77</c:f>
              <c:strCache>
                <c:ptCount val="21"/>
                <c:pt idx="0">
                  <c:v>x</c:v>
                </c:pt>
                <c:pt idx="1">
                  <c:v>y</c:v>
                </c:pt>
                <c:pt idx="2">
                  <c:v>z</c:v>
                </c:pt>
                <c:pt idx="3">
                  <c:v>e</c:v>
                </c:pt>
                <c:pt idx="4">
                  <c:v>f</c:v>
                </c:pt>
                <c:pt idx="5">
                  <c:v>j</c:v>
                </c:pt>
                <c:pt idx="6">
                  <c:v>g</c:v>
                </c:pt>
                <c:pt idx="7">
                  <c:v>INDUSOFT</c:v>
                </c:pt>
                <c:pt idx="8">
                  <c:v>LVMH</c:v>
                </c:pt>
                <c:pt idx="9">
                  <c:v>LVV</c:v>
                </c:pt>
                <c:pt idx="10">
                  <c:v>MICHELIN</c:v>
                </c:pt>
                <c:pt idx="11">
                  <c:v>NEXANS</c:v>
                </c:pt>
                <c:pt idx="12">
                  <c:v>PWJ</c:v>
                </c:pt>
                <c:pt idx="13">
                  <c:v>RUTECHNO</c:v>
                </c:pt>
                <c:pt idx="14">
                  <c:v>SELDICO</c:v>
                </c:pt>
                <c:pt idx="15">
                  <c:v>SHISEIDO</c:v>
                </c:pt>
                <c:pt idx="16">
                  <c:v>SISLEY</c:v>
                </c:pt>
                <c:pt idx="17">
                  <c:v>SNECMA</c:v>
                </c:pt>
                <c:pt idx="18">
                  <c:v>SWATCH</c:v>
                </c:pt>
                <c:pt idx="19">
                  <c:v>TRADE MODUS</c:v>
                </c:pt>
                <c:pt idx="20">
                  <c:v>VOLGAERO</c:v>
                </c:pt>
              </c:strCache>
            </c:strRef>
          </c:cat>
          <c:val>
            <c:numRef>
              <c:f>'Review 2013'!$R$57:$R$77</c:f>
              <c:numCache>
                <c:formatCode>#,##0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dLbls>
          <c:showLegendKey val="0"/>
          <c:showVal val="1"/>
          <c:showCatName val="1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LCS 2013 - Average Amount by Client and by File (RUB)</a:t>
            </a:r>
          </a:p>
        </c:rich>
      </c:tx>
      <c:overlay val="0"/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invertIfNegative val="0"/>
          <c:cat>
            <c:strRef>
              <c:f>'Review 2013'!$A$82:$A$103</c:f>
              <c:strCache>
                <c:ptCount val="22"/>
                <c:pt idx="0">
                  <c:v>AVT</c:v>
                </c:pt>
                <c:pt idx="1">
                  <c:v>BASTION SUD</c:v>
                </c:pt>
                <c:pt idx="2">
                  <c:v>CHANEL</c:v>
                </c:pt>
                <c:pt idx="3">
                  <c:v>CLARINS</c:v>
                </c:pt>
                <c:pt idx="4">
                  <c:v>DAHER</c:v>
                </c:pt>
                <c:pt idx="5">
                  <c:v>DIOR</c:v>
                </c:pt>
                <c:pt idx="6">
                  <c:v>HERMES</c:v>
                </c:pt>
                <c:pt idx="7">
                  <c:v>INDUSOFT</c:v>
                </c:pt>
                <c:pt idx="8">
                  <c:v>LVMH</c:v>
                </c:pt>
                <c:pt idx="9">
                  <c:v>LVV</c:v>
                </c:pt>
                <c:pt idx="10">
                  <c:v>MICHELIN</c:v>
                </c:pt>
                <c:pt idx="11">
                  <c:v>NEXANS</c:v>
                </c:pt>
                <c:pt idx="12">
                  <c:v>PWJ</c:v>
                </c:pt>
                <c:pt idx="13">
                  <c:v>RUTECHNO</c:v>
                </c:pt>
                <c:pt idx="14">
                  <c:v>SELDICO</c:v>
                </c:pt>
                <c:pt idx="15">
                  <c:v>SHISEIDO</c:v>
                </c:pt>
                <c:pt idx="16">
                  <c:v>SISLEY</c:v>
                </c:pt>
                <c:pt idx="17">
                  <c:v>SNECMA</c:v>
                </c:pt>
                <c:pt idx="18">
                  <c:v>SWATCH</c:v>
                </c:pt>
                <c:pt idx="19">
                  <c:v>TRADE MODUS</c:v>
                </c:pt>
                <c:pt idx="20">
                  <c:v>VOLGAERO</c:v>
                </c:pt>
                <c:pt idx="21">
                  <c:v>AVERAGE</c:v>
                </c:pt>
              </c:strCache>
            </c:strRef>
          </c:cat>
          <c:val>
            <c:numRef>
              <c:f>'Review 2013'!$R$82:$R$102</c:f>
              <c:numCache>
                <c:formatCode>#,##0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6195456"/>
        <c:axId val="66196992"/>
      </c:barChart>
      <c:catAx>
        <c:axId val="66195456"/>
        <c:scaling>
          <c:orientation val="minMax"/>
        </c:scaling>
        <c:delete val="0"/>
        <c:axPos val="l"/>
        <c:majorTickMark val="none"/>
        <c:minorTickMark val="none"/>
        <c:tickLblPos val="nextTo"/>
        <c:crossAx val="66196992"/>
        <c:crosses val="autoZero"/>
        <c:auto val="1"/>
        <c:lblAlgn val="ctr"/>
        <c:lblOffset val="100"/>
        <c:noMultiLvlLbl val="0"/>
      </c:catAx>
      <c:valAx>
        <c:axId val="66196992"/>
        <c:scaling>
          <c:orientation val="minMax"/>
        </c:scaling>
        <c:delete val="0"/>
        <c:axPos val="b"/>
        <c:majorGridlines/>
        <c:numFmt formatCode="#,##0" sourceLinked="1"/>
        <c:majorTickMark val="none"/>
        <c:minorTickMark val="none"/>
        <c:tickLblPos val="nextTo"/>
        <c:crossAx val="6619545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607218</xdr:colOff>
      <xdr:row>37</xdr:row>
      <xdr:rowOff>3571</xdr:rowOff>
    </xdr:from>
    <xdr:to>
      <xdr:col>36</xdr:col>
      <xdr:colOff>0</xdr:colOff>
      <xdr:row>52</xdr:row>
      <xdr:rowOff>190501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25</xdr:col>
      <xdr:colOff>0</xdr:colOff>
      <xdr:row>54</xdr:row>
      <xdr:rowOff>3572</xdr:rowOff>
    </xdr:from>
    <xdr:to>
      <xdr:col>36</xdr:col>
      <xdr:colOff>11907</xdr:colOff>
      <xdr:row>78</xdr:row>
      <xdr:rowOff>0</xdr:rowOff>
    </xdr:to>
    <xdr:graphicFrame macro="">
      <xdr:nvGraphicFramePr>
        <xdr:cNvPr id="5" name="Chart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24</xdr:col>
      <xdr:colOff>607218</xdr:colOff>
      <xdr:row>78</xdr:row>
      <xdr:rowOff>194070</xdr:rowOff>
    </xdr:from>
    <xdr:to>
      <xdr:col>35</xdr:col>
      <xdr:colOff>607217</xdr:colOff>
      <xdr:row>103</xdr:row>
      <xdr:rowOff>11905</xdr:rowOff>
    </xdr:to>
    <xdr:graphicFrame macro="">
      <xdr:nvGraphicFramePr>
        <xdr:cNvPr id="7" name="Chart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31</xdr:col>
      <xdr:colOff>493428</xdr:colOff>
      <xdr:row>81</xdr:row>
      <xdr:rowOff>153445</xdr:rowOff>
    </xdr:from>
    <xdr:to>
      <xdr:col>33</xdr:col>
      <xdr:colOff>560916</xdr:colOff>
      <xdr:row>83</xdr:row>
      <xdr:rowOff>0</xdr:rowOff>
    </xdr:to>
    <xdr:sp macro="" textlink="">
      <xdr:nvSpPr>
        <xdr:cNvPr id="8" name="TextBox 7"/>
        <xdr:cNvSpPr txBox="1"/>
      </xdr:nvSpPr>
      <xdr:spPr>
        <a:xfrm>
          <a:off x="24845678" y="19341028"/>
          <a:ext cx="1295155" cy="227555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000" b="1">
              <a:solidFill>
                <a:schemeClr val="bg1"/>
              </a:solidFill>
            </a:rPr>
            <a:t>AVERAGE (= 26 666)</a:t>
          </a:r>
        </a:p>
      </xdr:txBody>
    </xdr:sp>
    <xdr:clientData/>
  </xdr:twoCellAnchor>
  <xdr:twoCellAnchor>
    <xdr:from>
      <xdr:col>11</xdr:col>
      <xdr:colOff>0</xdr:colOff>
      <xdr:row>5</xdr:row>
      <xdr:rowOff>0</xdr:rowOff>
    </xdr:from>
    <xdr:to>
      <xdr:col>13</xdr:col>
      <xdr:colOff>0</xdr:colOff>
      <xdr:row>7</xdr:row>
      <xdr:rowOff>136071</xdr:rowOff>
    </xdr:to>
    <xdr:sp macro="[0]!Bouton" textlink="">
      <xdr:nvSpPr>
        <xdr:cNvPr id="6" name="Bouton"/>
        <xdr:cNvSpPr>
          <a:spLocks noChangeArrowheads="1"/>
        </xdr:cNvSpPr>
      </xdr:nvSpPr>
      <xdr:spPr bwMode="auto">
        <a:xfrm>
          <a:off x="11076214" y="1714500"/>
          <a:ext cx="2095500" cy="517071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27432" tIns="27432" rIns="27432" bIns="0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Calibri"/>
            </a:rPr>
            <a:t>Change to Euros</a:t>
          </a:r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0.61569</cdr:x>
      <cdr:y>0.09154</cdr:y>
    </cdr:from>
    <cdr:to>
      <cdr:x>0.61922</cdr:x>
      <cdr:y>0.93775</cdr:y>
    </cdr:to>
    <cdr:cxnSp macro="">
      <cdr:nvCxnSpPr>
        <cdr:cNvPr id="4" name="Straight Connector 3"/>
        <cdr:cNvCxnSpPr/>
      </cdr:nvCxnSpPr>
      <cdr:spPr>
        <a:xfrm xmlns:a="http://schemas.openxmlformats.org/drawingml/2006/main">
          <a:off x="4189803" y="489997"/>
          <a:ext cx="24047" cy="4529676"/>
        </a:xfrm>
        <a:prstGeom xmlns:a="http://schemas.openxmlformats.org/drawingml/2006/main" prst="line">
          <a:avLst/>
        </a:prstGeom>
        <a:ln xmlns:a="http://schemas.openxmlformats.org/drawingml/2006/main">
          <a:prstDash val="dash"/>
        </a:ln>
      </cdr:spPr>
      <cdr:style>
        <a:lnRef xmlns:a="http://schemas.openxmlformats.org/drawingml/2006/main" idx="1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0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FF00"/>
  </sheetPr>
  <dimension ref="A1:AU141"/>
  <sheetViews>
    <sheetView tabSelected="1" zoomScale="70" zoomScaleNormal="70" workbookViewId="0">
      <selection activeCell="M18" sqref="M18"/>
    </sheetView>
  </sheetViews>
  <sheetFormatPr defaultRowHeight="15" x14ac:dyDescent="0.25"/>
  <cols>
    <col min="1" max="1" width="16.28515625" customWidth="1"/>
    <col min="2" max="2" width="15.7109375" customWidth="1"/>
    <col min="3" max="3" width="15.85546875" customWidth="1"/>
    <col min="4" max="4" width="13.140625" bestFit="1" customWidth="1"/>
    <col min="5" max="5" width="16.28515625" customWidth="1"/>
    <col min="6" max="6" width="17.7109375" customWidth="1"/>
    <col min="7" max="7" width="17.85546875" customWidth="1"/>
    <col min="8" max="8" width="14.42578125" customWidth="1"/>
    <col min="9" max="9" width="12.7109375" customWidth="1"/>
    <col min="10" max="10" width="14.7109375" customWidth="1"/>
    <col min="11" max="11" width="11.140625" customWidth="1"/>
    <col min="12" max="12" width="12.7109375" customWidth="1"/>
    <col min="13" max="13" width="18.85546875" bestFit="1" customWidth="1"/>
    <col min="14" max="14" width="14.42578125" customWidth="1"/>
    <col min="15" max="15" width="18.28515625" customWidth="1"/>
    <col min="16" max="16" width="13.7109375" customWidth="1"/>
    <col min="17" max="17" width="13.28515625" customWidth="1"/>
    <col min="18" max="18" width="17" customWidth="1"/>
    <col min="19" max="19" width="16.7109375" customWidth="1"/>
    <col min="20" max="20" width="10" bestFit="1" customWidth="1"/>
    <col min="21" max="21" width="10.28515625" customWidth="1"/>
    <col min="34" max="34" width="10" customWidth="1"/>
  </cols>
  <sheetData>
    <row r="1" spans="1:23" ht="15.75" thickBot="1" x14ac:dyDescent="0.3">
      <c r="A1" s="21"/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</row>
    <row r="2" spans="1:23" ht="28.5" customHeight="1" thickBot="1" x14ac:dyDescent="0.3">
      <c r="A2" s="21"/>
      <c r="B2" s="183" t="s">
        <v>40</v>
      </c>
      <c r="C2" s="184"/>
      <c r="D2" s="184"/>
      <c r="E2" s="184"/>
      <c r="F2" s="184"/>
      <c r="G2" s="184"/>
      <c r="H2" s="184"/>
      <c r="I2" s="185"/>
      <c r="J2" s="21"/>
      <c r="K2" s="21"/>
      <c r="L2" s="182" t="s">
        <v>71</v>
      </c>
      <c r="M2" s="171" t="s">
        <v>72</v>
      </c>
      <c r="N2" s="21"/>
      <c r="O2" s="21"/>
      <c r="P2" s="21"/>
      <c r="Q2" s="21"/>
      <c r="R2" s="21"/>
      <c r="S2" s="21"/>
      <c r="T2" s="21"/>
      <c r="U2" s="21"/>
      <c r="V2" s="21"/>
      <c r="W2" s="21"/>
    </row>
    <row r="3" spans="1:23" ht="60" customHeight="1" thickBot="1" x14ac:dyDescent="0.3">
      <c r="A3" s="94" t="s">
        <v>44</v>
      </c>
      <c r="B3" s="137" t="s">
        <v>41</v>
      </c>
      <c r="C3" s="138" t="s">
        <v>12</v>
      </c>
      <c r="D3" s="138" t="s">
        <v>42</v>
      </c>
      <c r="E3" s="138" t="s">
        <v>43</v>
      </c>
      <c r="F3" s="139" t="s">
        <v>64</v>
      </c>
      <c r="G3" s="161" t="s">
        <v>65</v>
      </c>
      <c r="H3" s="143" t="s">
        <v>63</v>
      </c>
      <c r="I3" s="140" t="s">
        <v>46</v>
      </c>
      <c r="J3" s="21"/>
      <c r="L3" s="193">
        <f>1/$M$3</f>
        <v>2.1753038571017489E-2</v>
      </c>
      <c r="M3" s="194">
        <v>45.970589199999999</v>
      </c>
      <c r="N3" s="21"/>
      <c r="O3" s="21"/>
      <c r="P3" s="21"/>
      <c r="Q3" s="21"/>
      <c r="R3" s="21"/>
      <c r="S3" s="21"/>
      <c r="T3" s="21"/>
      <c r="U3" s="21"/>
      <c r="V3" s="21"/>
      <c r="W3" s="21"/>
    </row>
    <row r="4" spans="1:23" x14ac:dyDescent="0.25">
      <c r="A4" s="135">
        <v>41275</v>
      </c>
      <c r="B4" s="95">
        <f>'LS 2013'!D63</f>
        <v>1835200</v>
      </c>
      <c r="C4" s="53">
        <f>'LS 2013'!E63</f>
        <v>0</v>
      </c>
      <c r="D4" s="53">
        <f>'LS 2013'!F63</f>
        <v>180700</v>
      </c>
      <c r="E4" s="53">
        <f>'LS 2013'!G63</f>
        <v>180700</v>
      </c>
      <c r="F4" s="166">
        <f>'LS 2013'!H63</f>
        <v>2196600</v>
      </c>
      <c r="G4" s="167">
        <f>F4/$M$3</f>
        <v>47782.724525097015</v>
      </c>
      <c r="H4" s="145">
        <f t="shared" ref="H4:H15" si="0">F4/$F$16</f>
        <v>0.2156652328911571</v>
      </c>
      <c r="I4" s="136">
        <f>'LS 2013'!A63</f>
        <v>60</v>
      </c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</row>
    <row r="5" spans="1:23" x14ac:dyDescent="0.25">
      <c r="A5" s="96">
        <v>41306</v>
      </c>
      <c r="B5" s="129"/>
      <c r="C5" s="86"/>
      <c r="D5" s="86"/>
      <c r="E5" s="86"/>
      <c r="F5" s="101">
        <f>'LS 2013'!H64</f>
        <v>1331520</v>
      </c>
      <c r="G5" s="164">
        <f>F5/$M$3</f>
        <v>28964.605918081208</v>
      </c>
      <c r="H5" s="146">
        <f t="shared" si="0"/>
        <v>0.13073047933134549</v>
      </c>
      <c r="I5" s="100">
        <f>'LS 2013'!A64</f>
        <v>41</v>
      </c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</row>
    <row r="6" spans="1:23" x14ac:dyDescent="0.25">
      <c r="A6" s="96">
        <v>41334</v>
      </c>
      <c r="B6" s="129"/>
      <c r="C6" s="86"/>
      <c r="D6" s="86"/>
      <c r="E6" s="86"/>
      <c r="F6" s="101">
        <f>'LS 2013'!H65</f>
        <v>1263890</v>
      </c>
      <c r="G6" s="164">
        <f t="shared" ref="G6:G15" si="1">F6/$M$3</f>
        <v>27493.447919523293</v>
      </c>
      <c r="H6" s="146">
        <f t="shared" si="0"/>
        <v>0.12409047218374057</v>
      </c>
      <c r="I6" s="100">
        <f>'LS 2013'!A65</f>
        <v>38</v>
      </c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</row>
    <row r="7" spans="1:23" x14ac:dyDescent="0.25">
      <c r="A7" s="96">
        <v>41365</v>
      </c>
      <c r="B7" s="129"/>
      <c r="C7" s="86"/>
      <c r="D7" s="86"/>
      <c r="E7" s="86"/>
      <c r="F7" s="101">
        <f>'LS 2013'!H66</f>
        <v>1277280</v>
      </c>
      <c r="G7" s="164">
        <f t="shared" si="1"/>
        <v>27784.721105989218</v>
      </c>
      <c r="H7" s="146">
        <f t="shared" si="0"/>
        <v>0.12540512094474057</v>
      </c>
      <c r="I7" s="100">
        <f>'LS 2013'!A66</f>
        <v>40</v>
      </c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</row>
    <row r="8" spans="1:23" x14ac:dyDescent="0.25">
      <c r="A8" s="96">
        <v>41395</v>
      </c>
      <c r="B8" s="129"/>
      <c r="C8" s="86"/>
      <c r="D8" s="86"/>
      <c r="E8" s="86"/>
      <c r="F8" s="101">
        <f>'LS 2013'!H67</f>
        <v>1439975</v>
      </c>
      <c r="G8" s="164">
        <f t="shared" si="1"/>
        <v>31323.831716300909</v>
      </c>
      <c r="H8" s="146">
        <f t="shared" si="0"/>
        <v>0.14137874156990074</v>
      </c>
      <c r="I8" s="100">
        <f>'LS 2013'!A67</f>
        <v>41</v>
      </c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</row>
    <row r="9" spans="1:23" x14ac:dyDescent="0.25">
      <c r="A9" s="96">
        <v>41426</v>
      </c>
      <c r="B9" s="129"/>
      <c r="C9" s="86"/>
      <c r="D9" s="86"/>
      <c r="E9" s="86"/>
      <c r="F9" s="101">
        <f>'LS 2013'!H68</f>
        <v>855240</v>
      </c>
      <c r="G9" s="164">
        <f t="shared" si="1"/>
        <v>18604.068707476996</v>
      </c>
      <c r="H9" s="146">
        <f t="shared" si="0"/>
        <v>8.3968648719763811E-2</v>
      </c>
      <c r="I9" s="100">
        <f>'LS 2013'!A68</f>
        <v>25</v>
      </c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</row>
    <row r="10" spans="1:23" x14ac:dyDescent="0.25">
      <c r="A10" s="96">
        <v>41456</v>
      </c>
      <c r="B10" s="129"/>
      <c r="C10" s="86"/>
      <c r="D10" s="86"/>
      <c r="E10" s="86"/>
      <c r="F10" s="101">
        <f>'LS 2013'!H69</f>
        <v>270240</v>
      </c>
      <c r="G10" s="164">
        <f t="shared" si="1"/>
        <v>5878.5411434317666</v>
      </c>
      <c r="H10" s="146">
        <f t="shared" si="0"/>
        <v>2.6532537802288217E-2</v>
      </c>
      <c r="I10" s="100">
        <f>'LS 2013'!A69</f>
        <v>8</v>
      </c>
      <c r="J10" s="21"/>
      <c r="K10" s="21"/>
      <c r="L10" s="195"/>
      <c r="M10" s="195"/>
      <c r="N10" s="21"/>
      <c r="O10" s="21"/>
      <c r="P10" s="21"/>
      <c r="Q10" s="21"/>
      <c r="R10" s="21"/>
      <c r="S10" s="21"/>
      <c r="T10" s="21"/>
      <c r="U10" s="21"/>
      <c r="V10" s="21"/>
      <c r="W10" s="21"/>
    </row>
    <row r="11" spans="1:23" x14ac:dyDescent="0.25">
      <c r="A11" s="96">
        <v>41487</v>
      </c>
      <c r="B11" s="129"/>
      <c r="C11" s="86"/>
      <c r="D11" s="86"/>
      <c r="E11" s="86"/>
      <c r="F11" s="101">
        <f>'LS 2013'!H70</f>
        <v>243650</v>
      </c>
      <c r="G11" s="164">
        <f t="shared" si="1"/>
        <v>5300.1278478284112</v>
      </c>
      <c r="H11" s="146">
        <f t="shared" si="0"/>
        <v>2.3921894743663127E-2</v>
      </c>
      <c r="I11" s="100">
        <f>'LS 2013'!A70</f>
        <v>7</v>
      </c>
      <c r="J11" s="21"/>
      <c r="K11" s="21"/>
      <c r="L11" s="195"/>
      <c r="M11" s="195"/>
      <c r="N11" s="21"/>
      <c r="O11" s="21"/>
      <c r="P11" s="21"/>
      <c r="Q11" s="21"/>
      <c r="R11" s="21"/>
      <c r="S11" s="21"/>
      <c r="T11" s="21"/>
      <c r="U11" s="21"/>
      <c r="V11" s="21"/>
    </row>
    <row r="12" spans="1:23" x14ac:dyDescent="0.25">
      <c r="A12" s="96">
        <v>41518</v>
      </c>
      <c r="B12" s="129"/>
      <c r="C12" s="86"/>
      <c r="D12" s="86"/>
      <c r="E12" s="86"/>
      <c r="F12" s="101">
        <f>'LS 2013'!H71</f>
        <v>478640</v>
      </c>
      <c r="G12" s="164">
        <f t="shared" si="1"/>
        <v>10411.874381631811</v>
      </c>
      <c r="H12" s="146">
        <f t="shared" si="0"/>
        <v>4.6993538682975247E-2</v>
      </c>
      <c r="I12" s="100">
        <f>'LS 2013'!A71</f>
        <v>14</v>
      </c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</row>
    <row r="13" spans="1:23" x14ac:dyDescent="0.25">
      <c r="A13" s="96">
        <v>41548</v>
      </c>
      <c r="B13" s="129"/>
      <c r="C13" s="86"/>
      <c r="D13" s="86"/>
      <c r="E13" s="86"/>
      <c r="F13" s="101">
        <f>'LS 2013'!H72</f>
        <v>144020</v>
      </c>
      <c r="G13" s="164">
        <f t="shared" si="1"/>
        <v>3132.8726149979389</v>
      </c>
      <c r="H13" s="146">
        <f t="shared" si="0"/>
        <v>1.4140083238179207E-2</v>
      </c>
      <c r="I13" s="100">
        <f>'LS 2013'!A72</f>
        <v>5</v>
      </c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</row>
    <row r="14" spans="1:23" x14ac:dyDescent="0.25">
      <c r="A14" s="96">
        <v>41579</v>
      </c>
      <c r="B14" s="129"/>
      <c r="C14" s="86"/>
      <c r="D14" s="86"/>
      <c r="E14" s="86"/>
      <c r="F14" s="101">
        <f>'LS 2013'!H73</f>
        <v>205155</v>
      </c>
      <c r="G14" s="164">
        <f t="shared" si="1"/>
        <v>4462.7446280370932</v>
      </c>
      <c r="H14" s="146">
        <f t="shared" si="0"/>
        <v>2.0142402282520865E-2</v>
      </c>
      <c r="I14" s="100">
        <f>'LS 2013'!A73</f>
        <v>7</v>
      </c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</row>
    <row r="15" spans="1:23" ht="15.75" thickBot="1" x14ac:dyDescent="0.3">
      <c r="A15" s="97">
        <v>41609</v>
      </c>
      <c r="B15" s="129"/>
      <c r="C15" s="86"/>
      <c r="D15" s="86"/>
      <c r="E15" s="86"/>
      <c r="F15" s="101">
        <f>'LS 2013'!H74</f>
        <v>479020</v>
      </c>
      <c r="G15" s="164">
        <f t="shared" si="1"/>
        <v>10420.140536288798</v>
      </c>
      <c r="H15" s="146">
        <f t="shared" si="0"/>
        <v>4.7030847609725063E-2</v>
      </c>
      <c r="I15" s="128">
        <f>'LS 2013'!A74</f>
        <v>15</v>
      </c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</row>
    <row r="16" spans="1:23" ht="18" customHeight="1" thickBot="1" x14ac:dyDescent="0.3">
      <c r="A16" s="88" t="s">
        <v>45</v>
      </c>
      <c r="B16" s="30"/>
      <c r="C16" s="31"/>
      <c r="D16" s="31"/>
      <c r="E16" s="31"/>
      <c r="F16" s="126">
        <f>SUM(F4:F15)</f>
        <v>10185230</v>
      </c>
      <c r="G16" s="165">
        <f>F16/$M$3</f>
        <v>221559.70104468445</v>
      </c>
      <c r="H16" s="147">
        <f>SUM(H4:H15)</f>
        <v>1</v>
      </c>
      <c r="I16" s="127">
        <f>SUM(I4:I15)</f>
        <v>301</v>
      </c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</row>
    <row r="17" spans="1:23" ht="15.75" thickBot="1" x14ac:dyDescent="0.3">
      <c r="A17" s="21"/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</row>
    <row r="18" spans="1:23" ht="28.5" customHeight="1" thickBot="1" x14ac:dyDescent="0.3">
      <c r="A18" s="21"/>
      <c r="B18" s="183" t="s">
        <v>40</v>
      </c>
      <c r="C18" s="184"/>
      <c r="D18" s="184"/>
      <c r="E18" s="185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</row>
    <row r="19" spans="1:23" ht="60" customHeight="1" thickBot="1" x14ac:dyDescent="0.3">
      <c r="A19" s="94" t="s">
        <v>23</v>
      </c>
      <c r="B19" s="139" t="s">
        <v>56</v>
      </c>
      <c r="C19" s="161" t="s">
        <v>66</v>
      </c>
      <c r="D19" s="139" t="s">
        <v>55</v>
      </c>
      <c r="E19" s="140" t="s">
        <v>46</v>
      </c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</row>
    <row r="20" spans="1:23" x14ac:dyDescent="0.25">
      <c r="A20" s="96">
        <v>41275</v>
      </c>
      <c r="B20" s="168">
        <f t="shared" ref="B20:B32" si="2">F4/I4</f>
        <v>36610</v>
      </c>
      <c r="C20" s="169">
        <f>B20/$M$3</f>
        <v>796.37874208495032</v>
      </c>
      <c r="D20" s="141" t="s">
        <v>22</v>
      </c>
      <c r="E20" s="100">
        <f t="shared" ref="E20:E31" si="3">I4</f>
        <v>60</v>
      </c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</row>
    <row r="21" spans="1:23" x14ac:dyDescent="0.25">
      <c r="A21" s="96">
        <v>41306</v>
      </c>
      <c r="B21" s="168">
        <f t="shared" si="2"/>
        <v>32476.09756097561</v>
      </c>
      <c r="C21" s="169">
        <f t="shared" ref="C21:C31" si="4">B21/$M$3</f>
        <v>706.45380288002946</v>
      </c>
      <c r="D21" s="130">
        <f t="shared" ref="D21:D31" si="5">(B21-B20)/B20</f>
        <v>-0.11291730234975117</v>
      </c>
      <c r="E21" s="100">
        <f t="shared" si="3"/>
        <v>41</v>
      </c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</row>
    <row r="22" spans="1:23" x14ac:dyDescent="0.25">
      <c r="A22" s="96">
        <v>41334</v>
      </c>
      <c r="B22" s="168">
        <f t="shared" si="2"/>
        <v>33260.26315789474</v>
      </c>
      <c r="C22" s="169">
        <f t="shared" si="4"/>
        <v>723.51178735587621</v>
      </c>
      <c r="D22" s="130">
        <f t="shared" si="5"/>
        <v>2.4145930570839608E-2</v>
      </c>
      <c r="E22" s="100">
        <f t="shared" si="3"/>
        <v>38</v>
      </c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</row>
    <row r="23" spans="1:23" x14ac:dyDescent="0.25">
      <c r="A23" s="96">
        <v>41365</v>
      </c>
      <c r="B23" s="168">
        <f t="shared" si="2"/>
        <v>31932</v>
      </c>
      <c r="C23" s="169">
        <f t="shared" si="4"/>
        <v>694.61802764973049</v>
      </c>
      <c r="D23" s="130">
        <f t="shared" si="5"/>
        <v>-3.9935437419395772E-2</v>
      </c>
      <c r="E23" s="100">
        <f t="shared" si="3"/>
        <v>40</v>
      </c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</row>
    <row r="24" spans="1:23" x14ac:dyDescent="0.25">
      <c r="A24" s="96">
        <v>41395</v>
      </c>
      <c r="B24" s="168">
        <f t="shared" si="2"/>
        <v>35121.341463414632</v>
      </c>
      <c r="C24" s="169">
        <f t="shared" si="4"/>
        <v>763.99589551953432</v>
      </c>
      <c r="D24" s="130">
        <f t="shared" si="5"/>
        <v>9.9879163955111858E-2</v>
      </c>
      <c r="E24" s="100">
        <f t="shared" si="3"/>
        <v>41</v>
      </c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</row>
    <row r="25" spans="1:23" x14ac:dyDescent="0.25">
      <c r="A25" s="96">
        <v>41426</v>
      </c>
      <c r="B25" s="168">
        <f t="shared" si="2"/>
        <v>34209.599999999999</v>
      </c>
      <c r="C25" s="169">
        <f t="shared" si="4"/>
        <v>744.16274829907991</v>
      </c>
      <c r="D25" s="130">
        <f t="shared" si="5"/>
        <v>-2.5959756245768139E-2</v>
      </c>
      <c r="E25" s="100">
        <f t="shared" si="3"/>
        <v>25</v>
      </c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</row>
    <row r="26" spans="1:23" x14ac:dyDescent="0.25">
      <c r="A26" s="96">
        <v>41456</v>
      </c>
      <c r="B26" s="168">
        <f t="shared" si="2"/>
        <v>33780</v>
      </c>
      <c r="C26" s="169">
        <f t="shared" si="4"/>
        <v>734.81764292897083</v>
      </c>
      <c r="D26" s="130">
        <f t="shared" si="5"/>
        <v>-1.2557878490248309E-2</v>
      </c>
      <c r="E26" s="100">
        <f t="shared" si="3"/>
        <v>8</v>
      </c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</row>
    <row r="27" spans="1:23" x14ac:dyDescent="0.25">
      <c r="A27" s="96">
        <v>41487</v>
      </c>
      <c r="B27" s="168">
        <f t="shared" si="2"/>
        <v>34807.142857142855</v>
      </c>
      <c r="C27" s="169">
        <f t="shared" si="4"/>
        <v>757.16112111834445</v>
      </c>
      <c r="D27" s="130">
        <f t="shared" si="5"/>
        <v>3.0406834136851836E-2</v>
      </c>
      <c r="E27" s="100">
        <f t="shared" si="3"/>
        <v>7</v>
      </c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</row>
    <row r="28" spans="1:23" x14ac:dyDescent="0.25">
      <c r="A28" s="96">
        <v>41518</v>
      </c>
      <c r="B28" s="168">
        <f t="shared" si="2"/>
        <v>34188.571428571428</v>
      </c>
      <c r="C28" s="169">
        <f t="shared" si="4"/>
        <v>743.70531297370076</v>
      </c>
      <c r="D28" s="130">
        <f t="shared" si="5"/>
        <v>-1.7771393392160859E-2</v>
      </c>
      <c r="E28" s="100">
        <f t="shared" si="3"/>
        <v>14</v>
      </c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</row>
    <row r="29" spans="1:23" x14ac:dyDescent="0.25">
      <c r="A29" s="96">
        <v>41548</v>
      </c>
      <c r="B29" s="168">
        <f t="shared" si="2"/>
        <v>28804</v>
      </c>
      <c r="C29" s="169">
        <f t="shared" si="4"/>
        <v>626.57452299958777</v>
      </c>
      <c r="D29" s="130">
        <f t="shared" si="5"/>
        <v>-0.15749623934481027</v>
      </c>
      <c r="E29" s="100">
        <f t="shared" si="3"/>
        <v>5</v>
      </c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</row>
    <row r="30" spans="1:23" x14ac:dyDescent="0.25">
      <c r="A30" s="96">
        <v>41579</v>
      </c>
      <c r="B30" s="168">
        <f t="shared" si="2"/>
        <v>29307.857142857141</v>
      </c>
      <c r="C30" s="169">
        <f t="shared" si="4"/>
        <v>637.53494686244187</v>
      </c>
      <c r="D30" s="130">
        <f t="shared" si="5"/>
        <v>1.7492610153351663E-2</v>
      </c>
      <c r="E30" s="100">
        <f t="shared" si="3"/>
        <v>7</v>
      </c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</row>
    <row r="31" spans="1:23" ht="15.75" thickBot="1" x14ac:dyDescent="0.3">
      <c r="A31" s="96">
        <v>41609</v>
      </c>
      <c r="B31" s="168">
        <f t="shared" si="2"/>
        <v>31934.666666666668</v>
      </c>
      <c r="C31" s="169">
        <f t="shared" si="4"/>
        <v>694.67603575258659</v>
      </c>
      <c r="D31" s="130">
        <f t="shared" si="5"/>
        <v>8.962816732064384E-2</v>
      </c>
      <c r="E31" s="100">
        <f t="shared" si="3"/>
        <v>15</v>
      </c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</row>
    <row r="32" spans="1:23" ht="18" customHeight="1" thickBot="1" x14ac:dyDescent="0.3">
      <c r="A32" s="88" t="s">
        <v>45</v>
      </c>
      <c r="B32" s="126">
        <f t="shared" si="2"/>
        <v>33837.973421926908</v>
      </c>
      <c r="C32" s="170">
        <f>B32/$M$3</f>
        <v>736.0787410122407</v>
      </c>
      <c r="D32" s="148" t="s">
        <v>22</v>
      </c>
      <c r="E32" s="98">
        <f>SUM(E20:E31)</f>
        <v>301</v>
      </c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</row>
    <row r="33" spans="1:47" x14ac:dyDescent="0.25">
      <c r="A33" s="132"/>
      <c r="B33" s="133"/>
      <c r="C33" s="133"/>
      <c r="D33" s="133"/>
      <c r="E33" s="1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</row>
    <row r="34" spans="1:47" ht="15" customHeight="1" thickBot="1" x14ac:dyDescent="0.3">
      <c r="A34" s="21"/>
      <c r="B34" s="21"/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</row>
    <row r="35" spans="1:47" ht="9" customHeight="1" thickBot="1" x14ac:dyDescent="0.3">
      <c r="A35" s="134"/>
      <c r="B35" s="134"/>
      <c r="C35" s="134"/>
      <c r="D35" s="134"/>
      <c r="E35" s="134"/>
      <c r="F35" s="134"/>
      <c r="G35" s="134"/>
      <c r="H35" s="134"/>
      <c r="I35" s="134"/>
      <c r="J35" s="134"/>
      <c r="K35" s="134"/>
      <c r="L35" s="134"/>
      <c r="M35" s="134"/>
      <c r="N35" s="134"/>
      <c r="O35" s="134"/>
      <c r="P35" s="134"/>
      <c r="Q35" s="134"/>
      <c r="R35" s="134"/>
      <c r="S35" s="134"/>
      <c r="T35" s="134"/>
      <c r="U35" s="134"/>
      <c r="V35" s="134"/>
      <c r="W35" s="134"/>
      <c r="X35" s="134"/>
      <c r="Y35" s="134"/>
      <c r="Z35" s="134"/>
      <c r="AA35" s="134"/>
      <c r="AB35" s="134"/>
      <c r="AC35" s="134"/>
      <c r="AD35" s="134"/>
      <c r="AE35" s="134"/>
      <c r="AF35" s="134"/>
      <c r="AG35" s="134"/>
      <c r="AH35" s="134"/>
      <c r="AI35" s="134"/>
      <c r="AJ35" s="134"/>
      <c r="AK35" s="134"/>
      <c r="AL35" s="134"/>
      <c r="AM35" s="134"/>
      <c r="AN35" s="134"/>
      <c r="AO35" s="134"/>
      <c r="AP35" s="134"/>
      <c r="AQ35" s="134"/>
      <c r="AR35" s="134"/>
      <c r="AS35" s="134"/>
      <c r="AT35" s="134"/>
      <c r="AU35" s="134"/>
    </row>
    <row r="36" spans="1:47" s="51" customFormat="1" ht="15" customHeight="1" x14ac:dyDescent="0.25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</row>
    <row r="37" spans="1:47" ht="15.75" thickBot="1" x14ac:dyDescent="0.3">
      <c r="A37" s="21"/>
      <c r="B37" s="21"/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</row>
    <row r="38" spans="1:47" ht="28.5" customHeight="1" thickBot="1" x14ac:dyDescent="0.3">
      <c r="A38" s="21"/>
      <c r="B38" s="183" t="s">
        <v>0</v>
      </c>
      <c r="C38" s="184"/>
      <c r="D38" s="184"/>
      <c r="E38" s="184"/>
      <c r="F38" s="184"/>
      <c r="G38" s="184"/>
      <c r="H38" s="184"/>
      <c r="I38" s="184"/>
      <c r="J38" s="184"/>
      <c r="K38" s="184"/>
      <c r="L38" s="184"/>
      <c r="M38" s="184"/>
      <c r="N38" s="184"/>
      <c r="O38" s="184"/>
      <c r="P38" s="184"/>
      <c r="Q38" s="184"/>
      <c r="R38" s="184"/>
      <c r="S38" s="184"/>
      <c r="T38" s="185"/>
      <c r="U38" s="21"/>
      <c r="V38" s="21"/>
      <c r="W38" s="21"/>
    </row>
    <row r="39" spans="1:47" ht="60" customHeight="1" thickBot="1" x14ac:dyDescent="0.3">
      <c r="A39" s="94" t="s">
        <v>44</v>
      </c>
      <c r="B39" s="137" t="s">
        <v>4</v>
      </c>
      <c r="C39" s="138" t="s">
        <v>5</v>
      </c>
      <c r="D39" s="138" t="s">
        <v>6</v>
      </c>
      <c r="E39" s="138" t="s">
        <v>7</v>
      </c>
      <c r="F39" s="138" t="s">
        <v>8</v>
      </c>
      <c r="G39" s="138" t="s">
        <v>9</v>
      </c>
      <c r="H39" s="138" t="s">
        <v>10</v>
      </c>
      <c r="I39" s="138" t="s">
        <v>11</v>
      </c>
      <c r="J39" s="138" t="s">
        <v>12</v>
      </c>
      <c r="K39" s="138" t="s">
        <v>13</v>
      </c>
      <c r="L39" s="138" t="s">
        <v>14</v>
      </c>
      <c r="M39" s="138" t="s">
        <v>15</v>
      </c>
      <c r="N39" s="138" t="s">
        <v>16</v>
      </c>
      <c r="O39" s="138" t="s">
        <v>17</v>
      </c>
      <c r="P39" s="138" t="s">
        <v>18</v>
      </c>
      <c r="Q39" s="138" t="s">
        <v>19</v>
      </c>
      <c r="R39" s="139" t="s">
        <v>64</v>
      </c>
      <c r="S39" s="156" t="s">
        <v>65</v>
      </c>
      <c r="T39" s="140" t="s">
        <v>46</v>
      </c>
      <c r="U39" s="21"/>
      <c r="V39" s="21"/>
      <c r="W39" s="21"/>
    </row>
    <row r="40" spans="1:47" x14ac:dyDescent="0.25">
      <c r="A40" s="96">
        <v>41275</v>
      </c>
      <c r="B40" s="99">
        <f>SUM('LCS Jan-13'!D3:D35)</f>
        <v>39000.000103922772</v>
      </c>
      <c r="C40" s="15">
        <f>SUM('LCS Jan-13'!E3:E35)</f>
        <v>252750.00067349937</v>
      </c>
      <c r="D40" s="15">
        <f>SUM('LCS Jan-13'!F3:F35)</f>
        <v>3600.0000095928708</v>
      </c>
      <c r="E40" s="15">
        <f>SUM('LCS Jan-13'!G3:G35)</f>
        <v>374000.00099659275</v>
      </c>
      <c r="F40" s="15">
        <f>SUM('LCS Jan-13'!H3:H35)</f>
        <v>1200.0000031976233</v>
      </c>
      <c r="G40" s="15">
        <f>SUM('LCS Jan-13'!I3:I35)</f>
        <v>600.00000159881165</v>
      </c>
      <c r="H40" s="15">
        <f>SUM('LCS Jan-13'!J3:J35)</f>
        <v>0</v>
      </c>
      <c r="I40" s="15">
        <f>SUM('LCS Jan-13'!K3:K35)</f>
        <v>40920.000109038963</v>
      </c>
      <c r="J40" s="15">
        <f>SUM('LCS Jan-13'!L3:L35)</f>
        <v>62900.000167608749</v>
      </c>
      <c r="K40" s="15">
        <f>SUM('LCS Jan-13'!M3:M35)</f>
        <v>10500.000027979206</v>
      </c>
      <c r="L40" s="20">
        <f>SUM('LCS Jan-13'!N3:N35)</f>
        <v>0</v>
      </c>
      <c r="M40" s="20">
        <f>SUM('LCS Jan-13'!O3:O35)</f>
        <v>44920.00011969771</v>
      </c>
      <c r="N40" s="20">
        <f>SUM('LCS Jan-13'!P3:P35)</f>
        <v>5425.0000144559226</v>
      </c>
      <c r="O40" s="20">
        <f>SUM('LCS Jan-13'!Q3:Q35)</f>
        <v>8000.0000213174899</v>
      </c>
      <c r="P40" s="15">
        <f>SUM('LCS Jan-13'!R3:R35)</f>
        <v>18000.00004796435</v>
      </c>
      <c r="Q40" s="15">
        <f>SUM('LCS Jan-13'!S3:S35)</f>
        <v>121020.00032248025</v>
      </c>
      <c r="R40" s="101">
        <f>SUM('LCS Jan-13'!T3:T35)</f>
        <v>982835.0026189466</v>
      </c>
      <c r="S40" s="158">
        <f>R40/$M$3</f>
        <v>21379.647720916022</v>
      </c>
      <c r="T40" s="100">
        <f>'LCS Jan-13'!A36</f>
        <v>33</v>
      </c>
      <c r="U40" s="21"/>
      <c r="V40" s="21"/>
      <c r="W40" s="21"/>
    </row>
    <row r="41" spans="1:47" x14ac:dyDescent="0.25">
      <c r="A41" s="96">
        <v>41306</v>
      </c>
      <c r="B41" s="99">
        <f>'LCS Feb-13'!D46</f>
        <v>48900</v>
      </c>
      <c r="C41" s="15">
        <f>'LCS Feb-13'!E46</f>
        <v>328800</v>
      </c>
      <c r="D41" s="15">
        <f>'LCS Feb-13'!F46</f>
        <v>4800</v>
      </c>
      <c r="E41" s="15">
        <f>'LCS Feb-13'!G46</f>
        <v>475000</v>
      </c>
      <c r="F41" s="15">
        <f>'LCS Feb-13'!H46</f>
        <v>2300</v>
      </c>
      <c r="G41" s="15">
        <f>'LCS Feb-13'!I46</f>
        <v>600</v>
      </c>
      <c r="H41" s="15">
        <f>'LCS Feb-13'!J46</f>
        <v>5300</v>
      </c>
      <c r="I41" s="15">
        <f>'LCS Feb-13'!K46</f>
        <v>31620</v>
      </c>
      <c r="J41" s="15">
        <f>'LCS Feb-13'!L46</f>
        <v>109150</v>
      </c>
      <c r="K41" s="15">
        <f>'LCS Feb-13'!M46</f>
        <v>25500</v>
      </c>
      <c r="L41" s="15">
        <f>'LCS Feb-13'!N46</f>
        <v>0</v>
      </c>
      <c r="M41" s="15">
        <f>'LCS Feb-13'!O46</f>
        <v>69100</v>
      </c>
      <c r="N41" s="15">
        <f>'LCS Feb-13'!P46</f>
        <v>3255</v>
      </c>
      <c r="O41" s="15">
        <f>'LCS Feb-13'!Q46</f>
        <v>0</v>
      </c>
      <c r="P41" s="15">
        <f>'LCS Feb-13'!R46</f>
        <v>0</v>
      </c>
      <c r="Q41" s="15">
        <f>'LCS Feb-13'!S46</f>
        <v>165900</v>
      </c>
      <c r="R41" s="101">
        <f>'LCS Feb-13'!T46</f>
        <v>1270225</v>
      </c>
      <c r="S41" s="158">
        <f t="shared" ref="S41:S51" si="6">R41/$M$3</f>
        <v>27631.253418870689</v>
      </c>
      <c r="T41" s="102">
        <f>'LCS Feb-13'!A46</f>
        <v>43</v>
      </c>
      <c r="U41" s="21"/>
      <c r="V41" s="21"/>
      <c r="W41" s="21"/>
    </row>
    <row r="42" spans="1:47" x14ac:dyDescent="0.25">
      <c r="A42" s="96">
        <v>41334</v>
      </c>
      <c r="B42" s="99" t="e">
        <f>#REF!</f>
        <v>#REF!</v>
      </c>
      <c r="C42" s="15" t="e">
        <f>#REF!</f>
        <v>#REF!</v>
      </c>
      <c r="D42" s="15" t="e">
        <f>#REF!</f>
        <v>#REF!</v>
      </c>
      <c r="E42" s="15" t="e">
        <f>#REF!</f>
        <v>#REF!</v>
      </c>
      <c r="F42" s="15" t="e">
        <f>#REF!</f>
        <v>#REF!</v>
      </c>
      <c r="G42" s="15" t="e">
        <f>#REF!</f>
        <v>#REF!</v>
      </c>
      <c r="H42" s="15" t="e">
        <f>#REF!</f>
        <v>#REF!</v>
      </c>
      <c r="I42" s="15" t="e">
        <f>#REF!</f>
        <v>#REF!</v>
      </c>
      <c r="J42" s="15" t="e">
        <f>#REF!</f>
        <v>#REF!</v>
      </c>
      <c r="K42" s="15" t="e">
        <f>#REF!</f>
        <v>#REF!</v>
      </c>
      <c r="L42" s="20" t="e">
        <f>#REF!</f>
        <v>#REF!</v>
      </c>
      <c r="M42" s="20" t="e">
        <f>#REF!</f>
        <v>#REF!</v>
      </c>
      <c r="N42" s="20" t="e">
        <f>#REF!</f>
        <v>#REF!</v>
      </c>
      <c r="O42" s="20" t="e">
        <f>#REF!</f>
        <v>#REF!</v>
      </c>
      <c r="P42" s="15" t="e">
        <f>#REF!</f>
        <v>#REF!</v>
      </c>
      <c r="Q42" s="15" t="e">
        <f>#REF!</f>
        <v>#REF!</v>
      </c>
      <c r="R42" s="101" t="e">
        <f>#REF!</f>
        <v>#REF!</v>
      </c>
      <c r="S42" s="158" t="e">
        <f t="shared" si="6"/>
        <v>#REF!</v>
      </c>
      <c r="T42" s="102" t="e">
        <f>#REF!</f>
        <v>#REF!</v>
      </c>
      <c r="U42" s="21"/>
      <c r="V42" s="21"/>
      <c r="W42" s="21"/>
    </row>
    <row r="43" spans="1:47" x14ac:dyDescent="0.25">
      <c r="A43" s="96">
        <v>41365</v>
      </c>
      <c r="B43" s="99" t="e">
        <f>#REF!</f>
        <v>#REF!</v>
      </c>
      <c r="C43" s="15" t="e">
        <f>#REF!</f>
        <v>#REF!</v>
      </c>
      <c r="D43" s="15" t="e">
        <f>#REF!</f>
        <v>#REF!</v>
      </c>
      <c r="E43" s="15" t="e">
        <f>#REF!</f>
        <v>#REF!</v>
      </c>
      <c r="F43" s="15" t="e">
        <f>#REF!</f>
        <v>#REF!</v>
      </c>
      <c r="G43" s="15" t="e">
        <f>#REF!</f>
        <v>#REF!</v>
      </c>
      <c r="H43" s="15" t="e">
        <f>#REF!</f>
        <v>#REF!</v>
      </c>
      <c r="I43" s="15" t="e">
        <f>#REF!</f>
        <v>#REF!</v>
      </c>
      <c r="J43" s="15" t="e">
        <f>#REF!</f>
        <v>#REF!</v>
      </c>
      <c r="K43" s="15" t="e">
        <f>#REF!</f>
        <v>#REF!</v>
      </c>
      <c r="L43" s="20" t="e">
        <f>#REF!</f>
        <v>#REF!</v>
      </c>
      <c r="M43" s="20" t="e">
        <f>#REF!</f>
        <v>#REF!</v>
      </c>
      <c r="N43" s="20" t="e">
        <f>#REF!</f>
        <v>#REF!</v>
      </c>
      <c r="O43" s="20" t="e">
        <f>#REF!</f>
        <v>#REF!</v>
      </c>
      <c r="P43" s="15" t="e">
        <f>#REF!</f>
        <v>#REF!</v>
      </c>
      <c r="Q43" s="15" t="e">
        <f>#REF!</f>
        <v>#REF!</v>
      </c>
      <c r="R43" s="101" t="e">
        <f>#REF!</f>
        <v>#REF!</v>
      </c>
      <c r="S43" s="158" t="e">
        <f t="shared" si="6"/>
        <v>#REF!</v>
      </c>
      <c r="T43" s="102" t="e">
        <f>#REF!</f>
        <v>#REF!</v>
      </c>
      <c r="U43" s="21"/>
      <c r="V43" s="21"/>
      <c r="W43" s="21"/>
    </row>
    <row r="44" spans="1:47" x14ac:dyDescent="0.25">
      <c r="A44" s="96">
        <v>41395</v>
      </c>
      <c r="B44" s="99" t="e">
        <f>#REF!</f>
        <v>#REF!</v>
      </c>
      <c r="C44" s="15" t="e">
        <f>#REF!</f>
        <v>#REF!</v>
      </c>
      <c r="D44" s="15" t="e">
        <f>#REF!</f>
        <v>#REF!</v>
      </c>
      <c r="E44" s="15" t="e">
        <f>#REF!</f>
        <v>#REF!</v>
      </c>
      <c r="F44" s="15" t="e">
        <f>#REF!</f>
        <v>#REF!</v>
      </c>
      <c r="G44" s="15" t="e">
        <f>#REF!</f>
        <v>#REF!</v>
      </c>
      <c r="H44" s="15" t="e">
        <f>#REF!</f>
        <v>#REF!</v>
      </c>
      <c r="I44" s="15" t="e">
        <f>#REF!</f>
        <v>#REF!</v>
      </c>
      <c r="J44" s="15" t="e">
        <f>#REF!</f>
        <v>#REF!</v>
      </c>
      <c r="K44" s="15" t="e">
        <f>#REF!</f>
        <v>#REF!</v>
      </c>
      <c r="L44" s="20" t="e">
        <f>#REF!</f>
        <v>#REF!</v>
      </c>
      <c r="M44" s="20" t="e">
        <f>#REF!</f>
        <v>#REF!</v>
      </c>
      <c r="N44" s="20" t="e">
        <f>#REF!</f>
        <v>#REF!</v>
      </c>
      <c r="O44" s="20" t="e">
        <f>#REF!</f>
        <v>#REF!</v>
      </c>
      <c r="P44" s="15" t="e">
        <f>#REF!</f>
        <v>#REF!</v>
      </c>
      <c r="Q44" s="15" t="e">
        <f>#REF!</f>
        <v>#REF!</v>
      </c>
      <c r="R44" s="101" t="e">
        <f>#REF!</f>
        <v>#REF!</v>
      </c>
      <c r="S44" s="158" t="e">
        <f t="shared" si="6"/>
        <v>#REF!</v>
      </c>
      <c r="T44" s="102" t="e">
        <f>#REF!</f>
        <v>#REF!</v>
      </c>
      <c r="U44" s="21"/>
      <c r="V44" s="21"/>
      <c r="W44" s="21"/>
    </row>
    <row r="45" spans="1:47" x14ac:dyDescent="0.25">
      <c r="A45" s="96">
        <v>41426</v>
      </c>
      <c r="B45" s="99" t="e">
        <f>#REF!</f>
        <v>#REF!</v>
      </c>
      <c r="C45" s="15" t="e">
        <f>#REF!</f>
        <v>#REF!</v>
      </c>
      <c r="D45" s="15" t="e">
        <f>#REF!</f>
        <v>#REF!</v>
      </c>
      <c r="E45" s="15" t="e">
        <f>#REF!</f>
        <v>#REF!</v>
      </c>
      <c r="F45" s="15" t="e">
        <f>#REF!</f>
        <v>#REF!</v>
      </c>
      <c r="G45" s="15" t="e">
        <f>#REF!</f>
        <v>#REF!</v>
      </c>
      <c r="H45" s="15" t="e">
        <f>#REF!</f>
        <v>#REF!</v>
      </c>
      <c r="I45" s="15" t="e">
        <f>#REF!</f>
        <v>#REF!</v>
      </c>
      <c r="J45" s="15" t="e">
        <f>#REF!</f>
        <v>#REF!</v>
      </c>
      <c r="K45" s="15" t="e">
        <f>#REF!</f>
        <v>#REF!</v>
      </c>
      <c r="L45" s="20" t="e">
        <f>#REF!</f>
        <v>#REF!</v>
      </c>
      <c r="M45" s="20" t="e">
        <f>#REF!</f>
        <v>#REF!</v>
      </c>
      <c r="N45" s="20" t="e">
        <f>#REF!</f>
        <v>#REF!</v>
      </c>
      <c r="O45" s="20" t="e">
        <f>#REF!</f>
        <v>#REF!</v>
      </c>
      <c r="P45" s="15" t="e">
        <f>#REF!</f>
        <v>#REF!</v>
      </c>
      <c r="Q45" s="15" t="e">
        <f>#REF!</f>
        <v>#REF!</v>
      </c>
      <c r="R45" s="101" t="e">
        <f>#REF!</f>
        <v>#REF!</v>
      </c>
      <c r="S45" s="158" t="e">
        <f t="shared" si="6"/>
        <v>#REF!</v>
      </c>
      <c r="T45" s="102" t="e">
        <f>#REF!</f>
        <v>#REF!</v>
      </c>
      <c r="U45" s="21"/>
      <c r="V45" s="21"/>
      <c r="W45" s="21"/>
    </row>
    <row r="46" spans="1:47" x14ac:dyDescent="0.25">
      <c r="A46" s="96">
        <v>41456</v>
      </c>
      <c r="B46" s="99" t="e">
        <f>#REF!</f>
        <v>#REF!</v>
      </c>
      <c r="C46" s="15" t="e">
        <f>#REF!</f>
        <v>#REF!</v>
      </c>
      <c r="D46" s="15" t="e">
        <f>#REF!</f>
        <v>#REF!</v>
      </c>
      <c r="E46" s="15" t="e">
        <f>#REF!</f>
        <v>#REF!</v>
      </c>
      <c r="F46" s="15" t="e">
        <f>#REF!</f>
        <v>#REF!</v>
      </c>
      <c r="G46" s="15" t="e">
        <f>#REF!</f>
        <v>#REF!</v>
      </c>
      <c r="H46" s="15" t="e">
        <f>#REF!</f>
        <v>#REF!</v>
      </c>
      <c r="I46" s="15" t="e">
        <f>#REF!</f>
        <v>#REF!</v>
      </c>
      <c r="J46" s="15" t="e">
        <f>#REF!</f>
        <v>#REF!</v>
      </c>
      <c r="K46" s="15" t="e">
        <f>#REF!</f>
        <v>#REF!</v>
      </c>
      <c r="L46" s="20" t="e">
        <f>#REF!</f>
        <v>#REF!</v>
      </c>
      <c r="M46" s="20" t="e">
        <f>#REF!</f>
        <v>#REF!</v>
      </c>
      <c r="N46" s="20" t="e">
        <f>#REF!</f>
        <v>#REF!</v>
      </c>
      <c r="O46" s="20" t="e">
        <f>#REF!</f>
        <v>#REF!</v>
      </c>
      <c r="P46" s="15" t="e">
        <f>#REF!</f>
        <v>#REF!</v>
      </c>
      <c r="Q46" s="15" t="e">
        <f>#REF!</f>
        <v>#REF!</v>
      </c>
      <c r="R46" s="101" t="e">
        <f>#REF!</f>
        <v>#REF!</v>
      </c>
      <c r="S46" s="158" t="e">
        <f t="shared" si="6"/>
        <v>#REF!</v>
      </c>
      <c r="T46" s="102" t="e">
        <f>#REF!</f>
        <v>#REF!</v>
      </c>
      <c r="U46" s="21"/>
      <c r="V46" s="21"/>
      <c r="W46" s="21"/>
    </row>
    <row r="47" spans="1:47" x14ac:dyDescent="0.25">
      <c r="A47" s="96">
        <v>41487</v>
      </c>
      <c r="B47" s="99" t="e">
        <f>#REF!</f>
        <v>#REF!</v>
      </c>
      <c r="C47" s="15" t="e">
        <f>#REF!</f>
        <v>#REF!</v>
      </c>
      <c r="D47" s="15" t="e">
        <f>#REF!</f>
        <v>#REF!</v>
      </c>
      <c r="E47" s="15" t="e">
        <f>#REF!</f>
        <v>#REF!</v>
      </c>
      <c r="F47" s="15" t="e">
        <f>#REF!</f>
        <v>#REF!</v>
      </c>
      <c r="G47" s="15" t="e">
        <f>#REF!</f>
        <v>#REF!</v>
      </c>
      <c r="H47" s="15" t="e">
        <f>#REF!</f>
        <v>#REF!</v>
      </c>
      <c r="I47" s="15" t="e">
        <f>#REF!</f>
        <v>#REF!</v>
      </c>
      <c r="J47" s="15" t="e">
        <f>#REF!</f>
        <v>#REF!</v>
      </c>
      <c r="K47" s="15" t="e">
        <f>#REF!</f>
        <v>#REF!</v>
      </c>
      <c r="L47" s="20" t="e">
        <f>#REF!</f>
        <v>#REF!</v>
      </c>
      <c r="M47" s="20" t="e">
        <f>#REF!</f>
        <v>#REF!</v>
      </c>
      <c r="N47" s="20" t="e">
        <f>#REF!</f>
        <v>#REF!</v>
      </c>
      <c r="O47" s="20" t="e">
        <f>#REF!</f>
        <v>#REF!</v>
      </c>
      <c r="P47" s="15" t="e">
        <f>#REF!</f>
        <v>#REF!</v>
      </c>
      <c r="Q47" s="15" t="e">
        <f>#REF!</f>
        <v>#REF!</v>
      </c>
      <c r="R47" s="101" t="e">
        <f>#REF!</f>
        <v>#REF!</v>
      </c>
      <c r="S47" s="158" t="e">
        <f t="shared" si="6"/>
        <v>#REF!</v>
      </c>
      <c r="T47" s="102" t="e">
        <f>#REF!</f>
        <v>#REF!</v>
      </c>
      <c r="U47" s="21"/>
      <c r="V47" s="21"/>
      <c r="W47" s="21"/>
    </row>
    <row r="48" spans="1:47" x14ac:dyDescent="0.25">
      <c r="A48" s="96">
        <v>41518</v>
      </c>
      <c r="B48" s="99" t="e">
        <f>#REF!</f>
        <v>#REF!</v>
      </c>
      <c r="C48" s="15" t="e">
        <f>#REF!</f>
        <v>#REF!</v>
      </c>
      <c r="D48" s="15" t="e">
        <f>#REF!</f>
        <v>#REF!</v>
      </c>
      <c r="E48" s="15" t="e">
        <f>#REF!</f>
        <v>#REF!</v>
      </c>
      <c r="F48" s="15" t="e">
        <f>#REF!</f>
        <v>#REF!</v>
      </c>
      <c r="G48" s="15" t="e">
        <f>#REF!</f>
        <v>#REF!</v>
      </c>
      <c r="H48" s="15" t="e">
        <f>#REF!</f>
        <v>#REF!</v>
      </c>
      <c r="I48" s="15" t="e">
        <f>#REF!</f>
        <v>#REF!</v>
      </c>
      <c r="J48" s="15" t="e">
        <f>#REF!</f>
        <v>#REF!</v>
      </c>
      <c r="K48" s="15" t="e">
        <f>#REF!</f>
        <v>#REF!</v>
      </c>
      <c r="L48" s="20" t="e">
        <f>#REF!</f>
        <v>#REF!</v>
      </c>
      <c r="M48" s="20" t="e">
        <f>#REF!</f>
        <v>#REF!</v>
      </c>
      <c r="N48" s="20" t="e">
        <f>#REF!</f>
        <v>#REF!</v>
      </c>
      <c r="O48" s="20" t="e">
        <f>#REF!</f>
        <v>#REF!</v>
      </c>
      <c r="P48" s="15" t="e">
        <f>#REF!</f>
        <v>#REF!</v>
      </c>
      <c r="Q48" s="15" t="e">
        <f>#REF!</f>
        <v>#REF!</v>
      </c>
      <c r="R48" s="101" t="e">
        <f>#REF!</f>
        <v>#REF!</v>
      </c>
      <c r="S48" s="158" t="e">
        <f t="shared" si="6"/>
        <v>#REF!</v>
      </c>
      <c r="T48" s="102" t="e">
        <f>#REF!</f>
        <v>#REF!</v>
      </c>
      <c r="U48" s="21"/>
      <c r="V48" s="21"/>
      <c r="W48" s="21"/>
    </row>
    <row r="49" spans="1:23" x14ac:dyDescent="0.25">
      <c r="A49" s="96">
        <v>41548</v>
      </c>
      <c r="B49" s="99" t="e">
        <f>#REF!</f>
        <v>#REF!</v>
      </c>
      <c r="C49" s="15" t="e">
        <f>#REF!</f>
        <v>#REF!</v>
      </c>
      <c r="D49" s="15" t="e">
        <f>#REF!</f>
        <v>#REF!</v>
      </c>
      <c r="E49" s="15" t="e">
        <f>#REF!</f>
        <v>#REF!</v>
      </c>
      <c r="F49" s="15" t="e">
        <f>#REF!</f>
        <v>#REF!</v>
      </c>
      <c r="G49" s="15" t="e">
        <f>#REF!</f>
        <v>#REF!</v>
      </c>
      <c r="H49" s="15" t="e">
        <f>#REF!</f>
        <v>#REF!</v>
      </c>
      <c r="I49" s="15" t="e">
        <f>#REF!</f>
        <v>#REF!</v>
      </c>
      <c r="J49" s="15" t="e">
        <f>#REF!</f>
        <v>#REF!</v>
      </c>
      <c r="K49" s="15" t="e">
        <f>#REF!</f>
        <v>#REF!</v>
      </c>
      <c r="L49" s="20" t="e">
        <f>#REF!</f>
        <v>#REF!</v>
      </c>
      <c r="M49" s="20" t="e">
        <f>#REF!</f>
        <v>#REF!</v>
      </c>
      <c r="N49" s="20" t="e">
        <f>#REF!</f>
        <v>#REF!</v>
      </c>
      <c r="O49" s="20" t="e">
        <f>#REF!</f>
        <v>#REF!</v>
      </c>
      <c r="P49" s="15" t="e">
        <f>#REF!</f>
        <v>#REF!</v>
      </c>
      <c r="Q49" s="15" t="e">
        <f>#REF!</f>
        <v>#REF!</v>
      </c>
      <c r="R49" s="101" t="e">
        <f>#REF!</f>
        <v>#REF!</v>
      </c>
      <c r="S49" s="158" t="e">
        <f t="shared" si="6"/>
        <v>#REF!</v>
      </c>
      <c r="T49" s="102" t="e">
        <f>#REF!</f>
        <v>#REF!</v>
      </c>
      <c r="U49" s="21"/>
      <c r="V49" s="21"/>
      <c r="W49" s="21"/>
    </row>
    <row r="50" spans="1:23" x14ac:dyDescent="0.25">
      <c r="A50" s="96">
        <v>41579</v>
      </c>
      <c r="B50" s="99" t="e">
        <f>#REF!</f>
        <v>#REF!</v>
      </c>
      <c r="C50" s="15" t="e">
        <f>#REF!</f>
        <v>#REF!</v>
      </c>
      <c r="D50" s="15" t="e">
        <f>#REF!</f>
        <v>#REF!</v>
      </c>
      <c r="E50" s="15" t="e">
        <f>#REF!</f>
        <v>#REF!</v>
      </c>
      <c r="F50" s="15" t="e">
        <f>#REF!</f>
        <v>#REF!</v>
      </c>
      <c r="G50" s="15" t="e">
        <f>#REF!</f>
        <v>#REF!</v>
      </c>
      <c r="H50" s="15" t="e">
        <f>#REF!</f>
        <v>#REF!</v>
      </c>
      <c r="I50" s="15" t="e">
        <f>#REF!</f>
        <v>#REF!</v>
      </c>
      <c r="J50" s="15" t="e">
        <f>#REF!</f>
        <v>#REF!</v>
      </c>
      <c r="K50" s="15" t="e">
        <f>#REF!</f>
        <v>#REF!</v>
      </c>
      <c r="L50" s="20" t="e">
        <f>#REF!</f>
        <v>#REF!</v>
      </c>
      <c r="M50" s="20" t="e">
        <f>#REF!</f>
        <v>#REF!</v>
      </c>
      <c r="N50" s="20" t="e">
        <f>#REF!</f>
        <v>#REF!</v>
      </c>
      <c r="O50" s="20" t="e">
        <f>#REF!</f>
        <v>#REF!</v>
      </c>
      <c r="P50" s="15" t="e">
        <f>#REF!</f>
        <v>#REF!</v>
      </c>
      <c r="Q50" s="15" t="e">
        <f>#REF!</f>
        <v>#REF!</v>
      </c>
      <c r="R50" s="101" t="e">
        <f>#REF!</f>
        <v>#REF!</v>
      </c>
      <c r="S50" s="158" t="e">
        <f t="shared" si="6"/>
        <v>#REF!</v>
      </c>
      <c r="T50" s="102" t="e">
        <f>#REF!</f>
        <v>#REF!</v>
      </c>
      <c r="U50" s="21"/>
      <c r="V50" s="21"/>
      <c r="W50" s="21"/>
    </row>
    <row r="51" spans="1:23" ht="15.75" thickBot="1" x14ac:dyDescent="0.3">
      <c r="A51" s="97">
        <v>41609</v>
      </c>
      <c r="B51" s="99" t="e">
        <f>#REF!</f>
        <v>#REF!</v>
      </c>
      <c r="C51" s="15" t="e">
        <f>#REF!</f>
        <v>#REF!</v>
      </c>
      <c r="D51" s="15" t="e">
        <f>#REF!</f>
        <v>#REF!</v>
      </c>
      <c r="E51" s="15" t="e">
        <f>#REF!</f>
        <v>#REF!</v>
      </c>
      <c r="F51" s="15" t="e">
        <f>#REF!</f>
        <v>#REF!</v>
      </c>
      <c r="G51" s="15" t="e">
        <f>#REF!</f>
        <v>#REF!</v>
      </c>
      <c r="H51" s="15" t="e">
        <f>#REF!</f>
        <v>#REF!</v>
      </c>
      <c r="I51" s="15" t="e">
        <f>#REF!</f>
        <v>#REF!</v>
      </c>
      <c r="J51" s="15" t="e">
        <f>#REF!</f>
        <v>#REF!</v>
      </c>
      <c r="K51" s="15" t="e">
        <f>#REF!</f>
        <v>#REF!</v>
      </c>
      <c r="L51" s="20" t="e">
        <f>#REF!</f>
        <v>#REF!</v>
      </c>
      <c r="M51" s="20" t="e">
        <f>#REF!</f>
        <v>#REF!</v>
      </c>
      <c r="N51" s="20" t="e">
        <f>#REF!</f>
        <v>#REF!</v>
      </c>
      <c r="O51" s="20" t="e">
        <f>#REF!</f>
        <v>#REF!</v>
      </c>
      <c r="P51" s="15" t="e">
        <f>#REF!</f>
        <v>#REF!</v>
      </c>
      <c r="Q51" s="15" t="e">
        <f>#REF!</f>
        <v>#REF!</v>
      </c>
      <c r="R51" s="101" t="e">
        <f>#REF!</f>
        <v>#REF!</v>
      </c>
      <c r="S51" s="158" t="e">
        <f t="shared" si="6"/>
        <v>#REF!</v>
      </c>
      <c r="T51" s="103" t="e">
        <f>#REF!</f>
        <v>#REF!</v>
      </c>
      <c r="U51" s="21"/>
      <c r="V51" s="21"/>
      <c r="W51" s="21"/>
    </row>
    <row r="52" spans="1:23" ht="18" customHeight="1" x14ac:dyDescent="0.25">
      <c r="A52" s="104" t="s">
        <v>45</v>
      </c>
      <c r="B52" s="105" t="e">
        <f>SUM(B40:B51)</f>
        <v>#REF!</v>
      </c>
      <c r="C52" s="106" t="e">
        <f>SUM(C40:C51)</f>
        <v>#REF!</v>
      </c>
      <c r="D52" s="106" t="e">
        <f>SUM(D40:D51)</f>
        <v>#REF!</v>
      </c>
      <c r="E52" s="106" t="e">
        <f>SUM(E40:E51)</f>
        <v>#REF!</v>
      </c>
      <c r="F52" s="106" t="e">
        <f t="shared" ref="F52:Q52" si="7">SUM(F40:F51)</f>
        <v>#REF!</v>
      </c>
      <c r="G52" s="106" t="e">
        <f t="shared" si="7"/>
        <v>#REF!</v>
      </c>
      <c r="H52" s="106" t="e">
        <f t="shared" si="7"/>
        <v>#REF!</v>
      </c>
      <c r="I52" s="106" t="e">
        <f t="shared" si="7"/>
        <v>#REF!</v>
      </c>
      <c r="J52" s="106" t="e">
        <f t="shared" si="7"/>
        <v>#REF!</v>
      </c>
      <c r="K52" s="106" t="e">
        <f t="shared" si="7"/>
        <v>#REF!</v>
      </c>
      <c r="L52" s="106" t="e">
        <f t="shared" si="7"/>
        <v>#REF!</v>
      </c>
      <c r="M52" s="106" t="e">
        <f t="shared" si="7"/>
        <v>#REF!</v>
      </c>
      <c r="N52" s="106" t="e">
        <f t="shared" si="7"/>
        <v>#REF!</v>
      </c>
      <c r="O52" s="106" t="e">
        <f t="shared" si="7"/>
        <v>#REF!</v>
      </c>
      <c r="P52" s="106" t="e">
        <f t="shared" si="7"/>
        <v>#REF!</v>
      </c>
      <c r="Q52" s="106" t="e">
        <f t="shared" si="7"/>
        <v>#REF!</v>
      </c>
      <c r="R52" s="107" t="e">
        <f>SUM(R40:R51)</f>
        <v>#REF!</v>
      </c>
      <c r="S52" s="159" t="e">
        <f>SUM(S40:S51)</f>
        <v>#REF!</v>
      </c>
      <c r="T52" s="186" t="e">
        <f>SUM(T40:T51)</f>
        <v>#REF!</v>
      </c>
      <c r="U52" s="108"/>
      <c r="V52" s="108"/>
      <c r="W52" s="108"/>
    </row>
    <row r="53" spans="1:23" ht="15.75" thickBot="1" x14ac:dyDescent="0.3">
      <c r="A53" s="109" t="s">
        <v>47</v>
      </c>
      <c r="B53" s="110" t="e">
        <f>B52/$R$52</f>
        <v>#REF!</v>
      </c>
      <c r="C53" s="111" t="e">
        <f t="shared" ref="C53:Q53" si="8">C52/$R$52</f>
        <v>#REF!</v>
      </c>
      <c r="D53" s="111" t="e">
        <f>D52/$R$52</f>
        <v>#REF!</v>
      </c>
      <c r="E53" s="111" t="e">
        <f t="shared" si="8"/>
        <v>#REF!</v>
      </c>
      <c r="F53" s="111" t="e">
        <f t="shared" si="8"/>
        <v>#REF!</v>
      </c>
      <c r="G53" s="111" t="e">
        <f t="shared" si="8"/>
        <v>#REF!</v>
      </c>
      <c r="H53" s="111" t="e">
        <f t="shared" si="8"/>
        <v>#REF!</v>
      </c>
      <c r="I53" s="111" t="e">
        <f t="shared" si="8"/>
        <v>#REF!</v>
      </c>
      <c r="J53" s="111" t="e">
        <f t="shared" si="8"/>
        <v>#REF!</v>
      </c>
      <c r="K53" s="111" t="e">
        <f>K52/$R$52</f>
        <v>#REF!</v>
      </c>
      <c r="L53" s="111" t="e">
        <f t="shared" si="8"/>
        <v>#REF!</v>
      </c>
      <c r="M53" s="111" t="e">
        <f t="shared" si="8"/>
        <v>#REF!</v>
      </c>
      <c r="N53" s="111" t="e">
        <f t="shared" si="8"/>
        <v>#REF!</v>
      </c>
      <c r="O53" s="111" t="e">
        <f t="shared" si="8"/>
        <v>#REF!</v>
      </c>
      <c r="P53" s="111" t="e">
        <f t="shared" si="8"/>
        <v>#REF!</v>
      </c>
      <c r="Q53" s="112" t="e">
        <f t="shared" si="8"/>
        <v>#REF!</v>
      </c>
      <c r="R53" s="113" t="e">
        <f>SUM(B53:Q53)</f>
        <v>#REF!</v>
      </c>
      <c r="S53" s="157" t="e">
        <f>SUM(B53:Q53)</f>
        <v>#REF!</v>
      </c>
      <c r="T53" s="187"/>
      <c r="U53" s="114"/>
      <c r="V53" s="114"/>
      <c r="W53" s="114"/>
    </row>
    <row r="54" spans="1:23" ht="15.75" thickBot="1" x14ac:dyDescent="0.3">
      <c r="A54" s="21"/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11"/>
      <c r="M54" s="11"/>
      <c r="N54" s="11"/>
      <c r="O54" s="11"/>
      <c r="P54" s="21"/>
      <c r="Q54" s="21"/>
      <c r="R54" s="21"/>
      <c r="S54" s="21"/>
      <c r="T54" s="21"/>
      <c r="U54" s="21"/>
      <c r="V54" s="21"/>
      <c r="W54" s="21"/>
    </row>
    <row r="55" spans="1:23" ht="28.5" customHeight="1" thickBot="1" x14ac:dyDescent="0.3">
      <c r="A55" s="21"/>
      <c r="B55" s="183" t="s">
        <v>0</v>
      </c>
      <c r="C55" s="184"/>
      <c r="D55" s="184"/>
      <c r="E55" s="184"/>
      <c r="F55" s="184"/>
      <c r="G55" s="184"/>
      <c r="H55" s="184"/>
      <c r="I55" s="184"/>
      <c r="J55" s="184"/>
      <c r="K55" s="184"/>
      <c r="L55" s="184"/>
      <c r="M55" s="184"/>
      <c r="N55" s="184"/>
      <c r="O55" s="184"/>
      <c r="P55" s="184"/>
      <c r="Q55" s="184"/>
      <c r="R55" s="184"/>
      <c r="S55" s="184"/>
      <c r="T55" s="184"/>
      <c r="U55" s="184"/>
      <c r="V55" s="185"/>
      <c r="W55" s="21"/>
    </row>
    <row r="56" spans="1:23" ht="60" customHeight="1" thickBot="1" x14ac:dyDescent="0.3">
      <c r="A56" s="94" t="s">
        <v>48</v>
      </c>
      <c r="B56" s="137" t="s">
        <v>4</v>
      </c>
      <c r="C56" s="138" t="s">
        <v>5</v>
      </c>
      <c r="D56" s="138" t="s">
        <v>6</v>
      </c>
      <c r="E56" s="138" t="s">
        <v>7</v>
      </c>
      <c r="F56" s="138" t="s">
        <v>8</v>
      </c>
      <c r="G56" s="138" t="s">
        <v>9</v>
      </c>
      <c r="H56" s="138" t="s">
        <v>10</v>
      </c>
      <c r="I56" s="138" t="s">
        <v>11</v>
      </c>
      <c r="J56" s="138" t="s">
        <v>12</v>
      </c>
      <c r="K56" s="138" t="s">
        <v>13</v>
      </c>
      <c r="L56" s="138" t="s">
        <v>14</v>
      </c>
      <c r="M56" s="138" t="s">
        <v>15</v>
      </c>
      <c r="N56" s="138" t="s">
        <v>16</v>
      </c>
      <c r="O56" s="138" t="s">
        <v>17</v>
      </c>
      <c r="P56" s="138" t="s">
        <v>18</v>
      </c>
      <c r="Q56" s="139" t="s">
        <v>19</v>
      </c>
      <c r="R56" s="139" t="s">
        <v>64</v>
      </c>
      <c r="S56" s="160" t="s">
        <v>65</v>
      </c>
      <c r="T56" s="142" t="s">
        <v>49</v>
      </c>
      <c r="U56" s="143" t="s">
        <v>46</v>
      </c>
      <c r="V56" s="144" t="s">
        <v>50</v>
      </c>
      <c r="W56" s="115"/>
    </row>
    <row r="57" spans="1:23" x14ac:dyDescent="0.25">
      <c r="A57" s="96" t="s">
        <v>73</v>
      </c>
      <c r="B57" s="99" t="e">
        <f ca="1">('LCS Jan-13'!D38)+('LCS Feb-13'!D48)+(#REF!)+(#REF!)+(#REF!)+(#REF!)+(#REF!)+(#REF!)+(#REF!)+(#REF!)+(#REF!)+(#REF!)</f>
        <v>#REF!</v>
      </c>
      <c r="C57" s="15" t="e">
        <f ca="1">('LCS Jan-13'!E38)+('LCS Feb-13'!E48)+(#REF!)+(#REF!)+(#REF!)+(#REF!)+(#REF!)+(#REF!)+(#REF!)+(#REF!)+(#REF!)+(#REF!)</f>
        <v>#REF!</v>
      </c>
      <c r="D57" s="15" t="e">
        <f ca="1">('LCS Jan-13'!F38)+('LCS Feb-13'!F48)+(#REF!)+(#REF!)+(#REF!)+(#REF!)+(#REF!)+(#REF!)+(#REF!)+(#REF!)+(#REF!)+(#REF!)</f>
        <v>#REF!</v>
      </c>
      <c r="E57" s="15" t="e">
        <f ca="1">('LCS Jan-13'!G38)+('LCS Feb-13'!G48)+(#REF!)+(#REF!)+(#REF!)+(#REF!)+(#REF!)+(#REF!)+(#REF!)+(#REF!)+(#REF!)+(#REF!)</f>
        <v>#REF!</v>
      </c>
      <c r="F57" s="15" t="e">
        <f ca="1">('LCS Jan-13'!H38)+('LCS Feb-13'!H48)+(#REF!)+(#REF!)+(#REF!)+(#REF!)+(#REF!)+(#REF!)+(#REF!)+(#REF!)+(#REF!)+(#REF!)</f>
        <v>#REF!</v>
      </c>
      <c r="G57" s="15" t="e">
        <f ca="1">('LCS Jan-13'!I38)+('LCS Feb-13'!I48)+(#REF!)+(#REF!)+(#REF!)+(#REF!)+(#REF!)+(#REF!)+(#REF!)+(#REF!)+(#REF!)+(#REF!)</f>
        <v>#REF!</v>
      </c>
      <c r="H57" s="15" t="e">
        <f ca="1">('LCS Jan-13'!J38)+('LCS Feb-13'!J48)+(#REF!)+(#REF!)+(#REF!)+(#REF!)+(#REF!)+(#REF!)+(#REF!)+(#REF!)+(#REF!)+(#REF!)</f>
        <v>#REF!</v>
      </c>
      <c r="I57" s="15" t="e">
        <f ca="1">('LCS Jan-13'!K38)+('LCS Feb-13'!K48)+(#REF!)+(#REF!)+(#REF!)+(#REF!)+(#REF!)+(#REF!)+(#REF!)+(#REF!)+(#REF!)+(#REF!)</f>
        <v>#REF!</v>
      </c>
      <c r="J57" s="15" t="e">
        <f ca="1">('LCS Jan-13'!L38)+('LCS Feb-13'!L48)+(#REF!)+(#REF!)+(#REF!)+(#REF!)+(#REF!)+(#REF!)+(#REF!)+(#REF!)+(#REF!)+(#REF!)</f>
        <v>#REF!</v>
      </c>
      <c r="K57" s="15" t="e">
        <f ca="1">('LCS Jan-13'!M38)+('LCS Feb-13'!M48)+(#REF!)+(#REF!)+(#REF!)+(#REF!)+(#REF!)+(#REF!)+(#REF!)+(#REF!)+(#REF!)+(#REF!)</f>
        <v>#REF!</v>
      </c>
      <c r="L57" s="15" t="e">
        <f ca="1">('LCS Jan-13'!N38)+('LCS Feb-13'!N48)+(#REF!)+(#REF!)+(#REF!)+(#REF!)+(#REF!)+(#REF!)+(#REF!)+(#REF!)+(#REF!)+(#REF!)</f>
        <v>#REF!</v>
      </c>
      <c r="M57" s="15" t="e">
        <f ca="1">('LCS Jan-13'!O38)+('LCS Feb-13'!O48)+(#REF!)+(#REF!)+(#REF!)+(#REF!)+(#REF!)+(#REF!)+(#REF!)+(#REF!)+(#REF!)+(#REF!)</f>
        <v>#REF!</v>
      </c>
      <c r="N57" s="15" t="e">
        <f ca="1">('LCS Jan-13'!P38)+('LCS Feb-13'!P48)+(#REF!)+(#REF!)+(#REF!)+(#REF!)+(#REF!)+(#REF!)+(#REF!)+(#REF!)+(#REF!)+(#REF!)</f>
        <v>#REF!</v>
      </c>
      <c r="O57" s="15" t="e">
        <f ca="1">('LCS Jan-13'!Q38)+('LCS Feb-13'!Q48)+(#REF!)+(#REF!)+(#REF!)+(#REF!)+(#REF!)+(#REF!)+(#REF!)+(#REF!)+(#REF!)+(#REF!)</f>
        <v>#REF!</v>
      </c>
      <c r="P57" s="15" t="e">
        <f ca="1">('LCS Jan-13'!R38)+('LCS Feb-13'!R48)+(#REF!)+(#REF!)+(#REF!)+(#REF!)+(#REF!)+(#REF!)+(#REF!)+(#REF!)+(#REF!)+(#REF!)</f>
        <v>#REF!</v>
      </c>
      <c r="Q57" s="15" t="e">
        <f ca="1">('LCS Jan-13'!S38)+('LCS Feb-13'!S48)+(#REF!)+(#REF!)+(#REF!)+(#REF!)+(#REF!)+(#REF!)+(#REF!)+(#REF!)+(#REF!)+(#REF!)</f>
        <v>#REF!</v>
      </c>
      <c r="R57" s="101" t="e">
        <f ca="1">('LCS Jan-13'!T38)+('LCS Feb-13'!T48)+(#REF!)+(#REF!)+(#REF!)+(#REF!)+(#REF!)+(#REF!)+(#REF!)+(#REF!)+(#REF!)+(#REF!)</f>
        <v>#REF!</v>
      </c>
      <c r="S57" s="162" t="e">
        <f ca="1">R57/$M$3</f>
        <v>#REF!</v>
      </c>
      <c r="T57" s="116" t="e">
        <f t="shared" ref="T57:T77" ca="1" si="9">R57/$R$78</f>
        <v>#REF!</v>
      </c>
      <c r="U57" s="117" t="e">
        <f>('LCS Jan-13'!A38)+('LCS Feb-13'!A48)+(#REF!)+(#REF!)+(#REF!)+(#REF!)+(#REF!)+(#REF!)+(#REF!)+(#REF!)+(#REF!)+(#REF!)</f>
        <v>#REF!</v>
      </c>
      <c r="V57" s="118" t="e">
        <f t="shared" ref="V57:V77" si="10">U57/$U$78</f>
        <v>#REF!</v>
      </c>
      <c r="W57" s="21"/>
    </row>
    <row r="58" spans="1:23" x14ac:dyDescent="0.25">
      <c r="A58" s="96" t="s">
        <v>74</v>
      </c>
      <c r="B58" s="99" t="e">
        <f ca="1">('LCS Jan-13'!D39)+('LCS Feb-13'!D49)+(#REF!)+(#REF!)+(#REF!)+(#REF!)+(#REF!)+(#REF!)+(#REF!)+(#REF!)+(#REF!)+(#REF!)</f>
        <v>#REF!</v>
      </c>
      <c r="C58" s="15" t="e">
        <f ca="1">('LCS Jan-13'!E39)+('LCS Feb-13'!E49)+(#REF!)+(#REF!)+(#REF!)+(#REF!)+(#REF!)+(#REF!)+(#REF!)+(#REF!)+(#REF!)+(#REF!)</f>
        <v>#REF!</v>
      </c>
      <c r="D58" s="15" t="e">
        <f ca="1">('LCS Jan-13'!F39)+('LCS Feb-13'!F49)+(#REF!)+(#REF!)+(#REF!)+(#REF!)+(#REF!)+(#REF!)+(#REF!)+(#REF!)+(#REF!)+(#REF!)</f>
        <v>#REF!</v>
      </c>
      <c r="E58" s="15" t="e">
        <f ca="1">('LCS Jan-13'!G39)+('LCS Feb-13'!G49)+(#REF!)+(#REF!)+(#REF!)+(#REF!)+(#REF!)+(#REF!)+(#REF!)+(#REF!)+(#REF!)+(#REF!)</f>
        <v>#REF!</v>
      </c>
      <c r="F58" s="15" t="e">
        <f ca="1">('LCS Jan-13'!H39)+('LCS Feb-13'!H49)+(#REF!)+(#REF!)+(#REF!)+(#REF!)+(#REF!)+(#REF!)+(#REF!)+(#REF!)+(#REF!)+(#REF!)</f>
        <v>#REF!</v>
      </c>
      <c r="G58" s="15" t="e">
        <f ca="1">('LCS Jan-13'!I39)+('LCS Feb-13'!I49)+(#REF!)+(#REF!)+(#REF!)+(#REF!)+(#REF!)+(#REF!)+(#REF!)+(#REF!)+(#REF!)+(#REF!)</f>
        <v>#REF!</v>
      </c>
      <c r="H58" s="15" t="e">
        <f ca="1">('LCS Jan-13'!J39)+('LCS Feb-13'!J49)+(#REF!)+(#REF!)+(#REF!)+(#REF!)+(#REF!)+(#REF!)+(#REF!)+(#REF!)+(#REF!)+(#REF!)</f>
        <v>#REF!</v>
      </c>
      <c r="I58" s="15" t="e">
        <f ca="1">('LCS Jan-13'!K39)+('LCS Feb-13'!K49)+(#REF!)+(#REF!)+(#REF!)+(#REF!)+(#REF!)+(#REF!)+(#REF!)+(#REF!)+(#REF!)+(#REF!)</f>
        <v>#REF!</v>
      </c>
      <c r="J58" s="15" t="e">
        <f ca="1">('LCS Jan-13'!L39)+('LCS Feb-13'!L49)+(#REF!)+(#REF!)+(#REF!)+(#REF!)+(#REF!)+(#REF!)+(#REF!)+(#REF!)+(#REF!)+(#REF!)</f>
        <v>#REF!</v>
      </c>
      <c r="K58" s="15" t="e">
        <f ca="1">('LCS Jan-13'!M39)+('LCS Feb-13'!M49)+(#REF!)+(#REF!)+(#REF!)+(#REF!)+(#REF!)+(#REF!)+(#REF!)+(#REF!)+(#REF!)+(#REF!)</f>
        <v>#REF!</v>
      </c>
      <c r="L58" s="15" t="e">
        <f ca="1">('LCS Jan-13'!N39)+('LCS Feb-13'!N49)+(#REF!)+(#REF!)+(#REF!)+(#REF!)+(#REF!)+(#REF!)+(#REF!)+(#REF!)+(#REF!)+(#REF!)</f>
        <v>#REF!</v>
      </c>
      <c r="M58" s="15" t="e">
        <f ca="1">('LCS Jan-13'!O39)+('LCS Feb-13'!O49)+(#REF!)+(#REF!)+(#REF!)+(#REF!)+(#REF!)+(#REF!)+(#REF!)+(#REF!)+(#REF!)+(#REF!)</f>
        <v>#REF!</v>
      </c>
      <c r="N58" s="15" t="e">
        <f ca="1">('LCS Jan-13'!P39)+('LCS Feb-13'!P49)+(#REF!)+(#REF!)+(#REF!)+(#REF!)+(#REF!)+(#REF!)+(#REF!)+(#REF!)+(#REF!)+(#REF!)</f>
        <v>#REF!</v>
      </c>
      <c r="O58" s="15" t="e">
        <f ca="1">('LCS Jan-13'!Q39)+('LCS Feb-13'!Q49)+(#REF!)+(#REF!)+(#REF!)+(#REF!)+(#REF!)+(#REF!)+(#REF!)+(#REF!)+(#REF!)+(#REF!)</f>
        <v>#REF!</v>
      </c>
      <c r="P58" s="15" t="e">
        <f ca="1">('LCS Jan-13'!R39)+('LCS Feb-13'!R49)+(#REF!)+(#REF!)+(#REF!)+(#REF!)+(#REF!)+(#REF!)+(#REF!)+(#REF!)+(#REF!)+(#REF!)</f>
        <v>#REF!</v>
      </c>
      <c r="Q58" s="15" t="e">
        <f ca="1">('LCS Jan-13'!S39)+('LCS Feb-13'!S49)+(#REF!)+(#REF!)+(#REF!)+(#REF!)+(#REF!)+(#REF!)+(#REF!)+(#REF!)+(#REF!)+(#REF!)</f>
        <v>#REF!</v>
      </c>
      <c r="R58" s="101" t="e">
        <f ca="1">('LCS Jan-13'!T39)+('LCS Feb-13'!T49)+(#REF!)+(#REF!)+(#REF!)+(#REF!)+(#REF!)+(#REF!)+(#REF!)+(#REF!)+(#REF!)+(#REF!)</f>
        <v>#REF!</v>
      </c>
      <c r="S58" s="162" t="e">
        <f t="shared" ref="S58:S77" ca="1" si="11">R58/$M$3</f>
        <v>#REF!</v>
      </c>
      <c r="T58" s="116" t="e">
        <f t="shared" ca="1" si="9"/>
        <v>#REF!</v>
      </c>
      <c r="U58" s="117" t="e">
        <f>('LCS Jan-13'!A39)+('LCS Feb-13'!A49)+(#REF!)+(#REF!)+(#REF!)+(#REF!)+(#REF!)+(#REF!)+(#REF!)+(#REF!)+(#REF!)+(#REF!)</f>
        <v>#REF!</v>
      </c>
      <c r="V58" s="118" t="e">
        <f t="shared" si="10"/>
        <v>#REF!</v>
      </c>
      <c r="W58" s="21"/>
    </row>
    <row r="59" spans="1:23" x14ac:dyDescent="0.25">
      <c r="A59" s="96" t="s">
        <v>75</v>
      </c>
      <c r="B59" s="99" t="e">
        <f ca="1">('LCS Jan-13'!D40)+('LCS Feb-13'!D50)+(#REF!)+(#REF!)+(#REF!)+(#REF!)+(#REF!)+(#REF!)+(#REF!)+(#REF!)+(#REF!)+(#REF!)</f>
        <v>#REF!</v>
      </c>
      <c r="C59" s="15" t="e">
        <f ca="1">('LCS Jan-13'!E40)+('LCS Feb-13'!E50)+(#REF!)+(#REF!)+(#REF!)+(#REF!)+(#REF!)+(#REF!)+(#REF!)+(#REF!)+(#REF!)+(#REF!)</f>
        <v>#REF!</v>
      </c>
      <c r="D59" s="15" t="e">
        <f ca="1">('LCS Jan-13'!F40)+('LCS Feb-13'!F50)+(#REF!)+(#REF!)+(#REF!)+(#REF!)+(#REF!)+(#REF!)+(#REF!)+(#REF!)+(#REF!)+(#REF!)</f>
        <v>#REF!</v>
      </c>
      <c r="E59" s="15" t="e">
        <f ca="1">('LCS Jan-13'!G40)+('LCS Feb-13'!G50)+(#REF!)+(#REF!)+(#REF!)+(#REF!)+(#REF!)+(#REF!)+(#REF!)+(#REF!)+(#REF!)+(#REF!)</f>
        <v>#REF!</v>
      </c>
      <c r="F59" s="15" t="e">
        <f ca="1">('LCS Jan-13'!H40)+('LCS Feb-13'!H50)+(#REF!)+(#REF!)+(#REF!)+(#REF!)+(#REF!)+(#REF!)+(#REF!)+(#REF!)+(#REF!)+(#REF!)</f>
        <v>#REF!</v>
      </c>
      <c r="G59" s="15" t="e">
        <f ca="1">('LCS Jan-13'!I40)+('LCS Feb-13'!I50)+(#REF!)+(#REF!)+(#REF!)+(#REF!)+(#REF!)+(#REF!)+(#REF!)+(#REF!)+(#REF!)+(#REF!)</f>
        <v>#REF!</v>
      </c>
      <c r="H59" s="15" t="e">
        <f ca="1">('LCS Jan-13'!J40)+('LCS Feb-13'!J50)+(#REF!)+(#REF!)+(#REF!)+(#REF!)+(#REF!)+(#REF!)+(#REF!)+(#REF!)+(#REF!)+(#REF!)</f>
        <v>#REF!</v>
      </c>
      <c r="I59" s="15" t="e">
        <f ca="1">('LCS Jan-13'!K40)+('LCS Feb-13'!K50)+(#REF!)+(#REF!)+(#REF!)+(#REF!)+(#REF!)+(#REF!)+(#REF!)+(#REF!)+(#REF!)+(#REF!)</f>
        <v>#REF!</v>
      </c>
      <c r="J59" s="15" t="e">
        <f ca="1">('LCS Jan-13'!L40)+('LCS Feb-13'!L50)+(#REF!)+(#REF!)+(#REF!)+(#REF!)+(#REF!)+(#REF!)+(#REF!)+(#REF!)+(#REF!)+(#REF!)</f>
        <v>#REF!</v>
      </c>
      <c r="K59" s="15" t="e">
        <f ca="1">('LCS Jan-13'!M40)+('LCS Feb-13'!M50)+(#REF!)+(#REF!)+(#REF!)+(#REF!)+(#REF!)+(#REF!)+(#REF!)+(#REF!)+(#REF!)+(#REF!)</f>
        <v>#REF!</v>
      </c>
      <c r="L59" s="15" t="e">
        <f ca="1">('LCS Jan-13'!N40)+('LCS Feb-13'!N50)+(#REF!)+(#REF!)+(#REF!)+(#REF!)+(#REF!)+(#REF!)+(#REF!)+(#REF!)+(#REF!)+(#REF!)</f>
        <v>#REF!</v>
      </c>
      <c r="M59" s="15" t="e">
        <f ca="1">('LCS Jan-13'!O40)+('LCS Feb-13'!O50)+(#REF!)+(#REF!)+(#REF!)+(#REF!)+(#REF!)+(#REF!)+(#REF!)+(#REF!)+(#REF!)+(#REF!)</f>
        <v>#REF!</v>
      </c>
      <c r="N59" s="15" t="e">
        <f ca="1">('LCS Jan-13'!P40)+('LCS Feb-13'!P50)+(#REF!)+(#REF!)+(#REF!)+(#REF!)+(#REF!)+(#REF!)+(#REF!)+(#REF!)+(#REF!)+(#REF!)</f>
        <v>#REF!</v>
      </c>
      <c r="O59" s="15" t="e">
        <f ca="1">('LCS Jan-13'!Q40)+('LCS Feb-13'!Q50)+(#REF!)+(#REF!)+(#REF!)+(#REF!)+(#REF!)+(#REF!)+(#REF!)+(#REF!)+(#REF!)+(#REF!)</f>
        <v>#REF!</v>
      </c>
      <c r="P59" s="15" t="e">
        <f ca="1">('LCS Jan-13'!R40)+('LCS Feb-13'!R50)+(#REF!)+(#REF!)+(#REF!)+(#REF!)+(#REF!)+(#REF!)+(#REF!)+(#REF!)+(#REF!)+(#REF!)</f>
        <v>#REF!</v>
      </c>
      <c r="Q59" s="15" t="e">
        <f ca="1">('LCS Jan-13'!S40)+('LCS Feb-13'!S50)+(#REF!)+(#REF!)+(#REF!)+(#REF!)+(#REF!)+(#REF!)+(#REF!)+(#REF!)+(#REF!)+(#REF!)</f>
        <v>#REF!</v>
      </c>
      <c r="R59" s="101" t="e">
        <f ca="1">('LCS Jan-13'!T40)+('LCS Feb-13'!T50)+(#REF!)+(#REF!)+(#REF!)+(#REF!)+(#REF!)+(#REF!)+(#REF!)+(#REF!)+(#REF!)+(#REF!)</f>
        <v>#REF!</v>
      </c>
      <c r="S59" s="162" t="e">
        <f t="shared" ca="1" si="11"/>
        <v>#REF!</v>
      </c>
      <c r="T59" s="116" t="e">
        <f t="shared" ca="1" si="9"/>
        <v>#REF!</v>
      </c>
      <c r="U59" s="117" t="e">
        <f>('LCS Jan-13'!A40)+('LCS Feb-13'!A50)+(#REF!)+(#REF!)+(#REF!)+(#REF!)+(#REF!)+(#REF!)+(#REF!)+(#REF!)+(#REF!)+(#REF!)</f>
        <v>#REF!</v>
      </c>
      <c r="V59" s="118" t="e">
        <f t="shared" si="10"/>
        <v>#REF!</v>
      </c>
      <c r="W59" s="21"/>
    </row>
    <row r="60" spans="1:23" x14ac:dyDescent="0.25">
      <c r="A60" s="96" t="s">
        <v>77</v>
      </c>
      <c r="B60" s="99" t="e">
        <f ca="1">('LCS Jan-13'!D41)+('LCS Feb-13'!D51)+(#REF!)+(#REF!)+(#REF!)+(#REF!)+(#REF!)+(#REF!)+(#REF!)+(#REF!)+(#REF!)+(#REF!)</f>
        <v>#REF!</v>
      </c>
      <c r="C60" s="15" t="e">
        <f ca="1">('LCS Jan-13'!E41)+('LCS Feb-13'!E51)+(#REF!)+(#REF!)+(#REF!)+(#REF!)+(#REF!)+(#REF!)+(#REF!)+(#REF!)+(#REF!)+(#REF!)</f>
        <v>#REF!</v>
      </c>
      <c r="D60" s="15" t="e">
        <f ca="1">('LCS Jan-13'!F41)+('LCS Feb-13'!F51)+(#REF!)+(#REF!)+(#REF!)+(#REF!)+(#REF!)+(#REF!)+(#REF!)+(#REF!)+(#REF!)+(#REF!)</f>
        <v>#REF!</v>
      </c>
      <c r="E60" s="15" t="e">
        <f ca="1">('LCS Jan-13'!G41)+('LCS Feb-13'!G51)+(#REF!)+(#REF!)+(#REF!)+(#REF!)+(#REF!)+(#REF!)+(#REF!)+(#REF!)+(#REF!)+(#REF!)</f>
        <v>#REF!</v>
      </c>
      <c r="F60" s="15" t="e">
        <f ca="1">('LCS Jan-13'!H41)+('LCS Feb-13'!H51)+(#REF!)+(#REF!)+(#REF!)+(#REF!)+(#REF!)+(#REF!)+(#REF!)+(#REF!)+(#REF!)+(#REF!)</f>
        <v>#REF!</v>
      </c>
      <c r="G60" s="15" t="e">
        <f ca="1">('LCS Jan-13'!I41)+('LCS Feb-13'!I51)+(#REF!)+(#REF!)+(#REF!)+(#REF!)+(#REF!)+(#REF!)+(#REF!)+(#REF!)+(#REF!)+(#REF!)</f>
        <v>#REF!</v>
      </c>
      <c r="H60" s="15" t="e">
        <f ca="1">('LCS Jan-13'!J41)+('LCS Feb-13'!J51)+(#REF!)+(#REF!)+(#REF!)+(#REF!)+(#REF!)+(#REF!)+(#REF!)+(#REF!)+(#REF!)+(#REF!)</f>
        <v>#REF!</v>
      </c>
      <c r="I60" s="15" t="e">
        <f ca="1">('LCS Jan-13'!K41)+('LCS Feb-13'!K51)+(#REF!)+(#REF!)+(#REF!)+(#REF!)+(#REF!)+(#REF!)+(#REF!)+(#REF!)+(#REF!)+(#REF!)</f>
        <v>#REF!</v>
      </c>
      <c r="J60" s="15" t="e">
        <f ca="1">('LCS Jan-13'!L41)+('LCS Feb-13'!L51)+(#REF!)+(#REF!)+(#REF!)+(#REF!)+(#REF!)+(#REF!)+(#REF!)+(#REF!)+(#REF!)+(#REF!)</f>
        <v>#REF!</v>
      </c>
      <c r="K60" s="15" t="e">
        <f ca="1">('LCS Jan-13'!M41)+('LCS Feb-13'!M51)+(#REF!)+(#REF!)+(#REF!)+(#REF!)+(#REF!)+(#REF!)+(#REF!)+(#REF!)+(#REF!)+(#REF!)</f>
        <v>#REF!</v>
      </c>
      <c r="L60" s="15" t="e">
        <f ca="1">('LCS Jan-13'!N41)+('LCS Feb-13'!N51)+(#REF!)+(#REF!)+(#REF!)+(#REF!)+(#REF!)+(#REF!)+(#REF!)+(#REF!)+(#REF!)+(#REF!)</f>
        <v>#REF!</v>
      </c>
      <c r="M60" s="15" t="e">
        <f ca="1">('LCS Jan-13'!O41)+('LCS Feb-13'!O51)+(#REF!)+(#REF!)+(#REF!)+(#REF!)+(#REF!)+(#REF!)+(#REF!)+(#REF!)+(#REF!)+(#REF!)</f>
        <v>#REF!</v>
      </c>
      <c r="N60" s="15" t="e">
        <f ca="1">('LCS Jan-13'!P41)+('LCS Feb-13'!P51)+(#REF!)+(#REF!)+(#REF!)+(#REF!)+(#REF!)+(#REF!)+(#REF!)+(#REF!)+(#REF!)+(#REF!)</f>
        <v>#REF!</v>
      </c>
      <c r="O60" s="15" t="e">
        <f ca="1">('LCS Jan-13'!Q41)+('LCS Feb-13'!Q51)+(#REF!)+(#REF!)+(#REF!)+(#REF!)+(#REF!)+(#REF!)+(#REF!)+(#REF!)+(#REF!)+(#REF!)</f>
        <v>#REF!</v>
      </c>
      <c r="P60" s="15" t="e">
        <f ca="1">('LCS Jan-13'!R41)+('LCS Feb-13'!R51)+(#REF!)+(#REF!)+(#REF!)+(#REF!)+(#REF!)+(#REF!)+(#REF!)+(#REF!)+(#REF!)+(#REF!)</f>
        <v>#REF!</v>
      </c>
      <c r="Q60" s="15" t="e">
        <f ca="1">('LCS Jan-13'!S41)+('LCS Feb-13'!S51)+(#REF!)+(#REF!)+(#REF!)+(#REF!)+(#REF!)+(#REF!)+(#REF!)+(#REF!)+(#REF!)+(#REF!)</f>
        <v>#REF!</v>
      </c>
      <c r="R60" s="101" t="e">
        <f ca="1">('LCS Jan-13'!T41)+('LCS Feb-13'!T51)+(#REF!)+(#REF!)+(#REF!)+(#REF!)+(#REF!)+(#REF!)+(#REF!)+(#REF!)+(#REF!)+(#REF!)</f>
        <v>#REF!</v>
      </c>
      <c r="S60" s="162" t="e">
        <f t="shared" ca="1" si="11"/>
        <v>#REF!</v>
      </c>
      <c r="T60" s="116" t="e">
        <f t="shared" ca="1" si="9"/>
        <v>#REF!</v>
      </c>
      <c r="U60" s="117" t="e">
        <f>('LCS Jan-13'!A41)+('LCS Feb-13'!A51)+(#REF!)+(#REF!)+(#REF!)+(#REF!)+(#REF!)+(#REF!)+(#REF!)+(#REF!)+(#REF!)+(#REF!)</f>
        <v>#REF!</v>
      </c>
      <c r="V60" s="118" t="e">
        <f t="shared" si="10"/>
        <v>#REF!</v>
      </c>
      <c r="W60" s="21"/>
    </row>
    <row r="61" spans="1:23" x14ac:dyDescent="0.25">
      <c r="A61" s="96" t="s">
        <v>76</v>
      </c>
      <c r="B61" s="99" t="e">
        <f ca="1">('LCS Jan-13'!D42)+('LCS Feb-13'!D52)+(#REF!)+(#REF!)+(#REF!)+(#REF!)+(#REF!)+(#REF!)+(#REF!)+(#REF!)+(#REF!)+(#REF!)</f>
        <v>#REF!</v>
      </c>
      <c r="C61" s="15" t="e">
        <f ca="1">('LCS Jan-13'!E42)+('LCS Feb-13'!E52)+(#REF!)+(#REF!)+(#REF!)+(#REF!)+(#REF!)+(#REF!)+(#REF!)+(#REF!)+(#REF!)+(#REF!)</f>
        <v>#REF!</v>
      </c>
      <c r="D61" s="15" t="e">
        <f ca="1">('LCS Jan-13'!F42)+('LCS Feb-13'!F52)+(#REF!)+(#REF!)+(#REF!)+(#REF!)+(#REF!)+(#REF!)+(#REF!)+(#REF!)+(#REF!)+(#REF!)</f>
        <v>#REF!</v>
      </c>
      <c r="E61" s="15" t="e">
        <f ca="1">('LCS Jan-13'!G42)+('LCS Feb-13'!G52)+(#REF!)+(#REF!)+(#REF!)+(#REF!)+(#REF!)+(#REF!)+(#REF!)+(#REF!)+(#REF!)+(#REF!)</f>
        <v>#REF!</v>
      </c>
      <c r="F61" s="15" t="e">
        <f ca="1">('LCS Jan-13'!H42)+('LCS Feb-13'!H52)+(#REF!)+(#REF!)+(#REF!)+(#REF!)+(#REF!)+(#REF!)+(#REF!)+(#REF!)+(#REF!)+(#REF!)</f>
        <v>#REF!</v>
      </c>
      <c r="G61" s="15" t="e">
        <f ca="1">('LCS Jan-13'!I42)+('LCS Feb-13'!I52)+(#REF!)+(#REF!)+(#REF!)+(#REF!)+(#REF!)+(#REF!)+(#REF!)+(#REF!)+(#REF!)+(#REF!)</f>
        <v>#REF!</v>
      </c>
      <c r="H61" s="15" t="e">
        <f ca="1">('LCS Jan-13'!J42)+('LCS Feb-13'!J52)+(#REF!)+(#REF!)+(#REF!)+(#REF!)+(#REF!)+(#REF!)+(#REF!)+(#REF!)+(#REF!)+(#REF!)</f>
        <v>#REF!</v>
      </c>
      <c r="I61" s="15" t="e">
        <f ca="1">('LCS Jan-13'!K42)+('LCS Feb-13'!K52)+(#REF!)+(#REF!)+(#REF!)+(#REF!)+(#REF!)+(#REF!)+(#REF!)+(#REF!)+(#REF!)+(#REF!)</f>
        <v>#REF!</v>
      </c>
      <c r="J61" s="15" t="e">
        <f ca="1">('LCS Jan-13'!L42)+('LCS Feb-13'!L52)+(#REF!)+(#REF!)+(#REF!)+(#REF!)+(#REF!)+(#REF!)+(#REF!)+(#REF!)+(#REF!)+(#REF!)</f>
        <v>#REF!</v>
      </c>
      <c r="K61" s="15" t="e">
        <f ca="1">('LCS Jan-13'!M42)+('LCS Feb-13'!M52)+(#REF!)+(#REF!)+(#REF!)+(#REF!)+(#REF!)+(#REF!)+(#REF!)+(#REF!)+(#REF!)+(#REF!)</f>
        <v>#REF!</v>
      </c>
      <c r="L61" s="15" t="e">
        <f ca="1">('LCS Jan-13'!N42)+('LCS Feb-13'!N52)+(#REF!)+(#REF!)+(#REF!)+(#REF!)+(#REF!)+(#REF!)+(#REF!)+(#REF!)+(#REF!)+(#REF!)</f>
        <v>#REF!</v>
      </c>
      <c r="M61" s="15" t="e">
        <f ca="1">('LCS Jan-13'!O42)+('LCS Feb-13'!O52)+(#REF!)+(#REF!)+(#REF!)+(#REF!)+(#REF!)+(#REF!)+(#REF!)+(#REF!)+(#REF!)+(#REF!)</f>
        <v>#REF!</v>
      </c>
      <c r="N61" s="15" t="e">
        <f ca="1">('LCS Jan-13'!P42)+('LCS Feb-13'!P52)+(#REF!)+(#REF!)+(#REF!)+(#REF!)+(#REF!)+(#REF!)+(#REF!)+(#REF!)+(#REF!)+(#REF!)</f>
        <v>#REF!</v>
      </c>
      <c r="O61" s="15" t="e">
        <f ca="1">('LCS Jan-13'!Q42)+('LCS Feb-13'!Q52)+(#REF!)+(#REF!)+(#REF!)+(#REF!)+(#REF!)+(#REF!)+(#REF!)+(#REF!)+(#REF!)+(#REF!)</f>
        <v>#REF!</v>
      </c>
      <c r="P61" s="15" t="e">
        <f ca="1">('LCS Jan-13'!R42)+('LCS Feb-13'!R52)+(#REF!)+(#REF!)+(#REF!)+(#REF!)+(#REF!)+(#REF!)+(#REF!)+(#REF!)+(#REF!)+(#REF!)</f>
        <v>#REF!</v>
      </c>
      <c r="Q61" s="15" t="e">
        <f ca="1">('LCS Jan-13'!S42)+('LCS Feb-13'!S52)+(#REF!)+(#REF!)+(#REF!)+(#REF!)+(#REF!)+(#REF!)+(#REF!)+(#REF!)+(#REF!)+(#REF!)</f>
        <v>#REF!</v>
      </c>
      <c r="R61" s="101" t="e">
        <f ca="1">('LCS Jan-13'!T42)+('LCS Feb-13'!T52)+(#REF!)+(#REF!)+(#REF!)+(#REF!)+(#REF!)+(#REF!)+(#REF!)+(#REF!)+(#REF!)+(#REF!)</f>
        <v>#REF!</v>
      </c>
      <c r="S61" s="162" t="e">
        <f t="shared" ca="1" si="11"/>
        <v>#REF!</v>
      </c>
      <c r="T61" s="116" t="e">
        <f t="shared" ca="1" si="9"/>
        <v>#REF!</v>
      </c>
      <c r="U61" s="117" t="e">
        <f>('LCS Jan-13'!A42)+('LCS Feb-13'!A52)+(#REF!)+(#REF!)+(#REF!)+(#REF!)+(#REF!)+(#REF!)+(#REF!)+(#REF!)+(#REF!)+(#REF!)</f>
        <v>#REF!</v>
      </c>
      <c r="V61" s="118" t="e">
        <f t="shared" si="10"/>
        <v>#REF!</v>
      </c>
      <c r="W61" s="21"/>
    </row>
    <row r="62" spans="1:23" x14ac:dyDescent="0.25">
      <c r="A62" s="96" t="s">
        <v>79</v>
      </c>
      <c r="B62" s="99" t="e">
        <f ca="1">('LCS Jan-13'!D43)+('LCS Feb-13'!D53)+(#REF!)+(#REF!)+(#REF!)+(#REF!)+(#REF!)+(#REF!)+(#REF!)+(#REF!)+(#REF!)+(#REF!)</f>
        <v>#REF!</v>
      </c>
      <c r="C62" s="15" t="e">
        <f ca="1">('LCS Jan-13'!E43)+('LCS Feb-13'!E53)+(#REF!)+(#REF!)+(#REF!)+(#REF!)+(#REF!)+(#REF!)+(#REF!)+(#REF!)+(#REF!)+(#REF!)</f>
        <v>#REF!</v>
      </c>
      <c r="D62" s="15" t="e">
        <f ca="1">('LCS Jan-13'!F43)+('LCS Feb-13'!F53)+(#REF!)+(#REF!)+(#REF!)+(#REF!)+(#REF!)+(#REF!)+(#REF!)+(#REF!)+(#REF!)+(#REF!)</f>
        <v>#REF!</v>
      </c>
      <c r="E62" s="15" t="e">
        <f ca="1">('LCS Jan-13'!G43)+('LCS Feb-13'!G53)+(#REF!)+(#REF!)+(#REF!)+(#REF!)+(#REF!)+(#REF!)+(#REF!)+(#REF!)+(#REF!)+(#REF!)</f>
        <v>#REF!</v>
      </c>
      <c r="F62" s="15" t="e">
        <f ca="1">('LCS Jan-13'!H43)+('LCS Feb-13'!H53)+(#REF!)+(#REF!)+(#REF!)+(#REF!)+(#REF!)+(#REF!)+(#REF!)+(#REF!)+(#REF!)+(#REF!)</f>
        <v>#REF!</v>
      </c>
      <c r="G62" s="15" t="e">
        <f ca="1">('LCS Jan-13'!I43)+('LCS Feb-13'!I53)+(#REF!)+(#REF!)+(#REF!)+(#REF!)+(#REF!)+(#REF!)+(#REF!)+(#REF!)+(#REF!)+(#REF!)</f>
        <v>#REF!</v>
      </c>
      <c r="H62" s="15" t="e">
        <f ca="1">('LCS Jan-13'!J43)+('LCS Feb-13'!J53)+(#REF!)+(#REF!)+(#REF!)+(#REF!)+(#REF!)+(#REF!)+(#REF!)+(#REF!)+(#REF!)+(#REF!)</f>
        <v>#REF!</v>
      </c>
      <c r="I62" s="15" t="e">
        <f ca="1">('LCS Jan-13'!K43)+('LCS Feb-13'!K53)+(#REF!)+(#REF!)+(#REF!)+(#REF!)+(#REF!)+(#REF!)+(#REF!)+(#REF!)+(#REF!)+(#REF!)</f>
        <v>#REF!</v>
      </c>
      <c r="J62" s="15" t="e">
        <f ca="1">('LCS Jan-13'!L43)+('LCS Feb-13'!L53)+(#REF!)+(#REF!)+(#REF!)+(#REF!)+(#REF!)+(#REF!)+(#REF!)+(#REF!)+(#REF!)+(#REF!)</f>
        <v>#REF!</v>
      </c>
      <c r="K62" s="15" t="e">
        <f ca="1">('LCS Jan-13'!M43)+('LCS Feb-13'!M53)+(#REF!)+(#REF!)+(#REF!)+(#REF!)+(#REF!)+(#REF!)+(#REF!)+(#REF!)+(#REF!)+(#REF!)</f>
        <v>#REF!</v>
      </c>
      <c r="L62" s="15" t="e">
        <f ca="1">('LCS Jan-13'!N43)+('LCS Feb-13'!N53)+(#REF!)+(#REF!)+(#REF!)+(#REF!)+(#REF!)+(#REF!)+(#REF!)+(#REF!)+(#REF!)+(#REF!)</f>
        <v>#REF!</v>
      </c>
      <c r="M62" s="15" t="e">
        <f ca="1">('LCS Jan-13'!O43)+('LCS Feb-13'!O53)+(#REF!)+(#REF!)+(#REF!)+(#REF!)+(#REF!)+(#REF!)+(#REF!)+(#REF!)+(#REF!)+(#REF!)</f>
        <v>#REF!</v>
      </c>
      <c r="N62" s="15" t="e">
        <f ca="1">('LCS Jan-13'!P43)+('LCS Feb-13'!P53)+(#REF!)+(#REF!)+(#REF!)+(#REF!)+(#REF!)+(#REF!)+(#REF!)+(#REF!)+(#REF!)+(#REF!)</f>
        <v>#REF!</v>
      </c>
      <c r="O62" s="15" t="e">
        <f ca="1">('LCS Jan-13'!Q43)+('LCS Feb-13'!Q53)+(#REF!)+(#REF!)+(#REF!)+(#REF!)+(#REF!)+(#REF!)+(#REF!)+(#REF!)+(#REF!)+(#REF!)</f>
        <v>#REF!</v>
      </c>
      <c r="P62" s="15" t="e">
        <f ca="1">('LCS Jan-13'!R43)+('LCS Feb-13'!R53)+(#REF!)+(#REF!)+(#REF!)+(#REF!)+(#REF!)+(#REF!)+(#REF!)+(#REF!)+(#REF!)+(#REF!)</f>
        <v>#REF!</v>
      </c>
      <c r="Q62" s="15" t="e">
        <f ca="1">('LCS Jan-13'!S43)+('LCS Feb-13'!S53)+(#REF!)+(#REF!)+(#REF!)+(#REF!)+(#REF!)+(#REF!)+(#REF!)+(#REF!)+(#REF!)+(#REF!)</f>
        <v>#REF!</v>
      </c>
      <c r="R62" s="101" t="e">
        <f ca="1">('LCS Jan-13'!T43)+('LCS Feb-13'!T53)+(#REF!)+(#REF!)+(#REF!)+(#REF!)+(#REF!)+(#REF!)+(#REF!)+(#REF!)+(#REF!)+(#REF!)</f>
        <v>#REF!</v>
      </c>
      <c r="S62" s="162" t="e">
        <f t="shared" ca="1" si="11"/>
        <v>#REF!</v>
      </c>
      <c r="T62" s="116" t="e">
        <f t="shared" ca="1" si="9"/>
        <v>#REF!</v>
      </c>
      <c r="U62" s="117" t="e">
        <f>('LCS Jan-13'!A43)+('LCS Feb-13'!A53)+(#REF!)+(#REF!)+(#REF!)+(#REF!)+(#REF!)+(#REF!)+(#REF!)+(#REF!)+(#REF!)+(#REF!)</f>
        <v>#REF!</v>
      </c>
      <c r="V62" s="118" t="e">
        <f t="shared" si="10"/>
        <v>#REF!</v>
      </c>
      <c r="W62" s="21"/>
    </row>
    <row r="63" spans="1:23" x14ac:dyDescent="0.25">
      <c r="A63" s="96" t="s">
        <v>78</v>
      </c>
      <c r="B63" s="99" t="e">
        <f ca="1">('LCS Jan-13'!D44)+('LCS Feb-13'!D54)+(#REF!)+(#REF!)+(#REF!)+(#REF!)+(#REF!)+(#REF!)+(#REF!)+(#REF!)+(#REF!)+(#REF!)</f>
        <v>#REF!</v>
      </c>
      <c r="C63" s="15" t="e">
        <f ca="1">('LCS Jan-13'!E44)+('LCS Feb-13'!E54)+(#REF!)+(#REF!)+(#REF!)+(#REF!)+(#REF!)+(#REF!)+(#REF!)+(#REF!)+(#REF!)+(#REF!)</f>
        <v>#REF!</v>
      </c>
      <c r="D63" s="15" t="e">
        <f ca="1">('LCS Jan-13'!F44)+('LCS Feb-13'!F54)+(#REF!)+(#REF!)+(#REF!)+(#REF!)+(#REF!)+(#REF!)+(#REF!)+(#REF!)+(#REF!)+(#REF!)</f>
        <v>#REF!</v>
      </c>
      <c r="E63" s="15" t="e">
        <f ca="1">('LCS Jan-13'!G44)+('LCS Feb-13'!G54)+(#REF!)+(#REF!)+(#REF!)+(#REF!)+(#REF!)+(#REF!)+(#REF!)+(#REF!)+(#REF!)+(#REF!)</f>
        <v>#REF!</v>
      </c>
      <c r="F63" s="15" t="e">
        <f ca="1">('LCS Jan-13'!H44)+('LCS Feb-13'!H54)+(#REF!)+(#REF!)+(#REF!)+(#REF!)+(#REF!)+(#REF!)+(#REF!)+(#REF!)+(#REF!)+(#REF!)</f>
        <v>#REF!</v>
      </c>
      <c r="G63" s="15" t="e">
        <f ca="1">('LCS Jan-13'!I44)+('LCS Feb-13'!I54)+(#REF!)+(#REF!)+(#REF!)+(#REF!)+(#REF!)+(#REF!)+(#REF!)+(#REF!)+(#REF!)+(#REF!)</f>
        <v>#REF!</v>
      </c>
      <c r="H63" s="15" t="e">
        <f ca="1">('LCS Jan-13'!J44)+('LCS Feb-13'!J54)+(#REF!)+(#REF!)+(#REF!)+(#REF!)+(#REF!)+(#REF!)+(#REF!)+(#REF!)+(#REF!)+(#REF!)</f>
        <v>#REF!</v>
      </c>
      <c r="I63" s="15" t="e">
        <f ca="1">('LCS Jan-13'!K44)+('LCS Feb-13'!K54)+(#REF!)+(#REF!)+(#REF!)+(#REF!)+(#REF!)+(#REF!)+(#REF!)+(#REF!)+(#REF!)+(#REF!)</f>
        <v>#REF!</v>
      </c>
      <c r="J63" s="15" t="e">
        <f ca="1">('LCS Jan-13'!L44)+('LCS Feb-13'!L54)+(#REF!)+(#REF!)+(#REF!)+(#REF!)+(#REF!)+(#REF!)+(#REF!)+(#REF!)+(#REF!)+(#REF!)</f>
        <v>#REF!</v>
      </c>
      <c r="K63" s="15" t="e">
        <f ca="1">('LCS Jan-13'!M44)+('LCS Feb-13'!M54)+(#REF!)+(#REF!)+(#REF!)+(#REF!)+(#REF!)+(#REF!)+(#REF!)+(#REF!)+(#REF!)+(#REF!)</f>
        <v>#REF!</v>
      </c>
      <c r="L63" s="15" t="e">
        <f ca="1">('LCS Jan-13'!N44)+('LCS Feb-13'!N54)+(#REF!)+(#REF!)+(#REF!)+(#REF!)+(#REF!)+(#REF!)+(#REF!)+(#REF!)+(#REF!)+(#REF!)</f>
        <v>#REF!</v>
      </c>
      <c r="M63" s="15" t="e">
        <f ca="1">('LCS Jan-13'!O44)+('LCS Feb-13'!O54)+(#REF!)+(#REF!)+(#REF!)+(#REF!)+(#REF!)+(#REF!)+(#REF!)+(#REF!)+(#REF!)+(#REF!)</f>
        <v>#REF!</v>
      </c>
      <c r="N63" s="15" t="e">
        <f ca="1">('LCS Jan-13'!P44)+('LCS Feb-13'!P54)+(#REF!)+(#REF!)+(#REF!)+(#REF!)+(#REF!)+(#REF!)+(#REF!)+(#REF!)+(#REF!)+(#REF!)</f>
        <v>#REF!</v>
      </c>
      <c r="O63" s="15" t="e">
        <f ca="1">('LCS Jan-13'!Q44)+('LCS Feb-13'!Q54)+(#REF!)+(#REF!)+(#REF!)+(#REF!)+(#REF!)+(#REF!)+(#REF!)+(#REF!)+(#REF!)+(#REF!)</f>
        <v>#REF!</v>
      </c>
      <c r="P63" s="15" t="e">
        <f ca="1">('LCS Jan-13'!R44)+('LCS Feb-13'!R54)+(#REF!)+(#REF!)+(#REF!)+(#REF!)+(#REF!)+(#REF!)+(#REF!)+(#REF!)+(#REF!)+(#REF!)</f>
        <v>#REF!</v>
      </c>
      <c r="Q63" s="15" t="e">
        <f ca="1">('LCS Jan-13'!S44)+('LCS Feb-13'!S54)+(#REF!)+(#REF!)+(#REF!)+(#REF!)+(#REF!)+(#REF!)+(#REF!)+(#REF!)+(#REF!)+(#REF!)</f>
        <v>#REF!</v>
      </c>
      <c r="R63" s="101" t="e">
        <f ca="1">('LCS Jan-13'!T44)+('LCS Feb-13'!T54)+(#REF!)+(#REF!)+(#REF!)+(#REF!)+(#REF!)+(#REF!)+(#REF!)+(#REF!)+(#REF!)+(#REF!)</f>
        <v>#REF!</v>
      </c>
      <c r="S63" s="162" t="e">
        <f t="shared" ca="1" si="11"/>
        <v>#REF!</v>
      </c>
      <c r="T63" s="116" t="e">
        <f t="shared" ca="1" si="9"/>
        <v>#REF!</v>
      </c>
      <c r="U63" s="117" t="e">
        <f>('LCS Jan-13'!A44)+('LCS Feb-13'!A54)+(#REF!)+(#REF!)+(#REF!)+(#REF!)+(#REF!)+(#REF!)+(#REF!)+(#REF!)+(#REF!)+(#REF!)</f>
        <v>#REF!</v>
      </c>
      <c r="V63" s="118" t="e">
        <f t="shared" si="10"/>
        <v>#REF!</v>
      </c>
      <c r="W63" s="21"/>
    </row>
    <row r="64" spans="1:23" x14ac:dyDescent="0.25">
      <c r="A64" s="96" t="s">
        <v>27</v>
      </c>
      <c r="B64" s="99" t="e">
        <f ca="1">('LCS Jan-13'!D45)+('LCS Feb-13'!D55)+(#REF!)+(#REF!)+(#REF!)+(#REF!)+(#REF!)+(#REF!)+(#REF!)+(#REF!)+(#REF!)+(#REF!)</f>
        <v>#REF!</v>
      </c>
      <c r="C64" s="15" t="e">
        <f ca="1">('LCS Jan-13'!E45)+('LCS Feb-13'!E55)+(#REF!)+(#REF!)+(#REF!)+(#REF!)+(#REF!)+(#REF!)+(#REF!)+(#REF!)+(#REF!)+(#REF!)</f>
        <v>#REF!</v>
      </c>
      <c r="D64" s="15" t="e">
        <f ca="1">('LCS Jan-13'!F45)+('LCS Feb-13'!F55)+(#REF!)+(#REF!)+(#REF!)+(#REF!)+(#REF!)+(#REF!)+(#REF!)+(#REF!)+(#REF!)+(#REF!)</f>
        <v>#REF!</v>
      </c>
      <c r="E64" s="15" t="e">
        <f ca="1">('LCS Jan-13'!G45)+('LCS Feb-13'!G55)+(#REF!)+(#REF!)+(#REF!)+(#REF!)+(#REF!)+(#REF!)+(#REF!)+(#REF!)+(#REF!)+(#REF!)</f>
        <v>#REF!</v>
      </c>
      <c r="F64" s="15" t="e">
        <f ca="1">('LCS Jan-13'!H45)+('LCS Feb-13'!H55)+(#REF!)+(#REF!)+(#REF!)+(#REF!)+(#REF!)+(#REF!)+(#REF!)+(#REF!)+(#REF!)+(#REF!)</f>
        <v>#REF!</v>
      </c>
      <c r="G64" s="15" t="e">
        <f ca="1">('LCS Jan-13'!I45)+('LCS Feb-13'!I55)+(#REF!)+(#REF!)+(#REF!)+(#REF!)+(#REF!)+(#REF!)+(#REF!)+(#REF!)+(#REF!)+(#REF!)</f>
        <v>#REF!</v>
      </c>
      <c r="H64" s="15" t="e">
        <f ca="1">('LCS Jan-13'!J45)+('LCS Feb-13'!J55)+(#REF!)+(#REF!)+(#REF!)+(#REF!)+(#REF!)+(#REF!)+(#REF!)+(#REF!)+(#REF!)+(#REF!)</f>
        <v>#REF!</v>
      </c>
      <c r="I64" s="15" t="e">
        <f ca="1">('LCS Jan-13'!K45)+('LCS Feb-13'!K55)+(#REF!)+(#REF!)+(#REF!)+(#REF!)+(#REF!)+(#REF!)+(#REF!)+(#REF!)+(#REF!)+(#REF!)</f>
        <v>#REF!</v>
      </c>
      <c r="J64" s="15" t="e">
        <f ca="1">('LCS Jan-13'!L45)+('LCS Feb-13'!L55)+(#REF!)+(#REF!)+(#REF!)+(#REF!)+(#REF!)+(#REF!)+(#REF!)+(#REF!)+(#REF!)+(#REF!)</f>
        <v>#REF!</v>
      </c>
      <c r="K64" s="15" t="e">
        <f ca="1">('LCS Jan-13'!M45)+('LCS Feb-13'!M55)+(#REF!)+(#REF!)+(#REF!)+(#REF!)+(#REF!)+(#REF!)+(#REF!)+(#REF!)+(#REF!)+(#REF!)</f>
        <v>#REF!</v>
      </c>
      <c r="L64" s="15" t="e">
        <f ca="1">('LCS Jan-13'!N45)+('LCS Feb-13'!N55)+(#REF!)+(#REF!)+(#REF!)+(#REF!)+(#REF!)+(#REF!)+(#REF!)+(#REF!)+(#REF!)+(#REF!)</f>
        <v>#REF!</v>
      </c>
      <c r="M64" s="15" t="e">
        <f ca="1">('LCS Jan-13'!O45)+('LCS Feb-13'!O55)+(#REF!)+(#REF!)+(#REF!)+(#REF!)+(#REF!)+(#REF!)+(#REF!)+(#REF!)+(#REF!)+(#REF!)</f>
        <v>#REF!</v>
      </c>
      <c r="N64" s="15" t="e">
        <f ca="1">('LCS Jan-13'!P45)+('LCS Feb-13'!P55)+(#REF!)+(#REF!)+(#REF!)+(#REF!)+(#REF!)+(#REF!)+(#REF!)+(#REF!)+(#REF!)+(#REF!)</f>
        <v>#REF!</v>
      </c>
      <c r="O64" s="15" t="e">
        <f ca="1">('LCS Jan-13'!Q45)+('LCS Feb-13'!Q55)+(#REF!)+(#REF!)+(#REF!)+(#REF!)+(#REF!)+(#REF!)+(#REF!)+(#REF!)+(#REF!)+(#REF!)</f>
        <v>#REF!</v>
      </c>
      <c r="P64" s="15" t="e">
        <f ca="1">('LCS Jan-13'!R45)+('LCS Feb-13'!R55)+(#REF!)+(#REF!)+(#REF!)+(#REF!)+(#REF!)+(#REF!)+(#REF!)+(#REF!)+(#REF!)+(#REF!)</f>
        <v>#REF!</v>
      </c>
      <c r="Q64" s="15" t="e">
        <f ca="1">('LCS Jan-13'!S45)+('LCS Feb-13'!S55)+(#REF!)+(#REF!)+(#REF!)+(#REF!)+(#REF!)+(#REF!)+(#REF!)+(#REF!)+(#REF!)+(#REF!)</f>
        <v>#REF!</v>
      </c>
      <c r="R64" s="101" t="e">
        <f ca="1">('LCS Jan-13'!T45)+('LCS Feb-13'!T55)+(#REF!)+(#REF!)+(#REF!)+(#REF!)+(#REF!)+(#REF!)+(#REF!)+(#REF!)+(#REF!)+(#REF!)</f>
        <v>#REF!</v>
      </c>
      <c r="S64" s="162" t="e">
        <f t="shared" ca="1" si="11"/>
        <v>#REF!</v>
      </c>
      <c r="T64" s="116" t="e">
        <f t="shared" ca="1" si="9"/>
        <v>#REF!</v>
      </c>
      <c r="U64" s="117" t="e">
        <f>('LCS Jan-13'!A45)+('LCS Feb-13'!A55)+(#REF!)+(#REF!)+(#REF!)+(#REF!)+(#REF!)+(#REF!)+(#REF!)+(#REF!)+(#REF!)+(#REF!)</f>
        <v>#REF!</v>
      </c>
      <c r="V64" s="118" t="e">
        <f t="shared" si="10"/>
        <v>#REF!</v>
      </c>
      <c r="W64" s="21"/>
    </row>
    <row r="65" spans="1:23" x14ac:dyDescent="0.25">
      <c r="A65" s="96" t="s">
        <v>57</v>
      </c>
      <c r="B65" s="99" t="e">
        <f ca="1">('LCS Jan-13'!D46)+('LCS Feb-13'!D56)+(#REF!)+(#REF!)+(#REF!)+(#REF!)+(#REF!)+(#REF!)+(#REF!)+(#REF!)+(#REF!)+(#REF!)</f>
        <v>#REF!</v>
      </c>
      <c r="C65" s="15" t="e">
        <f ca="1">('LCS Jan-13'!E46)+('LCS Feb-13'!E56)+(#REF!)+(#REF!)+(#REF!)+(#REF!)+(#REF!)+(#REF!)+(#REF!)+(#REF!)+(#REF!)+(#REF!)</f>
        <v>#REF!</v>
      </c>
      <c r="D65" s="15" t="e">
        <f ca="1">('LCS Jan-13'!F46)+('LCS Feb-13'!F56)+(#REF!)+(#REF!)+(#REF!)+(#REF!)+(#REF!)+(#REF!)+(#REF!)+(#REF!)+(#REF!)+(#REF!)</f>
        <v>#REF!</v>
      </c>
      <c r="E65" s="15" t="e">
        <f ca="1">('LCS Jan-13'!G46)+('LCS Feb-13'!G56)+(#REF!)+(#REF!)+(#REF!)+(#REF!)+(#REF!)+(#REF!)+(#REF!)+(#REF!)+(#REF!)+(#REF!)</f>
        <v>#REF!</v>
      </c>
      <c r="F65" s="15" t="e">
        <f ca="1">('LCS Jan-13'!H46)+('LCS Feb-13'!H56)+(#REF!)+(#REF!)+(#REF!)+(#REF!)+(#REF!)+(#REF!)+(#REF!)+(#REF!)+(#REF!)+(#REF!)</f>
        <v>#REF!</v>
      </c>
      <c r="G65" s="15" t="e">
        <f ca="1">('LCS Jan-13'!I46)+('LCS Feb-13'!I56)+(#REF!)+(#REF!)+(#REF!)+(#REF!)+(#REF!)+(#REF!)+(#REF!)+(#REF!)+(#REF!)+(#REF!)</f>
        <v>#REF!</v>
      </c>
      <c r="H65" s="15" t="e">
        <f ca="1">('LCS Jan-13'!J46)+('LCS Feb-13'!J56)+(#REF!)+(#REF!)+(#REF!)+(#REF!)+(#REF!)+(#REF!)+(#REF!)+(#REF!)+(#REF!)+(#REF!)</f>
        <v>#REF!</v>
      </c>
      <c r="I65" s="15" t="e">
        <f ca="1">('LCS Jan-13'!K46)+('LCS Feb-13'!K56)+(#REF!)+(#REF!)+(#REF!)+(#REF!)+(#REF!)+(#REF!)+(#REF!)+(#REF!)+(#REF!)+(#REF!)</f>
        <v>#REF!</v>
      </c>
      <c r="J65" s="15" t="e">
        <f ca="1">('LCS Jan-13'!L46)+('LCS Feb-13'!L56)+(#REF!)+(#REF!)+(#REF!)+(#REF!)+(#REF!)+(#REF!)+(#REF!)+(#REF!)+(#REF!)+(#REF!)</f>
        <v>#REF!</v>
      </c>
      <c r="K65" s="15" t="e">
        <f ca="1">('LCS Jan-13'!M46)+('LCS Feb-13'!M56)+(#REF!)+(#REF!)+(#REF!)+(#REF!)+(#REF!)+(#REF!)+(#REF!)+(#REF!)+(#REF!)+(#REF!)</f>
        <v>#REF!</v>
      </c>
      <c r="L65" s="15" t="e">
        <f ca="1">('LCS Jan-13'!N46)+('LCS Feb-13'!N56)+(#REF!)+(#REF!)+(#REF!)+(#REF!)+(#REF!)+(#REF!)+(#REF!)+(#REF!)+(#REF!)+(#REF!)</f>
        <v>#REF!</v>
      </c>
      <c r="M65" s="15" t="e">
        <f ca="1">('LCS Jan-13'!O46)+('LCS Feb-13'!O56)+(#REF!)+(#REF!)+(#REF!)+(#REF!)+(#REF!)+(#REF!)+(#REF!)+(#REF!)+(#REF!)+(#REF!)</f>
        <v>#REF!</v>
      </c>
      <c r="N65" s="15" t="e">
        <f ca="1">('LCS Jan-13'!P46)+('LCS Feb-13'!P56)+(#REF!)+(#REF!)+(#REF!)+(#REF!)+(#REF!)+(#REF!)+(#REF!)+(#REF!)+(#REF!)+(#REF!)</f>
        <v>#REF!</v>
      </c>
      <c r="O65" s="15" t="e">
        <f ca="1">('LCS Jan-13'!Q46)+('LCS Feb-13'!Q56)+(#REF!)+(#REF!)+(#REF!)+(#REF!)+(#REF!)+(#REF!)+(#REF!)+(#REF!)+(#REF!)+(#REF!)</f>
        <v>#REF!</v>
      </c>
      <c r="P65" s="15" t="e">
        <f ca="1">('LCS Jan-13'!R46)+('LCS Feb-13'!R56)+(#REF!)+(#REF!)+(#REF!)+(#REF!)+(#REF!)+(#REF!)+(#REF!)+(#REF!)+(#REF!)+(#REF!)</f>
        <v>#REF!</v>
      </c>
      <c r="Q65" s="15" t="e">
        <f ca="1">('LCS Jan-13'!S46)+('LCS Feb-13'!S56)+(#REF!)+(#REF!)+(#REF!)+(#REF!)+(#REF!)+(#REF!)+(#REF!)+(#REF!)+(#REF!)+(#REF!)</f>
        <v>#REF!</v>
      </c>
      <c r="R65" s="101" t="e">
        <f ca="1">('LCS Jan-13'!T46)+('LCS Feb-13'!T56)+(#REF!)+(#REF!)+(#REF!)+(#REF!)+(#REF!)+(#REF!)+(#REF!)+(#REF!)+(#REF!)+(#REF!)</f>
        <v>#REF!</v>
      </c>
      <c r="S65" s="162" t="e">
        <f t="shared" ca="1" si="11"/>
        <v>#REF!</v>
      </c>
      <c r="T65" s="116" t="e">
        <f t="shared" ca="1" si="9"/>
        <v>#REF!</v>
      </c>
      <c r="U65" s="117" t="e">
        <f>('LCS Jan-13'!A46)+('LCS Feb-13'!A56)+(#REF!)+(#REF!)+(#REF!)+(#REF!)+(#REF!)+(#REF!)+(#REF!)+(#REF!)+(#REF!)+(#REF!)</f>
        <v>#REF!</v>
      </c>
      <c r="V65" s="118" t="e">
        <f t="shared" si="10"/>
        <v>#REF!</v>
      </c>
      <c r="W65" s="21"/>
    </row>
    <row r="66" spans="1:23" x14ac:dyDescent="0.25">
      <c r="A66" s="96" t="s">
        <v>28</v>
      </c>
      <c r="B66" s="99" t="e">
        <f ca="1">('LCS Jan-13'!D47)+('LCS Feb-13'!D57)+(#REF!)+(#REF!)+(#REF!)+(#REF!)+(#REF!)+(#REF!)+(#REF!)+(#REF!)+(#REF!)+(#REF!)</f>
        <v>#REF!</v>
      </c>
      <c r="C66" s="15" t="e">
        <f ca="1">('LCS Jan-13'!E47)+('LCS Feb-13'!E57)+(#REF!)+(#REF!)+(#REF!)+(#REF!)+(#REF!)+(#REF!)+(#REF!)+(#REF!)+(#REF!)+(#REF!)</f>
        <v>#REF!</v>
      </c>
      <c r="D66" s="15" t="e">
        <f ca="1">('LCS Jan-13'!F47)+('LCS Feb-13'!F57)+(#REF!)+(#REF!)+(#REF!)+(#REF!)+(#REF!)+(#REF!)+(#REF!)+(#REF!)+(#REF!)+(#REF!)</f>
        <v>#REF!</v>
      </c>
      <c r="E66" s="15" t="e">
        <f ca="1">('LCS Jan-13'!G47)+('LCS Feb-13'!G57)+(#REF!)+(#REF!)+(#REF!)+(#REF!)+(#REF!)+(#REF!)+(#REF!)+(#REF!)+(#REF!)+(#REF!)</f>
        <v>#REF!</v>
      </c>
      <c r="F66" s="15" t="e">
        <f ca="1">('LCS Jan-13'!H47)+('LCS Feb-13'!H57)+(#REF!)+(#REF!)+(#REF!)+(#REF!)+(#REF!)+(#REF!)+(#REF!)+(#REF!)+(#REF!)+(#REF!)</f>
        <v>#REF!</v>
      </c>
      <c r="G66" s="15" t="e">
        <f ca="1">('LCS Jan-13'!I47)+('LCS Feb-13'!I57)+(#REF!)+(#REF!)+(#REF!)+(#REF!)+(#REF!)+(#REF!)+(#REF!)+(#REF!)+(#REF!)+(#REF!)</f>
        <v>#REF!</v>
      </c>
      <c r="H66" s="15" t="e">
        <f ca="1">('LCS Jan-13'!J47)+('LCS Feb-13'!J57)+(#REF!)+(#REF!)+(#REF!)+(#REF!)+(#REF!)+(#REF!)+(#REF!)+(#REF!)+(#REF!)+(#REF!)</f>
        <v>#REF!</v>
      </c>
      <c r="I66" s="15" t="e">
        <f ca="1">('LCS Jan-13'!K47)+('LCS Feb-13'!K57)+(#REF!)+(#REF!)+(#REF!)+(#REF!)+(#REF!)+(#REF!)+(#REF!)+(#REF!)+(#REF!)+(#REF!)</f>
        <v>#REF!</v>
      </c>
      <c r="J66" s="15" t="e">
        <f ca="1">('LCS Jan-13'!L47)+('LCS Feb-13'!L57)+(#REF!)+(#REF!)+(#REF!)+(#REF!)+(#REF!)+(#REF!)+(#REF!)+(#REF!)+(#REF!)+(#REF!)</f>
        <v>#REF!</v>
      </c>
      <c r="K66" s="15" t="e">
        <f ca="1">('LCS Jan-13'!M47)+('LCS Feb-13'!M57)+(#REF!)+(#REF!)+(#REF!)+(#REF!)+(#REF!)+(#REF!)+(#REF!)+(#REF!)+(#REF!)+(#REF!)</f>
        <v>#REF!</v>
      </c>
      <c r="L66" s="15" t="e">
        <f ca="1">('LCS Jan-13'!N47)+('LCS Feb-13'!N57)+(#REF!)+(#REF!)+(#REF!)+(#REF!)+(#REF!)+(#REF!)+(#REF!)+(#REF!)+(#REF!)+(#REF!)</f>
        <v>#REF!</v>
      </c>
      <c r="M66" s="15" t="e">
        <f ca="1">('LCS Jan-13'!O47)+('LCS Feb-13'!O57)+(#REF!)+(#REF!)+(#REF!)+(#REF!)+(#REF!)+(#REF!)+(#REF!)+(#REF!)+(#REF!)+(#REF!)</f>
        <v>#REF!</v>
      </c>
      <c r="N66" s="15" t="e">
        <f ca="1">('LCS Jan-13'!P47)+('LCS Feb-13'!P57)+(#REF!)+(#REF!)+(#REF!)+(#REF!)+(#REF!)+(#REF!)+(#REF!)+(#REF!)+(#REF!)+(#REF!)</f>
        <v>#REF!</v>
      </c>
      <c r="O66" s="15" t="e">
        <f ca="1">('LCS Jan-13'!Q47)+('LCS Feb-13'!Q57)+(#REF!)+(#REF!)+(#REF!)+(#REF!)+(#REF!)+(#REF!)+(#REF!)+(#REF!)+(#REF!)+(#REF!)</f>
        <v>#REF!</v>
      </c>
      <c r="P66" s="15" t="e">
        <f ca="1">('LCS Jan-13'!R47)+('LCS Feb-13'!R57)+(#REF!)+(#REF!)+(#REF!)+(#REF!)+(#REF!)+(#REF!)+(#REF!)+(#REF!)+(#REF!)+(#REF!)</f>
        <v>#REF!</v>
      </c>
      <c r="Q66" s="15" t="e">
        <f ca="1">('LCS Jan-13'!S47)+('LCS Feb-13'!S57)+(#REF!)+(#REF!)+(#REF!)+(#REF!)+(#REF!)+(#REF!)+(#REF!)+(#REF!)+(#REF!)+(#REF!)</f>
        <v>#REF!</v>
      </c>
      <c r="R66" s="101" t="e">
        <f ca="1">('LCS Jan-13'!T47)+('LCS Feb-13'!T57)+(#REF!)+(#REF!)+(#REF!)+(#REF!)+(#REF!)+(#REF!)+(#REF!)+(#REF!)+(#REF!)+(#REF!)</f>
        <v>#REF!</v>
      </c>
      <c r="S66" s="162" t="e">
        <f t="shared" ca="1" si="11"/>
        <v>#REF!</v>
      </c>
      <c r="T66" s="116" t="e">
        <f t="shared" ca="1" si="9"/>
        <v>#REF!</v>
      </c>
      <c r="U66" s="117" t="e">
        <f>('LCS Jan-13'!A47)+('LCS Feb-13'!A57)+(#REF!)+(#REF!)+(#REF!)+(#REF!)+(#REF!)+(#REF!)+(#REF!)+(#REF!)+(#REF!)+(#REF!)</f>
        <v>#REF!</v>
      </c>
      <c r="V66" s="118" t="e">
        <f t="shared" si="10"/>
        <v>#REF!</v>
      </c>
      <c r="W66" s="21"/>
    </row>
    <row r="67" spans="1:23" x14ac:dyDescent="0.25">
      <c r="A67" s="96" t="s">
        <v>29</v>
      </c>
      <c r="B67" s="99" t="e">
        <f ca="1">('LCS Jan-13'!D48)+('LCS Feb-13'!D58)+(#REF!)+(#REF!)+(#REF!)+(#REF!)+(#REF!)+(#REF!)+(#REF!)+(#REF!)+(#REF!)+(#REF!)</f>
        <v>#REF!</v>
      </c>
      <c r="C67" s="15" t="e">
        <f ca="1">('LCS Jan-13'!E48)+('LCS Feb-13'!E58)+(#REF!)+(#REF!)+(#REF!)+(#REF!)+(#REF!)+(#REF!)+(#REF!)+(#REF!)+(#REF!)+(#REF!)</f>
        <v>#REF!</v>
      </c>
      <c r="D67" s="15" t="e">
        <f ca="1">('LCS Jan-13'!F48)+('LCS Feb-13'!F58)+(#REF!)+(#REF!)+(#REF!)+(#REF!)+(#REF!)+(#REF!)+(#REF!)+(#REF!)+(#REF!)+(#REF!)</f>
        <v>#REF!</v>
      </c>
      <c r="E67" s="15" t="e">
        <f ca="1">('LCS Jan-13'!G48)+('LCS Feb-13'!G58)+(#REF!)+(#REF!)+(#REF!)+(#REF!)+(#REF!)+(#REF!)+(#REF!)+(#REF!)+(#REF!)+(#REF!)</f>
        <v>#REF!</v>
      </c>
      <c r="F67" s="15" t="e">
        <f ca="1">('LCS Jan-13'!H48)+('LCS Feb-13'!H58)+(#REF!)+(#REF!)+(#REF!)+(#REF!)+(#REF!)+(#REF!)+(#REF!)+(#REF!)+(#REF!)+(#REF!)</f>
        <v>#REF!</v>
      </c>
      <c r="G67" s="15" t="e">
        <f ca="1">('LCS Jan-13'!I48)+('LCS Feb-13'!I58)+(#REF!)+(#REF!)+(#REF!)+(#REF!)+(#REF!)+(#REF!)+(#REF!)+(#REF!)+(#REF!)+(#REF!)</f>
        <v>#REF!</v>
      </c>
      <c r="H67" s="15" t="e">
        <f ca="1">('LCS Jan-13'!J48)+('LCS Feb-13'!J58)+(#REF!)+(#REF!)+(#REF!)+(#REF!)+(#REF!)+(#REF!)+(#REF!)+(#REF!)+(#REF!)+(#REF!)</f>
        <v>#REF!</v>
      </c>
      <c r="I67" s="15" t="e">
        <f ca="1">('LCS Jan-13'!K48)+('LCS Feb-13'!K58)+(#REF!)+(#REF!)+(#REF!)+(#REF!)+(#REF!)+(#REF!)+(#REF!)+(#REF!)+(#REF!)+(#REF!)</f>
        <v>#REF!</v>
      </c>
      <c r="J67" s="15" t="e">
        <f ca="1">('LCS Jan-13'!L48)+('LCS Feb-13'!L58)+(#REF!)+(#REF!)+(#REF!)+(#REF!)+(#REF!)+(#REF!)+(#REF!)+(#REF!)+(#REF!)+(#REF!)</f>
        <v>#REF!</v>
      </c>
      <c r="K67" s="15" t="e">
        <f ca="1">('LCS Jan-13'!M48)+('LCS Feb-13'!M58)+(#REF!)+(#REF!)+(#REF!)+(#REF!)+(#REF!)+(#REF!)+(#REF!)+(#REF!)+(#REF!)+(#REF!)</f>
        <v>#REF!</v>
      </c>
      <c r="L67" s="15" t="e">
        <f ca="1">('LCS Jan-13'!N48)+('LCS Feb-13'!N58)+(#REF!)+(#REF!)+(#REF!)+(#REF!)+(#REF!)+(#REF!)+(#REF!)+(#REF!)+(#REF!)+(#REF!)</f>
        <v>#REF!</v>
      </c>
      <c r="M67" s="15" t="e">
        <f ca="1">('LCS Jan-13'!O48)+('LCS Feb-13'!O58)+(#REF!)+(#REF!)+(#REF!)+(#REF!)+(#REF!)+(#REF!)+(#REF!)+(#REF!)+(#REF!)+(#REF!)</f>
        <v>#REF!</v>
      </c>
      <c r="N67" s="15" t="e">
        <f ca="1">('LCS Jan-13'!P48)+('LCS Feb-13'!P58)+(#REF!)+(#REF!)+(#REF!)+(#REF!)+(#REF!)+(#REF!)+(#REF!)+(#REF!)+(#REF!)+(#REF!)</f>
        <v>#REF!</v>
      </c>
      <c r="O67" s="15" t="e">
        <f ca="1">('LCS Jan-13'!Q48)+('LCS Feb-13'!Q58)+(#REF!)+(#REF!)+(#REF!)+(#REF!)+(#REF!)+(#REF!)+(#REF!)+(#REF!)+(#REF!)+(#REF!)</f>
        <v>#REF!</v>
      </c>
      <c r="P67" s="15" t="e">
        <f ca="1">('LCS Jan-13'!R48)+('LCS Feb-13'!R58)+(#REF!)+(#REF!)+(#REF!)+(#REF!)+(#REF!)+(#REF!)+(#REF!)+(#REF!)+(#REF!)+(#REF!)</f>
        <v>#REF!</v>
      </c>
      <c r="Q67" s="15" t="e">
        <f ca="1">('LCS Jan-13'!S48)+('LCS Feb-13'!S58)+(#REF!)+(#REF!)+(#REF!)+(#REF!)+(#REF!)+(#REF!)+(#REF!)+(#REF!)+(#REF!)+(#REF!)</f>
        <v>#REF!</v>
      </c>
      <c r="R67" s="101" t="e">
        <f ca="1">('LCS Jan-13'!T48)+('LCS Feb-13'!T58)+(#REF!)+(#REF!)+(#REF!)+(#REF!)+(#REF!)+(#REF!)+(#REF!)+(#REF!)+(#REF!)+(#REF!)</f>
        <v>#REF!</v>
      </c>
      <c r="S67" s="162" t="e">
        <f t="shared" ca="1" si="11"/>
        <v>#REF!</v>
      </c>
      <c r="T67" s="116" t="e">
        <f t="shared" ca="1" si="9"/>
        <v>#REF!</v>
      </c>
      <c r="U67" s="117" t="e">
        <f>('LCS Jan-13'!A48)+('LCS Feb-13'!A58)+(#REF!)+(#REF!)+(#REF!)+(#REF!)+(#REF!)+(#REF!)+(#REF!)+(#REF!)+(#REF!)+(#REF!)</f>
        <v>#REF!</v>
      </c>
      <c r="V67" s="118" t="e">
        <f t="shared" si="10"/>
        <v>#REF!</v>
      </c>
      <c r="W67" s="21"/>
    </row>
    <row r="68" spans="1:23" x14ac:dyDescent="0.25">
      <c r="A68" s="96" t="s">
        <v>30</v>
      </c>
      <c r="B68" s="99" t="e">
        <f ca="1">('LCS Jan-13'!D49)+('LCS Feb-13'!D59)+(#REF!)+(#REF!)+(#REF!)+(#REF!)+(#REF!)+(#REF!)+(#REF!)+(#REF!)+(#REF!)+(#REF!)</f>
        <v>#REF!</v>
      </c>
      <c r="C68" s="15" t="e">
        <f ca="1">('LCS Jan-13'!E49)+('LCS Feb-13'!E59)+(#REF!)+(#REF!)+(#REF!)+(#REF!)+(#REF!)+(#REF!)+(#REF!)+(#REF!)+(#REF!)+(#REF!)</f>
        <v>#REF!</v>
      </c>
      <c r="D68" s="15" t="e">
        <f ca="1">('LCS Jan-13'!F49)+('LCS Feb-13'!F59)+(#REF!)+(#REF!)+(#REF!)+(#REF!)+(#REF!)+(#REF!)+(#REF!)+(#REF!)+(#REF!)+(#REF!)</f>
        <v>#REF!</v>
      </c>
      <c r="E68" s="15" t="e">
        <f ca="1">('LCS Jan-13'!G49)+('LCS Feb-13'!G59)+(#REF!)+(#REF!)+(#REF!)+(#REF!)+(#REF!)+(#REF!)+(#REF!)+(#REF!)+(#REF!)+(#REF!)</f>
        <v>#REF!</v>
      </c>
      <c r="F68" s="15" t="e">
        <f ca="1">('LCS Jan-13'!H49)+('LCS Feb-13'!H59)+(#REF!)+(#REF!)+(#REF!)+(#REF!)+(#REF!)+(#REF!)+(#REF!)+(#REF!)+(#REF!)+(#REF!)</f>
        <v>#REF!</v>
      </c>
      <c r="G68" s="15" t="e">
        <f ca="1">('LCS Jan-13'!I49)+('LCS Feb-13'!I59)+(#REF!)+(#REF!)+(#REF!)+(#REF!)+(#REF!)+(#REF!)+(#REF!)+(#REF!)+(#REF!)+(#REF!)</f>
        <v>#REF!</v>
      </c>
      <c r="H68" s="15" t="e">
        <f ca="1">('LCS Jan-13'!J49)+('LCS Feb-13'!J59)+(#REF!)+(#REF!)+(#REF!)+(#REF!)+(#REF!)+(#REF!)+(#REF!)+(#REF!)+(#REF!)+(#REF!)</f>
        <v>#REF!</v>
      </c>
      <c r="I68" s="15" t="e">
        <f ca="1">('LCS Jan-13'!K49)+('LCS Feb-13'!K59)+(#REF!)+(#REF!)+(#REF!)+(#REF!)+(#REF!)+(#REF!)+(#REF!)+(#REF!)+(#REF!)+(#REF!)</f>
        <v>#REF!</v>
      </c>
      <c r="J68" s="15" t="e">
        <f ca="1">('LCS Jan-13'!L49)+('LCS Feb-13'!L59)+(#REF!)+(#REF!)+(#REF!)+(#REF!)+(#REF!)+(#REF!)+(#REF!)+(#REF!)+(#REF!)+(#REF!)</f>
        <v>#REF!</v>
      </c>
      <c r="K68" s="15" t="e">
        <f ca="1">('LCS Jan-13'!M49)+('LCS Feb-13'!M59)+(#REF!)+(#REF!)+(#REF!)+(#REF!)+(#REF!)+(#REF!)+(#REF!)+(#REF!)+(#REF!)+(#REF!)</f>
        <v>#REF!</v>
      </c>
      <c r="L68" s="15" t="e">
        <f ca="1">('LCS Jan-13'!N49)+('LCS Feb-13'!N59)+(#REF!)+(#REF!)+(#REF!)+(#REF!)+(#REF!)+(#REF!)+(#REF!)+(#REF!)+(#REF!)+(#REF!)</f>
        <v>#REF!</v>
      </c>
      <c r="M68" s="15" t="e">
        <f ca="1">('LCS Jan-13'!O49)+('LCS Feb-13'!O59)+(#REF!)+(#REF!)+(#REF!)+(#REF!)+(#REF!)+(#REF!)+(#REF!)+(#REF!)+(#REF!)+(#REF!)</f>
        <v>#REF!</v>
      </c>
      <c r="N68" s="15" t="e">
        <f ca="1">('LCS Jan-13'!P49)+('LCS Feb-13'!P59)+(#REF!)+(#REF!)+(#REF!)+(#REF!)+(#REF!)+(#REF!)+(#REF!)+(#REF!)+(#REF!)+(#REF!)</f>
        <v>#REF!</v>
      </c>
      <c r="O68" s="15" t="e">
        <f ca="1">('LCS Jan-13'!Q49)+('LCS Feb-13'!Q59)+(#REF!)+(#REF!)+(#REF!)+(#REF!)+(#REF!)+(#REF!)+(#REF!)+(#REF!)+(#REF!)+(#REF!)</f>
        <v>#REF!</v>
      </c>
      <c r="P68" s="15" t="e">
        <f ca="1">('LCS Jan-13'!R49)+('LCS Feb-13'!R59)+(#REF!)+(#REF!)+(#REF!)+(#REF!)+(#REF!)+(#REF!)+(#REF!)+(#REF!)+(#REF!)+(#REF!)</f>
        <v>#REF!</v>
      </c>
      <c r="Q68" s="15" t="e">
        <f ca="1">('LCS Jan-13'!S49)+('LCS Feb-13'!S59)+(#REF!)+(#REF!)+(#REF!)+(#REF!)+(#REF!)+(#REF!)+(#REF!)+(#REF!)+(#REF!)+(#REF!)</f>
        <v>#REF!</v>
      </c>
      <c r="R68" s="101" t="e">
        <f ca="1">('LCS Jan-13'!T49)+('LCS Feb-13'!T59)+(#REF!)+(#REF!)+(#REF!)+(#REF!)+(#REF!)+(#REF!)+(#REF!)+(#REF!)+(#REF!)+(#REF!)</f>
        <v>#REF!</v>
      </c>
      <c r="S68" s="162" t="e">
        <f t="shared" ca="1" si="11"/>
        <v>#REF!</v>
      </c>
      <c r="T68" s="116" t="e">
        <f t="shared" ca="1" si="9"/>
        <v>#REF!</v>
      </c>
      <c r="U68" s="117" t="e">
        <f>('LCS Jan-13'!A49)+('LCS Feb-13'!A59)+(#REF!)+(#REF!)+(#REF!)+(#REF!)+(#REF!)+(#REF!)+(#REF!)+(#REF!)+(#REF!)+(#REF!)</f>
        <v>#REF!</v>
      </c>
      <c r="V68" s="118" t="e">
        <f t="shared" si="10"/>
        <v>#REF!</v>
      </c>
      <c r="W68" s="21"/>
    </row>
    <row r="69" spans="1:23" x14ac:dyDescent="0.25">
      <c r="A69" s="96" t="s">
        <v>31</v>
      </c>
      <c r="B69" s="99" t="e">
        <f ca="1">('LCS Jan-13'!D50)+('LCS Feb-13'!D60)+(#REF!)+(#REF!)+(#REF!)+(#REF!)+(#REF!)+(#REF!)+(#REF!)+(#REF!)+(#REF!)+(#REF!)</f>
        <v>#REF!</v>
      </c>
      <c r="C69" s="15" t="e">
        <f ca="1">('LCS Jan-13'!E50)+('LCS Feb-13'!E60)+(#REF!)+(#REF!)+(#REF!)+(#REF!)+(#REF!)+(#REF!)+(#REF!)+(#REF!)+(#REF!)+(#REF!)</f>
        <v>#REF!</v>
      </c>
      <c r="D69" s="15" t="e">
        <f ca="1">('LCS Jan-13'!F50)+('LCS Feb-13'!F60)+(#REF!)+(#REF!)+(#REF!)+(#REF!)+(#REF!)+(#REF!)+(#REF!)+(#REF!)+(#REF!)+(#REF!)</f>
        <v>#REF!</v>
      </c>
      <c r="E69" s="15" t="e">
        <f ca="1">('LCS Jan-13'!G50)+('LCS Feb-13'!G60)+(#REF!)+(#REF!)+(#REF!)+(#REF!)+(#REF!)+(#REF!)+(#REF!)+(#REF!)+(#REF!)+(#REF!)</f>
        <v>#REF!</v>
      </c>
      <c r="F69" s="15" t="e">
        <f ca="1">('LCS Jan-13'!H50)+('LCS Feb-13'!H60)+(#REF!)+(#REF!)+(#REF!)+(#REF!)+(#REF!)+(#REF!)+(#REF!)+(#REF!)+(#REF!)+(#REF!)</f>
        <v>#REF!</v>
      </c>
      <c r="G69" s="15" t="e">
        <f ca="1">('LCS Jan-13'!I50)+('LCS Feb-13'!I60)+(#REF!)+(#REF!)+(#REF!)+(#REF!)+(#REF!)+(#REF!)+(#REF!)+(#REF!)+(#REF!)+(#REF!)</f>
        <v>#REF!</v>
      </c>
      <c r="H69" s="15" t="e">
        <f ca="1">('LCS Jan-13'!J50)+('LCS Feb-13'!J60)+(#REF!)+(#REF!)+(#REF!)+(#REF!)+(#REF!)+(#REF!)+(#REF!)+(#REF!)+(#REF!)+(#REF!)</f>
        <v>#REF!</v>
      </c>
      <c r="I69" s="15" t="e">
        <f ca="1">('LCS Jan-13'!K50)+('LCS Feb-13'!K60)+(#REF!)+(#REF!)+(#REF!)+(#REF!)+(#REF!)+(#REF!)+(#REF!)+(#REF!)+(#REF!)+(#REF!)</f>
        <v>#REF!</v>
      </c>
      <c r="J69" s="15" t="e">
        <f ca="1">('LCS Jan-13'!L50)+('LCS Feb-13'!L60)+(#REF!)+(#REF!)+(#REF!)+(#REF!)+(#REF!)+(#REF!)+(#REF!)+(#REF!)+(#REF!)+(#REF!)</f>
        <v>#REF!</v>
      </c>
      <c r="K69" s="15" t="e">
        <f ca="1">('LCS Jan-13'!M50)+('LCS Feb-13'!M60)+(#REF!)+(#REF!)+(#REF!)+(#REF!)+(#REF!)+(#REF!)+(#REF!)+(#REF!)+(#REF!)+(#REF!)</f>
        <v>#REF!</v>
      </c>
      <c r="L69" s="15" t="e">
        <f ca="1">('LCS Jan-13'!N50)+('LCS Feb-13'!N60)+(#REF!)+(#REF!)+(#REF!)+(#REF!)+(#REF!)+(#REF!)+(#REF!)+(#REF!)+(#REF!)+(#REF!)</f>
        <v>#REF!</v>
      </c>
      <c r="M69" s="15" t="e">
        <f ca="1">('LCS Jan-13'!O50)+('LCS Feb-13'!O60)+(#REF!)+(#REF!)+(#REF!)+(#REF!)+(#REF!)+(#REF!)+(#REF!)+(#REF!)+(#REF!)+(#REF!)</f>
        <v>#REF!</v>
      </c>
      <c r="N69" s="15" t="e">
        <f ca="1">('LCS Jan-13'!P50)+('LCS Feb-13'!P60)+(#REF!)+(#REF!)+(#REF!)+(#REF!)+(#REF!)+(#REF!)+(#REF!)+(#REF!)+(#REF!)+(#REF!)</f>
        <v>#REF!</v>
      </c>
      <c r="O69" s="15" t="e">
        <f ca="1">('LCS Jan-13'!Q50)+('LCS Feb-13'!Q60)+(#REF!)+(#REF!)+(#REF!)+(#REF!)+(#REF!)+(#REF!)+(#REF!)+(#REF!)+(#REF!)+(#REF!)</f>
        <v>#REF!</v>
      </c>
      <c r="P69" s="15" t="e">
        <f ca="1">('LCS Jan-13'!R50)+('LCS Feb-13'!R60)+(#REF!)+(#REF!)+(#REF!)+(#REF!)+(#REF!)+(#REF!)+(#REF!)+(#REF!)+(#REF!)+(#REF!)</f>
        <v>#REF!</v>
      </c>
      <c r="Q69" s="15" t="e">
        <f ca="1">('LCS Jan-13'!S50)+('LCS Feb-13'!S60)+(#REF!)+(#REF!)+(#REF!)+(#REF!)+(#REF!)+(#REF!)+(#REF!)+(#REF!)+(#REF!)+(#REF!)</f>
        <v>#REF!</v>
      </c>
      <c r="R69" s="101" t="e">
        <f ca="1">('LCS Jan-13'!T50)+('LCS Feb-13'!T60)+(#REF!)+(#REF!)+(#REF!)+(#REF!)+(#REF!)+(#REF!)+(#REF!)+(#REF!)+(#REF!)+(#REF!)</f>
        <v>#REF!</v>
      </c>
      <c r="S69" s="162" t="e">
        <f t="shared" ca="1" si="11"/>
        <v>#REF!</v>
      </c>
      <c r="T69" s="116" t="e">
        <f t="shared" ca="1" si="9"/>
        <v>#REF!</v>
      </c>
      <c r="U69" s="117" t="e">
        <f>('LCS Jan-13'!A50)+('LCS Feb-13'!A60)+(#REF!)+(#REF!)+(#REF!)+(#REF!)+(#REF!)+(#REF!)+(#REF!)+(#REF!)+(#REF!)+(#REF!)</f>
        <v>#REF!</v>
      </c>
      <c r="V69" s="118" t="e">
        <f t="shared" si="10"/>
        <v>#REF!</v>
      </c>
      <c r="W69" s="21"/>
    </row>
    <row r="70" spans="1:23" x14ac:dyDescent="0.25">
      <c r="A70" s="96" t="s">
        <v>38</v>
      </c>
      <c r="B70" s="99" t="e">
        <f ca="1">('LCS Jan-13'!D51)+('LCS Feb-13'!D61)+(#REF!)+(#REF!)+(#REF!)+(#REF!)+(#REF!)+(#REF!)+(#REF!)+(#REF!)+(#REF!)+(#REF!)</f>
        <v>#REF!</v>
      </c>
      <c r="C70" s="15" t="e">
        <f ca="1">('LCS Jan-13'!E51)+('LCS Feb-13'!E61)+(#REF!)+(#REF!)+(#REF!)+(#REF!)+(#REF!)+(#REF!)+(#REF!)+(#REF!)+(#REF!)+(#REF!)</f>
        <v>#REF!</v>
      </c>
      <c r="D70" s="15" t="e">
        <f ca="1">('LCS Jan-13'!F51)+('LCS Feb-13'!F61)+(#REF!)+(#REF!)+(#REF!)+(#REF!)+(#REF!)+(#REF!)+(#REF!)+(#REF!)+(#REF!)+(#REF!)</f>
        <v>#REF!</v>
      </c>
      <c r="E70" s="15" t="e">
        <f ca="1">('LCS Jan-13'!G51)+('LCS Feb-13'!G61)+(#REF!)+(#REF!)+(#REF!)+(#REF!)+(#REF!)+(#REF!)+(#REF!)+(#REF!)+(#REF!)+(#REF!)</f>
        <v>#REF!</v>
      </c>
      <c r="F70" s="15" t="e">
        <f ca="1">('LCS Jan-13'!H51)+('LCS Feb-13'!H61)+(#REF!)+(#REF!)+(#REF!)+(#REF!)+(#REF!)+(#REF!)+(#REF!)+(#REF!)+(#REF!)+(#REF!)</f>
        <v>#REF!</v>
      </c>
      <c r="G70" s="15" t="e">
        <f ca="1">('LCS Jan-13'!I51)+('LCS Feb-13'!I61)+(#REF!)+(#REF!)+(#REF!)+(#REF!)+(#REF!)+(#REF!)+(#REF!)+(#REF!)+(#REF!)+(#REF!)</f>
        <v>#REF!</v>
      </c>
      <c r="H70" s="15" t="e">
        <f ca="1">('LCS Jan-13'!J51)+('LCS Feb-13'!J61)+(#REF!)+(#REF!)+(#REF!)+(#REF!)+(#REF!)+(#REF!)+(#REF!)+(#REF!)+(#REF!)+(#REF!)</f>
        <v>#REF!</v>
      </c>
      <c r="I70" s="15" t="e">
        <f ca="1">('LCS Jan-13'!K51)+('LCS Feb-13'!K61)+(#REF!)+(#REF!)+(#REF!)+(#REF!)+(#REF!)+(#REF!)+(#REF!)+(#REF!)+(#REF!)+(#REF!)</f>
        <v>#REF!</v>
      </c>
      <c r="J70" s="15" t="e">
        <f ca="1">('LCS Jan-13'!L51)+('LCS Feb-13'!L61)+(#REF!)+(#REF!)+(#REF!)+(#REF!)+(#REF!)+(#REF!)+(#REF!)+(#REF!)+(#REF!)+(#REF!)</f>
        <v>#REF!</v>
      </c>
      <c r="K70" s="15" t="e">
        <f ca="1">('LCS Jan-13'!M51)+('LCS Feb-13'!M61)+(#REF!)+(#REF!)+(#REF!)+(#REF!)+(#REF!)+(#REF!)+(#REF!)+(#REF!)+(#REF!)+(#REF!)</f>
        <v>#REF!</v>
      </c>
      <c r="L70" s="15" t="e">
        <f ca="1">('LCS Jan-13'!N51)+('LCS Feb-13'!N61)+(#REF!)+(#REF!)+(#REF!)+(#REF!)+(#REF!)+(#REF!)+(#REF!)+(#REF!)+(#REF!)+(#REF!)</f>
        <v>#REF!</v>
      </c>
      <c r="M70" s="15" t="e">
        <f ca="1">('LCS Jan-13'!O51)+('LCS Feb-13'!O61)+(#REF!)+(#REF!)+(#REF!)+(#REF!)+(#REF!)+(#REF!)+(#REF!)+(#REF!)+(#REF!)+(#REF!)</f>
        <v>#REF!</v>
      </c>
      <c r="N70" s="15" t="e">
        <f ca="1">('LCS Jan-13'!P51)+('LCS Feb-13'!P61)+(#REF!)+(#REF!)+(#REF!)+(#REF!)+(#REF!)+(#REF!)+(#REF!)+(#REF!)+(#REF!)+(#REF!)</f>
        <v>#REF!</v>
      </c>
      <c r="O70" s="15" t="e">
        <f ca="1">('LCS Jan-13'!Q51)+('LCS Feb-13'!Q61)+(#REF!)+(#REF!)+(#REF!)+(#REF!)+(#REF!)+(#REF!)+(#REF!)+(#REF!)+(#REF!)+(#REF!)</f>
        <v>#REF!</v>
      </c>
      <c r="P70" s="15" t="e">
        <f ca="1">('LCS Jan-13'!R51)+('LCS Feb-13'!R61)+(#REF!)+(#REF!)+(#REF!)+(#REF!)+(#REF!)+(#REF!)+(#REF!)+(#REF!)+(#REF!)+(#REF!)</f>
        <v>#REF!</v>
      </c>
      <c r="Q70" s="15" t="e">
        <f ca="1">('LCS Jan-13'!S51)+('LCS Feb-13'!S61)+(#REF!)+(#REF!)+(#REF!)+(#REF!)+(#REF!)+(#REF!)+(#REF!)+(#REF!)+(#REF!)+(#REF!)</f>
        <v>#REF!</v>
      </c>
      <c r="R70" s="101" t="e">
        <f ca="1">('LCS Jan-13'!T51)+('LCS Feb-13'!T61)+(#REF!)+(#REF!)+(#REF!)+(#REF!)+(#REF!)+(#REF!)+(#REF!)+(#REF!)+(#REF!)+(#REF!)</f>
        <v>#REF!</v>
      </c>
      <c r="S70" s="162" t="e">
        <f t="shared" ca="1" si="11"/>
        <v>#REF!</v>
      </c>
      <c r="T70" s="116" t="e">
        <f t="shared" ca="1" si="9"/>
        <v>#REF!</v>
      </c>
      <c r="U70" s="117" t="e">
        <f>('LCS Jan-13'!A51)+('LCS Feb-13'!A61)+(#REF!)+(#REF!)+(#REF!)+(#REF!)+(#REF!)+(#REF!)+(#REF!)+(#REF!)+(#REF!)+(#REF!)</f>
        <v>#REF!</v>
      </c>
      <c r="V70" s="118" t="e">
        <f t="shared" si="10"/>
        <v>#REF!</v>
      </c>
      <c r="W70" s="21"/>
    </row>
    <row r="71" spans="1:23" x14ac:dyDescent="0.25">
      <c r="A71" s="96" t="s">
        <v>32</v>
      </c>
      <c r="B71" s="99" t="e">
        <f ca="1">('LCS Jan-13'!D52)+('LCS Feb-13'!D62)+(#REF!)+(#REF!)+(#REF!)+(#REF!)+(#REF!)+(#REF!)+(#REF!)+(#REF!)+(#REF!)+(#REF!)</f>
        <v>#REF!</v>
      </c>
      <c r="C71" s="15" t="e">
        <f ca="1">('LCS Jan-13'!E52)+('LCS Feb-13'!E62)+(#REF!)+(#REF!)+(#REF!)+(#REF!)+(#REF!)+(#REF!)+(#REF!)+(#REF!)+(#REF!)+(#REF!)</f>
        <v>#REF!</v>
      </c>
      <c r="D71" s="15" t="e">
        <f ca="1">('LCS Jan-13'!F52)+('LCS Feb-13'!F62)+(#REF!)+(#REF!)+(#REF!)+(#REF!)+(#REF!)+(#REF!)+(#REF!)+(#REF!)+(#REF!)+(#REF!)</f>
        <v>#REF!</v>
      </c>
      <c r="E71" s="15" t="e">
        <f ca="1">('LCS Jan-13'!G52)+('LCS Feb-13'!G62)+(#REF!)+(#REF!)+(#REF!)+(#REF!)+(#REF!)+(#REF!)+(#REF!)+(#REF!)+(#REF!)+(#REF!)</f>
        <v>#REF!</v>
      </c>
      <c r="F71" s="15" t="e">
        <f ca="1">('LCS Jan-13'!H52)+('LCS Feb-13'!H62)+(#REF!)+(#REF!)+(#REF!)+(#REF!)+(#REF!)+(#REF!)+(#REF!)+(#REF!)+(#REF!)+(#REF!)</f>
        <v>#REF!</v>
      </c>
      <c r="G71" s="15" t="e">
        <f ca="1">('LCS Jan-13'!I52)+('LCS Feb-13'!I62)+(#REF!)+(#REF!)+(#REF!)+(#REF!)+(#REF!)+(#REF!)+(#REF!)+(#REF!)+(#REF!)+(#REF!)</f>
        <v>#REF!</v>
      </c>
      <c r="H71" s="15" t="e">
        <f ca="1">('LCS Jan-13'!J52)+('LCS Feb-13'!J62)+(#REF!)+(#REF!)+(#REF!)+(#REF!)+(#REF!)+(#REF!)+(#REF!)+(#REF!)+(#REF!)+(#REF!)</f>
        <v>#REF!</v>
      </c>
      <c r="I71" s="15" t="e">
        <f ca="1">('LCS Jan-13'!K52)+('LCS Feb-13'!K62)+(#REF!)+(#REF!)+(#REF!)+(#REF!)+(#REF!)+(#REF!)+(#REF!)+(#REF!)+(#REF!)+(#REF!)</f>
        <v>#REF!</v>
      </c>
      <c r="J71" s="15" t="e">
        <f ca="1">('LCS Jan-13'!L52)+('LCS Feb-13'!L62)+(#REF!)+(#REF!)+(#REF!)+(#REF!)+(#REF!)+(#REF!)+(#REF!)+(#REF!)+(#REF!)+(#REF!)</f>
        <v>#REF!</v>
      </c>
      <c r="K71" s="15" t="e">
        <f ca="1">('LCS Jan-13'!M52)+('LCS Feb-13'!M62)+(#REF!)+(#REF!)+(#REF!)+(#REF!)+(#REF!)+(#REF!)+(#REF!)+(#REF!)+(#REF!)+(#REF!)</f>
        <v>#REF!</v>
      </c>
      <c r="L71" s="15" t="e">
        <f ca="1">('LCS Jan-13'!N52)+('LCS Feb-13'!N62)+(#REF!)+(#REF!)+(#REF!)+(#REF!)+(#REF!)+(#REF!)+(#REF!)+(#REF!)+(#REF!)+(#REF!)</f>
        <v>#REF!</v>
      </c>
      <c r="M71" s="15" t="e">
        <f ca="1">('LCS Jan-13'!O52)+('LCS Feb-13'!O62)+(#REF!)+(#REF!)+(#REF!)+(#REF!)+(#REF!)+(#REF!)+(#REF!)+(#REF!)+(#REF!)+(#REF!)</f>
        <v>#REF!</v>
      </c>
      <c r="N71" s="15" t="e">
        <f ca="1">('LCS Jan-13'!P52)+('LCS Feb-13'!P62)+(#REF!)+(#REF!)+(#REF!)+(#REF!)+(#REF!)+(#REF!)+(#REF!)+(#REF!)+(#REF!)+(#REF!)</f>
        <v>#REF!</v>
      </c>
      <c r="O71" s="15" t="e">
        <f ca="1">('LCS Jan-13'!Q52)+('LCS Feb-13'!Q62)+(#REF!)+(#REF!)+(#REF!)+(#REF!)+(#REF!)+(#REF!)+(#REF!)+(#REF!)+(#REF!)+(#REF!)</f>
        <v>#REF!</v>
      </c>
      <c r="P71" s="15" t="e">
        <f ca="1">('LCS Jan-13'!R52)+('LCS Feb-13'!R62)+(#REF!)+(#REF!)+(#REF!)+(#REF!)+(#REF!)+(#REF!)+(#REF!)+(#REF!)+(#REF!)+(#REF!)</f>
        <v>#REF!</v>
      </c>
      <c r="Q71" s="15" t="e">
        <f ca="1">('LCS Jan-13'!S52)+('LCS Feb-13'!S62)+(#REF!)+(#REF!)+(#REF!)+(#REF!)+(#REF!)+(#REF!)+(#REF!)+(#REF!)+(#REF!)+(#REF!)</f>
        <v>#REF!</v>
      </c>
      <c r="R71" s="101" t="e">
        <f ca="1">('LCS Jan-13'!T52)+('LCS Feb-13'!T62)+(#REF!)+(#REF!)+(#REF!)+(#REF!)+(#REF!)+(#REF!)+(#REF!)+(#REF!)+(#REF!)+(#REF!)</f>
        <v>#REF!</v>
      </c>
      <c r="S71" s="162" t="e">
        <f t="shared" ca="1" si="11"/>
        <v>#REF!</v>
      </c>
      <c r="T71" s="116" t="e">
        <f t="shared" ca="1" si="9"/>
        <v>#REF!</v>
      </c>
      <c r="U71" s="117" t="e">
        <f>('LCS Jan-13'!A52)+('LCS Feb-13'!A62)+(#REF!)+(#REF!)+(#REF!)+(#REF!)+(#REF!)+(#REF!)+(#REF!)+(#REF!)+(#REF!)+(#REF!)</f>
        <v>#REF!</v>
      </c>
      <c r="V71" s="118" t="e">
        <f t="shared" si="10"/>
        <v>#REF!</v>
      </c>
      <c r="W71" s="21"/>
    </row>
    <row r="72" spans="1:23" x14ac:dyDescent="0.25">
      <c r="A72" s="96" t="s">
        <v>33</v>
      </c>
      <c r="B72" s="99" t="e">
        <f ca="1">('LCS Jan-13'!D53)+('LCS Feb-13'!D63)+(#REF!)+(#REF!)+(#REF!)+(#REF!)+(#REF!)+(#REF!)+(#REF!)+(#REF!)+(#REF!)+(#REF!)</f>
        <v>#REF!</v>
      </c>
      <c r="C72" s="15" t="e">
        <f ca="1">('LCS Jan-13'!E53)+('LCS Feb-13'!E63)+(#REF!)+(#REF!)+(#REF!)+(#REF!)+(#REF!)+(#REF!)+(#REF!)+(#REF!)+(#REF!)+(#REF!)</f>
        <v>#REF!</v>
      </c>
      <c r="D72" s="15" t="e">
        <f ca="1">('LCS Jan-13'!F53)+('LCS Feb-13'!F63)+(#REF!)+(#REF!)+(#REF!)+(#REF!)+(#REF!)+(#REF!)+(#REF!)+(#REF!)+(#REF!)+(#REF!)</f>
        <v>#REF!</v>
      </c>
      <c r="E72" s="15" t="e">
        <f ca="1">('LCS Jan-13'!G53)+('LCS Feb-13'!G63)+(#REF!)+(#REF!)+(#REF!)+(#REF!)+(#REF!)+(#REF!)+(#REF!)+(#REF!)+(#REF!)+(#REF!)</f>
        <v>#REF!</v>
      </c>
      <c r="F72" s="15" t="e">
        <f ca="1">('LCS Jan-13'!H53)+('LCS Feb-13'!H63)+(#REF!)+(#REF!)+(#REF!)+(#REF!)+(#REF!)+(#REF!)+(#REF!)+(#REF!)+(#REF!)+(#REF!)</f>
        <v>#REF!</v>
      </c>
      <c r="G72" s="15" t="e">
        <f ca="1">('LCS Jan-13'!I53)+('LCS Feb-13'!I63)+(#REF!)+(#REF!)+(#REF!)+(#REF!)+(#REF!)+(#REF!)+(#REF!)+(#REF!)+(#REF!)+(#REF!)</f>
        <v>#REF!</v>
      </c>
      <c r="H72" s="15" t="e">
        <f ca="1">('LCS Jan-13'!J53)+('LCS Feb-13'!J63)+(#REF!)+(#REF!)+(#REF!)+(#REF!)+(#REF!)+(#REF!)+(#REF!)+(#REF!)+(#REF!)+(#REF!)</f>
        <v>#REF!</v>
      </c>
      <c r="I72" s="15" t="e">
        <f ca="1">('LCS Jan-13'!K53)+('LCS Feb-13'!K63)+(#REF!)+(#REF!)+(#REF!)+(#REF!)+(#REF!)+(#REF!)+(#REF!)+(#REF!)+(#REF!)+(#REF!)</f>
        <v>#REF!</v>
      </c>
      <c r="J72" s="15" t="e">
        <f ca="1">('LCS Jan-13'!L53)+('LCS Feb-13'!L63)+(#REF!)+(#REF!)+(#REF!)+(#REF!)+(#REF!)+(#REF!)+(#REF!)+(#REF!)+(#REF!)+(#REF!)</f>
        <v>#REF!</v>
      </c>
      <c r="K72" s="15" t="e">
        <f ca="1">('LCS Jan-13'!M53)+('LCS Feb-13'!M63)+(#REF!)+(#REF!)+(#REF!)+(#REF!)+(#REF!)+(#REF!)+(#REF!)+(#REF!)+(#REF!)+(#REF!)</f>
        <v>#REF!</v>
      </c>
      <c r="L72" s="15" t="e">
        <f ca="1">('LCS Jan-13'!N53)+('LCS Feb-13'!N63)+(#REF!)+(#REF!)+(#REF!)+(#REF!)+(#REF!)+(#REF!)+(#REF!)+(#REF!)+(#REF!)+(#REF!)</f>
        <v>#REF!</v>
      </c>
      <c r="M72" s="15" t="e">
        <f ca="1">('LCS Jan-13'!O53)+('LCS Feb-13'!O63)+(#REF!)+(#REF!)+(#REF!)+(#REF!)+(#REF!)+(#REF!)+(#REF!)+(#REF!)+(#REF!)+(#REF!)</f>
        <v>#REF!</v>
      </c>
      <c r="N72" s="15" t="e">
        <f ca="1">('LCS Jan-13'!P53)+('LCS Feb-13'!P63)+(#REF!)+(#REF!)+(#REF!)+(#REF!)+(#REF!)+(#REF!)+(#REF!)+(#REF!)+(#REF!)+(#REF!)</f>
        <v>#REF!</v>
      </c>
      <c r="O72" s="15" t="e">
        <f ca="1">('LCS Jan-13'!Q53)+('LCS Feb-13'!Q63)+(#REF!)+(#REF!)+(#REF!)+(#REF!)+(#REF!)+(#REF!)+(#REF!)+(#REF!)+(#REF!)+(#REF!)</f>
        <v>#REF!</v>
      </c>
      <c r="P72" s="15" t="e">
        <f ca="1">('LCS Jan-13'!R53)+('LCS Feb-13'!R63)+(#REF!)+(#REF!)+(#REF!)+(#REF!)+(#REF!)+(#REF!)+(#REF!)+(#REF!)+(#REF!)+(#REF!)</f>
        <v>#REF!</v>
      </c>
      <c r="Q72" s="15" t="e">
        <f ca="1">('LCS Jan-13'!S53)+('LCS Feb-13'!S63)+(#REF!)+(#REF!)+(#REF!)+(#REF!)+(#REF!)+(#REF!)+(#REF!)+(#REF!)+(#REF!)+(#REF!)</f>
        <v>#REF!</v>
      </c>
      <c r="R72" s="101" t="e">
        <f ca="1">('LCS Jan-13'!T53)+('LCS Feb-13'!T63)+(#REF!)+(#REF!)+(#REF!)+(#REF!)+(#REF!)+(#REF!)+(#REF!)+(#REF!)+(#REF!)+(#REF!)</f>
        <v>#REF!</v>
      </c>
      <c r="S72" s="162" t="e">
        <f t="shared" ca="1" si="11"/>
        <v>#REF!</v>
      </c>
      <c r="T72" s="116" t="e">
        <f t="shared" ca="1" si="9"/>
        <v>#REF!</v>
      </c>
      <c r="U72" s="117" t="e">
        <f>('LCS Jan-13'!A53)+('LCS Feb-13'!A63)+(#REF!)+(#REF!)+(#REF!)+(#REF!)+(#REF!)+(#REF!)+(#REF!)+(#REF!)+(#REF!)+(#REF!)</f>
        <v>#REF!</v>
      </c>
      <c r="V72" s="118" t="e">
        <f t="shared" si="10"/>
        <v>#REF!</v>
      </c>
      <c r="W72" s="21"/>
    </row>
    <row r="73" spans="1:23" x14ac:dyDescent="0.25">
      <c r="A73" s="96" t="s">
        <v>62</v>
      </c>
      <c r="B73" s="99" t="e">
        <f ca="1">('LCS Jan-13'!D54)+('LCS Feb-13'!D64)+(#REF!)+(#REF!)+(#REF!)+(#REF!)+(#REF!)+(#REF!)+(#REF!)+(#REF!)+(#REF!)+(#REF!)</f>
        <v>#REF!</v>
      </c>
      <c r="C73" s="15" t="e">
        <f ca="1">('LCS Jan-13'!E54)+('LCS Feb-13'!E64)+(#REF!)+(#REF!)+(#REF!)+(#REF!)+(#REF!)+(#REF!)+(#REF!)+(#REF!)+(#REF!)+(#REF!)</f>
        <v>#REF!</v>
      </c>
      <c r="D73" s="15" t="e">
        <f ca="1">('LCS Jan-13'!F54)+('LCS Feb-13'!F64)+(#REF!)+(#REF!)+(#REF!)+(#REF!)+(#REF!)+(#REF!)+(#REF!)+(#REF!)+(#REF!)+(#REF!)</f>
        <v>#REF!</v>
      </c>
      <c r="E73" s="15" t="e">
        <f ca="1">('LCS Jan-13'!G54)+('LCS Feb-13'!G64)+(#REF!)+(#REF!)+(#REF!)+(#REF!)+(#REF!)+(#REF!)+(#REF!)+(#REF!)+(#REF!)+(#REF!)</f>
        <v>#REF!</v>
      </c>
      <c r="F73" s="15" t="e">
        <f ca="1">('LCS Jan-13'!H54)+('LCS Feb-13'!H64)+(#REF!)+(#REF!)+(#REF!)+(#REF!)+(#REF!)+(#REF!)+(#REF!)+(#REF!)+(#REF!)+(#REF!)</f>
        <v>#REF!</v>
      </c>
      <c r="G73" s="15" t="e">
        <f ca="1">('LCS Jan-13'!I54)+('LCS Feb-13'!I64)+(#REF!)+(#REF!)+(#REF!)+(#REF!)+(#REF!)+(#REF!)+(#REF!)+(#REF!)+(#REF!)+(#REF!)</f>
        <v>#REF!</v>
      </c>
      <c r="H73" s="15" t="e">
        <f ca="1">('LCS Jan-13'!J54)+('LCS Feb-13'!J64)+(#REF!)+(#REF!)+(#REF!)+(#REF!)+(#REF!)+(#REF!)+(#REF!)+(#REF!)+(#REF!)+(#REF!)</f>
        <v>#REF!</v>
      </c>
      <c r="I73" s="15" t="e">
        <f ca="1">('LCS Jan-13'!K54)+('LCS Feb-13'!K64)+(#REF!)+(#REF!)+(#REF!)+(#REF!)+(#REF!)+(#REF!)+(#REF!)+(#REF!)+(#REF!)+(#REF!)</f>
        <v>#REF!</v>
      </c>
      <c r="J73" s="15" t="e">
        <f ca="1">('LCS Jan-13'!L54)+('LCS Feb-13'!L64)+(#REF!)+(#REF!)+(#REF!)+(#REF!)+(#REF!)+(#REF!)+(#REF!)+(#REF!)+(#REF!)+(#REF!)</f>
        <v>#REF!</v>
      </c>
      <c r="K73" s="15" t="e">
        <f ca="1">('LCS Jan-13'!M54)+('LCS Feb-13'!M64)+(#REF!)+(#REF!)+(#REF!)+(#REF!)+(#REF!)+(#REF!)+(#REF!)+(#REF!)+(#REF!)+(#REF!)</f>
        <v>#REF!</v>
      </c>
      <c r="L73" s="15" t="e">
        <f ca="1">('LCS Jan-13'!N54)+('LCS Feb-13'!N64)+(#REF!)+(#REF!)+(#REF!)+(#REF!)+(#REF!)+(#REF!)+(#REF!)+(#REF!)+(#REF!)+(#REF!)</f>
        <v>#REF!</v>
      </c>
      <c r="M73" s="15" t="e">
        <f ca="1">('LCS Jan-13'!O54)+('LCS Feb-13'!O64)+(#REF!)+(#REF!)+(#REF!)+(#REF!)+(#REF!)+(#REF!)+(#REF!)+(#REF!)+(#REF!)+(#REF!)</f>
        <v>#REF!</v>
      </c>
      <c r="N73" s="15" t="e">
        <f ca="1">('LCS Jan-13'!P54)+('LCS Feb-13'!P64)+(#REF!)+(#REF!)+(#REF!)+(#REF!)+(#REF!)+(#REF!)+(#REF!)+(#REF!)+(#REF!)+(#REF!)</f>
        <v>#REF!</v>
      </c>
      <c r="O73" s="15" t="e">
        <f ca="1">('LCS Jan-13'!Q54)+('LCS Feb-13'!Q64)+(#REF!)+(#REF!)+(#REF!)+(#REF!)+(#REF!)+(#REF!)+(#REF!)+(#REF!)+(#REF!)+(#REF!)</f>
        <v>#REF!</v>
      </c>
      <c r="P73" s="15" t="e">
        <f ca="1">('LCS Jan-13'!R54)+('LCS Feb-13'!R64)+(#REF!)+(#REF!)+(#REF!)+(#REF!)+(#REF!)+(#REF!)+(#REF!)+(#REF!)+(#REF!)+(#REF!)</f>
        <v>#REF!</v>
      </c>
      <c r="Q73" s="15" t="e">
        <f ca="1">('LCS Jan-13'!S54)+('LCS Feb-13'!S64)+(#REF!)+(#REF!)+(#REF!)+(#REF!)+(#REF!)+(#REF!)+(#REF!)+(#REF!)+(#REF!)+(#REF!)</f>
        <v>#REF!</v>
      </c>
      <c r="R73" s="101" t="e">
        <f ca="1">('LCS Jan-13'!T54)+('LCS Feb-13'!T64)+(#REF!)+(#REF!)+(#REF!)+(#REF!)+(#REF!)+(#REF!)+(#REF!)+(#REF!)+(#REF!)+(#REF!)</f>
        <v>#REF!</v>
      </c>
      <c r="S73" s="162" t="e">
        <f t="shared" ca="1" si="11"/>
        <v>#REF!</v>
      </c>
      <c r="T73" s="116" t="e">
        <f t="shared" ca="1" si="9"/>
        <v>#REF!</v>
      </c>
      <c r="U73" s="117" t="e">
        <f>('LCS Jan-13'!A54)+('LCS Feb-13'!A64)+(#REF!)+(#REF!)+(#REF!)+(#REF!)+(#REF!)+(#REF!)+(#REF!)+(#REF!)+(#REF!)+(#REF!)</f>
        <v>#REF!</v>
      </c>
      <c r="V73" s="118" t="e">
        <f t="shared" si="10"/>
        <v>#REF!</v>
      </c>
      <c r="W73" s="21"/>
    </row>
    <row r="74" spans="1:23" x14ac:dyDescent="0.25">
      <c r="A74" s="96" t="s">
        <v>59</v>
      </c>
      <c r="B74" s="99" t="e">
        <f ca="1">('LCS Jan-13'!D55)+('LCS Feb-13'!D65)+(#REF!)+(#REF!)+(#REF!)+(#REF!)+(#REF!)+(#REF!)+(#REF!)+(#REF!)+(#REF!)+(#REF!)</f>
        <v>#REF!</v>
      </c>
      <c r="C74" s="15" t="e">
        <f ca="1">('LCS Jan-13'!E55)+('LCS Feb-13'!E65)+(#REF!)+(#REF!)+(#REF!)+(#REF!)+(#REF!)+(#REF!)+(#REF!)+(#REF!)+(#REF!)+(#REF!)</f>
        <v>#REF!</v>
      </c>
      <c r="D74" s="15" t="e">
        <f ca="1">('LCS Jan-13'!F55)+('LCS Feb-13'!F65)+(#REF!)+(#REF!)+(#REF!)+(#REF!)+(#REF!)+(#REF!)+(#REF!)+(#REF!)+(#REF!)+(#REF!)</f>
        <v>#REF!</v>
      </c>
      <c r="E74" s="15" t="e">
        <f ca="1">('LCS Jan-13'!G55)+('LCS Feb-13'!G65)+(#REF!)+(#REF!)+(#REF!)+(#REF!)+(#REF!)+(#REF!)+(#REF!)+(#REF!)+(#REF!)+(#REF!)</f>
        <v>#REF!</v>
      </c>
      <c r="F74" s="15" t="e">
        <f ca="1">('LCS Jan-13'!H55)+('LCS Feb-13'!H65)+(#REF!)+(#REF!)+(#REF!)+(#REF!)+(#REF!)+(#REF!)+(#REF!)+(#REF!)+(#REF!)+(#REF!)</f>
        <v>#REF!</v>
      </c>
      <c r="G74" s="15" t="e">
        <f ca="1">('LCS Jan-13'!I55)+('LCS Feb-13'!I65)+(#REF!)+(#REF!)+(#REF!)+(#REF!)+(#REF!)+(#REF!)+(#REF!)+(#REF!)+(#REF!)+(#REF!)</f>
        <v>#REF!</v>
      </c>
      <c r="H74" s="15" t="e">
        <f ca="1">('LCS Jan-13'!J55)+('LCS Feb-13'!J65)+(#REF!)+(#REF!)+(#REF!)+(#REF!)+(#REF!)+(#REF!)+(#REF!)+(#REF!)+(#REF!)+(#REF!)</f>
        <v>#REF!</v>
      </c>
      <c r="I74" s="15" t="e">
        <f ca="1">('LCS Jan-13'!K55)+('LCS Feb-13'!K65)+(#REF!)+(#REF!)+(#REF!)+(#REF!)+(#REF!)+(#REF!)+(#REF!)+(#REF!)+(#REF!)+(#REF!)</f>
        <v>#REF!</v>
      </c>
      <c r="J74" s="15" t="e">
        <f ca="1">('LCS Jan-13'!L55)+('LCS Feb-13'!L65)+(#REF!)+(#REF!)+(#REF!)+(#REF!)+(#REF!)+(#REF!)+(#REF!)+(#REF!)+(#REF!)+(#REF!)</f>
        <v>#REF!</v>
      </c>
      <c r="K74" s="15" t="e">
        <f ca="1">('LCS Jan-13'!M55)+('LCS Feb-13'!M65)+(#REF!)+(#REF!)+(#REF!)+(#REF!)+(#REF!)+(#REF!)+(#REF!)+(#REF!)+(#REF!)+(#REF!)</f>
        <v>#REF!</v>
      </c>
      <c r="L74" s="15" t="e">
        <f ca="1">('LCS Jan-13'!N55)+('LCS Feb-13'!N65)+(#REF!)+(#REF!)+(#REF!)+(#REF!)+(#REF!)+(#REF!)+(#REF!)+(#REF!)+(#REF!)+(#REF!)</f>
        <v>#REF!</v>
      </c>
      <c r="M74" s="15" t="e">
        <f ca="1">('LCS Jan-13'!O55)+('LCS Feb-13'!O65)+(#REF!)+(#REF!)+(#REF!)+(#REF!)+(#REF!)+(#REF!)+(#REF!)+(#REF!)+(#REF!)+(#REF!)</f>
        <v>#REF!</v>
      </c>
      <c r="N74" s="15" t="e">
        <f ca="1">('LCS Jan-13'!P55)+('LCS Feb-13'!P65)+(#REF!)+(#REF!)+(#REF!)+(#REF!)+(#REF!)+(#REF!)+(#REF!)+(#REF!)+(#REF!)+(#REF!)</f>
        <v>#REF!</v>
      </c>
      <c r="O74" s="15" t="e">
        <f ca="1">('LCS Jan-13'!Q55)+('LCS Feb-13'!Q65)+(#REF!)+(#REF!)+(#REF!)+(#REF!)+(#REF!)+(#REF!)+(#REF!)+(#REF!)+(#REF!)+(#REF!)</f>
        <v>#REF!</v>
      </c>
      <c r="P74" s="15" t="e">
        <f ca="1">('LCS Jan-13'!R55)+('LCS Feb-13'!R65)+(#REF!)+(#REF!)+(#REF!)+(#REF!)+(#REF!)+(#REF!)+(#REF!)+(#REF!)+(#REF!)+(#REF!)</f>
        <v>#REF!</v>
      </c>
      <c r="Q74" s="15" t="e">
        <f ca="1">('LCS Jan-13'!S55)+('LCS Feb-13'!S65)+(#REF!)+(#REF!)+(#REF!)+(#REF!)+(#REF!)+(#REF!)+(#REF!)+(#REF!)+(#REF!)+(#REF!)</f>
        <v>#REF!</v>
      </c>
      <c r="R74" s="101" t="e">
        <f ca="1">('LCS Jan-13'!T55)+('LCS Feb-13'!T65)+(#REF!)+(#REF!)+(#REF!)+(#REF!)+(#REF!)+(#REF!)+(#REF!)+(#REF!)+(#REF!)+(#REF!)</f>
        <v>#REF!</v>
      </c>
      <c r="S74" s="162" t="e">
        <f t="shared" ca="1" si="11"/>
        <v>#REF!</v>
      </c>
      <c r="T74" s="116" t="e">
        <f t="shared" ca="1" si="9"/>
        <v>#REF!</v>
      </c>
      <c r="U74" s="117" t="e">
        <f>('LCS Jan-13'!A55)+('LCS Feb-13'!A65)+(#REF!)+(#REF!)+(#REF!)+(#REF!)+(#REF!)+(#REF!)+(#REF!)+(#REF!)+(#REF!)+(#REF!)</f>
        <v>#REF!</v>
      </c>
      <c r="V74" s="118" t="e">
        <f t="shared" si="10"/>
        <v>#REF!</v>
      </c>
      <c r="W74" s="21"/>
    </row>
    <row r="75" spans="1:23" x14ac:dyDescent="0.25">
      <c r="A75" s="96" t="s">
        <v>34</v>
      </c>
      <c r="B75" s="99" t="e">
        <f ca="1">('LCS Jan-13'!D56)+('LCS Feb-13'!D66)+(#REF!)+(#REF!)+(#REF!)+(#REF!)+(#REF!)+(#REF!)+(#REF!)+(#REF!)+(#REF!)+(#REF!)</f>
        <v>#REF!</v>
      </c>
      <c r="C75" s="15" t="e">
        <f ca="1">('LCS Jan-13'!E56)+('LCS Feb-13'!E66)+(#REF!)+(#REF!)+(#REF!)+(#REF!)+(#REF!)+(#REF!)+(#REF!)+(#REF!)+(#REF!)+(#REF!)</f>
        <v>#REF!</v>
      </c>
      <c r="D75" s="15" t="e">
        <f ca="1">('LCS Jan-13'!F56)+('LCS Feb-13'!F66)+(#REF!)+(#REF!)+(#REF!)+(#REF!)+(#REF!)+(#REF!)+(#REF!)+(#REF!)+(#REF!)+(#REF!)</f>
        <v>#REF!</v>
      </c>
      <c r="E75" s="15" t="e">
        <f ca="1">('LCS Jan-13'!G56)+('LCS Feb-13'!G66)+(#REF!)+(#REF!)+(#REF!)+(#REF!)+(#REF!)+(#REF!)+(#REF!)+(#REF!)+(#REF!)+(#REF!)</f>
        <v>#REF!</v>
      </c>
      <c r="F75" s="15" t="e">
        <f ca="1">('LCS Jan-13'!H56)+('LCS Feb-13'!H66)+(#REF!)+(#REF!)+(#REF!)+(#REF!)+(#REF!)+(#REF!)+(#REF!)+(#REF!)+(#REF!)+(#REF!)</f>
        <v>#REF!</v>
      </c>
      <c r="G75" s="15" t="e">
        <f ca="1">('LCS Jan-13'!I56)+('LCS Feb-13'!I66)+(#REF!)+(#REF!)+(#REF!)+(#REF!)+(#REF!)+(#REF!)+(#REF!)+(#REF!)+(#REF!)+(#REF!)</f>
        <v>#REF!</v>
      </c>
      <c r="H75" s="15" t="e">
        <f ca="1">('LCS Jan-13'!J56)+('LCS Feb-13'!J66)+(#REF!)+(#REF!)+(#REF!)+(#REF!)+(#REF!)+(#REF!)+(#REF!)+(#REF!)+(#REF!)+(#REF!)</f>
        <v>#REF!</v>
      </c>
      <c r="I75" s="15" t="e">
        <f ca="1">('LCS Jan-13'!K56)+('LCS Feb-13'!K66)+(#REF!)+(#REF!)+(#REF!)+(#REF!)+(#REF!)+(#REF!)+(#REF!)+(#REF!)+(#REF!)+(#REF!)</f>
        <v>#REF!</v>
      </c>
      <c r="J75" s="15" t="e">
        <f ca="1">('LCS Jan-13'!L56)+('LCS Feb-13'!L66)+(#REF!)+(#REF!)+(#REF!)+(#REF!)+(#REF!)+(#REF!)+(#REF!)+(#REF!)+(#REF!)+(#REF!)</f>
        <v>#REF!</v>
      </c>
      <c r="K75" s="15" t="e">
        <f ca="1">('LCS Jan-13'!M56)+('LCS Feb-13'!M66)+(#REF!)+(#REF!)+(#REF!)+(#REF!)+(#REF!)+(#REF!)+(#REF!)+(#REF!)+(#REF!)+(#REF!)</f>
        <v>#REF!</v>
      </c>
      <c r="L75" s="15" t="e">
        <f ca="1">('LCS Jan-13'!N56)+('LCS Feb-13'!N66)+(#REF!)+(#REF!)+(#REF!)+(#REF!)+(#REF!)+(#REF!)+(#REF!)+(#REF!)+(#REF!)+(#REF!)</f>
        <v>#REF!</v>
      </c>
      <c r="M75" s="15" t="e">
        <f ca="1">('LCS Jan-13'!O56)+('LCS Feb-13'!O66)+(#REF!)+(#REF!)+(#REF!)+(#REF!)+(#REF!)+(#REF!)+(#REF!)+(#REF!)+(#REF!)+(#REF!)</f>
        <v>#REF!</v>
      </c>
      <c r="N75" s="15" t="e">
        <f ca="1">('LCS Jan-13'!P56)+('LCS Feb-13'!P66)+(#REF!)+(#REF!)+(#REF!)+(#REF!)+(#REF!)+(#REF!)+(#REF!)+(#REF!)+(#REF!)+(#REF!)</f>
        <v>#REF!</v>
      </c>
      <c r="O75" s="15" t="e">
        <f ca="1">('LCS Jan-13'!Q56)+('LCS Feb-13'!Q66)+(#REF!)+(#REF!)+(#REF!)+(#REF!)+(#REF!)+(#REF!)+(#REF!)+(#REF!)+(#REF!)+(#REF!)</f>
        <v>#REF!</v>
      </c>
      <c r="P75" s="15" t="e">
        <f ca="1">('LCS Jan-13'!R56)+('LCS Feb-13'!R66)+(#REF!)+(#REF!)+(#REF!)+(#REF!)+(#REF!)+(#REF!)+(#REF!)+(#REF!)+(#REF!)+(#REF!)</f>
        <v>#REF!</v>
      </c>
      <c r="Q75" s="15" t="e">
        <f ca="1">('LCS Jan-13'!S56)+('LCS Feb-13'!S66)+(#REF!)+(#REF!)+(#REF!)+(#REF!)+(#REF!)+(#REF!)+(#REF!)+(#REF!)+(#REF!)+(#REF!)</f>
        <v>#REF!</v>
      </c>
      <c r="R75" s="101" t="e">
        <f ca="1">('LCS Jan-13'!T56)+('LCS Feb-13'!T66)+(#REF!)+(#REF!)+(#REF!)+(#REF!)+(#REF!)+(#REF!)+(#REF!)+(#REF!)+(#REF!)+(#REF!)</f>
        <v>#REF!</v>
      </c>
      <c r="S75" s="162" t="e">
        <f t="shared" ca="1" si="11"/>
        <v>#REF!</v>
      </c>
      <c r="T75" s="116" t="e">
        <f t="shared" ca="1" si="9"/>
        <v>#REF!</v>
      </c>
      <c r="U75" s="117" t="e">
        <f>('LCS Jan-13'!A56)+('LCS Feb-13'!A66)+(#REF!)+(#REF!)+(#REF!)+(#REF!)+(#REF!)+(#REF!)+(#REF!)+(#REF!)+(#REF!)+(#REF!)</f>
        <v>#REF!</v>
      </c>
      <c r="V75" s="118" t="e">
        <f t="shared" si="10"/>
        <v>#REF!</v>
      </c>
      <c r="W75" s="21"/>
    </row>
    <row r="76" spans="1:23" x14ac:dyDescent="0.25">
      <c r="A76" s="96" t="s">
        <v>35</v>
      </c>
      <c r="B76" s="99" t="e">
        <f ca="1">('LCS Jan-13'!D57)+('LCS Feb-13'!D67)+(#REF!)+(#REF!)+(#REF!)+(#REF!)+(#REF!)+(#REF!)+(#REF!)+(#REF!)+(#REF!)+(#REF!)</f>
        <v>#REF!</v>
      </c>
      <c r="C76" s="15" t="e">
        <f ca="1">('LCS Jan-13'!E57)+('LCS Feb-13'!E67)+(#REF!)+(#REF!)+(#REF!)+(#REF!)+(#REF!)+(#REF!)+(#REF!)+(#REF!)+(#REF!)+(#REF!)</f>
        <v>#REF!</v>
      </c>
      <c r="D76" s="15" t="e">
        <f ca="1">('LCS Jan-13'!F57)+('LCS Feb-13'!F67)+(#REF!)+(#REF!)+(#REF!)+(#REF!)+(#REF!)+(#REF!)+(#REF!)+(#REF!)+(#REF!)+(#REF!)</f>
        <v>#REF!</v>
      </c>
      <c r="E76" s="15" t="e">
        <f ca="1">('LCS Jan-13'!G57)+('LCS Feb-13'!G67)+(#REF!)+(#REF!)+(#REF!)+(#REF!)+(#REF!)+(#REF!)+(#REF!)+(#REF!)+(#REF!)+(#REF!)</f>
        <v>#REF!</v>
      </c>
      <c r="F76" s="15" t="e">
        <f ca="1">('LCS Jan-13'!H57)+('LCS Feb-13'!H67)+(#REF!)+(#REF!)+(#REF!)+(#REF!)+(#REF!)+(#REF!)+(#REF!)+(#REF!)+(#REF!)+(#REF!)</f>
        <v>#REF!</v>
      </c>
      <c r="G76" s="15" t="e">
        <f ca="1">('LCS Jan-13'!I57)+('LCS Feb-13'!I67)+(#REF!)+(#REF!)+(#REF!)+(#REF!)+(#REF!)+(#REF!)+(#REF!)+(#REF!)+(#REF!)+(#REF!)</f>
        <v>#REF!</v>
      </c>
      <c r="H76" s="15" t="e">
        <f ca="1">('LCS Jan-13'!J57)+('LCS Feb-13'!J67)+(#REF!)+(#REF!)+(#REF!)+(#REF!)+(#REF!)+(#REF!)+(#REF!)+(#REF!)+(#REF!)+(#REF!)</f>
        <v>#REF!</v>
      </c>
      <c r="I76" s="15" t="e">
        <f ca="1">('LCS Jan-13'!K57)+('LCS Feb-13'!K67)+(#REF!)+(#REF!)+(#REF!)+(#REF!)+(#REF!)+(#REF!)+(#REF!)+(#REF!)+(#REF!)+(#REF!)</f>
        <v>#REF!</v>
      </c>
      <c r="J76" s="15" t="e">
        <f ca="1">('LCS Jan-13'!L57)+('LCS Feb-13'!L67)+(#REF!)+(#REF!)+(#REF!)+(#REF!)+(#REF!)+(#REF!)+(#REF!)+(#REF!)+(#REF!)+(#REF!)</f>
        <v>#REF!</v>
      </c>
      <c r="K76" s="15" t="e">
        <f ca="1">('LCS Jan-13'!M57)+('LCS Feb-13'!M67)+(#REF!)+(#REF!)+(#REF!)+(#REF!)+(#REF!)+(#REF!)+(#REF!)+(#REF!)+(#REF!)+(#REF!)</f>
        <v>#REF!</v>
      </c>
      <c r="L76" s="15" t="e">
        <f ca="1">('LCS Jan-13'!N57)+('LCS Feb-13'!N67)+(#REF!)+(#REF!)+(#REF!)+(#REF!)+(#REF!)+(#REF!)+(#REF!)+(#REF!)+(#REF!)+(#REF!)</f>
        <v>#REF!</v>
      </c>
      <c r="M76" s="15" t="e">
        <f ca="1">('LCS Jan-13'!O57)+('LCS Feb-13'!O67)+(#REF!)+(#REF!)+(#REF!)+(#REF!)+(#REF!)+(#REF!)+(#REF!)+(#REF!)+(#REF!)+(#REF!)</f>
        <v>#REF!</v>
      </c>
      <c r="N76" s="15" t="e">
        <f ca="1">('LCS Jan-13'!P57)+('LCS Feb-13'!P67)+(#REF!)+(#REF!)+(#REF!)+(#REF!)+(#REF!)+(#REF!)+(#REF!)+(#REF!)+(#REF!)+(#REF!)</f>
        <v>#REF!</v>
      </c>
      <c r="O76" s="15" t="e">
        <f ca="1">('LCS Jan-13'!Q57)+('LCS Feb-13'!Q67)+(#REF!)+(#REF!)+(#REF!)+(#REF!)+(#REF!)+(#REF!)+(#REF!)+(#REF!)+(#REF!)+(#REF!)</f>
        <v>#REF!</v>
      </c>
      <c r="P76" s="15" t="e">
        <f ca="1">('LCS Jan-13'!R57)+('LCS Feb-13'!R67)+(#REF!)+(#REF!)+(#REF!)+(#REF!)+(#REF!)+(#REF!)+(#REF!)+(#REF!)+(#REF!)+(#REF!)</f>
        <v>#REF!</v>
      </c>
      <c r="Q76" s="15" t="e">
        <f ca="1">('LCS Jan-13'!S57)+('LCS Feb-13'!S67)+(#REF!)+(#REF!)+(#REF!)+(#REF!)+(#REF!)+(#REF!)+(#REF!)+(#REF!)+(#REF!)+(#REF!)</f>
        <v>#REF!</v>
      </c>
      <c r="R76" s="101" t="e">
        <f ca="1">('LCS Jan-13'!T57)+('LCS Feb-13'!T67)+(#REF!)+(#REF!)+(#REF!)+(#REF!)+(#REF!)+(#REF!)+(#REF!)+(#REF!)+(#REF!)+(#REF!)</f>
        <v>#REF!</v>
      </c>
      <c r="S76" s="162" t="e">
        <f t="shared" ca="1" si="11"/>
        <v>#REF!</v>
      </c>
      <c r="T76" s="116" t="e">
        <f t="shared" ca="1" si="9"/>
        <v>#REF!</v>
      </c>
      <c r="U76" s="117" t="e">
        <f>('LCS Jan-13'!A57)+('LCS Feb-13'!A67)+(#REF!)+(#REF!)+(#REF!)+(#REF!)+(#REF!)+(#REF!)+(#REF!)+(#REF!)+(#REF!)+(#REF!)</f>
        <v>#REF!</v>
      </c>
      <c r="V76" s="118" t="e">
        <f t="shared" si="10"/>
        <v>#REF!</v>
      </c>
      <c r="W76" s="21"/>
    </row>
    <row r="77" spans="1:23" ht="15.75" thickBot="1" x14ac:dyDescent="0.3">
      <c r="A77" s="96" t="s">
        <v>36</v>
      </c>
      <c r="B77" s="99" t="e">
        <f ca="1">('LCS Jan-13'!D58)+('LCS Feb-13'!D68)+(#REF!)+(#REF!)+(#REF!)+(#REF!)+(#REF!)+(#REF!)+(#REF!)+(#REF!)+(#REF!)+(#REF!)</f>
        <v>#REF!</v>
      </c>
      <c r="C77" s="15" t="e">
        <f ca="1">('LCS Jan-13'!E58)+('LCS Feb-13'!E68)+(#REF!)+(#REF!)+(#REF!)+(#REF!)+(#REF!)+(#REF!)+(#REF!)+(#REF!)+(#REF!)+(#REF!)</f>
        <v>#REF!</v>
      </c>
      <c r="D77" s="15" t="e">
        <f ca="1">('LCS Jan-13'!F58)+('LCS Feb-13'!F68)+(#REF!)+(#REF!)+(#REF!)+(#REF!)+(#REF!)+(#REF!)+(#REF!)+(#REF!)+(#REF!)+(#REF!)</f>
        <v>#REF!</v>
      </c>
      <c r="E77" s="15" t="e">
        <f ca="1">('LCS Jan-13'!G58)+('LCS Feb-13'!G68)+(#REF!)+(#REF!)+(#REF!)+(#REF!)+(#REF!)+(#REF!)+(#REF!)+(#REF!)+(#REF!)+(#REF!)</f>
        <v>#REF!</v>
      </c>
      <c r="F77" s="15" t="e">
        <f ca="1">('LCS Jan-13'!H58)+('LCS Feb-13'!H68)+(#REF!)+(#REF!)+(#REF!)+(#REF!)+(#REF!)+(#REF!)+(#REF!)+(#REF!)+(#REF!)+(#REF!)</f>
        <v>#REF!</v>
      </c>
      <c r="G77" s="15" t="e">
        <f ca="1">('LCS Jan-13'!I58)+('LCS Feb-13'!I68)+(#REF!)+(#REF!)+(#REF!)+(#REF!)+(#REF!)+(#REF!)+(#REF!)+(#REF!)+(#REF!)+(#REF!)</f>
        <v>#REF!</v>
      </c>
      <c r="H77" s="15" t="e">
        <f ca="1">('LCS Jan-13'!J58)+('LCS Feb-13'!J68)+(#REF!)+(#REF!)+(#REF!)+(#REF!)+(#REF!)+(#REF!)+(#REF!)+(#REF!)+(#REF!)+(#REF!)</f>
        <v>#REF!</v>
      </c>
      <c r="I77" s="15" t="e">
        <f ca="1">('LCS Jan-13'!K58)+('LCS Feb-13'!K68)+(#REF!)+(#REF!)+(#REF!)+(#REF!)+(#REF!)+(#REF!)+(#REF!)+(#REF!)+(#REF!)+(#REF!)</f>
        <v>#REF!</v>
      </c>
      <c r="J77" s="15" t="e">
        <f ca="1">('LCS Jan-13'!L58)+('LCS Feb-13'!L68)+(#REF!)+(#REF!)+(#REF!)+(#REF!)+(#REF!)+(#REF!)+(#REF!)+(#REF!)+(#REF!)+(#REF!)</f>
        <v>#REF!</v>
      </c>
      <c r="K77" s="15" t="e">
        <f ca="1">('LCS Jan-13'!M58)+('LCS Feb-13'!M68)+(#REF!)+(#REF!)+(#REF!)+(#REF!)+(#REF!)+(#REF!)+(#REF!)+(#REF!)+(#REF!)+(#REF!)</f>
        <v>#REF!</v>
      </c>
      <c r="L77" s="15" t="e">
        <f ca="1">('LCS Jan-13'!N58)+('LCS Feb-13'!N68)+(#REF!)+(#REF!)+(#REF!)+(#REF!)+(#REF!)+(#REF!)+(#REF!)+(#REF!)+(#REF!)+(#REF!)</f>
        <v>#REF!</v>
      </c>
      <c r="M77" s="15" t="e">
        <f ca="1">('LCS Jan-13'!O58)+('LCS Feb-13'!O68)+(#REF!)+(#REF!)+(#REF!)+(#REF!)+(#REF!)+(#REF!)+(#REF!)+(#REF!)+(#REF!)+(#REF!)</f>
        <v>#REF!</v>
      </c>
      <c r="N77" s="15" t="e">
        <f ca="1">('LCS Jan-13'!P58)+('LCS Feb-13'!P68)+(#REF!)+(#REF!)+(#REF!)+(#REF!)+(#REF!)+(#REF!)+(#REF!)+(#REF!)+(#REF!)+(#REF!)</f>
        <v>#REF!</v>
      </c>
      <c r="O77" s="15" t="e">
        <f ca="1">('LCS Jan-13'!Q58)+('LCS Feb-13'!Q68)+(#REF!)+(#REF!)+(#REF!)+(#REF!)+(#REF!)+(#REF!)+(#REF!)+(#REF!)+(#REF!)+(#REF!)</f>
        <v>#REF!</v>
      </c>
      <c r="P77" s="15" t="e">
        <f ca="1">('LCS Jan-13'!R58)+('LCS Feb-13'!R68)+(#REF!)+(#REF!)+(#REF!)+(#REF!)+(#REF!)+(#REF!)+(#REF!)+(#REF!)+(#REF!)+(#REF!)</f>
        <v>#REF!</v>
      </c>
      <c r="Q77" s="15" t="e">
        <f ca="1">('LCS Jan-13'!S58)+('LCS Feb-13'!S68)+(#REF!)+(#REF!)+(#REF!)+(#REF!)+(#REF!)+(#REF!)+(#REF!)+(#REF!)+(#REF!)+(#REF!)</f>
        <v>#REF!</v>
      </c>
      <c r="R77" s="101" t="e">
        <f ca="1">('LCS Jan-13'!T58)+('LCS Feb-13'!T68)+(#REF!)+(#REF!)+(#REF!)+(#REF!)+(#REF!)+(#REF!)+(#REF!)+(#REF!)+(#REF!)+(#REF!)</f>
        <v>#REF!</v>
      </c>
      <c r="S77" s="162" t="e">
        <f t="shared" ca="1" si="11"/>
        <v>#REF!</v>
      </c>
      <c r="T77" s="116" t="e">
        <f t="shared" ca="1" si="9"/>
        <v>#REF!</v>
      </c>
      <c r="U77" s="117" t="e">
        <f>('LCS Jan-13'!A58)+('LCS Feb-13'!A68)+(#REF!)+(#REF!)+(#REF!)+(#REF!)+(#REF!)+(#REF!)+(#REF!)+(#REF!)+(#REF!)+(#REF!)</f>
        <v>#REF!</v>
      </c>
      <c r="V77" s="118" t="e">
        <f t="shared" si="10"/>
        <v>#REF!</v>
      </c>
      <c r="W77" s="21"/>
    </row>
    <row r="78" spans="1:23" ht="18" customHeight="1" thickBot="1" x14ac:dyDescent="0.3">
      <c r="A78" s="88" t="s">
        <v>45</v>
      </c>
      <c r="B78" s="149" t="e">
        <f t="shared" ref="B78:V78" ca="1" si="12">SUM(B57:B77)</f>
        <v>#REF!</v>
      </c>
      <c r="C78" s="150" t="e">
        <f t="shared" ca="1" si="12"/>
        <v>#REF!</v>
      </c>
      <c r="D78" s="150" t="e">
        <f t="shared" ca="1" si="12"/>
        <v>#REF!</v>
      </c>
      <c r="E78" s="150" t="e">
        <f t="shared" ca="1" si="12"/>
        <v>#REF!</v>
      </c>
      <c r="F78" s="150" t="e">
        <f t="shared" ca="1" si="12"/>
        <v>#REF!</v>
      </c>
      <c r="G78" s="150" t="e">
        <f t="shared" ca="1" si="12"/>
        <v>#REF!</v>
      </c>
      <c r="H78" s="150" t="e">
        <f t="shared" ca="1" si="12"/>
        <v>#REF!</v>
      </c>
      <c r="I78" s="150" t="e">
        <f t="shared" ca="1" si="12"/>
        <v>#REF!</v>
      </c>
      <c r="J78" s="150" t="e">
        <f t="shared" ca="1" si="12"/>
        <v>#REF!</v>
      </c>
      <c r="K78" s="150" t="e">
        <f t="shared" ca="1" si="12"/>
        <v>#REF!</v>
      </c>
      <c r="L78" s="150" t="e">
        <f t="shared" ca="1" si="12"/>
        <v>#REF!</v>
      </c>
      <c r="M78" s="150" t="e">
        <f t="shared" ca="1" si="12"/>
        <v>#REF!</v>
      </c>
      <c r="N78" s="150" t="e">
        <f t="shared" ca="1" si="12"/>
        <v>#REF!</v>
      </c>
      <c r="O78" s="150" t="e">
        <f t="shared" ca="1" si="12"/>
        <v>#REF!</v>
      </c>
      <c r="P78" s="150" t="e">
        <f t="shared" ca="1" si="12"/>
        <v>#REF!</v>
      </c>
      <c r="Q78" s="150" t="e">
        <f t="shared" ca="1" si="12"/>
        <v>#REF!</v>
      </c>
      <c r="R78" s="126" t="e">
        <f t="shared" ca="1" si="12"/>
        <v>#REF!</v>
      </c>
      <c r="S78" s="163" t="e">
        <f ca="1">SUM(S57:S77)</f>
        <v>#REF!</v>
      </c>
      <c r="T78" s="151" t="e">
        <f t="shared" ca="1" si="12"/>
        <v>#REF!</v>
      </c>
      <c r="U78" s="152" t="e">
        <f t="shared" si="12"/>
        <v>#REF!</v>
      </c>
      <c r="V78" s="153" t="e">
        <f t="shared" si="12"/>
        <v>#REF!</v>
      </c>
      <c r="W78" s="115"/>
    </row>
    <row r="79" spans="1:23" ht="15.75" thickBot="1" x14ac:dyDescent="0.3">
      <c r="A79" s="21"/>
      <c r="B79" s="21"/>
      <c r="C79" s="21"/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</row>
    <row r="80" spans="1:23" ht="28.5" customHeight="1" thickBot="1" x14ac:dyDescent="0.3">
      <c r="A80" s="21"/>
      <c r="B80" s="183" t="s">
        <v>0</v>
      </c>
      <c r="C80" s="184"/>
      <c r="D80" s="184"/>
      <c r="E80" s="184"/>
      <c r="F80" s="184"/>
      <c r="G80" s="184"/>
      <c r="H80" s="184"/>
      <c r="I80" s="184"/>
      <c r="J80" s="184"/>
      <c r="K80" s="184"/>
      <c r="L80" s="184"/>
      <c r="M80" s="184"/>
      <c r="N80" s="184"/>
      <c r="O80" s="184"/>
      <c r="P80" s="184"/>
      <c r="Q80" s="184"/>
      <c r="R80" s="184"/>
      <c r="S80" s="184"/>
      <c r="T80" s="185"/>
      <c r="U80" s="119"/>
      <c r="V80" s="119"/>
      <c r="W80" s="21"/>
    </row>
    <row r="81" spans="1:23" ht="60" customHeight="1" thickBot="1" x14ac:dyDescent="0.3">
      <c r="A81" s="120" t="s">
        <v>54</v>
      </c>
      <c r="B81" s="137" t="s">
        <v>4</v>
      </c>
      <c r="C81" s="138" t="s">
        <v>5</v>
      </c>
      <c r="D81" s="138" t="s">
        <v>6</v>
      </c>
      <c r="E81" s="138" t="s">
        <v>7</v>
      </c>
      <c r="F81" s="138" t="s">
        <v>8</v>
      </c>
      <c r="G81" s="138" t="s">
        <v>9</v>
      </c>
      <c r="H81" s="138" t="s">
        <v>10</v>
      </c>
      <c r="I81" s="138" t="s">
        <v>11</v>
      </c>
      <c r="J81" s="138" t="s">
        <v>12</v>
      </c>
      <c r="K81" s="138" t="s">
        <v>13</v>
      </c>
      <c r="L81" s="138" t="s">
        <v>14</v>
      </c>
      <c r="M81" s="138" t="s">
        <v>15</v>
      </c>
      <c r="N81" s="138" t="s">
        <v>16</v>
      </c>
      <c r="O81" s="138" t="s">
        <v>17</v>
      </c>
      <c r="P81" s="138" t="s">
        <v>18</v>
      </c>
      <c r="Q81" s="139" t="s">
        <v>19</v>
      </c>
      <c r="R81" s="139" t="s">
        <v>64</v>
      </c>
      <c r="S81" s="161" t="s">
        <v>65</v>
      </c>
      <c r="T81" s="144" t="s">
        <v>46</v>
      </c>
      <c r="U81" s="21"/>
      <c r="V81" s="21"/>
      <c r="W81" s="21"/>
    </row>
    <row r="82" spans="1:23" x14ac:dyDescent="0.25">
      <c r="A82" s="96" t="s">
        <v>23</v>
      </c>
      <c r="B82" s="99" t="e">
        <f t="shared" ref="B82:I82" ca="1" si="13">B57/$T82</f>
        <v>#REF!</v>
      </c>
      <c r="C82" s="15" t="e">
        <f t="shared" ca="1" si="13"/>
        <v>#REF!</v>
      </c>
      <c r="D82" s="15" t="e">
        <f t="shared" ca="1" si="13"/>
        <v>#REF!</v>
      </c>
      <c r="E82" s="15" t="e">
        <f t="shared" ca="1" si="13"/>
        <v>#REF!</v>
      </c>
      <c r="F82" s="15" t="e">
        <f t="shared" ca="1" si="13"/>
        <v>#REF!</v>
      </c>
      <c r="G82" s="15" t="e">
        <f t="shared" ca="1" si="13"/>
        <v>#REF!</v>
      </c>
      <c r="H82" s="15" t="e">
        <f t="shared" ca="1" si="13"/>
        <v>#REF!</v>
      </c>
      <c r="I82" s="15" t="e">
        <f t="shared" ca="1" si="13"/>
        <v>#REF!</v>
      </c>
      <c r="J82" s="15" t="e">
        <f t="shared" ref="J82:J102" ca="1" si="14">J57/$T82</f>
        <v>#REF!</v>
      </c>
      <c r="K82" s="15" t="e">
        <f t="shared" ref="K82:R82" ca="1" si="15">K57/$T82</f>
        <v>#REF!</v>
      </c>
      <c r="L82" s="15" t="e">
        <f t="shared" ca="1" si="15"/>
        <v>#REF!</v>
      </c>
      <c r="M82" s="15" t="e">
        <f t="shared" ca="1" si="15"/>
        <v>#REF!</v>
      </c>
      <c r="N82" s="15" t="e">
        <f t="shared" ca="1" si="15"/>
        <v>#REF!</v>
      </c>
      <c r="O82" s="15" t="e">
        <f t="shared" ca="1" si="15"/>
        <v>#REF!</v>
      </c>
      <c r="P82" s="15" t="e">
        <f t="shared" ca="1" si="15"/>
        <v>#REF!</v>
      </c>
      <c r="Q82" s="15" t="e">
        <f t="shared" ca="1" si="15"/>
        <v>#REF!</v>
      </c>
      <c r="R82" s="101" t="e">
        <f t="shared" ca="1" si="15"/>
        <v>#REF!</v>
      </c>
      <c r="S82" s="164" t="e">
        <f ca="1">R82/$M$3</f>
        <v>#REF!</v>
      </c>
      <c r="T82" s="121" t="e">
        <f t="shared" ref="T82:T102" si="16">U57</f>
        <v>#REF!</v>
      </c>
      <c r="U82" s="21"/>
      <c r="V82" s="21"/>
      <c r="W82" s="21"/>
    </row>
    <row r="83" spans="1:23" x14ac:dyDescent="0.25">
      <c r="A83" s="96" t="s">
        <v>24</v>
      </c>
      <c r="B83" s="99" t="e">
        <f t="shared" ref="B83:R83" ca="1" si="17">B58/$T83</f>
        <v>#REF!</v>
      </c>
      <c r="C83" s="15" t="e">
        <f t="shared" ca="1" si="17"/>
        <v>#REF!</v>
      </c>
      <c r="D83" s="15" t="e">
        <f t="shared" ca="1" si="17"/>
        <v>#REF!</v>
      </c>
      <c r="E83" s="15" t="e">
        <f t="shared" ca="1" si="17"/>
        <v>#REF!</v>
      </c>
      <c r="F83" s="15" t="e">
        <f t="shared" ca="1" si="17"/>
        <v>#REF!</v>
      </c>
      <c r="G83" s="15" t="e">
        <f t="shared" ca="1" si="17"/>
        <v>#REF!</v>
      </c>
      <c r="H83" s="15" t="e">
        <f t="shared" ca="1" si="17"/>
        <v>#REF!</v>
      </c>
      <c r="I83" s="15" t="e">
        <f t="shared" ca="1" si="17"/>
        <v>#REF!</v>
      </c>
      <c r="J83" s="15" t="e">
        <f t="shared" ca="1" si="14"/>
        <v>#REF!</v>
      </c>
      <c r="K83" s="15" t="e">
        <f t="shared" ca="1" si="17"/>
        <v>#REF!</v>
      </c>
      <c r="L83" s="15" t="e">
        <f t="shared" ca="1" si="17"/>
        <v>#REF!</v>
      </c>
      <c r="M83" s="15" t="e">
        <f t="shared" ca="1" si="17"/>
        <v>#REF!</v>
      </c>
      <c r="N83" s="15" t="e">
        <f t="shared" ca="1" si="17"/>
        <v>#REF!</v>
      </c>
      <c r="O83" s="15" t="e">
        <f t="shared" ca="1" si="17"/>
        <v>#REF!</v>
      </c>
      <c r="P83" s="15" t="e">
        <f t="shared" ca="1" si="17"/>
        <v>#REF!</v>
      </c>
      <c r="Q83" s="15" t="e">
        <f t="shared" ca="1" si="17"/>
        <v>#REF!</v>
      </c>
      <c r="R83" s="101" t="e">
        <f t="shared" ca="1" si="17"/>
        <v>#REF!</v>
      </c>
      <c r="S83" s="164" t="e">
        <f t="shared" ref="S83:S102" ca="1" si="18">R83/$M$3</f>
        <v>#REF!</v>
      </c>
      <c r="T83" s="121" t="e">
        <f t="shared" si="16"/>
        <v>#REF!</v>
      </c>
      <c r="U83" s="21"/>
      <c r="V83" s="21"/>
      <c r="W83" s="21"/>
    </row>
    <row r="84" spans="1:23" x14ac:dyDescent="0.25">
      <c r="A84" s="96" t="s">
        <v>25</v>
      </c>
      <c r="B84" s="99" t="e">
        <f t="shared" ref="B84:R84" ca="1" si="19">B59/$T84</f>
        <v>#REF!</v>
      </c>
      <c r="C84" s="15" t="e">
        <f t="shared" ca="1" si="19"/>
        <v>#REF!</v>
      </c>
      <c r="D84" s="15" t="e">
        <f t="shared" ca="1" si="19"/>
        <v>#REF!</v>
      </c>
      <c r="E84" s="15" t="e">
        <f t="shared" ca="1" si="19"/>
        <v>#REF!</v>
      </c>
      <c r="F84" s="15" t="e">
        <f t="shared" ca="1" si="19"/>
        <v>#REF!</v>
      </c>
      <c r="G84" s="15" t="e">
        <f t="shared" ca="1" si="19"/>
        <v>#REF!</v>
      </c>
      <c r="H84" s="15" t="e">
        <f t="shared" ca="1" si="19"/>
        <v>#REF!</v>
      </c>
      <c r="I84" s="15" t="e">
        <f t="shared" ca="1" si="19"/>
        <v>#REF!</v>
      </c>
      <c r="J84" s="15" t="e">
        <f t="shared" ca="1" si="14"/>
        <v>#REF!</v>
      </c>
      <c r="K84" s="15" t="e">
        <f t="shared" ca="1" si="19"/>
        <v>#REF!</v>
      </c>
      <c r="L84" s="15" t="e">
        <f t="shared" ca="1" si="19"/>
        <v>#REF!</v>
      </c>
      <c r="M84" s="15" t="e">
        <f t="shared" ca="1" si="19"/>
        <v>#REF!</v>
      </c>
      <c r="N84" s="15" t="e">
        <f t="shared" ca="1" si="19"/>
        <v>#REF!</v>
      </c>
      <c r="O84" s="15" t="e">
        <f t="shared" ca="1" si="19"/>
        <v>#REF!</v>
      </c>
      <c r="P84" s="15" t="e">
        <f t="shared" ca="1" si="19"/>
        <v>#REF!</v>
      </c>
      <c r="Q84" s="15" t="e">
        <f t="shared" ca="1" si="19"/>
        <v>#REF!</v>
      </c>
      <c r="R84" s="101" t="e">
        <f t="shared" ca="1" si="19"/>
        <v>#REF!</v>
      </c>
      <c r="S84" s="164" t="e">
        <f t="shared" ca="1" si="18"/>
        <v>#REF!</v>
      </c>
      <c r="T84" s="121" t="e">
        <f t="shared" si="16"/>
        <v>#REF!</v>
      </c>
      <c r="U84" s="21"/>
      <c r="V84" s="21"/>
      <c r="W84" s="21"/>
    </row>
    <row r="85" spans="1:23" x14ac:dyDescent="0.25">
      <c r="A85" s="96" t="s">
        <v>60</v>
      </c>
      <c r="B85" s="99" t="e">
        <f t="shared" ref="B85:R85" ca="1" si="20">B60/$T85</f>
        <v>#REF!</v>
      </c>
      <c r="C85" s="15" t="e">
        <f t="shared" ca="1" si="20"/>
        <v>#REF!</v>
      </c>
      <c r="D85" s="15" t="e">
        <f t="shared" ca="1" si="20"/>
        <v>#REF!</v>
      </c>
      <c r="E85" s="15" t="e">
        <f t="shared" ca="1" si="20"/>
        <v>#REF!</v>
      </c>
      <c r="F85" s="15" t="e">
        <f t="shared" ca="1" si="20"/>
        <v>#REF!</v>
      </c>
      <c r="G85" s="15" t="e">
        <f t="shared" ca="1" si="20"/>
        <v>#REF!</v>
      </c>
      <c r="H85" s="15" t="e">
        <f t="shared" ca="1" si="20"/>
        <v>#REF!</v>
      </c>
      <c r="I85" s="15" t="e">
        <f t="shared" ca="1" si="20"/>
        <v>#REF!</v>
      </c>
      <c r="J85" s="15" t="e">
        <f t="shared" ca="1" si="14"/>
        <v>#REF!</v>
      </c>
      <c r="K85" s="15" t="e">
        <f t="shared" ca="1" si="20"/>
        <v>#REF!</v>
      </c>
      <c r="L85" s="15" t="e">
        <f t="shared" ca="1" si="20"/>
        <v>#REF!</v>
      </c>
      <c r="M85" s="15" t="e">
        <f t="shared" ca="1" si="20"/>
        <v>#REF!</v>
      </c>
      <c r="N85" s="15" t="e">
        <f t="shared" ca="1" si="20"/>
        <v>#REF!</v>
      </c>
      <c r="O85" s="15" t="e">
        <f t="shared" ca="1" si="20"/>
        <v>#REF!</v>
      </c>
      <c r="P85" s="15" t="e">
        <f t="shared" ca="1" si="20"/>
        <v>#REF!</v>
      </c>
      <c r="Q85" s="15" t="e">
        <f t="shared" ca="1" si="20"/>
        <v>#REF!</v>
      </c>
      <c r="R85" s="101" t="e">
        <f t="shared" ca="1" si="20"/>
        <v>#REF!</v>
      </c>
      <c r="S85" s="164" t="e">
        <f t="shared" ca="1" si="18"/>
        <v>#REF!</v>
      </c>
      <c r="T85" s="121" t="e">
        <f t="shared" si="16"/>
        <v>#REF!</v>
      </c>
      <c r="U85" s="21"/>
      <c r="V85" s="21"/>
      <c r="W85" s="21"/>
    </row>
    <row r="86" spans="1:23" x14ac:dyDescent="0.25">
      <c r="A86" s="96" t="s">
        <v>58</v>
      </c>
      <c r="B86" s="99" t="e">
        <f t="shared" ref="B86:R86" ca="1" si="21">B61/$T86</f>
        <v>#REF!</v>
      </c>
      <c r="C86" s="15" t="e">
        <f t="shared" ca="1" si="21"/>
        <v>#REF!</v>
      </c>
      <c r="D86" s="15" t="e">
        <f t="shared" ca="1" si="21"/>
        <v>#REF!</v>
      </c>
      <c r="E86" s="15" t="e">
        <f t="shared" ca="1" si="21"/>
        <v>#REF!</v>
      </c>
      <c r="F86" s="15" t="e">
        <f t="shared" ca="1" si="21"/>
        <v>#REF!</v>
      </c>
      <c r="G86" s="15" t="e">
        <f t="shared" ca="1" si="21"/>
        <v>#REF!</v>
      </c>
      <c r="H86" s="15" t="e">
        <f t="shared" ca="1" si="21"/>
        <v>#REF!</v>
      </c>
      <c r="I86" s="15" t="e">
        <f t="shared" ca="1" si="21"/>
        <v>#REF!</v>
      </c>
      <c r="J86" s="15" t="e">
        <f t="shared" ca="1" si="14"/>
        <v>#REF!</v>
      </c>
      <c r="K86" s="15" t="e">
        <f t="shared" ca="1" si="21"/>
        <v>#REF!</v>
      </c>
      <c r="L86" s="15" t="e">
        <f t="shared" ca="1" si="21"/>
        <v>#REF!</v>
      </c>
      <c r="M86" s="15" t="e">
        <f t="shared" ca="1" si="21"/>
        <v>#REF!</v>
      </c>
      <c r="N86" s="15" t="e">
        <f t="shared" ca="1" si="21"/>
        <v>#REF!</v>
      </c>
      <c r="O86" s="15" t="e">
        <f t="shared" ca="1" si="21"/>
        <v>#REF!</v>
      </c>
      <c r="P86" s="15" t="e">
        <f t="shared" ca="1" si="21"/>
        <v>#REF!</v>
      </c>
      <c r="Q86" s="15" t="e">
        <f t="shared" ca="1" si="21"/>
        <v>#REF!</v>
      </c>
      <c r="R86" s="101" t="e">
        <f t="shared" ca="1" si="21"/>
        <v>#REF!</v>
      </c>
      <c r="S86" s="164" t="e">
        <f t="shared" ca="1" si="18"/>
        <v>#REF!</v>
      </c>
      <c r="T86" s="121" t="e">
        <f t="shared" si="16"/>
        <v>#REF!</v>
      </c>
      <c r="U86" s="21"/>
      <c r="V86" s="21"/>
      <c r="W86" s="21"/>
    </row>
    <row r="87" spans="1:23" x14ac:dyDescent="0.25">
      <c r="A87" s="96" t="s">
        <v>26</v>
      </c>
      <c r="B87" s="99" t="e">
        <f t="shared" ref="B87:R87" ca="1" si="22">B62/$T87</f>
        <v>#REF!</v>
      </c>
      <c r="C87" s="15" t="e">
        <f t="shared" ca="1" si="22"/>
        <v>#REF!</v>
      </c>
      <c r="D87" s="15" t="e">
        <f t="shared" ca="1" si="22"/>
        <v>#REF!</v>
      </c>
      <c r="E87" s="15" t="e">
        <f t="shared" ca="1" si="22"/>
        <v>#REF!</v>
      </c>
      <c r="F87" s="15" t="e">
        <f t="shared" ca="1" si="22"/>
        <v>#REF!</v>
      </c>
      <c r="G87" s="15" t="e">
        <f t="shared" ca="1" si="22"/>
        <v>#REF!</v>
      </c>
      <c r="H87" s="15" t="e">
        <f t="shared" ca="1" si="22"/>
        <v>#REF!</v>
      </c>
      <c r="I87" s="15" t="e">
        <f t="shared" ca="1" si="22"/>
        <v>#REF!</v>
      </c>
      <c r="J87" s="15" t="e">
        <f t="shared" ca="1" si="14"/>
        <v>#REF!</v>
      </c>
      <c r="K87" s="15" t="e">
        <f t="shared" ca="1" si="22"/>
        <v>#REF!</v>
      </c>
      <c r="L87" s="15" t="e">
        <f t="shared" ca="1" si="22"/>
        <v>#REF!</v>
      </c>
      <c r="M87" s="15" t="e">
        <f t="shared" ca="1" si="22"/>
        <v>#REF!</v>
      </c>
      <c r="N87" s="15" t="e">
        <f t="shared" ca="1" si="22"/>
        <v>#REF!</v>
      </c>
      <c r="O87" s="15" t="e">
        <f t="shared" ca="1" si="22"/>
        <v>#REF!</v>
      </c>
      <c r="P87" s="15" t="e">
        <f t="shared" ca="1" si="22"/>
        <v>#REF!</v>
      </c>
      <c r="Q87" s="15" t="e">
        <f t="shared" ca="1" si="22"/>
        <v>#REF!</v>
      </c>
      <c r="R87" s="101" t="e">
        <f t="shared" ca="1" si="22"/>
        <v>#REF!</v>
      </c>
      <c r="S87" s="164" t="e">
        <f t="shared" ca="1" si="18"/>
        <v>#REF!</v>
      </c>
      <c r="T87" s="121" t="e">
        <f t="shared" si="16"/>
        <v>#REF!</v>
      </c>
      <c r="U87" s="21"/>
      <c r="V87" s="21"/>
      <c r="W87" s="21"/>
    </row>
    <row r="88" spans="1:23" x14ac:dyDescent="0.25">
      <c r="A88" s="96" t="s">
        <v>37</v>
      </c>
      <c r="B88" s="99" t="e">
        <f t="shared" ref="B88:R88" ca="1" si="23">B63/$T88</f>
        <v>#REF!</v>
      </c>
      <c r="C88" s="15" t="e">
        <f t="shared" ca="1" si="23"/>
        <v>#REF!</v>
      </c>
      <c r="D88" s="15" t="e">
        <f t="shared" ca="1" si="23"/>
        <v>#REF!</v>
      </c>
      <c r="E88" s="15" t="e">
        <f t="shared" ca="1" si="23"/>
        <v>#REF!</v>
      </c>
      <c r="F88" s="15" t="e">
        <f t="shared" ca="1" si="23"/>
        <v>#REF!</v>
      </c>
      <c r="G88" s="15" t="e">
        <f t="shared" ca="1" si="23"/>
        <v>#REF!</v>
      </c>
      <c r="H88" s="15" t="e">
        <f t="shared" ca="1" si="23"/>
        <v>#REF!</v>
      </c>
      <c r="I88" s="15" t="e">
        <f t="shared" ca="1" si="23"/>
        <v>#REF!</v>
      </c>
      <c r="J88" s="15" t="e">
        <f t="shared" ca="1" si="14"/>
        <v>#REF!</v>
      </c>
      <c r="K88" s="15" t="e">
        <f t="shared" ca="1" si="23"/>
        <v>#REF!</v>
      </c>
      <c r="L88" s="15" t="e">
        <f t="shared" ca="1" si="23"/>
        <v>#REF!</v>
      </c>
      <c r="M88" s="15" t="e">
        <f t="shared" ca="1" si="23"/>
        <v>#REF!</v>
      </c>
      <c r="N88" s="15" t="e">
        <f t="shared" ca="1" si="23"/>
        <v>#REF!</v>
      </c>
      <c r="O88" s="15" t="e">
        <f t="shared" ca="1" si="23"/>
        <v>#REF!</v>
      </c>
      <c r="P88" s="15" t="e">
        <f t="shared" ca="1" si="23"/>
        <v>#REF!</v>
      </c>
      <c r="Q88" s="15" t="e">
        <f t="shared" ca="1" si="23"/>
        <v>#REF!</v>
      </c>
      <c r="R88" s="101" t="e">
        <f t="shared" ca="1" si="23"/>
        <v>#REF!</v>
      </c>
      <c r="S88" s="164" t="e">
        <f t="shared" ca="1" si="18"/>
        <v>#REF!</v>
      </c>
      <c r="T88" s="121" t="e">
        <f t="shared" si="16"/>
        <v>#REF!</v>
      </c>
      <c r="U88" s="21"/>
      <c r="V88" s="21"/>
      <c r="W88" s="21"/>
    </row>
    <row r="89" spans="1:23" x14ac:dyDescent="0.25">
      <c r="A89" s="96" t="s">
        <v>27</v>
      </c>
      <c r="B89" s="99" t="e">
        <f t="shared" ref="B89:R89" ca="1" si="24">B64/$T89</f>
        <v>#REF!</v>
      </c>
      <c r="C89" s="15" t="e">
        <f t="shared" ca="1" si="24"/>
        <v>#REF!</v>
      </c>
      <c r="D89" s="15" t="e">
        <f t="shared" ca="1" si="24"/>
        <v>#REF!</v>
      </c>
      <c r="E89" s="15" t="e">
        <f t="shared" ca="1" si="24"/>
        <v>#REF!</v>
      </c>
      <c r="F89" s="15" t="e">
        <f t="shared" ca="1" si="24"/>
        <v>#REF!</v>
      </c>
      <c r="G89" s="15" t="e">
        <f t="shared" ca="1" si="24"/>
        <v>#REF!</v>
      </c>
      <c r="H89" s="15" t="e">
        <f t="shared" ca="1" si="24"/>
        <v>#REF!</v>
      </c>
      <c r="I89" s="15" t="e">
        <f t="shared" ca="1" si="24"/>
        <v>#REF!</v>
      </c>
      <c r="J89" s="15" t="e">
        <f t="shared" ca="1" si="14"/>
        <v>#REF!</v>
      </c>
      <c r="K89" s="15" t="e">
        <f t="shared" ca="1" si="24"/>
        <v>#REF!</v>
      </c>
      <c r="L89" s="15" t="e">
        <f t="shared" ca="1" si="24"/>
        <v>#REF!</v>
      </c>
      <c r="M89" s="15" t="e">
        <f t="shared" ca="1" si="24"/>
        <v>#REF!</v>
      </c>
      <c r="N89" s="15" t="e">
        <f t="shared" ca="1" si="24"/>
        <v>#REF!</v>
      </c>
      <c r="O89" s="15" t="e">
        <f t="shared" ca="1" si="24"/>
        <v>#REF!</v>
      </c>
      <c r="P89" s="15" t="e">
        <f t="shared" ca="1" si="24"/>
        <v>#REF!</v>
      </c>
      <c r="Q89" s="15" t="e">
        <f t="shared" ca="1" si="24"/>
        <v>#REF!</v>
      </c>
      <c r="R89" s="101" t="e">
        <f t="shared" ca="1" si="24"/>
        <v>#REF!</v>
      </c>
      <c r="S89" s="164" t="e">
        <f t="shared" ca="1" si="18"/>
        <v>#REF!</v>
      </c>
      <c r="T89" s="121" t="e">
        <f t="shared" si="16"/>
        <v>#REF!</v>
      </c>
      <c r="U89" s="21"/>
      <c r="V89" s="21"/>
      <c r="W89" s="21"/>
    </row>
    <row r="90" spans="1:23" x14ac:dyDescent="0.25">
      <c r="A90" s="96" t="s">
        <v>57</v>
      </c>
      <c r="B90" s="99" t="e">
        <f t="shared" ref="B90:R90" ca="1" si="25">B65/$T90</f>
        <v>#REF!</v>
      </c>
      <c r="C90" s="15" t="e">
        <f t="shared" ca="1" si="25"/>
        <v>#REF!</v>
      </c>
      <c r="D90" s="15" t="e">
        <f t="shared" ca="1" si="25"/>
        <v>#REF!</v>
      </c>
      <c r="E90" s="15" t="e">
        <f t="shared" ca="1" si="25"/>
        <v>#REF!</v>
      </c>
      <c r="F90" s="15" t="e">
        <f t="shared" ca="1" si="25"/>
        <v>#REF!</v>
      </c>
      <c r="G90" s="15" t="e">
        <f t="shared" ca="1" si="25"/>
        <v>#REF!</v>
      </c>
      <c r="H90" s="15" t="e">
        <f t="shared" ca="1" si="25"/>
        <v>#REF!</v>
      </c>
      <c r="I90" s="15" t="e">
        <f t="shared" ca="1" si="25"/>
        <v>#REF!</v>
      </c>
      <c r="J90" s="15" t="e">
        <f t="shared" ca="1" si="14"/>
        <v>#REF!</v>
      </c>
      <c r="K90" s="15" t="e">
        <f t="shared" ca="1" si="25"/>
        <v>#REF!</v>
      </c>
      <c r="L90" s="15" t="e">
        <f t="shared" ca="1" si="25"/>
        <v>#REF!</v>
      </c>
      <c r="M90" s="15" t="e">
        <f t="shared" ca="1" si="25"/>
        <v>#REF!</v>
      </c>
      <c r="N90" s="15" t="e">
        <f t="shared" ca="1" si="25"/>
        <v>#REF!</v>
      </c>
      <c r="O90" s="15" t="e">
        <f t="shared" ca="1" si="25"/>
        <v>#REF!</v>
      </c>
      <c r="P90" s="15" t="e">
        <f t="shared" ca="1" si="25"/>
        <v>#REF!</v>
      </c>
      <c r="Q90" s="15" t="e">
        <f t="shared" ca="1" si="25"/>
        <v>#REF!</v>
      </c>
      <c r="R90" s="101" t="e">
        <f t="shared" ca="1" si="25"/>
        <v>#REF!</v>
      </c>
      <c r="S90" s="164" t="e">
        <f t="shared" ca="1" si="18"/>
        <v>#REF!</v>
      </c>
      <c r="T90" s="121" t="e">
        <f t="shared" si="16"/>
        <v>#REF!</v>
      </c>
      <c r="U90" s="21"/>
      <c r="V90" s="21"/>
      <c r="W90" s="21"/>
    </row>
    <row r="91" spans="1:23" x14ac:dyDescent="0.25">
      <c r="A91" s="96" t="s">
        <v>28</v>
      </c>
      <c r="B91" s="99" t="e">
        <f t="shared" ref="B91:R91" ca="1" si="26">B66/$T91</f>
        <v>#REF!</v>
      </c>
      <c r="C91" s="15" t="e">
        <f t="shared" ca="1" si="26"/>
        <v>#REF!</v>
      </c>
      <c r="D91" s="15" t="e">
        <f t="shared" ca="1" si="26"/>
        <v>#REF!</v>
      </c>
      <c r="E91" s="15" t="e">
        <f t="shared" ca="1" si="26"/>
        <v>#REF!</v>
      </c>
      <c r="F91" s="15" t="e">
        <f t="shared" ca="1" si="26"/>
        <v>#REF!</v>
      </c>
      <c r="G91" s="15" t="e">
        <f t="shared" ca="1" si="26"/>
        <v>#REF!</v>
      </c>
      <c r="H91" s="15" t="e">
        <f t="shared" ca="1" si="26"/>
        <v>#REF!</v>
      </c>
      <c r="I91" s="15" t="e">
        <f t="shared" ca="1" si="26"/>
        <v>#REF!</v>
      </c>
      <c r="J91" s="15" t="e">
        <f t="shared" ca="1" si="14"/>
        <v>#REF!</v>
      </c>
      <c r="K91" s="15" t="e">
        <f t="shared" ca="1" si="26"/>
        <v>#REF!</v>
      </c>
      <c r="L91" s="15" t="e">
        <f t="shared" ca="1" si="26"/>
        <v>#REF!</v>
      </c>
      <c r="M91" s="15" t="e">
        <f t="shared" ca="1" si="26"/>
        <v>#REF!</v>
      </c>
      <c r="N91" s="15" t="e">
        <f t="shared" ca="1" si="26"/>
        <v>#REF!</v>
      </c>
      <c r="O91" s="15" t="e">
        <f t="shared" ca="1" si="26"/>
        <v>#REF!</v>
      </c>
      <c r="P91" s="15" t="e">
        <f t="shared" ca="1" si="26"/>
        <v>#REF!</v>
      </c>
      <c r="Q91" s="15" t="e">
        <f t="shared" ca="1" si="26"/>
        <v>#REF!</v>
      </c>
      <c r="R91" s="101" t="e">
        <f t="shared" ca="1" si="26"/>
        <v>#REF!</v>
      </c>
      <c r="S91" s="164" t="e">
        <f t="shared" ca="1" si="18"/>
        <v>#REF!</v>
      </c>
      <c r="T91" s="121" t="e">
        <f t="shared" si="16"/>
        <v>#REF!</v>
      </c>
      <c r="U91" s="21"/>
      <c r="V91" s="21"/>
      <c r="W91" s="21"/>
    </row>
    <row r="92" spans="1:23" x14ac:dyDescent="0.25">
      <c r="A92" s="96" t="s">
        <v>29</v>
      </c>
      <c r="B92" s="99" t="e">
        <f t="shared" ref="B92:R92" ca="1" si="27">B67/$T92</f>
        <v>#REF!</v>
      </c>
      <c r="C92" s="15" t="e">
        <f t="shared" ca="1" si="27"/>
        <v>#REF!</v>
      </c>
      <c r="D92" s="15" t="e">
        <f t="shared" ca="1" si="27"/>
        <v>#REF!</v>
      </c>
      <c r="E92" s="15" t="e">
        <f t="shared" ca="1" si="27"/>
        <v>#REF!</v>
      </c>
      <c r="F92" s="15" t="e">
        <f t="shared" ca="1" si="27"/>
        <v>#REF!</v>
      </c>
      <c r="G92" s="15" t="e">
        <f t="shared" ca="1" si="27"/>
        <v>#REF!</v>
      </c>
      <c r="H92" s="15" t="e">
        <f t="shared" ca="1" si="27"/>
        <v>#REF!</v>
      </c>
      <c r="I92" s="15" t="e">
        <f t="shared" ca="1" si="27"/>
        <v>#REF!</v>
      </c>
      <c r="J92" s="15" t="e">
        <f t="shared" ca="1" si="14"/>
        <v>#REF!</v>
      </c>
      <c r="K92" s="15" t="e">
        <f t="shared" ca="1" si="27"/>
        <v>#REF!</v>
      </c>
      <c r="L92" s="15" t="e">
        <f t="shared" ca="1" si="27"/>
        <v>#REF!</v>
      </c>
      <c r="M92" s="15" t="e">
        <f t="shared" ca="1" si="27"/>
        <v>#REF!</v>
      </c>
      <c r="N92" s="15" t="e">
        <f t="shared" ca="1" si="27"/>
        <v>#REF!</v>
      </c>
      <c r="O92" s="15" t="e">
        <f t="shared" ca="1" si="27"/>
        <v>#REF!</v>
      </c>
      <c r="P92" s="15" t="e">
        <f t="shared" ca="1" si="27"/>
        <v>#REF!</v>
      </c>
      <c r="Q92" s="15" t="e">
        <f t="shared" ca="1" si="27"/>
        <v>#REF!</v>
      </c>
      <c r="R92" s="101" t="e">
        <f t="shared" ca="1" si="27"/>
        <v>#REF!</v>
      </c>
      <c r="S92" s="164" t="e">
        <f t="shared" ca="1" si="18"/>
        <v>#REF!</v>
      </c>
      <c r="T92" s="121" t="e">
        <f t="shared" si="16"/>
        <v>#REF!</v>
      </c>
      <c r="U92" s="21"/>
      <c r="V92" s="21"/>
      <c r="W92" s="21"/>
    </row>
    <row r="93" spans="1:23" x14ac:dyDescent="0.25">
      <c r="A93" s="96" t="s">
        <v>30</v>
      </c>
      <c r="B93" s="99" t="e">
        <f t="shared" ref="B93:R93" ca="1" si="28">B68/$T93</f>
        <v>#REF!</v>
      </c>
      <c r="C93" s="15" t="e">
        <f t="shared" ca="1" si="28"/>
        <v>#REF!</v>
      </c>
      <c r="D93" s="15" t="e">
        <f t="shared" ca="1" si="28"/>
        <v>#REF!</v>
      </c>
      <c r="E93" s="15" t="e">
        <f t="shared" ca="1" si="28"/>
        <v>#REF!</v>
      </c>
      <c r="F93" s="15" t="e">
        <f t="shared" ca="1" si="28"/>
        <v>#REF!</v>
      </c>
      <c r="G93" s="15" t="e">
        <f t="shared" ca="1" si="28"/>
        <v>#REF!</v>
      </c>
      <c r="H93" s="15" t="e">
        <f t="shared" ca="1" si="28"/>
        <v>#REF!</v>
      </c>
      <c r="I93" s="15" t="e">
        <f t="shared" ca="1" si="28"/>
        <v>#REF!</v>
      </c>
      <c r="J93" s="15" t="e">
        <f t="shared" ca="1" si="14"/>
        <v>#REF!</v>
      </c>
      <c r="K93" s="15" t="e">
        <f t="shared" ca="1" si="28"/>
        <v>#REF!</v>
      </c>
      <c r="L93" s="15" t="e">
        <f t="shared" ca="1" si="28"/>
        <v>#REF!</v>
      </c>
      <c r="M93" s="15" t="e">
        <f t="shared" ca="1" si="28"/>
        <v>#REF!</v>
      </c>
      <c r="N93" s="15" t="e">
        <f t="shared" ca="1" si="28"/>
        <v>#REF!</v>
      </c>
      <c r="O93" s="15" t="e">
        <f t="shared" ca="1" si="28"/>
        <v>#REF!</v>
      </c>
      <c r="P93" s="15" t="e">
        <f t="shared" ca="1" si="28"/>
        <v>#REF!</v>
      </c>
      <c r="Q93" s="15" t="e">
        <f t="shared" ca="1" si="28"/>
        <v>#REF!</v>
      </c>
      <c r="R93" s="101" t="e">
        <f t="shared" ca="1" si="28"/>
        <v>#REF!</v>
      </c>
      <c r="S93" s="164" t="e">
        <f t="shared" ca="1" si="18"/>
        <v>#REF!</v>
      </c>
      <c r="T93" s="121" t="e">
        <f t="shared" si="16"/>
        <v>#REF!</v>
      </c>
      <c r="U93" s="21"/>
      <c r="V93" s="21"/>
      <c r="W93" s="21"/>
    </row>
    <row r="94" spans="1:23" x14ac:dyDescent="0.25">
      <c r="A94" s="96" t="s">
        <v>31</v>
      </c>
      <c r="B94" s="99" t="e">
        <f t="shared" ref="B94:R94" ca="1" si="29">B69/$T94</f>
        <v>#REF!</v>
      </c>
      <c r="C94" s="15" t="e">
        <f t="shared" ca="1" si="29"/>
        <v>#REF!</v>
      </c>
      <c r="D94" s="15" t="e">
        <f t="shared" ca="1" si="29"/>
        <v>#REF!</v>
      </c>
      <c r="E94" s="15" t="e">
        <f t="shared" ca="1" si="29"/>
        <v>#REF!</v>
      </c>
      <c r="F94" s="15" t="e">
        <f t="shared" ca="1" si="29"/>
        <v>#REF!</v>
      </c>
      <c r="G94" s="15" t="e">
        <f t="shared" ca="1" si="29"/>
        <v>#REF!</v>
      </c>
      <c r="H94" s="15" t="e">
        <f t="shared" ca="1" si="29"/>
        <v>#REF!</v>
      </c>
      <c r="I94" s="15" t="e">
        <f t="shared" ca="1" si="29"/>
        <v>#REF!</v>
      </c>
      <c r="J94" s="15" t="e">
        <f t="shared" ca="1" si="14"/>
        <v>#REF!</v>
      </c>
      <c r="K94" s="15" t="e">
        <f t="shared" ca="1" si="29"/>
        <v>#REF!</v>
      </c>
      <c r="L94" s="15" t="e">
        <f t="shared" ca="1" si="29"/>
        <v>#REF!</v>
      </c>
      <c r="M94" s="15" t="e">
        <f t="shared" ca="1" si="29"/>
        <v>#REF!</v>
      </c>
      <c r="N94" s="15" t="e">
        <f t="shared" ca="1" si="29"/>
        <v>#REF!</v>
      </c>
      <c r="O94" s="15" t="e">
        <f t="shared" ca="1" si="29"/>
        <v>#REF!</v>
      </c>
      <c r="P94" s="15" t="e">
        <f t="shared" ca="1" si="29"/>
        <v>#REF!</v>
      </c>
      <c r="Q94" s="15" t="e">
        <f t="shared" ca="1" si="29"/>
        <v>#REF!</v>
      </c>
      <c r="R94" s="101" t="e">
        <f t="shared" ca="1" si="29"/>
        <v>#REF!</v>
      </c>
      <c r="S94" s="164" t="e">
        <f t="shared" ca="1" si="18"/>
        <v>#REF!</v>
      </c>
      <c r="T94" s="121" t="e">
        <f t="shared" si="16"/>
        <v>#REF!</v>
      </c>
      <c r="U94" s="21"/>
      <c r="V94" s="21"/>
      <c r="W94" s="21"/>
    </row>
    <row r="95" spans="1:23" x14ac:dyDescent="0.25">
      <c r="A95" s="96" t="s">
        <v>38</v>
      </c>
      <c r="B95" s="99" t="e">
        <f t="shared" ref="B95:R95" ca="1" si="30">B70/$T95</f>
        <v>#REF!</v>
      </c>
      <c r="C95" s="15" t="e">
        <f t="shared" ca="1" si="30"/>
        <v>#REF!</v>
      </c>
      <c r="D95" s="15" t="e">
        <f t="shared" ca="1" si="30"/>
        <v>#REF!</v>
      </c>
      <c r="E95" s="15" t="e">
        <f t="shared" ca="1" si="30"/>
        <v>#REF!</v>
      </c>
      <c r="F95" s="15" t="e">
        <f t="shared" ca="1" si="30"/>
        <v>#REF!</v>
      </c>
      <c r="G95" s="15" t="e">
        <f t="shared" ca="1" si="30"/>
        <v>#REF!</v>
      </c>
      <c r="H95" s="15" t="e">
        <f t="shared" ca="1" si="30"/>
        <v>#REF!</v>
      </c>
      <c r="I95" s="15" t="e">
        <f t="shared" ca="1" si="30"/>
        <v>#REF!</v>
      </c>
      <c r="J95" s="15" t="e">
        <f t="shared" ca="1" si="14"/>
        <v>#REF!</v>
      </c>
      <c r="K95" s="15" t="e">
        <f t="shared" ca="1" si="30"/>
        <v>#REF!</v>
      </c>
      <c r="L95" s="15" t="e">
        <f t="shared" ca="1" si="30"/>
        <v>#REF!</v>
      </c>
      <c r="M95" s="15" t="e">
        <f t="shared" ca="1" si="30"/>
        <v>#REF!</v>
      </c>
      <c r="N95" s="15" t="e">
        <f t="shared" ca="1" si="30"/>
        <v>#REF!</v>
      </c>
      <c r="O95" s="15" t="e">
        <f t="shared" ca="1" si="30"/>
        <v>#REF!</v>
      </c>
      <c r="P95" s="15" t="e">
        <f t="shared" ca="1" si="30"/>
        <v>#REF!</v>
      </c>
      <c r="Q95" s="15" t="e">
        <f t="shared" ca="1" si="30"/>
        <v>#REF!</v>
      </c>
      <c r="R95" s="101" t="e">
        <f t="shared" ca="1" si="30"/>
        <v>#REF!</v>
      </c>
      <c r="S95" s="164" t="e">
        <f t="shared" ca="1" si="18"/>
        <v>#REF!</v>
      </c>
      <c r="T95" s="121" t="e">
        <f t="shared" si="16"/>
        <v>#REF!</v>
      </c>
      <c r="U95" s="21"/>
      <c r="V95" s="21"/>
      <c r="W95" s="21"/>
    </row>
    <row r="96" spans="1:23" x14ac:dyDescent="0.25">
      <c r="A96" s="96" t="s">
        <v>32</v>
      </c>
      <c r="B96" s="99" t="e">
        <f t="shared" ref="B96:R96" ca="1" si="31">B71/$T96</f>
        <v>#REF!</v>
      </c>
      <c r="C96" s="15" t="e">
        <f t="shared" ca="1" si="31"/>
        <v>#REF!</v>
      </c>
      <c r="D96" s="15" t="e">
        <f t="shared" ca="1" si="31"/>
        <v>#REF!</v>
      </c>
      <c r="E96" s="15" t="e">
        <f t="shared" ca="1" si="31"/>
        <v>#REF!</v>
      </c>
      <c r="F96" s="15" t="e">
        <f t="shared" ca="1" si="31"/>
        <v>#REF!</v>
      </c>
      <c r="G96" s="15" t="e">
        <f t="shared" ca="1" si="31"/>
        <v>#REF!</v>
      </c>
      <c r="H96" s="15" t="e">
        <f t="shared" ca="1" si="31"/>
        <v>#REF!</v>
      </c>
      <c r="I96" s="15" t="e">
        <f t="shared" ca="1" si="31"/>
        <v>#REF!</v>
      </c>
      <c r="J96" s="15" t="e">
        <f t="shared" ca="1" si="14"/>
        <v>#REF!</v>
      </c>
      <c r="K96" s="15" t="e">
        <f t="shared" ca="1" si="31"/>
        <v>#REF!</v>
      </c>
      <c r="L96" s="15" t="e">
        <f t="shared" ca="1" si="31"/>
        <v>#REF!</v>
      </c>
      <c r="M96" s="15" t="e">
        <f t="shared" ca="1" si="31"/>
        <v>#REF!</v>
      </c>
      <c r="N96" s="15" t="e">
        <f t="shared" ca="1" si="31"/>
        <v>#REF!</v>
      </c>
      <c r="O96" s="15" t="e">
        <f t="shared" ca="1" si="31"/>
        <v>#REF!</v>
      </c>
      <c r="P96" s="15" t="e">
        <f t="shared" ca="1" si="31"/>
        <v>#REF!</v>
      </c>
      <c r="Q96" s="15" t="e">
        <f t="shared" ca="1" si="31"/>
        <v>#REF!</v>
      </c>
      <c r="R96" s="101" t="e">
        <f t="shared" ca="1" si="31"/>
        <v>#REF!</v>
      </c>
      <c r="S96" s="164" t="e">
        <f t="shared" ca="1" si="18"/>
        <v>#REF!</v>
      </c>
      <c r="T96" s="121" t="e">
        <f t="shared" si="16"/>
        <v>#REF!</v>
      </c>
      <c r="U96" s="21"/>
      <c r="V96" s="21"/>
      <c r="W96" s="21"/>
    </row>
    <row r="97" spans="1:23" x14ac:dyDescent="0.25">
      <c r="A97" s="96" t="s">
        <v>33</v>
      </c>
      <c r="B97" s="99" t="e">
        <f t="shared" ref="B97:R97" ca="1" si="32">B72/$T97</f>
        <v>#REF!</v>
      </c>
      <c r="C97" s="15" t="e">
        <f t="shared" ca="1" si="32"/>
        <v>#REF!</v>
      </c>
      <c r="D97" s="15" t="e">
        <f t="shared" ca="1" si="32"/>
        <v>#REF!</v>
      </c>
      <c r="E97" s="15" t="e">
        <f t="shared" ca="1" si="32"/>
        <v>#REF!</v>
      </c>
      <c r="F97" s="15" t="e">
        <f t="shared" ca="1" si="32"/>
        <v>#REF!</v>
      </c>
      <c r="G97" s="15" t="e">
        <f t="shared" ca="1" si="32"/>
        <v>#REF!</v>
      </c>
      <c r="H97" s="15" t="e">
        <f t="shared" ca="1" si="32"/>
        <v>#REF!</v>
      </c>
      <c r="I97" s="15" t="e">
        <f t="shared" ca="1" si="32"/>
        <v>#REF!</v>
      </c>
      <c r="J97" s="15" t="e">
        <f t="shared" ca="1" si="14"/>
        <v>#REF!</v>
      </c>
      <c r="K97" s="15" t="e">
        <f t="shared" ca="1" si="32"/>
        <v>#REF!</v>
      </c>
      <c r="L97" s="15" t="e">
        <f t="shared" ca="1" si="32"/>
        <v>#REF!</v>
      </c>
      <c r="M97" s="15" t="e">
        <f t="shared" ca="1" si="32"/>
        <v>#REF!</v>
      </c>
      <c r="N97" s="15" t="e">
        <f t="shared" ca="1" si="32"/>
        <v>#REF!</v>
      </c>
      <c r="O97" s="15" t="e">
        <f t="shared" ca="1" si="32"/>
        <v>#REF!</v>
      </c>
      <c r="P97" s="15" t="e">
        <f t="shared" ca="1" si="32"/>
        <v>#REF!</v>
      </c>
      <c r="Q97" s="15" t="e">
        <f t="shared" ca="1" si="32"/>
        <v>#REF!</v>
      </c>
      <c r="R97" s="101" t="e">
        <f t="shared" ca="1" si="32"/>
        <v>#REF!</v>
      </c>
      <c r="S97" s="164" t="e">
        <f t="shared" ca="1" si="18"/>
        <v>#REF!</v>
      </c>
      <c r="T97" s="121" t="e">
        <f t="shared" si="16"/>
        <v>#REF!</v>
      </c>
      <c r="U97" s="21"/>
      <c r="V97" s="21"/>
      <c r="W97" s="21"/>
    </row>
    <row r="98" spans="1:23" x14ac:dyDescent="0.25">
      <c r="A98" s="96" t="s">
        <v>62</v>
      </c>
      <c r="B98" s="99" t="e">
        <f t="shared" ref="B98:R98" ca="1" si="33">B73/$T98</f>
        <v>#REF!</v>
      </c>
      <c r="C98" s="15" t="e">
        <f t="shared" ca="1" si="33"/>
        <v>#REF!</v>
      </c>
      <c r="D98" s="15" t="e">
        <f t="shared" ca="1" si="33"/>
        <v>#REF!</v>
      </c>
      <c r="E98" s="15" t="e">
        <f t="shared" ca="1" si="33"/>
        <v>#REF!</v>
      </c>
      <c r="F98" s="15" t="e">
        <f t="shared" ca="1" si="33"/>
        <v>#REF!</v>
      </c>
      <c r="G98" s="15" t="e">
        <f t="shared" ca="1" si="33"/>
        <v>#REF!</v>
      </c>
      <c r="H98" s="15" t="e">
        <f t="shared" ca="1" si="33"/>
        <v>#REF!</v>
      </c>
      <c r="I98" s="15" t="e">
        <f t="shared" ca="1" si="33"/>
        <v>#REF!</v>
      </c>
      <c r="J98" s="15" t="e">
        <f t="shared" ca="1" si="14"/>
        <v>#REF!</v>
      </c>
      <c r="K98" s="15" t="e">
        <f t="shared" ca="1" si="33"/>
        <v>#REF!</v>
      </c>
      <c r="L98" s="15" t="e">
        <f t="shared" ca="1" si="33"/>
        <v>#REF!</v>
      </c>
      <c r="M98" s="15" t="e">
        <f t="shared" ca="1" si="33"/>
        <v>#REF!</v>
      </c>
      <c r="N98" s="15" t="e">
        <f t="shared" ca="1" si="33"/>
        <v>#REF!</v>
      </c>
      <c r="O98" s="15" t="e">
        <f t="shared" ca="1" si="33"/>
        <v>#REF!</v>
      </c>
      <c r="P98" s="15" t="e">
        <f t="shared" ca="1" si="33"/>
        <v>#REF!</v>
      </c>
      <c r="Q98" s="15" t="e">
        <f t="shared" ca="1" si="33"/>
        <v>#REF!</v>
      </c>
      <c r="R98" s="101" t="e">
        <f t="shared" ca="1" si="33"/>
        <v>#REF!</v>
      </c>
      <c r="S98" s="164" t="e">
        <f t="shared" ca="1" si="18"/>
        <v>#REF!</v>
      </c>
      <c r="T98" s="121" t="e">
        <f t="shared" si="16"/>
        <v>#REF!</v>
      </c>
      <c r="U98" s="21"/>
      <c r="V98" s="21"/>
      <c r="W98" s="21"/>
    </row>
    <row r="99" spans="1:23" x14ac:dyDescent="0.25">
      <c r="A99" s="96" t="s">
        <v>59</v>
      </c>
      <c r="B99" s="99" t="e">
        <f t="shared" ref="B99:R99" ca="1" si="34">B74/$T99</f>
        <v>#REF!</v>
      </c>
      <c r="C99" s="15" t="e">
        <f t="shared" ca="1" si="34"/>
        <v>#REF!</v>
      </c>
      <c r="D99" s="15" t="e">
        <f t="shared" ca="1" si="34"/>
        <v>#REF!</v>
      </c>
      <c r="E99" s="15" t="e">
        <f t="shared" ca="1" si="34"/>
        <v>#REF!</v>
      </c>
      <c r="F99" s="15" t="e">
        <f t="shared" ca="1" si="34"/>
        <v>#REF!</v>
      </c>
      <c r="G99" s="15" t="e">
        <f t="shared" ca="1" si="34"/>
        <v>#REF!</v>
      </c>
      <c r="H99" s="15" t="e">
        <f t="shared" ca="1" si="34"/>
        <v>#REF!</v>
      </c>
      <c r="I99" s="15" t="e">
        <f t="shared" ca="1" si="34"/>
        <v>#REF!</v>
      </c>
      <c r="J99" s="15" t="e">
        <f t="shared" ca="1" si="14"/>
        <v>#REF!</v>
      </c>
      <c r="K99" s="15" t="e">
        <f t="shared" ca="1" si="34"/>
        <v>#REF!</v>
      </c>
      <c r="L99" s="15" t="e">
        <f t="shared" ca="1" si="34"/>
        <v>#REF!</v>
      </c>
      <c r="M99" s="15" t="e">
        <f t="shared" ca="1" si="34"/>
        <v>#REF!</v>
      </c>
      <c r="N99" s="15" t="e">
        <f t="shared" ca="1" si="34"/>
        <v>#REF!</v>
      </c>
      <c r="O99" s="15" t="e">
        <f t="shared" ca="1" si="34"/>
        <v>#REF!</v>
      </c>
      <c r="P99" s="15" t="e">
        <f t="shared" ca="1" si="34"/>
        <v>#REF!</v>
      </c>
      <c r="Q99" s="15" t="e">
        <f t="shared" ca="1" si="34"/>
        <v>#REF!</v>
      </c>
      <c r="R99" s="101" t="e">
        <f t="shared" ca="1" si="34"/>
        <v>#REF!</v>
      </c>
      <c r="S99" s="164" t="e">
        <f t="shared" ca="1" si="18"/>
        <v>#REF!</v>
      </c>
      <c r="T99" s="121" t="e">
        <f t="shared" si="16"/>
        <v>#REF!</v>
      </c>
      <c r="U99" s="21"/>
      <c r="V99" s="21"/>
      <c r="W99" s="21"/>
    </row>
    <row r="100" spans="1:23" x14ac:dyDescent="0.25">
      <c r="A100" s="96" t="s">
        <v>34</v>
      </c>
      <c r="B100" s="99" t="e">
        <f t="shared" ref="B100:R100" ca="1" si="35">B75/$T100</f>
        <v>#REF!</v>
      </c>
      <c r="C100" s="15" t="e">
        <f t="shared" ca="1" si="35"/>
        <v>#REF!</v>
      </c>
      <c r="D100" s="15" t="e">
        <f t="shared" ca="1" si="35"/>
        <v>#REF!</v>
      </c>
      <c r="E100" s="15" t="e">
        <f t="shared" ca="1" si="35"/>
        <v>#REF!</v>
      </c>
      <c r="F100" s="15" t="e">
        <f t="shared" ca="1" si="35"/>
        <v>#REF!</v>
      </c>
      <c r="G100" s="15" t="e">
        <f t="shared" ca="1" si="35"/>
        <v>#REF!</v>
      </c>
      <c r="H100" s="15" t="e">
        <f t="shared" ca="1" si="35"/>
        <v>#REF!</v>
      </c>
      <c r="I100" s="15" t="e">
        <f t="shared" ca="1" si="35"/>
        <v>#REF!</v>
      </c>
      <c r="J100" s="15" t="e">
        <f t="shared" ca="1" si="14"/>
        <v>#REF!</v>
      </c>
      <c r="K100" s="15" t="e">
        <f t="shared" ca="1" si="35"/>
        <v>#REF!</v>
      </c>
      <c r="L100" s="15" t="e">
        <f t="shared" ca="1" si="35"/>
        <v>#REF!</v>
      </c>
      <c r="M100" s="15" t="e">
        <f t="shared" ca="1" si="35"/>
        <v>#REF!</v>
      </c>
      <c r="N100" s="15" t="e">
        <f t="shared" ca="1" si="35"/>
        <v>#REF!</v>
      </c>
      <c r="O100" s="15" t="e">
        <f t="shared" ca="1" si="35"/>
        <v>#REF!</v>
      </c>
      <c r="P100" s="15" t="e">
        <f t="shared" ca="1" si="35"/>
        <v>#REF!</v>
      </c>
      <c r="Q100" s="15" t="e">
        <f t="shared" ca="1" si="35"/>
        <v>#REF!</v>
      </c>
      <c r="R100" s="101" t="e">
        <f t="shared" ca="1" si="35"/>
        <v>#REF!</v>
      </c>
      <c r="S100" s="164" t="e">
        <f t="shared" ca="1" si="18"/>
        <v>#REF!</v>
      </c>
      <c r="T100" s="121" t="e">
        <f t="shared" si="16"/>
        <v>#REF!</v>
      </c>
      <c r="U100" s="21"/>
      <c r="V100" s="21"/>
      <c r="W100" s="21"/>
    </row>
    <row r="101" spans="1:23" x14ac:dyDescent="0.25">
      <c r="A101" s="96" t="s">
        <v>35</v>
      </c>
      <c r="B101" s="99" t="e">
        <f t="shared" ref="B101:R101" ca="1" si="36">B76/$T101</f>
        <v>#REF!</v>
      </c>
      <c r="C101" s="15" t="e">
        <f t="shared" ca="1" si="36"/>
        <v>#REF!</v>
      </c>
      <c r="D101" s="15" t="e">
        <f t="shared" ca="1" si="36"/>
        <v>#REF!</v>
      </c>
      <c r="E101" s="15" t="e">
        <f t="shared" ca="1" si="36"/>
        <v>#REF!</v>
      </c>
      <c r="F101" s="15" t="e">
        <f t="shared" ca="1" si="36"/>
        <v>#REF!</v>
      </c>
      <c r="G101" s="15" t="e">
        <f t="shared" ca="1" si="36"/>
        <v>#REF!</v>
      </c>
      <c r="H101" s="15" t="e">
        <f t="shared" ca="1" si="36"/>
        <v>#REF!</v>
      </c>
      <c r="I101" s="15" t="e">
        <f t="shared" ca="1" si="36"/>
        <v>#REF!</v>
      </c>
      <c r="J101" s="15" t="e">
        <f t="shared" ca="1" si="14"/>
        <v>#REF!</v>
      </c>
      <c r="K101" s="15" t="e">
        <f t="shared" ca="1" si="36"/>
        <v>#REF!</v>
      </c>
      <c r="L101" s="15" t="e">
        <f t="shared" ca="1" si="36"/>
        <v>#REF!</v>
      </c>
      <c r="M101" s="15" t="e">
        <f t="shared" ca="1" si="36"/>
        <v>#REF!</v>
      </c>
      <c r="N101" s="15" t="e">
        <f t="shared" ca="1" si="36"/>
        <v>#REF!</v>
      </c>
      <c r="O101" s="15" t="e">
        <f t="shared" ca="1" si="36"/>
        <v>#REF!</v>
      </c>
      <c r="P101" s="15" t="e">
        <f t="shared" ca="1" si="36"/>
        <v>#REF!</v>
      </c>
      <c r="Q101" s="15" t="e">
        <f t="shared" ca="1" si="36"/>
        <v>#REF!</v>
      </c>
      <c r="R101" s="101" t="e">
        <f t="shared" ca="1" si="36"/>
        <v>#REF!</v>
      </c>
      <c r="S101" s="164" t="e">
        <f t="shared" ca="1" si="18"/>
        <v>#REF!</v>
      </c>
      <c r="T101" s="121" t="e">
        <f t="shared" si="16"/>
        <v>#REF!</v>
      </c>
      <c r="U101" s="21"/>
      <c r="V101" s="21"/>
      <c r="W101" s="21"/>
    </row>
    <row r="102" spans="1:23" ht="15.75" thickBot="1" x14ac:dyDescent="0.3">
      <c r="A102" s="96" t="s">
        <v>36</v>
      </c>
      <c r="B102" s="99" t="e">
        <f t="shared" ref="B102:R102" ca="1" si="37">B77/$T102</f>
        <v>#REF!</v>
      </c>
      <c r="C102" s="15" t="e">
        <f t="shared" ca="1" si="37"/>
        <v>#REF!</v>
      </c>
      <c r="D102" s="15" t="e">
        <f t="shared" ca="1" si="37"/>
        <v>#REF!</v>
      </c>
      <c r="E102" s="15" t="e">
        <f t="shared" ca="1" si="37"/>
        <v>#REF!</v>
      </c>
      <c r="F102" s="15" t="e">
        <f t="shared" ca="1" si="37"/>
        <v>#REF!</v>
      </c>
      <c r="G102" s="15" t="e">
        <f t="shared" ca="1" si="37"/>
        <v>#REF!</v>
      </c>
      <c r="H102" s="15" t="e">
        <f t="shared" ca="1" si="37"/>
        <v>#REF!</v>
      </c>
      <c r="I102" s="15" t="e">
        <f t="shared" ca="1" si="37"/>
        <v>#REF!</v>
      </c>
      <c r="J102" s="15" t="e">
        <f t="shared" ca="1" si="14"/>
        <v>#REF!</v>
      </c>
      <c r="K102" s="15" t="e">
        <f t="shared" ca="1" si="37"/>
        <v>#REF!</v>
      </c>
      <c r="L102" s="15" t="e">
        <f t="shared" ca="1" si="37"/>
        <v>#REF!</v>
      </c>
      <c r="M102" s="15" t="e">
        <f t="shared" ca="1" si="37"/>
        <v>#REF!</v>
      </c>
      <c r="N102" s="15" t="e">
        <f t="shared" ca="1" si="37"/>
        <v>#REF!</v>
      </c>
      <c r="O102" s="15" t="e">
        <f t="shared" ca="1" si="37"/>
        <v>#REF!</v>
      </c>
      <c r="P102" s="15" t="e">
        <f t="shared" ca="1" si="37"/>
        <v>#REF!</v>
      </c>
      <c r="Q102" s="15" t="e">
        <f t="shared" ca="1" si="37"/>
        <v>#REF!</v>
      </c>
      <c r="R102" s="101" t="e">
        <f t="shared" ca="1" si="37"/>
        <v>#REF!</v>
      </c>
      <c r="S102" s="164" t="e">
        <f t="shared" ca="1" si="18"/>
        <v>#REF!</v>
      </c>
      <c r="T102" s="121" t="e">
        <f t="shared" si="16"/>
        <v>#REF!</v>
      </c>
      <c r="U102" s="21"/>
      <c r="V102" s="21"/>
      <c r="W102" s="21"/>
    </row>
    <row r="103" spans="1:23" ht="18" customHeight="1" thickBot="1" x14ac:dyDescent="0.3">
      <c r="A103" s="88" t="s">
        <v>61</v>
      </c>
      <c r="B103" s="149" t="e">
        <f ca="1">B78/$U$78</f>
        <v>#REF!</v>
      </c>
      <c r="C103" s="150" t="e">
        <f t="shared" ref="C103:Q103" ca="1" si="38">C78/$U$78</f>
        <v>#REF!</v>
      </c>
      <c r="D103" s="150" t="e">
        <f t="shared" ca="1" si="38"/>
        <v>#REF!</v>
      </c>
      <c r="E103" s="150" t="e">
        <f t="shared" ca="1" si="38"/>
        <v>#REF!</v>
      </c>
      <c r="F103" s="150" t="e">
        <f t="shared" ca="1" si="38"/>
        <v>#REF!</v>
      </c>
      <c r="G103" s="150" t="e">
        <f t="shared" ca="1" si="38"/>
        <v>#REF!</v>
      </c>
      <c r="H103" s="150" t="e">
        <f t="shared" ca="1" si="38"/>
        <v>#REF!</v>
      </c>
      <c r="I103" s="150" t="e">
        <f t="shared" ca="1" si="38"/>
        <v>#REF!</v>
      </c>
      <c r="J103" s="150" t="e">
        <f t="shared" ca="1" si="38"/>
        <v>#REF!</v>
      </c>
      <c r="K103" s="150" t="e">
        <f t="shared" ca="1" si="38"/>
        <v>#REF!</v>
      </c>
      <c r="L103" s="150" t="e">
        <f t="shared" ca="1" si="38"/>
        <v>#REF!</v>
      </c>
      <c r="M103" s="150" t="e">
        <f t="shared" ca="1" si="38"/>
        <v>#REF!</v>
      </c>
      <c r="N103" s="150" t="e">
        <f t="shared" ca="1" si="38"/>
        <v>#REF!</v>
      </c>
      <c r="O103" s="150" t="e">
        <f t="shared" ca="1" si="38"/>
        <v>#REF!</v>
      </c>
      <c r="P103" s="150" t="e">
        <f t="shared" ca="1" si="38"/>
        <v>#REF!</v>
      </c>
      <c r="Q103" s="154" t="e">
        <f t="shared" ca="1" si="38"/>
        <v>#REF!</v>
      </c>
      <c r="R103" s="150" t="e">
        <f ca="1">R78/$U$78</f>
        <v>#REF!</v>
      </c>
      <c r="S103" s="165" t="e">
        <f ca="1">R103/$M$3</f>
        <v>#REF!</v>
      </c>
      <c r="T103" s="155" t="e">
        <f>SUM(T82:T102)</f>
        <v>#REF!</v>
      </c>
      <c r="U103" s="115"/>
      <c r="V103" s="115"/>
      <c r="W103" s="115"/>
    </row>
    <row r="104" spans="1:23" x14ac:dyDescent="0.25">
      <c r="A104" s="21"/>
      <c r="B104" s="21"/>
      <c r="C104" s="21"/>
      <c r="D104" s="21"/>
      <c r="E104" s="21"/>
      <c r="F104" s="21"/>
      <c r="G104" s="21"/>
      <c r="H104" s="21"/>
      <c r="I104" s="21"/>
      <c r="J104" s="21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1"/>
      <c r="V104" s="21"/>
      <c r="W104" s="21"/>
    </row>
    <row r="105" spans="1:23" x14ac:dyDescent="0.25">
      <c r="A105" s="115" t="s">
        <v>51</v>
      </c>
      <c r="B105" s="21"/>
      <c r="C105" s="21"/>
      <c r="D105" s="21"/>
      <c r="E105" s="21"/>
      <c r="F105" s="21"/>
      <c r="G105" s="21"/>
      <c r="H105" s="21"/>
      <c r="I105" s="21"/>
      <c r="J105" s="21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1"/>
      <c r="V105" s="21"/>
      <c r="W105" s="21"/>
    </row>
    <row r="106" spans="1:23" x14ac:dyDescent="0.25">
      <c r="A106" s="115" t="s">
        <v>52</v>
      </c>
      <c r="B106" s="21"/>
      <c r="C106" s="21"/>
      <c r="D106" s="21"/>
      <c r="E106" s="21"/>
      <c r="F106" s="21"/>
      <c r="G106" s="21"/>
      <c r="H106" s="21"/>
      <c r="I106" s="21"/>
      <c r="J106" s="21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1"/>
      <c r="V106" s="21"/>
      <c r="W106" s="21"/>
    </row>
    <row r="107" spans="1:23" x14ac:dyDescent="0.25">
      <c r="A107" s="29" t="s">
        <v>53</v>
      </c>
      <c r="B107" s="21"/>
      <c r="C107" s="21"/>
      <c r="D107" s="21"/>
      <c r="E107" s="21"/>
      <c r="F107" s="21"/>
      <c r="G107" s="21"/>
      <c r="H107" s="21"/>
      <c r="I107" s="21"/>
      <c r="J107" s="21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1"/>
      <c r="V107" s="21"/>
      <c r="W107" s="21"/>
    </row>
    <row r="108" spans="1:23" ht="15.75" thickBot="1" x14ac:dyDescent="0.3">
      <c r="A108" s="29"/>
      <c r="B108" s="21"/>
      <c r="C108" s="21"/>
      <c r="D108" s="21"/>
      <c r="E108" s="21"/>
      <c r="F108" s="21"/>
      <c r="G108" s="21"/>
      <c r="H108" s="21"/>
      <c r="I108" s="21"/>
      <c r="J108" s="21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1"/>
      <c r="V108" s="21"/>
      <c r="W108" s="21"/>
    </row>
    <row r="109" spans="1:23" ht="28.5" customHeight="1" thickBot="1" x14ac:dyDescent="0.3">
      <c r="A109" s="183" t="s">
        <v>68</v>
      </c>
      <c r="B109" s="184"/>
      <c r="C109" s="185"/>
      <c r="D109" s="21"/>
      <c r="E109" s="21"/>
      <c r="F109" s="21"/>
      <c r="G109" s="21"/>
      <c r="H109" s="21"/>
      <c r="I109" s="21"/>
      <c r="J109" s="21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1"/>
      <c r="V109" s="21"/>
      <c r="W109" s="21"/>
    </row>
    <row r="110" spans="1:23" ht="54" customHeight="1" thickBot="1" x14ac:dyDescent="0.3">
      <c r="A110" s="120" t="s">
        <v>67</v>
      </c>
      <c r="B110" s="176" t="s">
        <v>69</v>
      </c>
      <c r="C110" s="175" t="s">
        <v>70</v>
      </c>
      <c r="D110" s="21"/>
      <c r="E110" s="21"/>
      <c r="F110" s="21"/>
      <c r="G110" s="21"/>
      <c r="H110" s="21"/>
      <c r="I110" s="21"/>
      <c r="J110" s="21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1"/>
      <c r="V110" s="21"/>
      <c r="W110" s="21"/>
    </row>
    <row r="111" spans="1:23" x14ac:dyDescent="0.25">
      <c r="A111" s="172">
        <v>41275</v>
      </c>
      <c r="B111" s="177">
        <f>MAX('LCS Jan-13'!$T$3:T35)</f>
        <v>57460.000153112866</v>
      </c>
      <c r="C111" s="179">
        <f>B111/$M$3</f>
        <v>1249.929599621335</v>
      </c>
      <c r="D111" s="21"/>
      <c r="E111" s="21"/>
      <c r="F111" s="21"/>
      <c r="G111" s="21"/>
      <c r="H111" s="21"/>
      <c r="I111" s="21"/>
      <c r="J111" s="21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1"/>
      <c r="V111" s="21"/>
      <c r="W111" s="21"/>
    </row>
    <row r="112" spans="1:23" x14ac:dyDescent="0.25">
      <c r="A112" s="173">
        <v>41306</v>
      </c>
      <c r="B112" s="99">
        <f>MAX('LCS Feb-13'!$T$3:T45)</f>
        <v>48730</v>
      </c>
      <c r="C112" s="179">
        <f t="shared" ref="C112:C122" si="39">B112/$M$3</f>
        <v>1060.0255695656822</v>
      </c>
      <c r="D112" s="21"/>
      <c r="E112" s="21"/>
      <c r="F112" s="21"/>
      <c r="G112" s="21"/>
      <c r="H112" s="21"/>
      <c r="I112" s="21"/>
      <c r="J112" s="21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1"/>
      <c r="V112" s="21"/>
      <c r="W112" s="21"/>
    </row>
    <row r="113" spans="1:47" x14ac:dyDescent="0.25">
      <c r="A113" s="173">
        <v>41334</v>
      </c>
      <c r="B113" s="99" t="e">
        <f>MAX(#REF!)</f>
        <v>#REF!</v>
      </c>
      <c r="C113" s="179" t="e">
        <f t="shared" si="39"/>
        <v>#REF!</v>
      </c>
      <c r="D113" s="21"/>
      <c r="E113" s="21"/>
      <c r="F113" s="21"/>
      <c r="G113" s="21"/>
      <c r="H113" s="21"/>
      <c r="I113" s="21"/>
      <c r="J113" s="21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1"/>
      <c r="V113" s="21"/>
      <c r="W113" s="21"/>
    </row>
    <row r="114" spans="1:47" x14ac:dyDescent="0.25">
      <c r="A114" s="173">
        <v>41365</v>
      </c>
      <c r="B114" s="99" t="e">
        <f>MAX(#REF!)</f>
        <v>#REF!</v>
      </c>
      <c r="C114" s="179" t="e">
        <f t="shared" si="39"/>
        <v>#REF!</v>
      </c>
      <c r="D114" s="21"/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  <c r="V114" s="21"/>
      <c r="W114" s="21"/>
    </row>
    <row r="115" spans="1:47" x14ac:dyDescent="0.25">
      <c r="A115" s="173">
        <v>41395</v>
      </c>
      <c r="B115" s="99" t="e">
        <f>MAX(#REF!)</f>
        <v>#REF!</v>
      </c>
      <c r="C115" s="179" t="e">
        <f t="shared" si="39"/>
        <v>#REF!</v>
      </c>
      <c r="D115" s="21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  <c r="V115" s="21"/>
      <c r="W115" s="21"/>
    </row>
    <row r="116" spans="1:47" x14ac:dyDescent="0.25">
      <c r="A116" s="173">
        <v>41426</v>
      </c>
      <c r="B116" s="99" t="e">
        <f>MAX(#REF!)</f>
        <v>#REF!</v>
      </c>
      <c r="C116" s="179" t="e">
        <f t="shared" si="39"/>
        <v>#REF!</v>
      </c>
      <c r="D116" s="21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  <c r="W116" s="21"/>
    </row>
    <row r="117" spans="1:47" x14ac:dyDescent="0.25">
      <c r="A117" s="173">
        <v>41456</v>
      </c>
      <c r="B117" s="99" t="e">
        <f>MAX(#REF!)</f>
        <v>#REF!</v>
      </c>
      <c r="C117" s="179" t="e">
        <f t="shared" si="39"/>
        <v>#REF!</v>
      </c>
      <c r="D117" s="21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1"/>
      <c r="V117" s="21"/>
      <c r="W117" s="21"/>
    </row>
    <row r="118" spans="1:47" x14ac:dyDescent="0.25">
      <c r="A118" s="173">
        <v>41487</v>
      </c>
      <c r="B118" s="99" t="e">
        <f>MAX(#REF!)</f>
        <v>#REF!</v>
      </c>
      <c r="C118" s="179" t="e">
        <f t="shared" si="39"/>
        <v>#REF!</v>
      </c>
      <c r="D118" s="21"/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  <c r="V118" s="21"/>
      <c r="W118" s="21"/>
    </row>
    <row r="119" spans="1:47" x14ac:dyDescent="0.25">
      <c r="A119" s="173">
        <v>41518</v>
      </c>
      <c r="B119" s="99" t="e">
        <f>MAX(#REF!)</f>
        <v>#REF!</v>
      </c>
      <c r="C119" s="179" t="e">
        <f t="shared" si="39"/>
        <v>#REF!</v>
      </c>
    </row>
    <row r="120" spans="1:47" x14ac:dyDescent="0.25">
      <c r="A120" s="173">
        <v>41548</v>
      </c>
      <c r="B120" s="99" t="e">
        <f>MAX(#REF!)</f>
        <v>#REF!</v>
      </c>
      <c r="C120" s="179" t="e">
        <f t="shared" si="39"/>
        <v>#REF!</v>
      </c>
    </row>
    <row r="121" spans="1:47" x14ac:dyDescent="0.25">
      <c r="A121" s="173">
        <v>41579</v>
      </c>
      <c r="B121" s="99" t="e">
        <f>MAX(#REF!)</f>
        <v>#REF!</v>
      </c>
      <c r="C121" s="179" t="e">
        <f t="shared" si="39"/>
        <v>#REF!</v>
      </c>
      <c r="D121" s="15"/>
      <c r="E121" s="15"/>
    </row>
    <row r="122" spans="1:47" ht="15.75" thickBot="1" x14ac:dyDescent="0.3">
      <c r="A122" s="174">
        <v>41609</v>
      </c>
      <c r="B122" s="178" t="e">
        <f>MAX(#REF!)</f>
        <v>#REF!</v>
      </c>
      <c r="C122" s="180" t="e">
        <f t="shared" si="39"/>
        <v>#REF!</v>
      </c>
      <c r="D122" s="15"/>
      <c r="E122" s="15"/>
    </row>
    <row r="123" spans="1:47" x14ac:dyDescent="0.25">
      <c r="A123" s="21"/>
      <c r="B123" s="15"/>
      <c r="C123" s="15"/>
      <c r="D123" s="15"/>
      <c r="E123" s="15"/>
    </row>
    <row r="124" spans="1:47" ht="15.75" thickBot="1" x14ac:dyDescent="0.3">
      <c r="A124" s="21"/>
      <c r="B124" s="15"/>
      <c r="C124" s="15"/>
      <c r="D124" s="15"/>
      <c r="E124" s="15"/>
    </row>
    <row r="125" spans="1:47" ht="8.25" customHeight="1" thickBot="1" x14ac:dyDescent="0.3">
      <c r="A125" s="134"/>
      <c r="B125" s="134"/>
      <c r="C125" s="134"/>
      <c r="D125" s="134"/>
      <c r="E125" s="134"/>
      <c r="F125" s="134"/>
      <c r="G125" s="134"/>
      <c r="H125" s="134"/>
      <c r="I125" s="134"/>
      <c r="J125" s="134"/>
      <c r="K125" s="134"/>
      <c r="L125" s="134"/>
      <c r="M125" s="134"/>
      <c r="N125" s="134"/>
      <c r="O125" s="134"/>
      <c r="P125" s="134"/>
      <c r="Q125" s="134"/>
      <c r="R125" s="134"/>
      <c r="S125" s="134"/>
      <c r="T125" s="134"/>
      <c r="U125" s="134"/>
      <c r="V125" s="134"/>
      <c r="W125" s="134"/>
      <c r="X125" s="134"/>
      <c r="Y125" s="134"/>
      <c r="Z125" s="134"/>
      <c r="AA125" s="134"/>
      <c r="AB125" s="134"/>
      <c r="AC125" s="134"/>
      <c r="AD125" s="134"/>
      <c r="AE125" s="134"/>
      <c r="AF125" s="134"/>
      <c r="AG125" s="134"/>
      <c r="AH125" s="134"/>
      <c r="AI125" s="134"/>
      <c r="AJ125" s="134"/>
      <c r="AK125" s="134"/>
      <c r="AL125" s="134"/>
      <c r="AM125" s="134"/>
      <c r="AN125" s="134"/>
      <c r="AO125" s="134"/>
      <c r="AP125" s="134"/>
      <c r="AQ125" s="134"/>
      <c r="AR125" s="134"/>
      <c r="AS125" s="134"/>
      <c r="AT125" s="134"/>
      <c r="AU125" s="134"/>
    </row>
    <row r="126" spans="1:47" x14ac:dyDescent="0.25">
      <c r="A126" s="21"/>
      <c r="B126" s="15"/>
      <c r="C126" s="15"/>
      <c r="D126" s="15"/>
      <c r="E126" s="15"/>
    </row>
    <row r="127" spans="1:47" x14ac:dyDescent="0.25">
      <c r="A127" s="21"/>
      <c r="B127" s="15"/>
      <c r="C127" s="15"/>
      <c r="D127" s="15"/>
      <c r="E127" s="15"/>
    </row>
    <row r="128" spans="1:47" x14ac:dyDescent="0.25">
      <c r="A128" s="21"/>
      <c r="B128" s="15"/>
      <c r="C128" s="15"/>
      <c r="D128" s="15"/>
      <c r="E128" s="15"/>
    </row>
    <row r="129" spans="1:23" x14ac:dyDescent="0.25">
      <c r="A129" s="21"/>
      <c r="B129" s="15"/>
      <c r="C129" s="15"/>
      <c r="D129" s="15"/>
      <c r="E129" s="15"/>
    </row>
    <row r="130" spans="1:23" x14ac:dyDescent="0.25">
      <c r="A130" s="21"/>
      <c r="B130" s="15"/>
      <c r="C130" s="15"/>
      <c r="D130" s="15"/>
      <c r="E130" s="15"/>
    </row>
    <row r="131" spans="1:23" x14ac:dyDescent="0.25">
      <c r="A131" s="21"/>
      <c r="B131" s="15"/>
      <c r="C131" s="15"/>
      <c r="D131" s="15"/>
      <c r="E131" s="15"/>
    </row>
    <row r="132" spans="1:23" x14ac:dyDescent="0.25">
      <c r="A132" s="21"/>
      <c r="B132" s="15"/>
      <c r="C132" s="15"/>
      <c r="D132" s="15"/>
      <c r="E132" s="15"/>
    </row>
    <row r="133" spans="1:23" x14ac:dyDescent="0.25">
      <c r="A133" s="21"/>
      <c r="B133" s="15"/>
      <c r="C133" s="15"/>
      <c r="D133" s="15"/>
      <c r="E133" s="15"/>
    </row>
    <row r="134" spans="1:23" x14ac:dyDescent="0.25">
      <c r="A134" s="115"/>
      <c r="B134" s="123"/>
      <c r="C134" s="123"/>
      <c r="D134" s="123"/>
      <c r="E134" s="123"/>
    </row>
    <row r="135" spans="1:23" x14ac:dyDescent="0.25">
      <c r="A135" s="115"/>
      <c r="B135" s="115"/>
      <c r="C135" s="115"/>
      <c r="D135" s="115"/>
      <c r="E135" s="115"/>
    </row>
    <row r="136" spans="1:23" x14ac:dyDescent="0.25">
      <c r="A136" s="21"/>
      <c r="B136" s="21"/>
      <c r="C136" s="21"/>
      <c r="D136" s="21"/>
      <c r="E136" s="21"/>
    </row>
    <row r="137" spans="1:23" x14ac:dyDescent="0.25">
      <c r="A137" s="21"/>
      <c r="B137" s="21"/>
      <c r="C137" s="21"/>
      <c r="D137" s="21"/>
      <c r="E137" s="21"/>
      <c r="F137" s="21"/>
      <c r="G137" s="21"/>
      <c r="H137" s="21"/>
      <c r="I137" s="21"/>
      <c r="J137" s="21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1"/>
      <c r="V137" s="21"/>
      <c r="W137" s="21"/>
    </row>
    <row r="138" spans="1:23" x14ac:dyDescent="0.25">
      <c r="A138" s="21"/>
      <c r="B138" s="21"/>
      <c r="C138" s="21"/>
      <c r="D138" s="21"/>
      <c r="E138" s="21"/>
      <c r="F138" s="21"/>
      <c r="G138" s="21"/>
      <c r="H138" s="21"/>
      <c r="I138" s="21"/>
      <c r="J138" s="21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1"/>
      <c r="V138" s="21"/>
      <c r="W138" s="21"/>
    </row>
    <row r="139" spans="1:23" x14ac:dyDescent="0.25">
      <c r="A139" s="21"/>
      <c r="B139" s="21"/>
      <c r="C139" s="21"/>
      <c r="D139" s="21"/>
      <c r="E139" s="21"/>
      <c r="F139" s="21"/>
      <c r="G139" s="21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1"/>
      <c r="V139" s="21"/>
      <c r="W139" s="21"/>
    </row>
    <row r="140" spans="1:23" x14ac:dyDescent="0.25">
      <c r="A140" s="21"/>
      <c r="B140" s="21"/>
      <c r="C140" s="21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1"/>
      <c r="V140" s="21"/>
      <c r="W140" s="21"/>
    </row>
    <row r="141" spans="1:23" x14ac:dyDescent="0.25">
      <c r="A141" s="21"/>
      <c r="B141" s="21"/>
      <c r="C141" s="21"/>
      <c r="D141" s="21"/>
      <c r="E141" s="21"/>
      <c r="F141" s="21"/>
      <c r="G141" s="21"/>
      <c r="H141" s="21"/>
      <c r="I141" s="21"/>
      <c r="J141" s="21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1"/>
      <c r="V141" s="21"/>
      <c r="W141" s="21"/>
    </row>
  </sheetData>
  <mergeCells count="7">
    <mergeCell ref="B2:I2"/>
    <mergeCell ref="B18:E18"/>
    <mergeCell ref="A109:C109"/>
    <mergeCell ref="B80:T80"/>
    <mergeCell ref="B38:T38"/>
    <mergeCell ref="T52:T53"/>
    <mergeCell ref="B55:V55"/>
  </mergeCells>
  <pageMargins left="0.7" right="0.7" top="0.75" bottom="0.75" header="0.3" footer="0.3"/>
  <pageSetup paperSize="9" orientation="portrait" verticalDpi="0" r:id="rId1"/>
  <ignoredErrors>
    <ignoredError sqref="G16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3"/>
  </sheetPr>
  <dimension ref="A1:Y101"/>
  <sheetViews>
    <sheetView zoomScale="90" zoomScaleNormal="90" workbookViewId="0">
      <selection activeCell="F26" sqref="F26"/>
    </sheetView>
  </sheetViews>
  <sheetFormatPr defaultRowHeight="15" outlineLevelCol="1" x14ac:dyDescent="0.25"/>
  <cols>
    <col min="1" max="1" width="14.28515625" customWidth="1"/>
    <col min="4" max="4" width="16.42578125" customWidth="1"/>
    <col min="5" max="5" width="11.7109375" customWidth="1"/>
    <col min="6" max="6" width="13.28515625" customWidth="1"/>
    <col min="7" max="7" width="14.7109375" customWidth="1"/>
    <col min="8" max="8" width="15" customWidth="1"/>
    <col min="11" max="21" width="0" hidden="1" customWidth="1" outlineLevel="1"/>
    <col min="22" max="22" width="9.140625" collapsed="1"/>
  </cols>
  <sheetData>
    <row r="1" spans="1:25" ht="28.5" customHeight="1" thickBot="1" x14ac:dyDescent="0.3">
      <c r="A1" s="183" t="s">
        <v>82</v>
      </c>
      <c r="B1" s="184"/>
      <c r="C1" s="184"/>
      <c r="D1" s="184"/>
      <c r="E1" s="184"/>
      <c r="F1" s="184"/>
      <c r="G1" s="184"/>
      <c r="H1" s="184"/>
      <c r="I1" s="185"/>
    </row>
    <row r="2" spans="1:25" ht="60" customHeight="1" x14ac:dyDescent="0.25">
      <c r="A2" s="68" t="s">
        <v>1</v>
      </c>
      <c r="B2" s="69" t="s">
        <v>2</v>
      </c>
      <c r="C2" s="69" t="s">
        <v>3</v>
      </c>
      <c r="D2" s="70" t="s">
        <v>41</v>
      </c>
      <c r="E2" s="70" t="s">
        <v>12</v>
      </c>
      <c r="F2" s="70" t="s">
        <v>42</v>
      </c>
      <c r="G2" s="70" t="s">
        <v>43</v>
      </c>
      <c r="H2" s="71" t="s">
        <v>20</v>
      </c>
      <c r="I2" s="72" t="s">
        <v>21</v>
      </c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</row>
    <row r="3" spans="1:25" x14ac:dyDescent="0.25">
      <c r="A3" s="58" t="s">
        <v>80</v>
      </c>
      <c r="B3" s="21" t="s">
        <v>73</v>
      </c>
      <c r="C3" s="73">
        <v>41284</v>
      </c>
      <c r="D3" s="15">
        <v>31450</v>
      </c>
      <c r="E3" s="15">
        <v>0</v>
      </c>
      <c r="F3" s="15">
        <v>3000</v>
      </c>
      <c r="G3" s="15">
        <v>3000</v>
      </c>
      <c r="H3" s="48">
        <f t="shared" ref="H3:H62" si="0">SUM(D3:G3)</f>
        <v>37450</v>
      </c>
      <c r="I3" s="17"/>
    </row>
    <row r="4" spans="1:25" x14ac:dyDescent="0.25">
      <c r="A4" s="58" t="s">
        <v>80</v>
      </c>
      <c r="B4" s="21" t="s">
        <v>73</v>
      </c>
      <c r="C4" s="73">
        <v>41285</v>
      </c>
      <c r="D4" s="15">
        <v>31450</v>
      </c>
      <c r="E4" s="15">
        <v>0</v>
      </c>
      <c r="F4" s="15">
        <v>3000</v>
      </c>
      <c r="G4" s="15">
        <v>3000</v>
      </c>
      <c r="H4" s="16">
        <f t="shared" si="0"/>
        <v>37450</v>
      </c>
      <c r="I4" s="17"/>
    </row>
    <row r="5" spans="1:25" x14ac:dyDescent="0.25">
      <c r="A5" s="58" t="s">
        <v>80</v>
      </c>
      <c r="B5" s="21" t="s">
        <v>73</v>
      </c>
      <c r="C5" s="73">
        <v>41285</v>
      </c>
      <c r="D5" s="15">
        <v>31450</v>
      </c>
      <c r="E5" s="15">
        <v>0</v>
      </c>
      <c r="F5" s="15">
        <v>3000</v>
      </c>
      <c r="G5" s="15">
        <v>3000</v>
      </c>
      <c r="H5" s="16">
        <f t="shared" si="0"/>
        <v>37450</v>
      </c>
      <c r="I5" s="17"/>
    </row>
    <row r="6" spans="1:25" x14ac:dyDescent="0.25">
      <c r="A6" s="58" t="s">
        <v>80</v>
      </c>
      <c r="B6" s="21" t="s">
        <v>73</v>
      </c>
      <c r="C6" s="73">
        <v>41285</v>
      </c>
      <c r="D6" s="15">
        <v>31450</v>
      </c>
      <c r="E6" s="15">
        <v>0</v>
      </c>
      <c r="F6" s="15">
        <v>3000</v>
      </c>
      <c r="G6" s="15">
        <v>3000</v>
      </c>
      <c r="H6" s="16">
        <f t="shared" si="0"/>
        <v>37450</v>
      </c>
      <c r="I6" s="17"/>
    </row>
    <row r="7" spans="1:25" x14ac:dyDescent="0.25">
      <c r="A7" s="58" t="s">
        <v>80</v>
      </c>
      <c r="B7" s="21" t="s">
        <v>73</v>
      </c>
      <c r="C7" s="73">
        <v>41285</v>
      </c>
      <c r="D7" s="15">
        <v>31450</v>
      </c>
      <c r="E7" s="15">
        <v>0</v>
      </c>
      <c r="F7" s="15">
        <v>3000</v>
      </c>
      <c r="G7" s="15">
        <v>3000</v>
      </c>
      <c r="H7" s="16">
        <f t="shared" si="0"/>
        <v>37450</v>
      </c>
      <c r="I7" s="17"/>
    </row>
    <row r="8" spans="1:25" x14ac:dyDescent="0.25">
      <c r="A8" s="58" t="s">
        <v>80</v>
      </c>
      <c r="B8" s="21" t="s">
        <v>73</v>
      </c>
      <c r="C8" s="73">
        <v>41285</v>
      </c>
      <c r="D8" s="15">
        <v>31450</v>
      </c>
      <c r="E8" s="15">
        <v>0</v>
      </c>
      <c r="F8" s="15">
        <v>3000</v>
      </c>
      <c r="G8" s="15">
        <v>3000</v>
      </c>
      <c r="H8" s="16">
        <f t="shared" si="0"/>
        <v>37450</v>
      </c>
      <c r="I8" s="17"/>
    </row>
    <row r="9" spans="1:25" x14ac:dyDescent="0.25">
      <c r="A9" s="58" t="s">
        <v>80</v>
      </c>
      <c r="B9" s="21" t="s">
        <v>73</v>
      </c>
      <c r="C9" s="73">
        <v>41285</v>
      </c>
      <c r="D9" s="15">
        <v>31450</v>
      </c>
      <c r="E9" s="15">
        <v>0</v>
      </c>
      <c r="F9" s="15">
        <v>3000</v>
      </c>
      <c r="G9" s="15">
        <v>3000</v>
      </c>
      <c r="H9" s="16">
        <f t="shared" si="0"/>
        <v>37450</v>
      </c>
      <c r="I9" s="17"/>
    </row>
    <row r="10" spans="1:25" x14ac:dyDescent="0.25">
      <c r="A10" s="58" t="s">
        <v>80</v>
      </c>
      <c r="B10" s="21" t="s">
        <v>73</v>
      </c>
      <c r="C10" s="73">
        <v>41285</v>
      </c>
      <c r="D10" s="15">
        <v>31450</v>
      </c>
      <c r="E10" s="15">
        <v>0</v>
      </c>
      <c r="F10" s="15">
        <v>3000</v>
      </c>
      <c r="G10" s="15">
        <v>3000</v>
      </c>
      <c r="H10" s="16">
        <f t="shared" si="0"/>
        <v>37450</v>
      </c>
      <c r="I10" s="17"/>
    </row>
    <row r="11" spans="1:25" x14ac:dyDescent="0.25">
      <c r="A11" s="58" t="s">
        <v>80</v>
      </c>
      <c r="B11" s="21" t="s">
        <v>73</v>
      </c>
      <c r="C11" s="73">
        <v>41285</v>
      </c>
      <c r="D11" s="15">
        <v>31450</v>
      </c>
      <c r="E11" s="15">
        <v>0</v>
      </c>
      <c r="F11" s="15">
        <v>3000</v>
      </c>
      <c r="G11" s="15">
        <v>3000</v>
      </c>
      <c r="H11" s="16">
        <f t="shared" si="0"/>
        <v>37450</v>
      </c>
      <c r="I11" s="17"/>
    </row>
    <row r="12" spans="1:25" x14ac:dyDescent="0.25">
      <c r="A12" s="58" t="s">
        <v>80</v>
      </c>
      <c r="B12" s="21" t="s">
        <v>73</v>
      </c>
      <c r="C12" s="73">
        <v>41284</v>
      </c>
      <c r="D12" s="15">
        <v>31450</v>
      </c>
      <c r="E12" s="15">
        <v>0</v>
      </c>
      <c r="F12" s="15">
        <v>3000</v>
      </c>
      <c r="G12" s="15">
        <v>3000</v>
      </c>
      <c r="H12" s="16">
        <f t="shared" si="0"/>
        <v>37450</v>
      </c>
      <c r="I12" s="17"/>
    </row>
    <row r="13" spans="1:25" x14ac:dyDescent="0.25">
      <c r="A13" s="58" t="s">
        <v>80</v>
      </c>
      <c r="B13" s="21" t="s">
        <v>73</v>
      </c>
      <c r="C13" s="73">
        <v>41285</v>
      </c>
      <c r="D13" s="15">
        <v>31450</v>
      </c>
      <c r="E13" s="15">
        <v>0</v>
      </c>
      <c r="F13" s="15">
        <v>3000</v>
      </c>
      <c r="G13" s="15">
        <v>3000</v>
      </c>
      <c r="H13" s="16">
        <f t="shared" si="0"/>
        <v>37450</v>
      </c>
      <c r="I13" s="17"/>
    </row>
    <row r="14" spans="1:25" x14ac:dyDescent="0.25">
      <c r="A14" s="58" t="s">
        <v>80</v>
      </c>
      <c r="B14" s="21" t="s">
        <v>73</v>
      </c>
      <c r="C14" s="73">
        <v>41285</v>
      </c>
      <c r="D14" s="15">
        <v>31450</v>
      </c>
      <c r="E14" s="15">
        <v>0</v>
      </c>
      <c r="F14" s="15">
        <v>3000</v>
      </c>
      <c r="G14" s="15">
        <v>3000</v>
      </c>
      <c r="H14" s="16">
        <f t="shared" si="0"/>
        <v>37450</v>
      </c>
      <c r="I14" s="17"/>
    </row>
    <row r="15" spans="1:25" x14ac:dyDescent="0.25">
      <c r="A15" s="58" t="s">
        <v>80</v>
      </c>
      <c r="B15" s="21" t="s">
        <v>73</v>
      </c>
      <c r="C15" s="73">
        <v>41285</v>
      </c>
      <c r="D15" s="15">
        <v>31450</v>
      </c>
      <c r="E15" s="15">
        <v>0</v>
      </c>
      <c r="F15" s="15">
        <v>3000</v>
      </c>
      <c r="G15" s="15">
        <v>3000</v>
      </c>
      <c r="H15" s="16">
        <f t="shared" si="0"/>
        <v>37450</v>
      </c>
      <c r="I15" s="17"/>
    </row>
    <row r="16" spans="1:25" x14ac:dyDescent="0.25">
      <c r="A16" s="58" t="s">
        <v>80</v>
      </c>
      <c r="B16" s="21" t="s">
        <v>73</v>
      </c>
      <c r="C16" s="73">
        <v>41288</v>
      </c>
      <c r="D16" s="15">
        <v>31450</v>
      </c>
      <c r="E16" s="15">
        <v>0</v>
      </c>
      <c r="F16" s="15">
        <v>3000</v>
      </c>
      <c r="G16" s="15">
        <v>3000</v>
      </c>
      <c r="H16" s="16">
        <f t="shared" si="0"/>
        <v>37450</v>
      </c>
      <c r="I16" s="17"/>
    </row>
    <row r="17" spans="1:9" x14ac:dyDescent="0.25">
      <c r="A17" s="58" t="s">
        <v>80</v>
      </c>
      <c r="B17" s="21" t="s">
        <v>73</v>
      </c>
      <c r="C17" s="74">
        <v>41288</v>
      </c>
      <c r="D17" s="53">
        <v>31450</v>
      </c>
      <c r="E17" s="53">
        <v>0</v>
      </c>
      <c r="F17" s="53">
        <v>3000</v>
      </c>
      <c r="G17" s="53">
        <v>3000</v>
      </c>
      <c r="H17" s="56">
        <f t="shared" si="0"/>
        <v>37450</v>
      </c>
      <c r="I17" s="57"/>
    </row>
    <row r="18" spans="1:9" x14ac:dyDescent="0.25">
      <c r="A18" s="58" t="s">
        <v>80</v>
      </c>
      <c r="B18" s="21" t="s">
        <v>73</v>
      </c>
      <c r="C18" s="73">
        <v>41288</v>
      </c>
      <c r="D18" s="15">
        <v>31450</v>
      </c>
      <c r="E18" s="15">
        <v>0</v>
      </c>
      <c r="F18" s="15">
        <v>3000</v>
      </c>
      <c r="G18" s="15">
        <v>3000</v>
      </c>
      <c r="H18" s="16">
        <f t="shared" si="0"/>
        <v>37450</v>
      </c>
      <c r="I18" s="17"/>
    </row>
    <row r="19" spans="1:9" x14ac:dyDescent="0.25">
      <c r="A19" s="58" t="s">
        <v>80</v>
      </c>
      <c r="B19" s="21" t="s">
        <v>73</v>
      </c>
      <c r="C19" s="73">
        <v>41288</v>
      </c>
      <c r="D19" s="15">
        <v>31450</v>
      </c>
      <c r="E19" s="15">
        <v>0</v>
      </c>
      <c r="F19" s="15">
        <v>3000</v>
      </c>
      <c r="G19" s="15">
        <v>3000</v>
      </c>
      <c r="H19" s="16">
        <f t="shared" si="0"/>
        <v>37450</v>
      </c>
      <c r="I19" s="17"/>
    </row>
    <row r="20" spans="1:9" x14ac:dyDescent="0.25">
      <c r="A20" s="58" t="s">
        <v>80</v>
      </c>
      <c r="B20" s="21" t="s">
        <v>73</v>
      </c>
      <c r="C20" s="73">
        <v>41288</v>
      </c>
      <c r="D20" s="15">
        <v>31450</v>
      </c>
      <c r="E20" s="15">
        <v>0</v>
      </c>
      <c r="F20" s="15">
        <v>3000</v>
      </c>
      <c r="G20" s="15">
        <v>3000</v>
      </c>
      <c r="H20" s="16">
        <f t="shared" si="0"/>
        <v>37450</v>
      </c>
      <c r="I20" s="17"/>
    </row>
    <row r="21" spans="1:9" x14ac:dyDescent="0.25">
      <c r="A21" s="58" t="s">
        <v>80</v>
      </c>
      <c r="B21" s="21" t="s">
        <v>73</v>
      </c>
      <c r="C21" s="73">
        <v>41288</v>
      </c>
      <c r="D21" s="15">
        <v>31450</v>
      </c>
      <c r="E21" s="15">
        <v>0</v>
      </c>
      <c r="F21" s="15">
        <v>3000</v>
      </c>
      <c r="G21" s="15">
        <v>3000</v>
      </c>
      <c r="H21" s="16">
        <f t="shared" si="0"/>
        <v>37450</v>
      </c>
      <c r="I21" s="17"/>
    </row>
    <row r="22" spans="1:9" x14ac:dyDescent="0.25">
      <c r="A22" s="58" t="s">
        <v>80</v>
      </c>
      <c r="B22" s="21" t="s">
        <v>73</v>
      </c>
      <c r="C22" s="73">
        <v>41288</v>
      </c>
      <c r="D22" s="15">
        <v>31450</v>
      </c>
      <c r="E22" s="15">
        <v>0</v>
      </c>
      <c r="F22" s="15">
        <v>3000</v>
      </c>
      <c r="G22" s="15">
        <v>3000</v>
      </c>
      <c r="H22" s="16">
        <f t="shared" si="0"/>
        <v>37450</v>
      </c>
      <c r="I22" s="17"/>
    </row>
    <row r="23" spans="1:9" x14ac:dyDescent="0.25">
      <c r="A23" s="58" t="s">
        <v>80</v>
      </c>
      <c r="B23" s="21" t="s">
        <v>73</v>
      </c>
      <c r="C23" s="73">
        <v>41284</v>
      </c>
      <c r="D23" s="15">
        <v>31450</v>
      </c>
      <c r="E23" s="15">
        <v>0</v>
      </c>
      <c r="F23" s="15">
        <v>3000</v>
      </c>
      <c r="G23" s="15">
        <v>3000</v>
      </c>
      <c r="H23" s="16">
        <f t="shared" si="0"/>
        <v>37450</v>
      </c>
      <c r="I23" s="17"/>
    </row>
    <row r="24" spans="1:9" x14ac:dyDescent="0.25">
      <c r="A24" s="58" t="s">
        <v>80</v>
      </c>
      <c r="B24" s="21" t="s">
        <v>73</v>
      </c>
      <c r="C24" s="73">
        <v>41288</v>
      </c>
      <c r="D24" s="15">
        <v>31450</v>
      </c>
      <c r="E24" s="15">
        <v>0</v>
      </c>
      <c r="F24" s="15">
        <v>3000</v>
      </c>
      <c r="G24" s="15">
        <v>3000</v>
      </c>
      <c r="H24" s="16">
        <f>SUM(D24:G24)</f>
        <v>37450</v>
      </c>
      <c r="I24" s="17"/>
    </row>
    <row r="25" spans="1:9" x14ac:dyDescent="0.25">
      <c r="A25" s="58" t="s">
        <v>80</v>
      </c>
      <c r="B25" s="21" t="s">
        <v>73</v>
      </c>
      <c r="C25" s="73">
        <v>41288</v>
      </c>
      <c r="D25" s="15">
        <v>31450</v>
      </c>
      <c r="E25" s="15">
        <v>0</v>
      </c>
      <c r="F25" s="15">
        <v>3000</v>
      </c>
      <c r="G25" s="15">
        <v>3000</v>
      </c>
      <c r="H25" s="16">
        <f t="shared" si="0"/>
        <v>37450</v>
      </c>
      <c r="I25" s="17"/>
    </row>
    <row r="26" spans="1:9" x14ac:dyDescent="0.25">
      <c r="A26" s="58" t="s">
        <v>80</v>
      </c>
      <c r="B26" s="21" t="s">
        <v>73</v>
      </c>
      <c r="C26" s="73">
        <v>41288</v>
      </c>
      <c r="D26" s="15">
        <v>31450</v>
      </c>
      <c r="E26" s="15">
        <v>0</v>
      </c>
      <c r="F26" s="15">
        <v>3000</v>
      </c>
      <c r="G26" s="15">
        <v>3000</v>
      </c>
      <c r="H26" s="16">
        <f t="shared" si="0"/>
        <v>37450</v>
      </c>
      <c r="I26" s="17"/>
    </row>
    <row r="27" spans="1:9" x14ac:dyDescent="0.25">
      <c r="A27" s="58" t="s">
        <v>80</v>
      </c>
      <c r="B27" s="21" t="s">
        <v>73</v>
      </c>
      <c r="C27" s="73">
        <v>41288</v>
      </c>
      <c r="D27" s="15">
        <v>31450</v>
      </c>
      <c r="E27" s="15">
        <v>0</v>
      </c>
      <c r="F27" s="15">
        <v>3000</v>
      </c>
      <c r="G27" s="15">
        <v>3000</v>
      </c>
      <c r="H27" s="16">
        <f t="shared" si="0"/>
        <v>37450</v>
      </c>
      <c r="I27" s="17"/>
    </row>
    <row r="28" spans="1:9" x14ac:dyDescent="0.25">
      <c r="A28" s="58" t="s">
        <v>80</v>
      </c>
      <c r="B28" s="21" t="s">
        <v>73</v>
      </c>
      <c r="C28" s="73">
        <v>41288</v>
      </c>
      <c r="D28" s="15">
        <v>31450</v>
      </c>
      <c r="E28" s="15">
        <v>0</v>
      </c>
      <c r="F28" s="15">
        <v>3000</v>
      </c>
      <c r="G28" s="15">
        <v>3000</v>
      </c>
      <c r="H28" s="16">
        <f t="shared" si="0"/>
        <v>37450</v>
      </c>
      <c r="I28" s="17"/>
    </row>
    <row r="29" spans="1:9" x14ac:dyDescent="0.25">
      <c r="A29" s="58" t="s">
        <v>80</v>
      </c>
      <c r="B29" s="21" t="s">
        <v>73</v>
      </c>
      <c r="C29" s="73">
        <v>41288</v>
      </c>
      <c r="D29" s="15">
        <v>31450</v>
      </c>
      <c r="E29" s="15">
        <v>0</v>
      </c>
      <c r="F29" s="15">
        <v>3000</v>
      </c>
      <c r="G29" s="15">
        <v>3000</v>
      </c>
      <c r="H29" s="16">
        <f t="shared" si="0"/>
        <v>37450</v>
      </c>
      <c r="I29" s="17"/>
    </row>
    <row r="30" spans="1:9" x14ac:dyDescent="0.25">
      <c r="A30" s="58" t="s">
        <v>80</v>
      </c>
      <c r="B30" s="21" t="s">
        <v>73</v>
      </c>
      <c r="C30" s="73">
        <v>41288</v>
      </c>
      <c r="D30" s="15">
        <v>31450</v>
      </c>
      <c r="E30" s="15">
        <v>0</v>
      </c>
      <c r="F30" s="15">
        <v>3000</v>
      </c>
      <c r="G30" s="15">
        <v>3000</v>
      </c>
      <c r="H30" s="16">
        <f t="shared" si="0"/>
        <v>37450</v>
      </c>
      <c r="I30" s="17"/>
    </row>
    <row r="31" spans="1:9" x14ac:dyDescent="0.25">
      <c r="A31" s="58" t="s">
        <v>80</v>
      </c>
      <c r="B31" s="21" t="s">
        <v>73</v>
      </c>
      <c r="C31" s="73">
        <v>41288</v>
      </c>
      <c r="D31" s="15">
        <v>31450</v>
      </c>
      <c r="E31" s="15">
        <v>0</v>
      </c>
      <c r="F31" s="15">
        <v>3000</v>
      </c>
      <c r="G31" s="15">
        <v>3000</v>
      </c>
      <c r="H31" s="16">
        <f t="shared" si="0"/>
        <v>37450</v>
      </c>
      <c r="I31" s="17"/>
    </row>
    <row r="32" spans="1:9" x14ac:dyDescent="0.25">
      <c r="A32" s="58" t="s">
        <v>80</v>
      </c>
      <c r="B32" s="21" t="s">
        <v>73</v>
      </c>
      <c r="C32" s="74">
        <v>41288</v>
      </c>
      <c r="D32" s="53">
        <v>31450</v>
      </c>
      <c r="E32" s="53">
        <v>0</v>
      </c>
      <c r="F32" s="53">
        <v>3000</v>
      </c>
      <c r="G32" s="53">
        <v>3000</v>
      </c>
      <c r="H32" s="56">
        <f t="shared" si="0"/>
        <v>37450</v>
      </c>
      <c r="I32" s="57"/>
    </row>
    <row r="33" spans="1:21" x14ac:dyDescent="0.25">
      <c r="A33" s="58" t="s">
        <v>80</v>
      </c>
      <c r="B33" s="21" t="s">
        <v>73</v>
      </c>
      <c r="C33" s="73">
        <v>41284</v>
      </c>
      <c r="D33" s="15">
        <v>31450</v>
      </c>
      <c r="E33" s="15">
        <v>0</v>
      </c>
      <c r="F33" s="15">
        <v>3000</v>
      </c>
      <c r="G33" s="15">
        <v>3000</v>
      </c>
      <c r="H33" s="16">
        <f t="shared" si="0"/>
        <v>37450</v>
      </c>
      <c r="I33" s="17"/>
    </row>
    <row r="34" spans="1:21" x14ac:dyDescent="0.25">
      <c r="A34" s="58" t="s">
        <v>80</v>
      </c>
      <c r="B34" s="21" t="s">
        <v>73</v>
      </c>
      <c r="C34" s="73">
        <v>41292</v>
      </c>
      <c r="D34" s="15">
        <v>31450</v>
      </c>
      <c r="E34" s="15">
        <v>0</v>
      </c>
      <c r="F34" s="15">
        <v>3000</v>
      </c>
      <c r="G34" s="15">
        <v>3000</v>
      </c>
      <c r="H34" s="16">
        <f t="shared" si="0"/>
        <v>37450</v>
      </c>
      <c r="I34" s="17"/>
    </row>
    <row r="35" spans="1:21" x14ac:dyDescent="0.25">
      <c r="A35" s="58" t="s">
        <v>80</v>
      </c>
      <c r="B35" s="21" t="s">
        <v>73</v>
      </c>
      <c r="C35" s="73">
        <v>41292</v>
      </c>
      <c r="D35" s="15">
        <v>31450</v>
      </c>
      <c r="E35" s="15">
        <v>0</v>
      </c>
      <c r="F35" s="15">
        <v>3000</v>
      </c>
      <c r="G35" s="15">
        <v>3000</v>
      </c>
      <c r="H35" s="16">
        <f t="shared" si="0"/>
        <v>37450</v>
      </c>
      <c r="I35" s="17"/>
    </row>
    <row r="36" spans="1:21" x14ac:dyDescent="0.25">
      <c r="A36" s="58" t="s">
        <v>80</v>
      </c>
      <c r="B36" s="21" t="s">
        <v>73</v>
      </c>
      <c r="C36" s="73">
        <v>41292</v>
      </c>
      <c r="D36" s="15">
        <v>31450</v>
      </c>
      <c r="E36" s="15">
        <v>0</v>
      </c>
      <c r="F36" s="15">
        <v>3000</v>
      </c>
      <c r="G36" s="15">
        <v>3000</v>
      </c>
      <c r="H36" s="16">
        <f t="shared" si="0"/>
        <v>37450</v>
      </c>
      <c r="I36" s="17"/>
    </row>
    <row r="37" spans="1:21" x14ac:dyDescent="0.25">
      <c r="A37" s="58" t="s">
        <v>80</v>
      </c>
      <c r="B37" s="21" t="s">
        <v>73</v>
      </c>
      <c r="C37" s="73">
        <v>41292</v>
      </c>
      <c r="D37" s="15">
        <v>31450</v>
      </c>
      <c r="E37" s="15">
        <v>0</v>
      </c>
      <c r="F37" s="15">
        <v>3000</v>
      </c>
      <c r="G37" s="15">
        <v>3000</v>
      </c>
      <c r="H37" s="16">
        <f t="shared" si="0"/>
        <v>37450</v>
      </c>
      <c r="I37" s="17"/>
    </row>
    <row r="38" spans="1:21" x14ac:dyDescent="0.25">
      <c r="A38" s="58" t="s">
        <v>80</v>
      </c>
      <c r="B38" s="21" t="s">
        <v>73</v>
      </c>
      <c r="C38" s="73">
        <v>41292</v>
      </c>
      <c r="D38" s="15">
        <v>31450</v>
      </c>
      <c r="E38" s="15">
        <v>0</v>
      </c>
      <c r="F38" s="15">
        <v>3000</v>
      </c>
      <c r="G38" s="15">
        <v>3000</v>
      </c>
      <c r="H38" s="16">
        <f t="shared" si="0"/>
        <v>37450</v>
      </c>
      <c r="I38" s="17"/>
    </row>
    <row r="39" spans="1:21" x14ac:dyDescent="0.25">
      <c r="A39" s="58" t="s">
        <v>80</v>
      </c>
      <c r="B39" s="21" t="s">
        <v>73</v>
      </c>
      <c r="C39" s="73">
        <v>41292</v>
      </c>
      <c r="D39" s="15">
        <v>31450</v>
      </c>
      <c r="E39" s="15">
        <v>0</v>
      </c>
      <c r="F39" s="15">
        <v>3000</v>
      </c>
      <c r="G39" s="15">
        <v>3000</v>
      </c>
      <c r="H39" s="16">
        <f t="shared" si="0"/>
        <v>37450</v>
      </c>
      <c r="I39" s="17"/>
    </row>
    <row r="40" spans="1:21" x14ac:dyDescent="0.25">
      <c r="A40" s="58" t="s">
        <v>80</v>
      </c>
      <c r="B40" s="21" t="s">
        <v>73</v>
      </c>
      <c r="C40" s="73">
        <v>41292</v>
      </c>
      <c r="D40" s="15">
        <v>31450</v>
      </c>
      <c r="E40" s="15">
        <v>0</v>
      </c>
      <c r="F40" s="15">
        <v>3000</v>
      </c>
      <c r="G40" s="15">
        <v>3000</v>
      </c>
      <c r="H40" s="16">
        <f t="shared" si="0"/>
        <v>37450</v>
      </c>
      <c r="I40" s="17"/>
    </row>
    <row r="41" spans="1:21" x14ac:dyDescent="0.25">
      <c r="A41" s="58" t="s">
        <v>80</v>
      </c>
      <c r="B41" s="21" t="s">
        <v>73</v>
      </c>
      <c r="C41" s="73">
        <v>41295</v>
      </c>
      <c r="D41" s="15">
        <v>31450</v>
      </c>
      <c r="E41" s="15">
        <v>0</v>
      </c>
      <c r="F41" s="15">
        <v>3000</v>
      </c>
      <c r="G41" s="15">
        <v>3000</v>
      </c>
      <c r="H41" s="16">
        <f t="shared" si="0"/>
        <v>37450</v>
      </c>
      <c r="I41" s="17"/>
    </row>
    <row r="42" spans="1:21" x14ac:dyDescent="0.25">
      <c r="A42" s="58" t="s">
        <v>80</v>
      </c>
      <c r="B42" s="21" t="s">
        <v>73</v>
      </c>
      <c r="C42" s="73">
        <v>41284</v>
      </c>
      <c r="D42" s="15">
        <v>31450</v>
      </c>
      <c r="E42" s="15">
        <v>0</v>
      </c>
      <c r="F42" s="15">
        <v>3000</v>
      </c>
      <c r="G42" s="15">
        <v>3000</v>
      </c>
      <c r="H42" s="16">
        <f t="shared" si="0"/>
        <v>37450</v>
      </c>
      <c r="I42" s="17"/>
    </row>
    <row r="43" spans="1:21" x14ac:dyDescent="0.25">
      <c r="A43" s="58" t="s">
        <v>80</v>
      </c>
      <c r="B43" s="21" t="s">
        <v>73</v>
      </c>
      <c r="C43" s="73">
        <v>41295</v>
      </c>
      <c r="D43" s="15">
        <v>31450</v>
      </c>
      <c r="E43" s="15">
        <v>0</v>
      </c>
      <c r="F43" s="15">
        <v>3000</v>
      </c>
      <c r="G43" s="15">
        <v>3000</v>
      </c>
      <c r="H43" s="16">
        <f t="shared" si="0"/>
        <v>37450</v>
      </c>
      <c r="I43" s="17"/>
    </row>
    <row r="44" spans="1:21" x14ac:dyDescent="0.25">
      <c r="A44" s="58" t="s">
        <v>80</v>
      </c>
      <c r="B44" s="21" t="s">
        <v>73</v>
      </c>
      <c r="C44" s="73">
        <v>41295</v>
      </c>
      <c r="D44" s="15">
        <v>31450</v>
      </c>
      <c r="E44" s="15">
        <v>0</v>
      </c>
      <c r="F44" s="15">
        <v>3000</v>
      </c>
      <c r="G44" s="15">
        <v>3000</v>
      </c>
      <c r="H44" s="16">
        <f t="shared" si="0"/>
        <v>37450</v>
      </c>
      <c r="I44" s="17"/>
    </row>
    <row r="45" spans="1:21" x14ac:dyDescent="0.25">
      <c r="A45" s="58" t="s">
        <v>80</v>
      </c>
      <c r="B45" s="21" t="s">
        <v>73</v>
      </c>
      <c r="C45" s="73">
        <v>41295</v>
      </c>
      <c r="D45" s="15">
        <v>31450</v>
      </c>
      <c r="E45" s="15">
        <v>0</v>
      </c>
      <c r="F45" s="15">
        <v>3000</v>
      </c>
      <c r="G45" s="15">
        <v>3000</v>
      </c>
      <c r="H45" s="16">
        <f t="shared" si="0"/>
        <v>37450</v>
      </c>
      <c r="I45" s="17"/>
    </row>
    <row r="46" spans="1:21" x14ac:dyDescent="0.25">
      <c r="A46" s="58" t="s">
        <v>80</v>
      </c>
      <c r="B46" s="21" t="s">
        <v>73</v>
      </c>
      <c r="C46" s="73">
        <v>41297</v>
      </c>
      <c r="D46" s="15">
        <v>18500</v>
      </c>
      <c r="E46" s="15">
        <v>0</v>
      </c>
      <c r="F46" s="15">
        <v>3000</v>
      </c>
      <c r="G46" s="15">
        <v>3000</v>
      </c>
      <c r="H46" s="16">
        <f t="shared" si="0"/>
        <v>24500</v>
      </c>
      <c r="I46" s="17"/>
    </row>
    <row r="47" spans="1:21" x14ac:dyDescent="0.25">
      <c r="A47" s="58" t="s">
        <v>80</v>
      </c>
      <c r="B47" s="21" t="s">
        <v>73</v>
      </c>
      <c r="C47" s="73">
        <v>41297</v>
      </c>
      <c r="D47" s="15">
        <v>18500</v>
      </c>
      <c r="E47" s="15">
        <v>0</v>
      </c>
      <c r="F47" s="15">
        <v>3000</v>
      </c>
      <c r="G47" s="15">
        <v>3000</v>
      </c>
      <c r="H47" s="16">
        <f t="shared" si="0"/>
        <v>24500</v>
      </c>
      <c r="I47" s="17"/>
      <c r="K47" s="75">
        <v>41306</v>
      </c>
      <c r="L47" s="75">
        <v>41334</v>
      </c>
      <c r="M47" s="75">
        <v>41365</v>
      </c>
      <c r="N47" s="75">
        <v>41395</v>
      </c>
      <c r="O47" s="75">
        <v>41426</v>
      </c>
      <c r="P47" s="75">
        <v>41456</v>
      </c>
      <c r="Q47" s="75">
        <v>41487</v>
      </c>
      <c r="R47" s="75">
        <v>41518</v>
      </c>
      <c r="S47" s="75">
        <v>41548</v>
      </c>
      <c r="T47" s="75">
        <v>41579</v>
      </c>
      <c r="U47" s="75">
        <v>41609</v>
      </c>
    </row>
    <row r="48" spans="1:21" x14ac:dyDescent="0.25">
      <c r="A48" s="58" t="s">
        <v>80</v>
      </c>
      <c r="B48" s="21" t="s">
        <v>73</v>
      </c>
      <c r="C48" s="73">
        <v>41297</v>
      </c>
      <c r="D48" s="15">
        <v>18500</v>
      </c>
      <c r="E48" s="15">
        <v>0</v>
      </c>
      <c r="F48" s="15">
        <v>3000</v>
      </c>
      <c r="G48" s="15">
        <v>3000</v>
      </c>
      <c r="H48" s="16">
        <f t="shared" si="0"/>
        <v>24500</v>
      </c>
      <c r="I48" s="17"/>
      <c r="K48" s="76">
        <v>28900</v>
      </c>
      <c r="L48" s="76">
        <v>34050</v>
      </c>
      <c r="M48" s="76">
        <v>34050</v>
      </c>
      <c r="N48" s="76">
        <v>34050</v>
      </c>
      <c r="O48" s="76">
        <v>13000</v>
      </c>
      <c r="P48" s="76">
        <v>34050</v>
      </c>
      <c r="Q48" s="76">
        <v>40700</v>
      </c>
      <c r="R48" s="76">
        <v>34050</v>
      </c>
      <c r="S48" s="76">
        <v>28490</v>
      </c>
      <c r="T48" s="131">
        <v>34050</v>
      </c>
      <c r="U48" s="76">
        <v>24790</v>
      </c>
    </row>
    <row r="49" spans="1:21" x14ac:dyDescent="0.25">
      <c r="A49" s="58" t="s">
        <v>80</v>
      </c>
      <c r="B49" s="21" t="s">
        <v>73</v>
      </c>
      <c r="C49" s="73">
        <v>41297</v>
      </c>
      <c r="D49" s="15">
        <v>31450</v>
      </c>
      <c r="E49" s="15">
        <v>0</v>
      </c>
      <c r="F49" s="15">
        <v>3000</v>
      </c>
      <c r="G49" s="15">
        <v>3000</v>
      </c>
      <c r="H49" s="16">
        <f t="shared" si="0"/>
        <v>37450</v>
      </c>
      <c r="I49" s="17"/>
      <c r="K49" s="76">
        <v>28490</v>
      </c>
      <c r="L49" s="76">
        <v>34050</v>
      </c>
      <c r="M49" s="76">
        <v>34050</v>
      </c>
      <c r="N49" s="76">
        <v>34050</v>
      </c>
      <c r="O49" s="76">
        <v>37450</v>
      </c>
      <c r="P49" s="76">
        <v>34050</v>
      </c>
      <c r="Q49" s="76">
        <v>37450</v>
      </c>
      <c r="R49" s="76">
        <v>25900</v>
      </c>
      <c r="S49" s="76">
        <v>34050</v>
      </c>
      <c r="T49" s="76">
        <v>25900</v>
      </c>
      <c r="U49" s="76">
        <v>31050</v>
      </c>
    </row>
    <row r="50" spans="1:21" x14ac:dyDescent="0.25">
      <c r="A50" s="58" t="s">
        <v>80</v>
      </c>
      <c r="B50" s="21" t="s">
        <v>73</v>
      </c>
      <c r="C50" s="73">
        <v>41298</v>
      </c>
      <c r="D50" s="15">
        <v>31450</v>
      </c>
      <c r="E50" s="15">
        <v>0</v>
      </c>
      <c r="F50" s="15">
        <v>3000</v>
      </c>
      <c r="G50" s="15">
        <v>3000</v>
      </c>
      <c r="H50" s="16">
        <f t="shared" si="0"/>
        <v>37450</v>
      </c>
      <c r="I50" s="17"/>
      <c r="K50" s="76">
        <v>25900</v>
      </c>
      <c r="L50" s="76">
        <v>25900</v>
      </c>
      <c r="M50" s="76">
        <v>34050</v>
      </c>
      <c r="N50" s="76">
        <v>34050</v>
      </c>
      <c r="O50" s="76">
        <v>37450</v>
      </c>
      <c r="P50" s="76">
        <v>34050</v>
      </c>
      <c r="Q50" s="76">
        <v>37450</v>
      </c>
      <c r="R50" s="76">
        <v>37450</v>
      </c>
      <c r="S50" s="76">
        <v>24500</v>
      </c>
      <c r="T50" s="76">
        <v>25900</v>
      </c>
      <c r="U50" s="76">
        <v>24790</v>
      </c>
    </row>
    <row r="51" spans="1:21" x14ac:dyDescent="0.25">
      <c r="A51" s="58" t="s">
        <v>80</v>
      </c>
      <c r="B51" s="21" t="s">
        <v>73</v>
      </c>
      <c r="C51" s="73">
        <v>41284</v>
      </c>
      <c r="D51" s="15">
        <v>31450</v>
      </c>
      <c r="E51" s="15">
        <v>0</v>
      </c>
      <c r="F51" s="15">
        <v>3000</v>
      </c>
      <c r="G51" s="15">
        <v>3000</v>
      </c>
      <c r="H51" s="16">
        <f t="shared" si="0"/>
        <v>37450</v>
      </c>
      <c r="I51" s="17"/>
      <c r="K51" s="76">
        <v>25900</v>
      </c>
      <c r="L51" s="76">
        <v>37450</v>
      </c>
      <c r="M51" s="76">
        <v>34050</v>
      </c>
      <c r="N51" s="76">
        <v>34050</v>
      </c>
      <c r="O51" s="76">
        <v>37450</v>
      </c>
      <c r="P51" s="76">
        <v>34050</v>
      </c>
      <c r="Q51" s="76">
        <v>34050</v>
      </c>
      <c r="R51" s="76">
        <v>37450</v>
      </c>
      <c r="S51" s="76">
        <v>28490</v>
      </c>
      <c r="T51" s="76">
        <v>28490</v>
      </c>
      <c r="U51" s="76">
        <v>31050</v>
      </c>
    </row>
    <row r="52" spans="1:21" x14ac:dyDescent="0.25">
      <c r="A52" s="58" t="s">
        <v>80</v>
      </c>
      <c r="B52" s="21" t="s">
        <v>73</v>
      </c>
      <c r="C52" s="73">
        <v>41298</v>
      </c>
      <c r="D52" s="15">
        <v>31450</v>
      </c>
      <c r="E52" s="15">
        <v>0</v>
      </c>
      <c r="F52" s="15">
        <v>3000</v>
      </c>
      <c r="G52" s="15">
        <v>3000</v>
      </c>
      <c r="H52" s="16">
        <f t="shared" si="0"/>
        <v>37450</v>
      </c>
      <c r="I52" s="17"/>
      <c r="K52" s="77">
        <v>34050</v>
      </c>
      <c r="L52" s="76">
        <v>34050</v>
      </c>
      <c r="M52" s="76">
        <v>34050</v>
      </c>
      <c r="N52" s="76">
        <v>34050</v>
      </c>
      <c r="O52" s="76">
        <v>37450</v>
      </c>
      <c r="P52" s="76">
        <v>34050</v>
      </c>
      <c r="Q52" s="76">
        <v>34050</v>
      </c>
      <c r="R52" s="76">
        <v>37450</v>
      </c>
      <c r="S52" s="78">
        <v>28490</v>
      </c>
      <c r="T52" s="76">
        <v>34050</v>
      </c>
      <c r="U52" s="76">
        <v>37450</v>
      </c>
    </row>
    <row r="53" spans="1:21" x14ac:dyDescent="0.25">
      <c r="A53" s="58" t="s">
        <v>80</v>
      </c>
      <c r="B53" s="21" t="s">
        <v>73</v>
      </c>
      <c r="C53" s="73">
        <v>41298</v>
      </c>
      <c r="D53" s="15">
        <v>31450</v>
      </c>
      <c r="E53" s="15">
        <v>0</v>
      </c>
      <c r="F53" s="15">
        <v>3000</v>
      </c>
      <c r="G53" s="15">
        <v>3000</v>
      </c>
      <c r="H53" s="16">
        <f t="shared" si="0"/>
        <v>37450</v>
      </c>
      <c r="I53" s="17"/>
      <c r="K53" s="77">
        <v>34050</v>
      </c>
      <c r="L53" s="76">
        <v>34050</v>
      </c>
      <c r="M53" s="76">
        <v>34050</v>
      </c>
      <c r="N53" s="76">
        <v>37450</v>
      </c>
      <c r="O53" s="76">
        <v>34050</v>
      </c>
      <c r="P53" s="76">
        <v>37450</v>
      </c>
      <c r="Q53" s="76">
        <v>34050</v>
      </c>
      <c r="R53" s="76">
        <v>34050</v>
      </c>
      <c r="S53" s="76"/>
      <c r="T53" s="78">
        <v>25715</v>
      </c>
      <c r="U53" s="76">
        <v>43900</v>
      </c>
    </row>
    <row r="54" spans="1:21" x14ac:dyDescent="0.25">
      <c r="A54" s="58" t="s">
        <v>80</v>
      </c>
      <c r="B54" s="21" t="s">
        <v>73</v>
      </c>
      <c r="C54" s="73">
        <v>41284</v>
      </c>
      <c r="D54" s="15">
        <v>31450</v>
      </c>
      <c r="E54" s="15">
        <v>0</v>
      </c>
      <c r="F54" s="15">
        <v>3000</v>
      </c>
      <c r="G54" s="15">
        <v>3000</v>
      </c>
      <c r="H54" s="16">
        <f t="shared" si="0"/>
        <v>37450</v>
      </c>
      <c r="I54" s="17"/>
      <c r="K54" s="77">
        <v>34050</v>
      </c>
      <c r="L54" s="76">
        <v>34050</v>
      </c>
      <c r="M54" s="76">
        <v>22850</v>
      </c>
      <c r="N54" s="76">
        <v>37450</v>
      </c>
      <c r="O54" s="76">
        <v>37450</v>
      </c>
      <c r="P54" s="76">
        <v>34050</v>
      </c>
      <c r="Q54" s="78">
        <v>25900</v>
      </c>
      <c r="R54" s="76">
        <v>25900</v>
      </c>
      <c r="S54" s="76"/>
      <c r="T54" s="76">
        <v>31050</v>
      </c>
      <c r="U54" s="76">
        <v>31050</v>
      </c>
    </row>
    <row r="55" spans="1:21" x14ac:dyDescent="0.25">
      <c r="A55" s="58" t="s">
        <v>80</v>
      </c>
      <c r="B55" s="21" t="s">
        <v>73</v>
      </c>
      <c r="C55" s="74">
        <v>41284</v>
      </c>
      <c r="D55" s="53">
        <v>31450</v>
      </c>
      <c r="E55" s="53">
        <v>0</v>
      </c>
      <c r="F55" s="53">
        <v>3000</v>
      </c>
      <c r="G55" s="53">
        <v>3000</v>
      </c>
      <c r="H55" s="56">
        <f t="shared" si="0"/>
        <v>37450</v>
      </c>
      <c r="I55" s="57"/>
      <c r="K55" s="77">
        <v>37450</v>
      </c>
      <c r="L55" s="76">
        <v>34050</v>
      </c>
      <c r="M55" s="76">
        <v>37450</v>
      </c>
      <c r="N55" s="76">
        <v>37450</v>
      </c>
      <c r="O55" s="76">
        <v>37450</v>
      </c>
      <c r="P55" s="78">
        <v>28490</v>
      </c>
      <c r="Q55" s="76"/>
      <c r="R55" s="76">
        <v>37450</v>
      </c>
      <c r="S55" s="76"/>
      <c r="T55" s="76"/>
      <c r="U55" s="76">
        <v>31050</v>
      </c>
    </row>
    <row r="56" spans="1:21" x14ac:dyDescent="0.25">
      <c r="A56" s="58" t="s">
        <v>80</v>
      </c>
      <c r="B56" s="21" t="s">
        <v>73</v>
      </c>
      <c r="C56" s="73">
        <v>41298</v>
      </c>
      <c r="D56" s="15">
        <v>31450</v>
      </c>
      <c r="E56" s="15">
        <v>0</v>
      </c>
      <c r="F56" s="15">
        <v>3000</v>
      </c>
      <c r="G56" s="15">
        <v>3000</v>
      </c>
      <c r="H56" s="16">
        <f t="shared" si="0"/>
        <v>37450</v>
      </c>
      <c r="I56" s="17"/>
      <c r="K56" s="77">
        <v>34050</v>
      </c>
      <c r="L56" s="76">
        <v>34050</v>
      </c>
      <c r="M56" s="76">
        <v>34050</v>
      </c>
      <c r="N56" s="76">
        <v>41440</v>
      </c>
      <c r="O56" s="76">
        <v>37450</v>
      </c>
      <c r="P56" s="76"/>
      <c r="Q56" s="76"/>
      <c r="R56" s="76">
        <v>34050</v>
      </c>
      <c r="S56" s="76"/>
      <c r="T56" s="76"/>
      <c r="U56" s="76">
        <v>31050</v>
      </c>
    </row>
    <row r="57" spans="1:21" x14ac:dyDescent="0.25">
      <c r="A57" s="58" t="s">
        <v>80</v>
      </c>
      <c r="B57" s="21" t="s">
        <v>73</v>
      </c>
      <c r="C57" s="73">
        <v>41298</v>
      </c>
      <c r="D57" s="15">
        <v>31450</v>
      </c>
      <c r="E57" s="15">
        <v>0</v>
      </c>
      <c r="F57" s="15">
        <v>3000</v>
      </c>
      <c r="G57" s="15">
        <v>3000</v>
      </c>
      <c r="H57" s="16">
        <f t="shared" si="0"/>
        <v>37450</v>
      </c>
      <c r="I57" s="17"/>
      <c r="K57" s="77">
        <v>34050</v>
      </c>
      <c r="L57" s="76">
        <v>37450</v>
      </c>
      <c r="M57" s="76">
        <v>34050</v>
      </c>
      <c r="N57" s="76">
        <v>34050</v>
      </c>
      <c r="O57" s="76">
        <v>34050</v>
      </c>
      <c r="P57" s="76"/>
      <c r="Q57" s="76"/>
      <c r="R57" s="76">
        <v>28490</v>
      </c>
      <c r="S57" s="76"/>
      <c r="T57" s="76"/>
      <c r="U57" s="76">
        <v>31050</v>
      </c>
    </row>
    <row r="58" spans="1:21" x14ac:dyDescent="0.25">
      <c r="A58" s="58" t="s">
        <v>80</v>
      </c>
      <c r="B58" s="21" t="s">
        <v>73</v>
      </c>
      <c r="C58" s="73">
        <v>41298</v>
      </c>
      <c r="D58" s="15">
        <v>31450</v>
      </c>
      <c r="E58" s="15">
        <v>0</v>
      </c>
      <c r="F58" s="15">
        <v>3000</v>
      </c>
      <c r="G58" s="15">
        <v>3000</v>
      </c>
      <c r="H58" s="16">
        <f t="shared" si="0"/>
        <v>37450</v>
      </c>
      <c r="I58" s="17"/>
      <c r="K58" s="77">
        <v>34050</v>
      </c>
      <c r="L58" s="76">
        <v>48850</v>
      </c>
      <c r="M58" s="76">
        <v>31080</v>
      </c>
      <c r="N58" s="76">
        <v>34050</v>
      </c>
      <c r="O58" s="76">
        <v>34050</v>
      </c>
      <c r="P58" s="76"/>
      <c r="Q58" s="76"/>
      <c r="R58" s="76">
        <v>37450</v>
      </c>
      <c r="S58" s="76"/>
      <c r="T58" s="76"/>
      <c r="U58" s="76">
        <v>31050</v>
      </c>
    </row>
    <row r="59" spans="1:21" x14ac:dyDescent="0.25">
      <c r="A59" s="58" t="s">
        <v>80</v>
      </c>
      <c r="B59" s="21" t="s">
        <v>73</v>
      </c>
      <c r="C59" s="73">
        <v>41299</v>
      </c>
      <c r="D59" s="15">
        <v>31450</v>
      </c>
      <c r="E59" s="15">
        <v>0</v>
      </c>
      <c r="F59" s="15">
        <v>3000</v>
      </c>
      <c r="G59" s="15">
        <v>3000</v>
      </c>
      <c r="H59" s="16">
        <f t="shared" si="0"/>
        <v>37450</v>
      </c>
      <c r="I59" s="17"/>
      <c r="K59" s="77">
        <v>34050</v>
      </c>
      <c r="L59" s="76">
        <v>34050</v>
      </c>
      <c r="M59" s="76">
        <v>37450</v>
      </c>
      <c r="N59" s="76">
        <v>34050</v>
      </c>
      <c r="O59" s="76">
        <v>34050</v>
      </c>
      <c r="P59" s="76"/>
      <c r="Q59" s="76"/>
      <c r="R59" s="76">
        <v>37450</v>
      </c>
      <c r="S59" s="76"/>
      <c r="T59" s="76"/>
      <c r="U59" s="76">
        <v>31050</v>
      </c>
    </row>
    <row r="60" spans="1:21" x14ac:dyDescent="0.25">
      <c r="A60" s="58" t="s">
        <v>80</v>
      </c>
      <c r="B60" s="21" t="s">
        <v>73</v>
      </c>
      <c r="C60" s="73">
        <v>41302</v>
      </c>
      <c r="D60" s="15">
        <v>31450</v>
      </c>
      <c r="E60" s="15">
        <v>0</v>
      </c>
      <c r="F60" s="15">
        <v>3000</v>
      </c>
      <c r="G60" s="15">
        <v>3000</v>
      </c>
      <c r="H60" s="16">
        <f t="shared" si="0"/>
        <v>37450</v>
      </c>
      <c r="I60" s="17"/>
      <c r="K60" s="77">
        <v>25900</v>
      </c>
      <c r="L60" s="76">
        <v>34050</v>
      </c>
      <c r="M60" s="76">
        <v>37450</v>
      </c>
      <c r="N60" s="76">
        <v>34050</v>
      </c>
      <c r="O60" s="76">
        <v>34050</v>
      </c>
      <c r="P60" s="76"/>
      <c r="Q60" s="76"/>
      <c r="R60" s="76">
        <v>37450</v>
      </c>
      <c r="S60" s="76"/>
      <c r="T60" s="76"/>
      <c r="U60" s="76">
        <v>24790</v>
      </c>
    </row>
    <row r="61" spans="1:21" x14ac:dyDescent="0.25">
      <c r="A61" s="58" t="s">
        <v>80</v>
      </c>
      <c r="B61" s="21" t="s">
        <v>73</v>
      </c>
      <c r="C61" s="73">
        <v>41302</v>
      </c>
      <c r="D61" s="15">
        <v>18500</v>
      </c>
      <c r="E61" s="15">
        <v>0</v>
      </c>
      <c r="F61" s="15">
        <v>3700</v>
      </c>
      <c r="G61" s="15">
        <v>3700</v>
      </c>
      <c r="H61" s="16">
        <f t="shared" si="0"/>
        <v>25900</v>
      </c>
      <c r="I61" s="17"/>
      <c r="K61" s="79">
        <v>34050</v>
      </c>
      <c r="L61" s="77">
        <v>34050</v>
      </c>
      <c r="M61" s="76">
        <v>37450</v>
      </c>
      <c r="N61" s="76">
        <v>34050</v>
      </c>
      <c r="O61" s="76">
        <v>37450</v>
      </c>
      <c r="P61" s="76"/>
      <c r="Q61" s="76"/>
      <c r="R61" s="78">
        <v>34050</v>
      </c>
      <c r="S61" s="76"/>
      <c r="T61" s="76"/>
      <c r="U61" s="76">
        <v>37450</v>
      </c>
    </row>
    <row r="62" spans="1:21" x14ac:dyDescent="0.25">
      <c r="A62" s="58" t="s">
        <v>80</v>
      </c>
      <c r="B62" s="21" t="s">
        <v>73</v>
      </c>
      <c r="C62" s="73">
        <v>41305</v>
      </c>
      <c r="D62" s="15">
        <v>31450</v>
      </c>
      <c r="E62" s="15">
        <v>0</v>
      </c>
      <c r="F62" s="15">
        <v>3000</v>
      </c>
      <c r="G62" s="15">
        <v>3000</v>
      </c>
      <c r="H62" s="16">
        <f t="shared" si="0"/>
        <v>37450</v>
      </c>
      <c r="I62" s="17"/>
      <c r="K62" s="77">
        <v>37450</v>
      </c>
      <c r="L62" s="77">
        <v>34050</v>
      </c>
      <c r="M62" s="76">
        <v>37450</v>
      </c>
      <c r="N62" s="76">
        <v>34050</v>
      </c>
      <c r="O62" s="76">
        <v>34050</v>
      </c>
      <c r="P62" s="76"/>
      <c r="Q62" s="76"/>
      <c r="R62" s="76"/>
      <c r="S62" s="76"/>
      <c r="T62" s="76"/>
      <c r="U62" s="78">
        <v>37450</v>
      </c>
    </row>
    <row r="63" spans="1:21" x14ac:dyDescent="0.25">
      <c r="A63" s="80">
        <f>COUNTA(A3:A62)</f>
        <v>60</v>
      </c>
      <c r="B63" s="21" t="s">
        <v>73</v>
      </c>
      <c r="C63" s="81">
        <v>41275</v>
      </c>
      <c r="D63" s="82">
        <f t="shared" ref="D63:F63" si="1">SUM(D3:D62)</f>
        <v>1835200</v>
      </c>
      <c r="E63" s="82">
        <f t="shared" si="1"/>
        <v>0</v>
      </c>
      <c r="F63" s="82">
        <f t="shared" si="1"/>
        <v>180700</v>
      </c>
      <c r="G63" s="82">
        <f>SUM(G3:G62)</f>
        <v>180700</v>
      </c>
      <c r="H63" s="124">
        <f>SUM(H3:H62)</f>
        <v>2196600</v>
      </c>
      <c r="I63" s="83" t="str">
        <f>IF(SUM(D63:G63)=H63,"OK","PROB")</f>
        <v>OK</v>
      </c>
      <c r="K63" s="77">
        <v>25900</v>
      </c>
      <c r="L63" s="77">
        <v>34050</v>
      </c>
      <c r="M63" s="76">
        <v>37450</v>
      </c>
      <c r="N63" s="76">
        <v>34050</v>
      </c>
      <c r="O63" s="76">
        <v>34050</v>
      </c>
      <c r="P63" s="76"/>
      <c r="Q63" s="76"/>
      <c r="R63" s="76"/>
      <c r="S63" s="76"/>
      <c r="T63" s="76"/>
      <c r="U63" s="76"/>
    </row>
    <row r="64" spans="1:21" x14ac:dyDescent="0.25">
      <c r="A64" s="84">
        <f>COUNTA(K48:K94)</f>
        <v>41</v>
      </c>
      <c r="B64" s="21" t="s">
        <v>73</v>
      </c>
      <c r="C64" s="85">
        <v>41306</v>
      </c>
      <c r="D64" s="86"/>
      <c r="E64" s="86"/>
      <c r="F64" s="86"/>
      <c r="G64" s="86"/>
      <c r="H64" s="122">
        <f>SUM(K$48:K$93)</f>
        <v>1331520</v>
      </c>
      <c r="I64" s="17"/>
      <c r="K64" s="77">
        <v>25900</v>
      </c>
      <c r="L64" s="77">
        <v>34050</v>
      </c>
      <c r="M64" s="76">
        <v>37450</v>
      </c>
      <c r="N64" s="76">
        <v>34050</v>
      </c>
      <c r="O64" s="76">
        <v>34050</v>
      </c>
      <c r="P64" s="76"/>
      <c r="Q64" s="76"/>
      <c r="R64" s="76"/>
      <c r="S64" s="76"/>
      <c r="T64" s="76"/>
      <c r="U64" s="76"/>
    </row>
    <row r="65" spans="1:25" x14ac:dyDescent="0.25">
      <c r="A65" s="84">
        <f>COUNTA(L48:L98)</f>
        <v>38</v>
      </c>
      <c r="B65" s="21" t="s">
        <v>73</v>
      </c>
      <c r="C65" s="85">
        <v>41334</v>
      </c>
      <c r="D65" s="86"/>
      <c r="E65" s="86"/>
      <c r="F65" s="86"/>
      <c r="G65" s="86"/>
      <c r="H65" s="122">
        <f>SUM(L$48:L$94)</f>
        <v>1263890</v>
      </c>
      <c r="I65" s="17"/>
      <c r="K65" s="77">
        <v>34050</v>
      </c>
      <c r="L65" s="77">
        <v>22850</v>
      </c>
      <c r="M65" s="76">
        <v>37450</v>
      </c>
      <c r="N65" s="76">
        <v>34050</v>
      </c>
      <c r="O65" s="76">
        <v>34050</v>
      </c>
      <c r="P65" s="76"/>
      <c r="Q65" s="76"/>
      <c r="R65" s="76"/>
      <c r="S65" s="76"/>
      <c r="T65" s="76"/>
      <c r="U65" s="76"/>
    </row>
    <row r="66" spans="1:25" x14ac:dyDescent="0.25">
      <c r="A66" s="84">
        <f>COUNTA(M48:M98)</f>
        <v>40</v>
      </c>
      <c r="B66" s="21" t="s">
        <v>73</v>
      </c>
      <c r="C66" s="85">
        <v>41365</v>
      </c>
      <c r="D66" s="86"/>
      <c r="E66" s="86"/>
      <c r="F66" s="86"/>
      <c r="G66" s="86"/>
      <c r="H66" s="122">
        <f>SUM(M$48:M$98)</f>
        <v>1277280</v>
      </c>
      <c r="I66" s="17"/>
      <c r="K66" s="77">
        <v>34050</v>
      </c>
      <c r="L66" s="77">
        <v>34050</v>
      </c>
      <c r="M66" s="76">
        <v>37450</v>
      </c>
      <c r="N66" s="76">
        <v>34050</v>
      </c>
      <c r="O66" s="76">
        <v>34050</v>
      </c>
      <c r="P66" s="76"/>
      <c r="Q66" s="76"/>
      <c r="R66" s="76"/>
      <c r="S66" s="76"/>
      <c r="T66" s="76"/>
      <c r="U66" s="76"/>
    </row>
    <row r="67" spans="1:25" x14ac:dyDescent="0.25">
      <c r="A67" s="84">
        <f>COUNTA(N48:N98)</f>
        <v>41</v>
      </c>
      <c r="B67" s="21" t="s">
        <v>73</v>
      </c>
      <c r="C67" s="85">
        <v>41395</v>
      </c>
      <c r="D67" s="86"/>
      <c r="E67" s="86"/>
      <c r="F67" s="86"/>
      <c r="G67" s="86"/>
      <c r="H67" s="122">
        <f>SUM(N$48:N$97)</f>
        <v>1439975</v>
      </c>
      <c r="I67" s="17"/>
      <c r="K67" s="77">
        <v>37450</v>
      </c>
      <c r="L67" s="77">
        <v>34050</v>
      </c>
      <c r="M67" s="77">
        <v>25900</v>
      </c>
      <c r="N67" s="77">
        <v>37450</v>
      </c>
      <c r="O67" s="77">
        <v>37450</v>
      </c>
      <c r="P67" s="77"/>
      <c r="Q67" s="77"/>
      <c r="R67" s="77"/>
      <c r="S67" s="77"/>
      <c r="T67" s="77"/>
      <c r="U67" s="77"/>
    </row>
    <row r="68" spans="1:25" x14ac:dyDescent="0.25">
      <c r="A68" s="84">
        <f>COUNTA(O48:O98)</f>
        <v>25</v>
      </c>
      <c r="B68" s="21" t="s">
        <v>73</v>
      </c>
      <c r="C68" s="85">
        <v>41426</v>
      </c>
      <c r="D68" s="86"/>
      <c r="E68" s="86"/>
      <c r="F68" s="86"/>
      <c r="G68" s="86"/>
      <c r="H68" s="122">
        <f>SUM(O$48:O$93)</f>
        <v>855240</v>
      </c>
      <c r="I68" s="17"/>
      <c r="K68" s="77">
        <v>37450</v>
      </c>
      <c r="L68" s="77">
        <v>34050</v>
      </c>
      <c r="M68" s="77">
        <v>34050</v>
      </c>
      <c r="N68" s="77">
        <v>37450</v>
      </c>
      <c r="O68" s="77">
        <v>34050</v>
      </c>
      <c r="P68" s="77"/>
      <c r="Q68" s="77"/>
      <c r="R68" s="77"/>
      <c r="S68" s="77"/>
      <c r="T68" s="77"/>
      <c r="U68" s="77"/>
    </row>
    <row r="69" spans="1:25" x14ac:dyDescent="0.25">
      <c r="A69" s="84">
        <f>COUNTA(P48:P98)</f>
        <v>8</v>
      </c>
      <c r="B69" s="21" t="s">
        <v>73</v>
      </c>
      <c r="C69" s="85">
        <v>41456</v>
      </c>
      <c r="D69" s="86"/>
      <c r="E69" s="86"/>
      <c r="F69" s="86"/>
      <c r="G69" s="86"/>
      <c r="H69" s="122">
        <f>SUM(P$48:P$93)</f>
        <v>270240</v>
      </c>
      <c r="I69" s="17"/>
      <c r="K69" s="77">
        <v>34050</v>
      </c>
      <c r="L69" s="77">
        <v>28490</v>
      </c>
      <c r="M69" s="77">
        <v>25900</v>
      </c>
      <c r="N69" s="77">
        <v>37450</v>
      </c>
      <c r="O69" s="77">
        <v>34050</v>
      </c>
      <c r="P69" s="77"/>
      <c r="Q69" s="77"/>
      <c r="R69" s="77"/>
      <c r="S69" s="77"/>
      <c r="T69" s="77"/>
      <c r="U69" s="77"/>
    </row>
    <row r="70" spans="1:25" x14ac:dyDescent="0.25">
      <c r="A70" s="84">
        <f>COUNTA(Q48:Q98)</f>
        <v>7</v>
      </c>
      <c r="B70" s="21" t="s">
        <v>73</v>
      </c>
      <c r="C70" s="85">
        <v>41487</v>
      </c>
      <c r="D70" s="86"/>
      <c r="E70" s="86"/>
      <c r="F70" s="86"/>
      <c r="G70" s="86"/>
      <c r="H70" s="122">
        <f>SUM(Q$48:Q$91)</f>
        <v>243650</v>
      </c>
      <c r="I70" s="17"/>
      <c r="K70" s="77">
        <v>34050</v>
      </c>
      <c r="L70" s="77">
        <v>34050</v>
      </c>
      <c r="M70" s="77">
        <v>34050</v>
      </c>
      <c r="N70" s="77">
        <v>34050</v>
      </c>
      <c r="O70" s="77">
        <v>34050</v>
      </c>
      <c r="P70" s="77"/>
      <c r="Q70" s="77"/>
      <c r="R70" s="77"/>
      <c r="S70" s="77"/>
      <c r="T70" s="77"/>
      <c r="U70" s="77"/>
    </row>
    <row r="71" spans="1:25" x14ac:dyDescent="0.25">
      <c r="A71" s="84">
        <f>COUNTA(R48:R98)</f>
        <v>14</v>
      </c>
      <c r="B71" s="21" t="s">
        <v>73</v>
      </c>
      <c r="C71" s="85">
        <v>41518</v>
      </c>
      <c r="D71" s="86"/>
      <c r="E71" s="86"/>
      <c r="F71" s="86"/>
      <c r="G71" s="86"/>
      <c r="H71" s="122">
        <f>SUM(R$48:R$93)</f>
        <v>478640</v>
      </c>
      <c r="I71" s="17"/>
      <c r="K71" s="77">
        <v>34050</v>
      </c>
      <c r="L71" s="77">
        <v>34050</v>
      </c>
      <c r="M71" s="77">
        <v>22850</v>
      </c>
      <c r="N71" s="77">
        <v>34050</v>
      </c>
      <c r="O71" s="87">
        <v>28490</v>
      </c>
      <c r="P71" s="77"/>
      <c r="Q71" s="77"/>
      <c r="R71" s="77"/>
      <c r="S71" s="77"/>
      <c r="T71" s="77"/>
      <c r="U71" s="77"/>
    </row>
    <row r="72" spans="1:25" x14ac:dyDescent="0.25">
      <c r="A72" s="84">
        <f>COUNTA(S48:S98)</f>
        <v>5</v>
      </c>
      <c r="B72" s="21" t="s">
        <v>73</v>
      </c>
      <c r="C72" s="85">
        <v>41548</v>
      </c>
      <c r="D72" s="86"/>
      <c r="E72" s="86"/>
      <c r="F72" s="86"/>
      <c r="G72" s="86"/>
      <c r="H72" s="122">
        <f>SUM(S$48:S$94)</f>
        <v>144020</v>
      </c>
      <c r="I72" s="17"/>
      <c r="K72" s="77">
        <v>34050</v>
      </c>
      <c r="L72" s="77">
        <v>37450</v>
      </c>
      <c r="M72" s="77">
        <v>25900</v>
      </c>
      <c r="N72" s="77">
        <v>29785</v>
      </c>
      <c r="O72" s="77">
        <v>34050</v>
      </c>
      <c r="P72" s="77"/>
      <c r="Q72" s="77"/>
      <c r="R72" s="77"/>
      <c r="S72" s="77"/>
      <c r="T72" s="77"/>
      <c r="U72" s="77"/>
    </row>
    <row r="73" spans="1:25" x14ac:dyDescent="0.25">
      <c r="A73" s="84">
        <f>COUNTA(T48:T98)</f>
        <v>7</v>
      </c>
      <c r="B73" s="21" t="s">
        <v>73</v>
      </c>
      <c r="C73" s="85">
        <v>41579</v>
      </c>
      <c r="D73" s="86"/>
      <c r="E73" s="86"/>
      <c r="F73" s="86"/>
      <c r="G73" s="86"/>
      <c r="H73" s="122">
        <f>SUM(T$48:T$93)</f>
        <v>205155</v>
      </c>
      <c r="I73" s="17"/>
      <c r="K73" s="77">
        <v>41440</v>
      </c>
      <c r="L73" s="77">
        <v>37450</v>
      </c>
      <c r="M73" s="77">
        <v>25900</v>
      </c>
      <c r="N73" s="77">
        <v>37450</v>
      </c>
      <c r="O73" s="77"/>
      <c r="P73" s="77"/>
      <c r="Q73" s="77"/>
      <c r="R73" s="77"/>
      <c r="S73" s="77"/>
      <c r="T73" s="77"/>
      <c r="U73" s="77"/>
    </row>
    <row r="74" spans="1:25" ht="15.75" thickBot="1" x14ac:dyDescent="0.3">
      <c r="A74" s="84">
        <f>COUNTA(U48:U98)</f>
        <v>15</v>
      </c>
      <c r="B74" s="21" t="s">
        <v>73</v>
      </c>
      <c r="C74" s="85">
        <v>41609</v>
      </c>
      <c r="D74" s="86"/>
      <c r="E74" s="86"/>
      <c r="F74" s="86"/>
      <c r="G74" s="86"/>
      <c r="H74" s="122">
        <f>SUM(U$48:U$93)</f>
        <v>479020</v>
      </c>
      <c r="I74" s="17"/>
      <c r="K74" s="77">
        <v>25900</v>
      </c>
      <c r="L74" s="77">
        <v>37450</v>
      </c>
      <c r="M74" s="77">
        <v>25900</v>
      </c>
      <c r="N74" s="77">
        <v>37450</v>
      </c>
      <c r="O74" s="77"/>
      <c r="P74" s="77"/>
      <c r="Q74" s="77"/>
      <c r="R74" s="77"/>
      <c r="S74" s="77"/>
      <c r="T74" s="77"/>
      <c r="U74" s="77"/>
    </row>
    <row r="75" spans="1:25" ht="15.75" thickBot="1" x14ac:dyDescent="0.3">
      <c r="A75" s="88">
        <f>SUM(A63:A74)</f>
        <v>301</v>
      </c>
      <c r="B75" s="21" t="s">
        <v>73</v>
      </c>
      <c r="C75" s="89" t="s">
        <v>22</v>
      </c>
      <c r="D75" s="90"/>
      <c r="E75" s="90"/>
      <c r="F75" s="90"/>
      <c r="G75" s="90"/>
      <c r="H75" s="91">
        <f>SUM(H63:H74)</f>
        <v>10185230</v>
      </c>
      <c r="I75" s="92"/>
      <c r="K75" s="77">
        <v>37450</v>
      </c>
      <c r="L75" s="77">
        <v>37450</v>
      </c>
      <c r="M75" s="77">
        <v>25900</v>
      </c>
      <c r="N75" s="77">
        <v>37450</v>
      </c>
      <c r="O75" s="77"/>
      <c r="P75" s="77"/>
      <c r="Q75" s="77"/>
      <c r="R75" s="77"/>
      <c r="S75" s="77"/>
      <c r="T75" s="77"/>
      <c r="U75" s="77"/>
    </row>
    <row r="76" spans="1:25" x14ac:dyDescent="0.25">
      <c r="A76" s="11"/>
      <c r="B76" s="11"/>
      <c r="C76" s="93"/>
      <c r="D76" s="20"/>
      <c r="E76" s="20"/>
      <c r="F76" s="20"/>
      <c r="G76" s="20"/>
      <c r="H76" s="44"/>
      <c r="I76" s="11"/>
      <c r="J76" s="11"/>
      <c r="K76" s="77">
        <v>37450</v>
      </c>
      <c r="L76" s="77">
        <v>34050</v>
      </c>
      <c r="M76" s="77">
        <v>25900</v>
      </c>
      <c r="N76" s="77">
        <v>37450</v>
      </c>
      <c r="O76" s="77"/>
      <c r="P76" s="77"/>
      <c r="Q76" s="77"/>
      <c r="R76" s="77"/>
      <c r="S76" s="77"/>
      <c r="T76" s="77"/>
      <c r="U76" s="77"/>
      <c r="V76" s="11"/>
      <c r="W76" s="11"/>
      <c r="X76" s="11"/>
      <c r="Y76" s="11"/>
    </row>
    <row r="77" spans="1:25" x14ac:dyDescent="0.25">
      <c r="A77" s="11"/>
      <c r="B77" s="11"/>
      <c r="C77" s="93"/>
      <c r="D77" s="20"/>
      <c r="E77" s="20"/>
      <c r="F77" s="20"/>
      <c r="G77" s="20"/>
      <c r="H77" s="44"/>
      <c r="I77" s="11"/>
      <c r="J77" s="11"/>
      <c r="K77" s="77">
        <v>37450</v>
      </c>
      <c r="L77" s="77">
        <v>34050</v>
      </c>
      <c r="M77" s="77">
        <v>37450</v>
      </c>
      <c r="N77" s="77">
        <v>37450</v>
      </c>
      <c r="O77" s="77"/>
      <c r="P77" s="77"/>
      <c r="Q77" s="77"/>
      <c r="R77" s="77"/>
      <c r="S77" s="77"/>
      <c r="T77" s="77"/>
      <c r="U77" s="77"/>
      <c r="V77" s="11"/>
      <c r="W77" s="11"/>
      <c r="X77" s="11"/>
      <c r="Y77" s="11"/>
    </row>
    <row r="78" spans="1:25" x14ac:dyDescent="0.25">
      <c r="A78" s="11"/>
      <c r="B78" s="11"/>
      <c r="C78" s="93"/>
      <c r="D78" s="20"/>
      <c r="E78" s="20"/>
      <c r="F78" s="20"/>
      <c r="G78" s="20"/>
      <c r="H78" s="44"/>
      <c r="I78" s="11"/>
      <c r="J78" s="11"/>
      <c r="K78" s="77">
        <v>25900</v>
      </c>
      <c r="L78" s="77">
        <v>34050</v>
      </c>
      <c r="M78" s="77">
        <v>22850</v>
      </c>
      <c r="N78" s="77">
        <v>37450</v>
      </c>
      <c r="O78" s="77"/>
      <c r="P78" s="77"/>
      <c r="Q78" s="77"/>
      <c r="R78" s="77"/>
      <c r="S78" s="77"/>
      <c r="T78" s="77"/>
      <c r="U78" s="77"/>
      <c r="V78" s="11"/>
      <c r="W78" s="11"/>
      <c r="X78" s="11"/>
      <c r="Y78" s="11"/>
    </row>
    <row r="79" spans="1:25" x14ac:dyDescent="0.25">
      <c r="A79" s="11"/>
      <c r="B79" s="11"/>
      <c r="C79" s="93"/>
      <c r="D79" s="20"/>
      <c r="E79" s="20"/>
      <c r="F79" s="20"/>
      <c r="G79" s="20"/>
      <c r="H79" s="44"/>
      <c r="I79" s="11"/>
      <c r="J79" s="11"/>
      <c r="K79" s="77">
        <v>37450</v>
      </c>
      <c r="L79" s="77">
        <v>34050</v>
      </c>
      <c r="M79" s="77">
        <v>37450</v>
      </c>
      <c r="N79" s="77">
        <v>34050</v>
      </c>
      <c r="O79" s="77"/>
      <c r="P79" s="77"/>
      <c r="Q79" s="77"/>
      <c r="R79" s="77"/>
      <c r="S79" s="77"/>
      <c r="T79" s="77"/>
      <c r="U79" s="77"/>
      <c r="V79" s="11"/>
      <c r="W79" s="11"/>
      <c r="X79" s="11"/>
      <c r="Y79" s="11"/>
    </row>
    <row r="80" spans="1:25" x14ac:dyDescent="0.25">
      <c r="A80" s="11"/>
      <c r="B80" s="11"/>
      <c r="C80" s="93"/>
      <c r="D80" s="20"/>
      <c r="E80" s="20"/>
      <c r="F80" s="20"/>
      <c r="G80" s="20"/>
      <c r="H80" s="44"/>
      <c r="I80" s="11"/>
      <c r="J80" s="11"/>
      <c r="K80" s="77">
        <v>34050</v>
      </c>
      <c r="L80" s="77">
        <v>37450</v>
      </c>
      <c r="M80" s="77">
        <v>22850</v>
      </c>
      <c r="N80" s="87">
        <v>34050</v>
      </c>
      <c r="O80" s="77"/>
      <c r="P80" s="77"/>
      <c r="Q80" s="77"/>
      <c r="R80" s="77"/>
      <c r="S80" s="77"/>
      <c r="T80" s="77"/>
      <c r="U80" s="77"/>
      <c r="V80" s="11"/>
      <c r="W80" s="11"/>
      <c r="X80" s="11"/>
      <c r="Y80" s="11"/>
    </row>
    <row r="81" spans="1:25" x14ac:dyDescent="0.25">
      <c r="A81" s="11"/>
      <c r="B81" s="11"/>
      <c r="C81" s="93"/>
      <c r="D81" s="20"/>
      <c r="E81" s="20"/>
      <c r="F81" s="20"/>
      <c r="G81" s="20"/>
      <c r="H81" s="44"/>
      <c r="I81" s="11"/>
      <c r="J81" s="11"/>
      <c r="K81" s="77">
        <v>25900</v>
      </c>
      <c r="L81" s="77">
        <v>37450</v>
      </c>
      <c r="M81" s="77">
        <v>22850</v>
      </c>
      <c r="N81" s="77">
        <v>34050</v>
      </c>
      <c r="O81" s="77"/>
      <c r="P81" s="77"/>
      <c r="Q81" s="77"/>
      <c r="R81" s="77"/>
      <c r="S81" s="77"/>
      <c r="T81" s="77"/>
      <c r="U81" s="77"/>
      <c r="V81" s="11"/>
      <c r="W81" s="11"/>
      <c r="X81" s="11"/>
      <c r="Y81" s="11"/>
    </row>
    <row r="82" spans="1:25" x14ac:dyDescent="0.25">
      <c r="A82" s="11"/>
      <c r="B82" s="11"/>
      <c r="C82" s="93"/>
      <c r="D82" s="20"/>
      <c r="E82" s="20"/>
      <c r="F82" s="20"/>
      <c r="G82" s="20"/>
      <c r="H82" s="44"/>
      <c r="I82" s="11"/>
      <c r="J82" s="11"/>
      <c r="K82" s="77">
        <v>34050</v>
      </c>
      <c r="L82" s="77">
        <v>34050</v>
      </c>
      <c r="M82" s="77">
        <v>25900</v>
      </c>
      <c r="N82" s="77">
        <v>34050</v>
      </c>
      <c r="O82" s="77"/>
      <c r="P82" s="77"/>
      <c r="Q82" s="77"/>
      <c r="R82" s="77"/>
      <c r="S82" s="77"/>
      <c r="T82" s="77"/>
      <c r="U82" s="77"/>
      <c r="V82" s="11"/>
      <c r="W82" s="11"/>
      <c r="X82" s="11"/>
      <c r="Y82" s="11"/>
    </row>
    <row r="83" spans="1:25" x14ac:dyDescent="0.25">
      <c r="A83" s="11"/>
      <c r="B83" s="11"/>
      <c r="C83" s="93"/>
      <c r="D83" s="20"/>
      <c r="E83" s="20"/>
      <c r="F83" s="20"/>
      <c r="G83" s="20"/>
      <c r="H83" s="44"/>
      <c r="I83" s="11"/>
      <c r="J83" s="11"/>
      <c r="K83" s="77">
        <v>34050</v>
      </c>
      <c r="L83" s="77">
        <v>34050</v>
      </c>
      <c r="M83" s="77">
        <v>25900</v>
      </c>
      <c r="N83" s="77">
        <v>34050</v>
      </c>
      <c r="O83" s="77"/>
      <c r="P83" s="77"/>
      <c r="Q83" s="77"/>
      <c r="R83" s="77"/>
      <c r="S83" s="77"/>
      <c r="T83" s="77"/>
      <c r="U83" s="77"/>
      <c r="V83" s="11"/>
      <c r="W83" s="11"/>
      <c r="X83" s="11"/>
      <c r="Y83" s="11"/>
    </row>
    <row r="84" spans="1:25" x14ac:dyDescent="0.25">
      <c r="A84" s="11"/>
      <c r="B84" s="11"/>
      <c r="C84" s="93"/>
      <c r="D84" s="20"/>
      <c r="E84" s="20"/>
      <c r="F84" s="20"/>
      <c r="G84" s="20"/>
      <c r="H84" s="44"/>
      <c r="I84" s="11"/>
      <c r="J84" s="11"/>
      <c r="K84" s="77">
        <v>37450</v>
      </c>
      <c r="L84" s="77">
        <v>13000</v>
      </c>
      <c r="M84" s="77">
        <v>34050</v>
      </c>
      <c r="N84" s="77">
        <v>34050</v>
      </c>
      <c r="O84" s="77"/>
      <c r="P84" s="77"/>
      <c r="Q84" s="77"/>
      <c r="R84" s="77"/>
      <c r="S84" s="77"/>
      <c r="T84" s="77"/>
      <c r="U84" s="77"/>
      <c r="V84" s="11"/>
      <c r="W84" s="11"/>
      <c r="X84" s="11"/>
      <c r="Y84" s="11"/>
    </row>
    <row r="85" spans="1:25" x14ac:dyDescent="0.25">
      <c r="A85" s="11"/>
      <c r="B85" s="11"/>
      <c r="C85" s="93"/>
      <c r="D85" s="20"/>
      <c r="E85" s="20"/>
      <c r="F85" s="20"/>
      <c r="G85" s="20"/>
      <c r="H85" s="44"/>
      <c r="I85" s="11"/>
      <c r="J85" s="11"/>
      <c r="K85" s="77">
        <v>28490</v>
      </c>
      <c r="L85" s="77">
        <v>8000</v>
      </c>
      <c r="M85" s="77">
        <v>37450</v>
      </c>
      <c r="N85" s="77">
        <v>34050</v>
      </c>
      <c r="O85" s="77"/>
      <c r="P85" s="77"/>
      <c r="Q85" s="77"/>
      <c r="R85" s="77"/>
      <c r="S85" s="77"/>
      <c r="T85" s="77"/>
      <c r="U85" s="77"/>
      <c r="V85" s="11"/>
      <c r="W85" s="11"/>
      <c r="X85" s="11"/>
      <c r="Y85" s="11"/>
    </row>
    <row r="86" spans="1:25" x14ac:dyDescent="0.25">
      <c r="A86" s="11"/>
      <c r="B86" s="11"/>
      <c r="C86" s="93"/>
      <c r="D86" s="20"/>
      <c r="E86" s="20"/>
      <c r="F86" s="20"/>
      <c r="G86" s="20"/>
      <c r="H86" s="44"/>
      <c r="I86" s="11"/>
      <c r="J86" s="11"/>
      <c r="K86" s="77">
        <v>34050</v>
      </c>
      <c r="L86" s="77"/>
      <c r="M86" s="77">
        <v>37450</v>
      </c>
      <c r="N86" s="77">
        <v>34050</v>
      </c>
      <c r="O86" s="77"/>
      <c r="P86" s="77"/>
      <c r="Q86" s="77"/>
      <c r="R86" s="77"/>
      <c r="S86" s="77"/>
      <c r="T86" s="77"/>
      <c r="U86" s="77"/>
      <c r="V86" s="11"/>
      <c r="W86" s="11"/>
      <c r="X86" s="11"/>
      <c r="Y86" s="11"/>
    </row>
    <row r="87" spans="1:25" x14ac:dyDescent="0.25">
      <c r="A87" s="11"/>
      <c r="B87" s="11"/>
      <c r="C87" s="93"/>
      <c r="D87" s="20"/>
      <c r="E87" s="20"/>
      <c r="F87" s="20"/>
      <c r="G87" s="20"/>
      <c r="H87" s="44"/>
      <c r="I87" s="11"/>
      <c r="J87" s="11"/>
      <c r="K87" s="77">
        <v>34050</v>
      </c>
      <c r="L87" s="77"/>
      <c r="M87" s="77">
        <v>37450</v>
      </c>
      <c r="N87" s="77">
        <v>34050</v>
      </c>
      <c r="O87" s="77"/>
      <c r="P87" s="77"/>
      <c r="Q87" s="77"/>
      <c r="R87" s="77"/>
      <c r="S87" s="77"/>
      <c r="T87" s="77"/>
      <c r="U87" s="77"/>
      <c r="V87" s="11"/>
      <c r="W87" s="11"/>
      <c r="X87" s="11"/>
      <c r="Y87" s="11"/>
    </row>
    <row r="88" spans="1:25" x14ac:dyDescent="0.25">
      <c r="A88" s="11"/>
      <c r="B88" s="11"/>
      <c r="C88" s="93"/>
      <c r="D88" s="20"/>
      <c r="E88" s="20"/>
      <c r="F88" s="20"/>
      <c r="G88" s="20"/>
      <c r="H88" s="44"/>
      <c r="I88" s="11"/>
      <c r="J88" s="11"/>
      <c r="K88" s="77">
        <v>13000</v>
      </c>
      <c r="L88" s="77"/>
      <c r="M88" s="77"/>
      <c r="N88" s="77">
        <v>34050</v>
      </c>
      <c r="O88" s="77"/>
      <c r="P88" s="77"/>
      <c r="Q88" s="77"/>
      <c r="R88" s="77"/>
      <c r="S88" s="77"/>
      <c r="T88" s="77"/>
      <c r="U88" s="77"/>
      <c r="V88" s="11"/>
      <c r="W88" s="11"/>
      <c r="X88" s="11"/>
      <c r="Y88" s="11"/>
    </row>
    <row r="89" spans="1:25" x14ac:dyDescent="0.25">
      <c r="A89" s="11"/>
      <c r="B89" s="11"/>
      <c r="C89" s="93"/>
      <c r="D89" s="20"/>
      <c r="E89" s="20"/>
      <c r="F89" s="20"/>
      <c r="G89" s="20"/>
      <c r="H89" s="44"/>
      <c r="I89" s="11"/>
      <c r="J89" s="11"/>
      <c r="K89" s="77"/>
      <c r="L89" s="77"/>
      <c r="M89" s="77"/>
      <c r="N89" s="77"/>
      <c r="O89" s="77"/>
      <c r="P89" s="77"/>
      <c r="Q89" s="77"/>
      <c r="R89" s="77"/>
      <c r="S89" s="77"/>
      <c r="T89" s="77"/>
      <c r="U89" s="77"/>
      <c r="V89" s="11"/>
      <c r="W89" s="11"/>
      <c r="X89" s="11"/>
      <c r="Y89" s="11"/>
    </row>
    <row r="90" spans="1:25" x14ac:dyDescent="0.25">
      <c r="A90" s="11"/>
      <c r="B90" s="11"/>
      <c r="C90" s="93"/>
      <c r="D90" s="20"/>
      <c r="E90" s="20"/>
      <c r="F90" s="20"/>
      <c r="G90" s="20"/>
      <c r="H90" s="44"/>
      <c r="I90" s="11"/>
      <c r="J90" s="11"/>
      <c r="K90" s="181"/>
      <c r="L90" s="181"/>
      <c r="M90" s="181"/>
      <c r="N90" s="181"/>
      <c r="O90" s="181"/>
      <c r="P90" s="181"/>
      <c r="Q90" s="181"/>
      <c r="R90" s="181"/>
      <c r="S90" s="181"/>
      <c r="T90" s="181"/>
      <c r="U90" s="181"/>
      <c r="V90" s="11"/>
      <c r="W90" s="11"/>
      <c r="X90" s="11"/>
      <c r="Y90" s="11"/>
    </row>
    <row r="91" spans="1:25" x14ac:dyDescent="0.25">
      <c r="A91" s="11"/>
      <c r="B91" s="11"/>
      <c r="C91" s="93"/>
      <c r="D91" s="20"/>
      <c r="E91" s="20"/>
      <c r="F91" s="20"/>
      <c r="G91" s="20"/>
      <c r="H91" s="44"/>
      <c r="I91" s="11"/>
      <c r="J91" s="11"/>
      <c r="K91" s="20"/>
      <c r="L91" s="20"/>
      <c r="M91" s="20"/>
      <c r="N91" s="20"/>
      <c r="O91" s="20"/>
      <c r="P91" s="20"/>
      <c r="Q91" s="20"/>
      <c r="R91" s="20"/>
      <c r="S91" s="20"/>
      <c r="T91" s="20"/>
      <c r="U91" s="20"/>
      <c r="V91" s="11"/>
      <c r="W91" s="11"/>
      <c r="X91" s="11"/>
      <c r="Y91" s="11"/>
    </row>
    <row r="92" spans="1:25" x14ac:dyDescent="0.25">
      <c r="A92" s="11"/>
      <c r="B92" s="11"/>
      <c r="C92" s="93"/>
      <c r="D92" s="20"/>
      <c r="E92" s="20"/>
      <c r="F92" s="20"/>
      <c r="G92" s="20"/>
      <c r="H92" s="44"/>
      <c r="I92" s="11"/>
      <c r="J92" s="11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11"/>
      <c r="W92" s="11"/>
      <c r="X92" s="11"/>
      <c r="Y92" s="11"/>
    </row>
    <row r="93" spans="1:25" x14ac:dyDescent="0.25">
      <c r="A93" s="11"/>
      <c r="B93" s="11"/>
      <c r="C93" s="93"/>
      <c r="D93" s="20"/>
      <c r="E93" s="20"/>
      <c r="F93" s="20"/>
      <c r="G93" s="20"/>
      <c r="H93" s="44"/>
      <c r="I93" s="11"/>
      <c r="J93" s="11"/>
      <c r="K93" s="20"/>
      <c r="L93" s="20"/>
      <c r="M93" s="20"/>
      <c r="N93" s="20"/>
      <c r="O93" s="20"/>
      <c r="P93" s="20"/>
      <c r="Q93" s="20"/>
      <c r="R93" s="20"/>
      <c r="S93" s="20"/>
      <c r="T93" s="20"/>
      <c r="U93" s="20"/>
      <c r="V93" s="11"/>
      <c r="W93" s="11"/>
      <c r="X93" s="11"/>
      <c r="Y93" s="11"/>
    </row>
    <row r="94" spans="1:25" x14ac:dyDescent="0.25">
      <c r="A94" s="11"/>
      <c r="B94" s="11"/>
      <c r="C94" s="93"/>
      <c r="D94" s="20"/>
      <c r="E94" s="20"/>
      <c r="F94" s="20"/>
      <c r="G94" s="20"/>
      <c r="H94" s="44"/>
      <c r="I94" s="11"/>
      <c r="J94" s="11"/>
      <c r="K94" s="20"/>
      <c r="L94" s="20"/>
      <c r="M94" s="20"/>
      <c r="N94" s="20"/>
      <c r="O94" s="20"/>
      <c r="P94" s="20"/>
      <c r="Q94" s="20"/>
      <c r="R94" s="20"/>
      <c r="S94" s="20"/>
      <c r="T94" s="20"/>
      <c r="U94" s="20"/>
      <c r="V94" s="11"/>
      <c r="W94" s="11"/>
      <c r="X94" s="11"/>
      <c r="Y94" s="11"/>
    </row>
    <row r="95" spans="1:25" x14ac:dyDescent="0.25">
      <c r="A95" s="11"/>
      <c r="B95" s="11"/>
      <c r="C95" s="93"/>
      <c r="D95" s="20"/>
      <c r="E95" s="20"/>
      <c r="F95" s="20"/>
      <c r="G95" s="20"/>
      <c r="H95" s="44"/>
      <c r="I95" s="11"/>
      <c r="J95" s="11"/>
      <c r="K95" s="20"/>
      <c r="L95" s="20"/>
      <c r="M95" s="20"/>
      <c r="N95" s="20"/>
      <c r="O95" s="20"/>
      <c r="P95" s="20"/>
      <c r="Q95" s="20"/>
      <c r="R95" s="20"/>
      <c r="S95" s="20"/>
      <c r="T95" s="20"/>
      <c r="U95" s="20"/>
      <c r="V95" s="11"/>
      <c r="W95" s="11"/>
      <c r="X95" s="11"/>
      <c r="Y95" s="11"/>
    </row>
    <row r="96" spans="1:25" x14ac:dyDescent="0.25">
      <c r="A96" s="11"/>
      <c r="B96" s="11"/>
      <c r="C96" s="93"/>
      <c r="D96" s="20"/>
      <c r="E96" s="20"/>
      <c r="F96" s="20"/>
      <c r="G96" s="20"/>
      <c r="H96" s="44"/>
      <c r="I96" s="11"/>
      <c r="J96" s="11"/>
      <c r="K96" s="20"/>
      <c r="L96" s="20"/>
      <c r="M96" s="20"/>
      <c r="N96" s="20"/>
      <c r="O96" s="20"/>
      <c r="P96" s="20"/>
      <c r="Q96" s="20"/>
      <c r="R96" s="20"/>
      <c r="S96" s="20"/>
      <c r="T96" s="20"/>
      <c r="U96" s="20"/>
      <c r="V96" s="11"/>
      <c r="W96" s="11"/>
      <c r="X96" s="11"/>
      <c r="Y96" s="11"/>
    </row>
    <row r="97" spans="1:25" x14ac:dyDescent="0.25">
      <c r="A97" s="11"/>
      <c r="B97" s="11"/>
      <c r="C97" s="93"/>
      <c r="D97" s="20"/>
      <c r="E97" s="20"/>
      <c r="F97" s="20"/>
      <c r="G97" s="20"/>
      <c r="H97" s="44"/>
      <c r="I97" s="11"/>
      <c r="J97" s="11"/>
      <c r="K97" s="20"/>
      <c r="L97" s="20"/>
      <c r="M97" s="20"/>
      <c r="N97" s="20"/>
      <c r="O97" s="20"/>
      <c r="P97" s="20"/>
      <c r="Q97" s="20"/>
      <c r="R97" s="20"/>
      <c r="S97" s="20"/>
      <c r="T97" s="20"/>
      <c r="U97" s="20"/>
      <c r="V97" s="11"/>
      <c r="W97" s="11"/>
      <c r="X97" s="11"/>
      <c r="Y97" s="11"/>
    </row>
    <row r="98" spans="1:25" x14ac:dyDescent="0.25">
      <c r="A98" s="11"/>
      <c r="B98" s="11"/>
      <c r="C98" s="93"/>
      <c r="D98" s="20"/>
      <c r="E98" s="20"/>
      <c r="F98" s="20"/>
      <c r="G98" s="20"/>
      <c r="H98" s="44"/>
      <c r="I98" s="11"/>
      <c r="J98" s="11"/>
      <c r="K98" s="20"/>
      <c r="L98" s="20"/>
      <c r="M98" s="20"/>
      <c r="N98" s="20"/>
      <c r="O98" s="20"/>
      <c r="P98" s="20"/>
      <c r="Q98" s="20"/>
      <c r="R98" s="20"/>
      <c r="S98" s="20"/>
      <c r="T98" s="20"/>
      <c r="U98" s="20"/>
      <c r="V98" s="11"/>
      <c r="W98" s="11"/>
      <c r="X98" s="11"/>
      <c r="Y98" s="11"/>
    </row>
    <row r="99" spans="1:25" x14ac:dyDescent="0.25">
      <c r="A99" s="11"/>
      <c r="B99" s="11"/>
      <c r="C99" s="93"/>
      <c r="D99" s="20"/>
      <c r="E99" s="20"/>
      <c r="F99" s="20"/>
      <c r="G99" s="20"/>
      <c r="H99" s="44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</row>
    <row r="100" spans="1:25" x14ac:dyDescent="0.25">
      <c r="A100" s="11"/>
      <c r="B100" s="11"/>
      <c r="C100" s="93"/>
      <c r="D100" s="20"/>
      <c r="E100" s="20"/>
      <c r="F100" s="20"/>
      <c r="G100" s="20"/>
      <c r="H100" s="44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</row>
    <row r="101" spans="1:25" x14ac:dyDescent="0.25">
      <c r="A101" s="11"/>
      <c r="B101" s="11"/>
      <c r="C101" s="93"/>
      <c r="D101" s="20"/>
      <c r="E101" s="20"/>
      <c r="F101" s="20"/>
      <c r="G101" s="20"/>
      <c r="H101" s="44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</row>
  </sheetData>
  <mergeCells count="1">
    <mergeCell ref="A1:I1"/>
  </mergeCells>
  <pageMargins left="0.7" right="0.7" top="0.75" bottom="0.75" header="0.3" footer="0.3"/>
  <pageSetup paperSize="9" orientation="portrait" verticalDpi="0" r:id="rId1"/>
  <ignoredErrors>
    <ignoredError sqref="A64:A74 H3:H62" formulaRange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4"/>
  </sheetPr>
  <dimension ref="A1:W66"/>
  <sheetViews>
    <sheetView zoomScale="90" zoomScaleNormal="90" workbookViewId="0">
      <pane ySplit="2" topLeftCell="A33" activePane="bottomLeft" state="frozen"/>
      <selection pane="bottomLeft" activeCell="G11" sqref="G11"/>
    </sheetView>
  </sheetViews>
  <sheetFormatPr defaultRowHeight="15" x14ac:dyDescent="0.25"/>
  <cols>
    <col min="1" max="1" width="14.28515625" customWidth="1"/>
    <col min="2" max="2" width="11.7109375" customWidth="1"/>
    <col min="4" max="4" width="10.85546875" customWidth="1"/>
    <col min="20" max="20" width="11.7109375" customWidth="1"/>
  </cols>
  <sheetData>
    <row r="1" spans="1:23" ht="28.5" customHeight="1" thickBot="1" x14ac:dyDescent="0.3">
      <c r="A1" s="1">
        <v>41275</v>
      </c>
      <c r="B1" s="188" t="s">
        <v>68</v>
      </c>
      <c r="C1" s="188"/>
      <c r="D1" s="188"/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189"/>
      <c r="V1" s="2" t="str">
        <f>IF((SUM(V3:V35)/A36)=13,"OK","PROB")</f>
        <v>OK</v>
      </c>
      <c r="W1" s="3"/>
    </row>
    <row r="2" spans="1:23" ht="60" customHeight="1" x14ac:dyDescent="0.25">
      <c r="A2" s="68" t="s">
        <v>1</v>
      </c>
      <c r="B2" s="69" t="s">
        <v>2</v>
      </c>
      <c r="C2" s="125" t="s">
        <v>3</v>
      </c>
      <c r="D2" s="70" t="s">
        <v>4</v>
      </c>
      <c r="E2" s="70" t="s">
        <v>5</v>
      </c>
      <c r="F2" s="70" t="s">
        <v>6</v>
      </c>
      <c r="G2" s="70" t="s">
        <v>7</v>
      </c>
      <c r="H2" s="70" t="s">
        <v>8</v>
      </c>
      <c r="I2" s="70" t="s">
        <v>9</v>
      </c>
      <c r="J2" s="70" t="s">
        <v>10</v>
      </c>
      <c r="K2" s="70" t="s">
        <v>11</v>
      </c>
      <c r="L2" s="70" t="s">
        <v>12</v>
      </c>
      <c r="M2" s="70" t="s">
        <v>13</v>
      </c>
      <c r="N2" s="70" t="s">
        <v>14</v>
      </c>
      <c r="O2" s="70" t="s">
        <v>15</v>
      </c>
      <c r="P2" s="70" t="s">
        <v>16</v>
      </c>
      <c r="Q2" s="70" t="s">
        <v>17</v>
      </c>
      <c r="R2" s="70" t="s">
        <v>18</v>
      </c>
      <c r="S2" s="70" t="s">
        <v>19</v>
      </c>
      <c r="T2" s="71" t="s">
        <v>20</v>
      </c>
      <c r="U2" s="72" t="s">
        <v>21</v>
      </c>
      <c r="V2" s="8"/>
      <c r="W2" s="9"/>
    </row>
    <row r="3" spans="1:23" x14ac:dyDescent="0.25">
      <c r="A3" s="58" t="s">
        <v>80</v>
      </c>
      <c r="B3" s="21" t="s">
        <v>73</v>
      </c>
      <c r="C3" s="19">
        <v>41284</v>
      </c>
      <c r="D3" s="15">
        <v>1100.0000029311548</v>
      </c>
      <c r="E3" s="15">
        <v>5400.0000143893049</v>
      </c>
      <c r="F3" s="15">
        <v>0</v>
      </c>
      <c r="G3" s="15">
        <v>11000.000029311548</v>
      </c>
      <c r="H3" s="15">
        <v>0</v>
      </c>
      <c r="I3" s="15">
        <v>0</v>
      </c>
      <c r="J3" s="15">
        <v>0</v>
      </c>
      <c r="K3" s="15">
        <v>0</v>
      </c>
      <c r="L3" s="15">
        <v>0</v>
      </c>
      <c r="M3" s="15">
        <v>0</v>
      </c>
      <c r="N3" s="14" t="s">
        <v>22</v>
      </c>
      <c r="O3" s="20">
        <v>1860.0000049563164</v>
      </c>
      <c r="P3" s="14">
        <v>0</v>
      </c>
      <c r="Q3" s="14" t="s">
        <v>22</v>
      </c>
      <c r="R3" s="14" t="s">
        <v>22</v>
      </c>
      <c r="S3" s="15">
        <v>3720.0000099126328</v>
      </c>
      <c r="T3" s="48">
        <f t="shared" ref="T3:T35" si="0">SUM(D3:S3)</f>
        <v>23080.000061500959</v>
      </c>
      <c r="U3" s="17"/>
      <c r="V3" s="18">
        <f>COUNT(D3:S3)</f>
        <v>13</v>
      </c>
      <c r="W3" s="11"/>
    </row>
    <row r="4" spans="1:23" x14ac:dyDescent="0.25">
      <c r="A4" s="58" t="s">
        <v>80</v>
      </c>
      <c r="B4" s="21" t="s">
        <v>74</v>
      </c>
      <c r="C4" s="19">
        <v>41284</v>
      </c>
      <c r="D4" s="15">
        <v>1100.0000029311548</v>
      </c>
      <c r="E4" s="15">
        <v>0</v>
      </c>
      <c r="F4" s="15">
        <v>0</v>
      </c>
      <c r="G4" s="15">
        <v>11000.000029311548</v>
      </c>
      <c r="H4" s="15">
        <v>0</v>
      </c>
      <c r="I4" s="15">
        <v>0</v>
      </c>
      <c r="J4" s="15">
        <v>0</v>
      </c>
      <c r="K4" s="15">
        <v>0</v>
      </c>
      <c r="L4" s="15">
        <v>3700.0000098593391</v>
      </c>
      <c r="M4" s="15">
        <v>0</v>
      </c>
      <c r="N4" s="14" t="s">
        <v>22</v>
      </c>
      <c r="O4" s="20">
        <v>0</v>
      </c>
      <c r="P4" s="14">
        <v>0</v>
      </c>
      <c r="Q4" s="14" t="s">
        <v>22</v>
      </c>
      <c r="R4" s="14" t="s">
        <v>22</v>
      </c>
      <c r="S4" s="15">
        <v>1860.0000049563164</v>
      </c>
      <c r="T4" s="16">
        <f t="shared" si="0"/>
        <v>17660.000047058358</v>
      </c>
      <c r="U4" s="17"/>
      <c r="V4" s="18">
        <f t="shared" ref="V4:V35" si="1">COUNT(D4:S4)</f>
        <v>13</v>
      </c>
      <c r="W4" s="11"/>
    </row>
    <row r="5" spans="1:23" x14ac:dyDescent="0.25">
      <c r="A5" s="58" t="s">
        <v>80</v>
      </c>
      <c r="B5" s="21" t="s">
        <v>75</v>
      </c>
      <c r="C5" s="19">
        <v>41284</v>
      </c>
      <c r="D5" s="15">
        <v>1100.0000029311548</v>
      </c>
      <c r="E5" s="15">
        <v>13000.000034640918</v>
      </c>
      <c r="F5" s="15">
        <v>0</v>
      </c>
      <c r="G5" s="15">
        <v>11000.000029311548</v>
      </c>
      <c r="H5" s="15">
        <v>0</v>
      </c>
      <c r="I5" s="15">
        <v>0</v>
      </c>
      <c r="J5" s="15">
        <v>0</v>
      </c>
      <c r="K5" s="15">
        <v>0</v>
      </c>
      <c r="L5" s="15">
        <v>7400.0000197186782</v>
      </c>
      <c r="M5" s="15">
        <v>0</v>
      </c>
      <c r="N5" s="14" t="s">
        <v>22</v>
      </c>
      <c r="O5" s="20">
        <v>1860.0000049563164</v>
      </c>
      <c r="P5" s="14">
        <v>0</v>
      </c>
      <c r="Q5" s="14" t="s">
        <v>22</v>
      </c>
      <c r="R5" s="14" t="s">
        <v>22</v>
      </c>
      <c r="S5" s="15">
        <v>5000.0000133234307</v>
      </c>
      <c r="T5" s="16">
        <f t="shared" si="0"/>
        <v>39360.000104882041</v>
      </c>
      <c r="U5" s="17"/>
      <c r="V5" s="18">
        <f t="shared" si="1"/>
        <v>13</v>
      </c>
      <c r="W5" s="11"/>
    </row>
    <row r="6" spans="1:23" x14ac:dyDescent="0.25">
      <c r="A6" s="58" t="s">
        <v>80</v>
      </c>
      <c r="B6" s="21" t="s">
        <v>77</v>
      </c>
      <c r="C6" s="19">
        <v>41292</v>
      </c>
      <c r="D6" s="15">
        <v>1100.0000029311548</v>
      </c>
      <c r="E6" s="15">
        <v>11700.000031176827</v>
      </c>
      <c r="F6" s="15">
        <v>0</v>
      </c>
      <c r="G6" s="15">
        <v>11000.000029311548</v>
      </c>
      <c r="H6" s="15">
        <v>0</v>
      </c>
      <c r="I6" s="15">
        <v>0</v>
      </c>
      <c r="J6" s="15">
        <v>0</v>
      </c>
      <c r="K6" s="15">
        <v>7440.0000198252656</v>
      </c>
      <c r="L6" s="15">
        <v>0</v>
      </c>
      <c r="M6" s="15">
        <v>0</v>
      </c>
      <c r="N6" s="14" t="s">
        <v>22</v>
      </c>
      <c r="O6" s="20">
        <v>1860.0000049563164</v>
      </c>
      <c r="P6" s="14">
        <v>0</v>
      </c>
      <c r="Q6" s="14" t="s">
        <v>22</v>
      </c>
      <c r="R6" s="14" t="s">
        <v>22</v>
      </c>
      <c r="S6" s="15">
        <v>5000.0000133234307</v>
      </c>
      <c r="T6" s="16">
        <f t="shared" si="0"/>
        <v>38100.000101524543</v>
      </c>
      <c r="U6" s="17"/>
      <c r="V6" s="18">
        <f t="shared" si="1"/>
        <v>13</v>
      </c>
      <c r="W6" s="11"/>
    </row>
    <row r="7" spans="1:23" x14ac:dyDescent="0.25">
      <c r="A7" s="58" t="s">
        <v>80</v>
      </c>
      <c r="B7" s="21" t="s">
        <v>76</v>
      </c>
      <c r="C7" s="19">
        <v>41292</v>
      </c>
      <c r="D7" s="15">
        <v>1100.0000029311548</v>
      </c>
      <c r="E7" s="15">
        <v>18000.00004796435</v>
      </c>
      <c r="F7" s="15">
        <v>0</v>
      </c>
      <c r="G7" s="15">
        <v>11000.000029311548</v>
      </c>
      <c r="H7" s="15">
        <v>0</v>
      </c>
      <c r="I7" s="15">
        <v>0</v>
      </c>
      <c r="J7" s="15">
        <v>0</v>
      </c>
      <c r="K7" s="15">
        <v>1860.0000049563164</v>
      </c>
      <c r="L7" s="15">
        <v>0</v>
      </c>
      <c r="M7" s="15">
        <v>0</v>
      </c>
      <c r="N7" s="14" t="s">
        <v>22</v>
      </c>
      <c r="O7" s="20">
        <v>0</v>
      </c>
      <c r="P7" s="14">
        <v>0</v>
      </c>
      <c r="Q7" s="14" t="s">
        <v>22</v>
      </c>
      <c r="R7" s="14" t="s">
        <v>22</v>
      </c>
      <c r="S7" s="15">
        <v>5000.0000133234307</v>
      </c>
      <c r="T7" s="16">
        <f t="shared" si="0"/>
        <v>36960.000098486802</v>
      </c>
      <c r="U7" s="17"/>
      <c r="V7" s="18">
        <f t="shared" si="1"/>
        <v>13</v>
      </c>
      <c r="W7" s="11"/>
    </row>
    <row r="8" spans="1:23" x14ac:dyDescent="0.25">
      <c r="A8" s="58" t="s">
        <v>80</v>
      </c>
      <c r="B8" s="21" t="s">
        <v>78</v>
      </c>
      <c r="C8" s="19">
        <v>41288</v>
      </c>
      <c r="D8" s="15">
        <v>1100.0000029311548</v>
      </c>
      <c r="E8" s="15">
        <v>0</v>
      </c>
      <c r="F8" s="15">
        <v>0</v>
      </c>
      <c r="G8" s="15">
        <v>11000.000029311548</v>
      </c>
      <c r="H8" s="15">
        <v>0</v>
      </c>
      <c r="I8" s="15">
        <v>0</v>
      </c>
      <c r="J8" s="15">
        <v>0</v>
      </c>
      <c r="K8" s="15">
        <v>0</v>
      </c>
      <c r="L8" s="15">
        <v>0</v>
      </c>
      <c r="M8" s="15">
        <v>0</v>
      </c>
      <c r="N8" s="14" t="s">
        <v>22</v>
      </c>
      <c r="O8" s="20">
        <v>0</v>
      </c>
      <c r="P8" s="14">
        <v>0</v>
      </c>
      <c r="Q8" s="14" t="s">
        <v>22</v>
      </c>
      <c r="R8" s="14" t="s">
        <v>22</v>
      </c>
      <c r="S8" s="15">
        <v>1860.0000049563164</v>
      </c>
      <c r="T8" s="16">
        <f t="shared" si="0"/>
        <v>13960.000037199019</v>
      </c>
      <c r="U8" s="17"/>
      <c r="V8" s="18">
        <f t="shared" si="1"/>
        <v>13</v>
      </c>
      <c r="W8" s="11"/>
    </row>
    <row r="9" spans="1:23" x14ac:dyDescent="0.25">
      <c r="A9" s="58" t="s">
        <v>80</v>
      </c>
      <c r="B9" s="21" t="s">
        <v>79</v>
      </c>
      <c r="C9" s="19">
        <v>41296</v>
      </c>
      <c r="D9" s="15">
        <v>1100.0000029311548</v>
      </c>
      <c r="E9" s="15">
        <v>0</v>
      </c>
      <c r="F9" s="15">
        <v>0</v>
      </c>
      <c r="G9" s="15">
        <v>11000.000029311548</v>
      </c>
      <c r="H9" s="15">
        <v>0</v>
      </c>
      <c r="I9" s="15">
        <v>0</v>
      </c>
      <c r="J9" s="15">
        <v>0</v>
      </c>
      <c r="K9" s="15">
        <v>0</v>
      </c>
      <c r="L9" s="15">
        <v>3700.0000098593391</v>
      </c>
      <c r="M9" s="15">
        <v>0</v>
      </c>
      <c r="N9" s="14" t="s">
        <v>22</v>
      </c>
      <c r="O9" s="20">
        <v>0</v>
      </c>
      <c r="P9" s="14">
        <v>0</v>
      </c>
      <c r="Q9" s="14" t="s">
        <v>22</v>
      </c>
      <c r="R9" s="14" t="s">
        <v>22</v>
      </c>
      <c r="S9" s="15">
        <v>1860.0000049563164</v>
      </c>
      <c r="T9" s="16">
        <f t="shared" si="0"/>
        <v>17660.000047058358</v>
      </c>
      <c r="U9" s="17"/>
      <c r="V9" s="18">
        <f t="shared" si="1"/>
        <v>13</v>
      </c>
      <c r="W9" s="11"/>
    </row>
    <row r="10" spans="1:23" x14ac:dyDescent="0.25">
      <c r="A10" s="58" t="s">
        <v>80</v>
      </c>
      <c r="B10" s="21" t="s">
        <v>73</v>
      </c>
      <c r="C10" s="12">
        <v>41296</v>
      </c>
      <c r="D10" s="13">
        <v>1100.0000029311548</v>
      </c>
      <c r="E10" s="13">
        <v>18000.00004796435</v>
      </c>
      <c r="F10" s="13">
        <v>0</v>
      </c>
      <c r="G10" s="13">
        <v>11000.000029311548</v>
      </c>
      <c r="H10" s="13">
        <v>0</v>
      </c>
      <c r="I10" s="13">
        <v>0</v>
      </c>
      <c r="J10" s="13">
        <v>0</v>
      </c>
      <c r="K10" s="13">
        <v>3720.0000099126328</v>
      </c>
      <c r="L10" s="13">
        <v>0</v>
      </c>
      <c r="M10" s="13">
        <v>0</v>
      </c>
      <c r="N10" s="14" t="s">
        <v>22</v>
      </c>
      <c r="O10" s="14">
        <v>1860.0000049563164</v>
      </c>
      <c r="P10" s="14">
        <v>0</v>
      </c>
      <c r="Q10" s="14" t="s">
        <v>22</v>
      </c>
      <c r="R10" s="14" t="s">
        <v>22</v>
      </c>
      <c r="S10" s="15">
        <v>5000.0000133234307</v>
      </c>
      <c r="T10" s="16">
        <f t="shared" si="0"/>
        <v>40680.000108399428</v>
      </c>
      <c r="U10" s="17"/>
      <c r="V10" s="18">
        <f t="shared" si="1"/>
        <v>13</v>
      </c>
      <c r="W10" s="11"/>
    </row>
    <row r="11" spans="1:23" x14ac:dyDescent="0.25">
      <c r="A11" s="58" t="s">
        <v>80</v>
      </c>
      <c r="B11" s="21" t="s">
        <v>74</v>
      </c>
      <c r="C11" s="12">
        <v>41296</v>
      </c>
      <c r="D11" s="13">
        <v>1100.0000029311548</v>
      </c>
      <c r="E11" s="13">
        <v>13000.000034640918</v>
      </c>
      <c r="F11" s="13">
        <v>0</v>
      </c>
      <c r="G11" s="13">
        <v>11000.000029311548</v>
      </c>
      <c r="H11" s="13">
        <v>0</v>
      </c>
      <c r="I11" s="13">
        <v>0</v>
      </c>
      <c r="J11" s="13">
        <v>0</v>
      </c>
      <c r="K11" s="13">
        <v>0</v>
      </c>
      <c r="L11" s="13">
        <v>7400.0000197186782</v>
      </c>
      <c r="M11" s="13">
        <v>0</v>
      </c>
      <c r="N11" s="14" t="s">
        <v>22</v>
      </c>
      <c r="O11" s="14">
        <v>1860.0000049563164</v>
      </c>
      <c r="P11" s="14">
        <v>0</v>
      </c>
      <c r="Q11" s="14" t="s">
        <v>22</v>
      </c>
      <c r="R11" s="14" t="s">
        <v>22</v>
      </c>
      <c r="S11" s="15">
        <v>5000.0000133234307</v>
      </c>
      <c r="T11" s="16">
        <f t="shared" si="0"/>
        <v>39360.000104882041</v>
      </c>
      <c r="U11" s="17"/>
      <c r="V11" s="18">
        <f t="shared" si="1"/>
        <v>13</v>
      </c>
      <c r="W11" s="11"/>
    </row>
    <row r="12" spans="1:23" x14ac:dyDescent="0.25">
      <c r="A12" s="58" t="s">
        <v>80</v>
      </c>
      <c r="B12" s="21" t="s">
        <v>75</v>
      </c>
      <c r="C12" s="12">
        <v>41298</v>
      </c>
      <c r="D12" s="13">
        <v>2000.0000053293725</v>
      </c>
      <c r="E12" s="13">
        <v>1200.0000031976235</v>
      </c>
      <c r="F12" s="13">
        <v>1200.0000031976235</v>
      </c>
      <c r="G12" s="13">
        <v>14000.000037305606</v>
      </c>
      <c r="H12" s="13">
        <v>400.00000106587447</v>
      </c>
      <c r="I12" s="13">
        <v>200.00000053293724</v>
      </c>
      <c r="J12" s="13">
        <v>0</v>
      </c>
      <c r="K12" s="13">
        <v>0</v>
      </c>
      <c r="L12" s="13">
        <v>0</v>
      </c>
      <c r="M12" s="13">
        <v>0</v>
      </c>
      <c r="N12" s="14" t="s">
        <v>22</v>
      </c>
      <c r="O12" s="14">
        <v>0</v>
      </c>
      <c r="P12" s="14">
        <v>0</v>
      </c>
      <c r="Q12" s="14" t="s">
        <v>22</v>
      </c>
      <c r="R12" s="14" t="s">
        <v>22</v>
      </c>
      <c r="S12" s="15">
        <v>4800.0000127904941</v>
      </c>
      <c r="T12" s="16">
        <f t="shared" si="0"/>
        <v>23800.000063419531</v>
      </c>
      <c r="U12" s="17"/>
      <c r="V12" s="18">
        <f t="shared" si="1"/>
        <v>13</v>
      </c>
      <c r="W12" s="11"/>
    </row>
    <row r="13" spans="1:23" x14ac:dyDescent="0.25">
      <c r="A13" s="58" t="s">
        <v>80</v>
      </c>
      <c r="B13" s="21" t="s">
        <v>77</v>
      </c>
      <c r="C13" s="12">
        <v>41298</v>
      </c>
      <c r="D13" s="13">
        <v>1100.0000029311548</v>
      </c>
      <c r="E13" s="13">
        <v>10800.00002877861</v>
      </c>
      <c r="F13" s="13">
        <v>0</v>
      </c>
      <c r="G13" s="13">
        <v>11000.000029311548</v>
      </c>
      <c r="H13" s="13">
        <v>0</v>
      </c>
      <c r="I13" s="13">
        <v>0</v>
      </c>
      <c r="J13" s="13">
        <v>0</v>
      </c>
      <c r="K13" s="13">
        <v>1860.0000049563164</v>
      </c>
      <c r="L13" s="13">
        <v>3700.0000098593391</v>
      </c>
      <c r="M13" s="13">
        <v>0</v>
      </c>
      <c r="N13" s="14" t="s">
        <v>22</v>
      </c>
      <c r="O13" s="14">
        <v>0</v>
      </c>
      <c r="P13" s="14">
        <v>0</v>
      </c>
      <c r="Q13" s="14" t="s">
        <v>22</v>
      </c>
      <c r="R13" s="14" t="s">
        <v>22</v>
      </c>
      <c r="S13" s="15">
        <v>5000.0000133234307</v>
      </c>
      <c r="T13" s="16">
        <f t="shared" si="0"/>
        <v>33460.000089160392</v>
      </c>
      <c r="U13" s="17"/>
      <c r="V13" s="18">
        <f t="shared" si="1"/>
        <v>13</v>
      </c>
      <c r="W13" s="11"/>
    </row>
    <row r="14" spans="1:23" x14ac:dyDescent="0.25">
      <c r="A14" s="58" t="s">
        <v>80</v>
      </c>
      <c r="B14" s="21" t="s">
        <v>76</v>
      </c>
      <c r="C14" s="12">
        <v>41284</v>
      </c>
      <c r="D14" s="13">
        <v>1100.0000029311548</v>
      </c>
      <c r="E14" s="13">
        <v>5400.0000143893049</v>
      </c>
      <c r="F14" s="13">
        <v>0</v>
      </c>
      <c r="G14" s="13">
        <v>11000.000029311548</v>
      </c>
      <c r="H14" s="13">
        <v>0</v>
      </c>
      <c r="I14" s="13">
        <v>0</v>
      </c>
      <c r="J14" s="13">
        <v>0</v>
      </c>
      <c r="K14" s="13">
        <v>0</v>
      </c>
      <c r="L14" s="13">
        <v>0</v>
      </c>
      <c r="M14" s="13">
        <v>0</v>
      </c>
      <c r="N14" s="14" t="s">
        <v>22</v>
      </c>
      <c r="O14" s="14">
        <v>1860.0000049563164</v>
      </c>
      <c r="P14" s="14">
        <v>0</v>
      </c>
      <c r="Q14" s="14" t="s">
        <v>22</v>
      </c>
      <c r="R14" s="14" t="s">
        <v>22</v>
      </c>
      <c r="S14" s="15">
        <v>3720.0000099126328</v>
      </c>
      <c r="T14" s="16">
        <f t="shared" si="0"/>
        <v>23080.000061500959</v>
      </c>
      <c r="U14" s="17"/>
      <c r="V14" s="18">
        <f t="shared" si="1"/>
        <v>13</v>
      </c>
      <c r="W14" s="11"/>
    </row>
    <row r="15" spans="1:23" x14ac:dyDescent="0.25">
      <c r="A15" s="58" t="s">
        <v>80</v>
      </c>
      <c r="B15" s="21" t="s">
        <v>78</v>
      </c>
      <c r="C15" s="12">
        <v>41299</v>
      </c>
      <c r="D15" s="13">
        <v>1100.0000029311548</v>
      </c>
      <c r="E15" s="13">
        <v>13000.000034640918</v>
      </c>
      <c r="F15" s="13">
        <v>0</v>
      </c>
      <c r="G15" s="13">
        <v>11000.000029311548</v>
      </c>
      <c r="H15" s="13">
        <v>0</v>
      </c>
      <c r="I15" s="13">
        <v>0</v>
      </c>
      <c r="J15" s="13">
        <v>0</v>
      </c>
      <c r="K15" s="13">
        <v>0</v>
      </c>
      <c r="L15" s="13">
        <v>3700.0000098593391</v>
      </c>
      <c r="M15" s="13">
        <v>0</v>
      </c>
      <c r="N15" s="14" t="s">
        <v>22</v>
      </c>
      <c r="O15" s="14">
        <v>1860.0000049563164</v>
      </c>
      <c r="P15" s="14">
        <v>0</v>
      </c>
      <c r="Q15" s="14" t="s">
        <v>22</v>
      </c>
      <c r="R15" s="14" t="s">
        <v>22</v>
      </c>
      <c r="S15" s="15">
        <v>5000.0000133234307</v>
      </c>
      <c r="T15" s="16">
        <f t="shared" si="0"/>
        <v>35660.000095022704</v>
      </c>
      <c r="U15" s="17"/>
      <c r="V15" s="18">
        <f t="shared" si="1"/>
        <v>13</v>
      </c>
      <c r="W15" s="11"/>
    </row>
    <row r="16" spans="1:23" x14ac:dyDescent="0.25">
      <c r="A16" s="58" t="s">
        <v>80</v>
      </c>
      <c r="B16" s="21" t="s">
        <v>79</v>
      </c>
      <c r="C16" s="12">
        <v>41295</v>
      </c>
      <c r="D16" s="13">
        <v>1100.0000029311548</v>
      </c>
      <c r="E16" s="13">
        <v>0</v>
      </c>
      <c r="F16" s="13">
        <v>0</v>
      </c>
      <c r="G16" s="13">
        <v>11000.000029311548</v>
      </c>
      <c r="H16" s="13">
        <v>0</v>
      </c>
      <c r="I16" s="13">
        <v>0</v>
      </c>
      <c r="J16" s="13">
        <v>0</v>
      </c>
      <c r="K16" s="13">
        <v>0</v>
      </c>
      <c r="L16" s="13">
        <v>0</v>
      </c>
      <c r="M16" s="13">
        <v>0</v>
      </c>
      <c r="N16" s="14" t="s">
        <v>22</v>
      </c>
      <c r="O16" s="14">
        <v>1860.0000049563164</v>
      </c>
      <c r="P16" s="14">
        <v>0</v>
      </c>
      <c r="Q16" s="14" t="s">
        <v>22</v>
      </c>
      <c r="R16" s="14" t="s">
        <v>22</v>
      </c>
      <c r="S16" s="15">
        <v>1860.0000049563164</v>
      </c>
      <c r="T16" s="16">
        <f t="shared" si="0"/>
        <v>15820.000042155336</v>
      </c>
      <c r="U16" s="17"/>
      <c r="V16" s="18">
        <f t="shared" si="1"/>
        <v>13</v>
      </c>
      <c r="W16" s="11"/>
    </row>
    <row r="17" spans="1:23" x14ac:dyDescent="0.25">
      <c r="A17" s="58" t="s">
        <v>80</v>
      </c>
      <c r="B17" s="21" t="s">
        <v>73</v>
      </c>
      <c r="C17" s="59">
        <v>41299</v>
      </c>
      <c r="D17" s="60">
        <v>1100.0000029311548</v>
      </c>
      <c r="E17" s="60">
        <v>11700.000031176827</v>
      </c>
      <c r="F17" s="60">
        <v>0</v>
      </c>
      <c r="G17" s="60">
        <v>11000.000029311548</v>
      </c>
      <c r="H17" s="60">
        <v>0</v>
      </c>
      <c r="I17" s="60">
        <v>0</v>
      </c>
      <c r="J17" s="60">
        <v>0</v>
      </c>
      <c r="K17" s="60">
        <v>1860.0000049563164</v>
      </c>
      <c r="L17" s="60">
        <v>3700.0000098593391</v>
      </c>
      <c r="M17" s="60">
        <v>0</v>
      </c>
      <c r="N17" s="55" t="s">
        <v>22</v>
      </c>
      <c r="O17" s="55">
        <v>1860.0000049563164</v>
      </c>
      <c r="P17" s="55">
        <v>0</v>
      </c>
      <c r="Q17" s="55" t="s">
        <v>22</v>
      </c>
      <c r="R17" s="55" t="s">
        <v>22</v>
      </c>
      <c r="S17" s="53">
        <v>5000.0000133234307</v>
      </c>
      <c r="T17" s="56">
        <f t="shared" si="0"/>
        <v>36220.00009651493</v>
      </c>
      <c r="U17" s="57"/>
      <c r="V17" s="18">
        <f t="shared" si="1"/>
        <v>13</v>
      </c>
      <c r="W17" s="11"/>
    </row>
    <row r="18" spans="1:23" x14ac:dyDescent="0.25">
      <c r="A18" s="58" t="s">
        <v>80</v>
      </c>
      <c r="B18" s="21" t="s">
        <v>74</v>
      </c>
      <c r="C18" s="12">
        <v>41303</v>
      </c>
      <c r="D18" s="13">
        <v>1100.0000029311548</v>
      </c>
      <c r="E18" s="13">
        <v>0</v>
      </c>
      <c r="F18" s="13">
        <v>0</v>
      </c>
      <c r="G18" s="13">
        <v>11000.000029311548</v>
      </c>
      <c r="H18" s="13">
        <v>0</v>
      </c>
      <c r="I18" s="13">
        <v>0</v>
      </c>
      <c r="J18" s="13">
        <v>0</v>
      </c>
      <c r="K18" s="13">
        <v>0</v>
      </c>
      <c r="L18" s="13">
        <v>0</v>
      </c>
      <c r="M18" s="13">
        <v>0</v>
      </c>
      <c r="N18" s="14" t="s">
        <v>22</v>
      </c>
      <c r="O18" s="14">
        <v>1860.0000049563164</v>
      </c>
      <c r="P18" s="14">
        <v>0</v>
      </c>
      <c r="Q18" s="14" t="s">
        <v>22</v>
      </c>
      <c r="R18" s="14" t="s">
        <v>22</v>
      </c>
      <c r="S18" s="15">
        <v>1860.0000049563164</v>
      </c>
      <c r="T18" s="16">
        <f t="shared" si="0"/>
        <v>15820.000042155336</v>
      </c>
      <c r="U18" s="17"/>
      <c r="V18" s="18">
        <f t="shared" si="1"/>
        <v>13</v>
      </c>
      <c r="W18" s="11"/>
    </row>
    <row r="19" spans="1:23" x14ac:dyDescent="0.25">
      <c r="A19" s="58" t="s">
        <v>80</v>
      </c>
      <c r="B19" s="21" t="s">
        <v>75</v>
      </c>
      <c r="C19" s="12">
        <v>41303</v>
      </c>
      <c r="D19" s="13">
        <v>1100.0000029311548</v>
      </c>
      <c r="E19" s="13">
        <v>1800.0000047964354</v>
      </c>
      <c r="F19" s="13">
        <v>0</v>
      </c>
      <c r="G19" s="13">
        <v>11000.000029311548</v>
      </c>
      <c r="H19" s="13">
        <v>0</v>
      </c>
      <c r="I19" s="13">
        <v>0</v>
      </c>
      <c r="J19" s="13">
        <v>0</v>
      </c>
      <c r="K19" s="13">
        <v>0</v>
      </c>
      <c r="L19" s="13">
        <v>3700.0000098593391</v>
      </c>
      <c r="M19" s="13">
        <v>3000.0000079940592</v>
      </c>
      <c r="N19" s="14" t="s">
        <v>22</v>
      </c>
      <c r="O19" s="14">
        <v>0</v>
      </c>
      <c r="P19" s="14" t="s">
        <v>22</v>
      </c>
      <c r="Q19" s="14" t="s">
        <v>22</v>
      </c>
      <c r="R19" s="14">
        <v>18000.00004796435</v>
      </c>
      <c r="S19" s="15">
        <v>1860.0000049563164</v>
      </c>
      <c r="T19" s="16">
        <f t="shared" si="0"/>
        <v>40460.000107813205</v>
      </c>
      <c r="U19" s="17"/>
      <c r="V19" s="18">
        <f t="shared" si="1"/>
        <v>13</v>
      </c>
      <c r="W19" s="11"/>
    </row>
    <row r="20" spans="1:23" x14ac:dyDescent="0.25">
      <c r="A20" s="58" t="s">
        <v>80</v>
      </c>
      <c r="B20" s="21" t="s">
        <v>77</v>
      </c>
      <c r="C20" s="12">
        <v>41303</v>
      </c>
      <c r="D20" s="13">
        <v>1100.0000029311548</v>
      </c>
      <c r="E20" s="13">
        <v>18000.00004796435</v>
      </c>
      <c r="F20" s="13">
        <v>0</v>
      </c>
      <c r="G20" s="13">
        <v>11000.000029311548</v>
      </c>
      <c r="H20" s="13">
        <v>0</v>
      </c>
      <c r="I20" s="13">
        <v>0</v>
      </c>
      <c r="J20" s="13">
        <v>0</v>
      </c>
      <c r="K20" s="13">
        <v>5580.0000148689487</v>
      </c>
      <c r="L20" s="13">
        <v>3700.0000098593391</v>
      </c>
      <c r="M20" s="13">
        <v>7500.0000199851465</v>
      </c>
      <c r="N20" s="14" t="s">
        <v>22</v>
      </c>
      <c r="O20" s="14">
        <v>5580.0000148689487</v>
      </c>
      <c r="P20" s="14">
        <v>0</v>
      </c>
      <c r="Q20" s="14" t="s">
        <v>22</v>
      </c>
      <c r="R20" s="14" t="s">
        <v>22</v>
      </c>
      <c r="S20" s="15">
        <v>5000.0000133234307</v>
      </c>
      <c r="T20" s="16">
        <f t="shared" si="0"/>
        <v>57460.000153112866</v>
      </c>
      <c r="U20" s="17"/>
      <c r="V20" s="18">
        <f t="shared" si="1"/>
        <v>13</v>
      </c>
      <c r="W20" s="11"/>
    </row>
    <row r="21" spans="1:23" x14ac:dyDescent="0.25">
      <c r="A21" s="58" t="s">
        <v>80</v>
      </c>
      <c r="B21" s="21" t="s">
        <v>76</v>
      </c>
      <c r="C21" s="12">
        <v>41303</v>
      </c>
      <c r="D21" s="13">
        <v>1100.0000029311548</v>
      </c>
      <c r="E21" s="13">
        <v>18000.00004796435</v>
      </c>
      <c r="F21" s="13">
        <v>0</v>
      </c>
      <c r="G21" s="13">
        <v>11000.000029311548</v>
      </c>
      <c r="H21" s="13">
        <v>0</v>
      </c>
      <c r="I21" s="13">
        <v>0</v>
      </c>
      <c r="J21" s="13">
        <v>0</v>
      </c>
      <c r="K21" s="13">
        <v>3720.0000099126328</v>
      </c>
      <c r="L21" s="13">
        <v>3700.0000098593391</v>
      </c>
      <c r="M21" s="13">
        <v>0</v>
      </c>
      <c r="N21" s="14" t="s">
        <v>22</v>
      </c>
      <c r="O21" s="14">
        <v>1860.0000049563164</v>
      </c>
      <c r="P21" s="14">
        <v>0</v>
      </c>
      <c r="Q21" s="14" t="s">
        <v>22</v>
      </c>
      <c r="R21" s="14" t="s">
        <v>22</v>
      </c>
      <c r="S21" s="15">
        <v>5000.0000133234307</v>
      </c>
      <c r="T21" s="16">
        <f t="shared" si="0"/>
        <v>44380.000118258766</v>
      </c>
      <c r="U21" s="17"/>
      <c r="V21" s="18">
        <f t="shared" si="1"/>
        <v>13</v>
      </c>
      <c r="W21" s="11"/>
    </row>
    <row r="22" spans="1:23" x14ac:dyDescent="0.25">
      <c r="A22" s="58" t="s">
        <v>80</v>
      </c>
      <c r="B22" s="21" t="s">
        <v>78</v>
      </c>
      <c r="C22" s="12">
        <v>41303</v>
      </c>
      <c r="D22" s="13">
        <v>1100.0000029311548</v>
      </c>
      <c r="E22" s="13">
        <v>13000.000034640918</v>
      </c>
      <c r="F22" s="13">
        <v>0</v>
      </c>
      <c r="G22" s="13">
        <v>11000.000029311548</v>
      </c>
      <c r="H22" s="13">
        <v>0</v>
      </c>
      <c r="I22" s="13">
        <v>0</v>
      </c>
      <c r="J22" s="13">
        <v>0</v>
      </c>
      <c r="K22" s="13">
        <v>0</v>
      </c>
      <c r="L22" s="13">
        <v>3700.0000098593391</v>
      </c>
      <c r="M22" s="13">
        <v>0</v>
      </c>
      <c r="N22" s="14" t="s">
        <v>22</v>
      </c>
      <c r="O22" s="14">
        <v>1860.0000049563164</v>
      </c>
      <c r="P22" s="14">
        <v>1085.0000028911845</v>
      </c>
      <c r="Q22" s="14" t="s">
        <v>22</v>
      </c>
      <c r="R22" s="14" t="s">
        <v>22</v>
      </c>
      <c r="S22" s="15">
        <v>5000.0000133234307</v>
      </c>
      <c r="T22" s="16">
        <f t="shared" si="0"/>
        <v>36745.000097913893</v>
      </c>
      <c r="U22" s="17"/>
      <c r="V22" s="18">
        <f t="shared" si="1"/>
        <v>13</v>
      </c>
      <c r="W22" s="11"/>
    </row>
    <row r="23" spans="1:23" x14ac:dyDescent="0.25">
      <c r="A23" s="58" t="s">
        <v>80</v>
      </c>
      <c r="B23" s="21" t="s">
        <v>79</v>
      </c>
      <c r="C23" s="12">
        <v>41303</v>
      </c>
      <c r="D23" s="13">
        <v>1100.0000029311548</v>
      </c>
      <c r="E23" s="13">
        <v>650.00000173204603</v>
      </c>
      <c r="F23" s="13">
        <v>0</v>
      </c>
      <c r="G23" s="13">
        <v>11000.000029311548</v>
      </c>
      <c r="H23" s="13">
        <v>0</v>
      </c>
      <c r="I23" s="13">
        <v>0</v>
      </c>
      <c r="J23" s="13">
        <v>0</v>
      </c>
      <c r="K23" s="13">
        <v>0</v>
      </c>
      <c r="L23" s="13">
        <v>3700.0000098593391</v>
      </c>
      <c r="M23" s="13">
        <v>0</v>
      </c>
      <c r="N23" s="14" t="s">
        <v>22</v>
      </c>
      <c r="O23" s="14">
        <v>0</v>
      </c>
      <c r="P23" s="14">
        <v>0</v>
      </c>
      <c r="Q23" s="14" t="s">
        <v>22</v>
      </c>
      <c r="R23" s="14" t="s">
        <v>22</v>
      </c>
      <c r="S23" s="15">
        <v>1860.0000049563164</v>
      </c>
      <c r="T23" s="16">
        <f t="shared" si="0"/>
        <v>18310.000048790404</v>
      </c>
      <c r="U23" s="17"/>
      <c r="V23" s="18">
        <f t="shared" si="1"/>
        <v>13</v>
      </c>
      <c r="W23" s="11"/>
    </row>
    <row r="24" spans="1:23" x14ac:dyDescent="0.25">
      <c r="A24" s="58" t="s">
        <v>80</v>
      </c>
      <c r="B24" s="21" t="s">
        <v>73</v>
      </c>
      <c r="C24" s="12">
        <v>41284</v>
      </c>
      <c r="D24" s="13">
        <v>1100.0000029311548</v>
      </c>
      <c r="E24" s="13">
        <v>4500.0000119910874</v>
      </c>
      <c r="F24" s="13">
        <v>0</v>
      </c>
      <c r="G24" s="13">
        <v>11000.000029311548</v>
      </c>
      <c r="H24" s="13">
        <v>0</v>
      </c>
      <c r="I24" s="13">
        <v>0</v>
      </c>
      <c r="J24" s="13">
        <v>0</v>
      </c>
      <c r="K24" s="13">
        <v>0</v>
      </c>
      <c r="L24" s="13">
        <v>0</v>
      </c>
      <c r="M24" s="13">
        <v>0</v>
      </c>
      <c r="N24" s="14" t="s">
        <v>22</v>
      </c>
      <c r="O24" s="14">
        <v>1860.0000049563164</v>
      </c>
      <c r="P24" s="14">
        <v>1085.0000028911845</v>
      </c>
      <c r="Q24" s="14" t="s">
        <v>22</v>
      </c>
      <c r="R24" s="14" t="s">
        <v>22</v>
      </c>
      <c r="S24" s="15">
        <v>1860.0000049563164</v>
      </c>
      <c r="T24" s="16">
        <f t="shared" si="0"/>
        <v>21405.000057037611</v>
      </c>
      <c r="U24" s="17"/>
      <c r="V24" s="18">
        <f t="shared" si="1"/>
        <v>13</v>
      </c>
      <c r="W24" s="11"/>
    </row>
    <row r="25" spans="1:23" x14ac:dyDescent="0.25">
      <c r="A25" s="58" t="s">
        <v>80</v>
      </c>
      <c r="B25" s="21" t="s">
        <v>74</v>
      </c>
      <c r="C25" s="12">
        <v>41284</v>
      </c>
      <c r="D25" s="13">
        <v>1100.0000029311548</v>
      </c>
      <c r="E25" s="13">
        <v>900.0000023982177</v>
      </c>
      <c r="F25" s="13">
        <v>0</v>
      </c>
      <c r="G25" s="13">
        <v>11000.000029311548</v>
      </c>
      <c r="H25" s="13">
        <v>0</v>
      </c>
      <c r="I25" s="13">
        <v>0</v>
      </c>
      <c r="J25" s="13">
        <v>0</v>
      </c>
      <c r="K25" s="13">
        <v>0</v>
      </c>
      <c r="L25" s="13">
        <v>0</v>
      </c>
      <c r="M25" s="13">
        <v>0</v>
      </c>
      <c r="N25" s="14" t="s">
        <v>22</v>
      </c>
      <c r="O25" s="14">
        <v>0</v>
      </c>
      <c r="P25" s="14">
        <v>0</v>
      </c>
      <c r="Q25" s="14" t="s">
        <v>22</v>
      </c>
      <c r="R25" s="14" t="s">
        <v>22</v>
      </c>
      <c r="S25" s="15">
        <v>1860.0000049563164</v>
      </c>
      <c r="T25" s="16">
        <f t="shared" si="0"/>
        <v>14860.000039597238</v>
      </c>
      <c r="U25" s="17"/>
      <c r="V25" s="18">
        <f t="shared" si="1"/>
        <v>13</v>
      </c>
      <c r="W25" s="11"/>
    </row>
    <row r="26" spans="1:23" x14ac:dyDescent="0.25">
      <c r="A26" s="58" t="s">
        <v>80</v>
      </c>
      <c r="B26" s="21" t="s">
        <v>75</v>
      </c>
      <c r="C26" s="12">
        <v>41285</v>
      </c>
      <c r="D26" s="13">
        <v>1100.0000029311548</v>
      </c>
      <c r="E26" s="13">
        <v>18000.00004796435</v>
      </c>
      <c r="F26" s="13">
        <v>0</v>
      </c>
      <c r="G26" s="13">
        <v>11000.000029311548</v>
      </c>
      <c r="H26" s="13">
        <v>0</v>
      </c>
      <c r="I26" s="13">
        <v>0</v>
      </c>
      <c r="J26" s="13">
        <v>0</v>
      </c>
      <c r="K26" s="13">
        <v>3720.0000099126328</v>
      </c>
      <c r="L26" s="13">
        <v>0</v>
      </c>
      <c r="M26" s="13">
        <v>0</v>
      </c>
      <c r="N26" s="14" t="s">
        <v>22</v>
      </c>
      <c r="O26" s="14">
        <v>1860.0000049563164</v>
      </c>
      <c r="P26" s="14">
        <v>0</v>
      </c>
      <c r="Q26" s="14" t="s">
        <v>22</v>
      </c>
      <c r="R26" s="14" t="s">
        <v>22</v>
      </c>
      <c r="S26" s="15">
        <v>5000.0000133234307</v>
      </c>
      <c r="T26" s="16">
        <f t="shared" si="0"/>
        <v>40680.000108399428</v>
      </c>
      <c r="U26" s="17"/>
      <c r="V26" s="18">
        <f t="shared" si="1"/>
        <v>13</v>
      </c>
      <c r="W26" s="11"/>
    </row>
    <row r="27" spans="1:23" x14ac:dyDescent="0.25">
      <c r="A27" s="58" t="s">
        <v>80</v>
      </c>
      <c r="B27" s="21" t="s">
        <v>77</v>
      </c>
      <c r="C27" s="12">
        <v>41285</v>
      </c>
      <c r="D27" s="13">
        <v>1100.0000029311548</v>
      </c>
      <c r="E27" s="13">
        <v>18000.00004796435</v>
      </c>
      <c r="F27" s="13">
        <v>0</v>
      </c>
      <c r="G27" s="13">
        <v>11000.000029311548</v>
      </c>
      <c r="H27" s="13">
        <v>0</v>
      </c>
      <c r="I27" s="13">
        <v>0</v>
      </c>
      <c r="J27" s="13">
        <v>0</v>
      </c>
      <c r="K27" s="13">
        <v>3720.0000099126328</v>
      </c>
      <c r="L27" s="13">
        <v>0</v>
      </c>
      <c r="M27" s="13">
        <v>0</v>
      </c>
      <c r="N27" s="14" t="s">
        <v>22</v>
      </c>
      <c r="O27" s="14">
        <v>1860.0000049563164</v>
      </c>
      <c r="P27" s="14">
        <v>1085.0000028911845</v>
      </c>
      <c r="Q27" s="14" t="s">
        <v>22</v>
      </c>
      <c r="R27" s="14" t="s">
        <v>22</v>
      </c>
      <c r="S27" s="15">
        <v>5000.0000133234307</v>
      </c>
      <c r="T27" s="16">
        <f t="shared" si="0"/>
        <v>41765.00011129061</v>
      </c>
      <c r="U27" s="17"/>
      <c r="V27" s="18">
        <f t="shared" si="1"/>
        <v>13</v>
      </c>
      <c r="W27" s="11"/>
    </row>
    <row r="28" spans="1:23" x14ac:dyDescent="0.25">
      <c r="A28" s="58" t="s">
        <v>80</v>
      </c>
      <c r="B28" s="21" t="s">
        <v>76</v>
      </c>
      <c r="C28" s="12">
        <v>41288</v>
      </c>
      <c r="D28" s="13">
        <v>1100.0000029311548</v>
      </c>
      <c r="E28" s="13">
        <v>0</v>
      </c>
      <c r="F28" s="13">
        <v>0</v>
      </c>
      <c r="G28" s="13">
        <v>11000.000029311548</v>
      </c>
      <c r="H28" s="13">
        <v>0</v>
      </c>
      <c r="I28" s="13">
        <v>0</v>
      </c>
      <c r="J28" s="13">
        <v>0</v>
      </c>
      <c r="K28" s="13">
        <v>0</v>
      </c>
      <c r="L28" s="13">
        <v>0</v>
      </c>
      <c r="M28" s="13">
        <v>0</v>
      </c>
      <c r="N28" s="14" t="s">
        <v>22</v>
      </c>
      <c r="O28" s="14">
        <v>1860.0000049563164</v>
      </c>
      <c r="P28" s="14">
        <v>1085.0000028911845</v>
      </c>
      <c r="Q28" s="14" t="s">
        <v>22</v>
      </c>
      <c r="R28" s="14" t="s">
        <v>22</v>
      </c>
      <c r="S28" s="15">
        <v>1860.0000049563164</v>
      </c>
      <c r="T28" s="16">
        <f t="shared" si="0"/>
        <v>16905.00004504652</v>
      </c>
      <c r="U28" s="17"/>
      <c r="V28" s="18">
        <f t="shared" si="1"/>
        <v>13</v>
      </c>
      <c r="W28" s="11"/>
    </row>
    <row r="29" spans="1:23" x14ac:dyDescent="0.25">
      <c r="A29" s="58" t="s">
        <v>80</v>
      </c>
      <c r="B29" s="21" t="s">
        <v>78</v>
      </c>
      <c r="C29" s="12">
        <v>41288</v>
      </c>
      <c r="D29" s="13">
        <v>1100.0000029311548</v>
      </c>
      <c r="E29" s="13">
        <v>18000.00004796435</v>
      </c>
      <c r="F29" s="13">
        <v>0</v>
      </c>
      <c r="G29" s="13">
        <v>11000.000029311548</v>
      </c>
      <c r="H29" s="13">
        <v>0</v>
      </c>
      <c r="I29" s="13">
        <v>0</v>
      </c>
      <c r="J29" s="13">
        <v>0</v>
      </c>
      <c r="K29" s="13">
        <v>5580.0000148689487</v>
      </c>
      <c r="L29" s="13">
        <v>0</v>
      </c>
      <c r="M29" s="13">
        <v>0</v>
      </c>
      <c r="N29" s="14" t="s">
        <v>22</v>
      </c>
      <c r="O29" s="14">
        <v>1860.0000049563164</v>
      </c>
      <c r="P29" s="14">
        <v>0</v>
      </c>
      <c r="Q29" s="14" t="s">
        <v>22</v>
      </c>
      <c r="R29" s="14" t="s">
        <v>22</v>
      </c>
      <c r="S29" s="15">
        <v>5000.0000133234307</v>
      </c>
      <c r="T29" s="16">
        <f t="shared" si="0"/>
        <v>42540.000113355745</v>
      </c>
      <c r="U29" s="17"/>
      <c r="V29" s="18">
        <f t="shared" si="1"/>
        <v>13</v>
      </c>
      <c r="W29" s="11"/>
    </row>
    <row r="30" spans="1:23" x14ac:dyDescent="0.25">
      <c r="A30" s="58" t="s">
        <v>80</v>
      </c>
      <c r="B30" s="21" t="s">
        <v>79</v>
      </c>
      <c r="C30" s="12">
        <v>41288</v>
      </c>
      <c r="D30" s="13">
        <v>1100.0000029311548</v>
      </c>
      <c r="E30" s="13">
        <v>0</v>
      </c>
      <c r="F30" s="13">
        <v>0</v>
      </c>
      <c r="G30" s="13">
        <v>11000.000029311548</v>
      </c>
      <c r="H30" s="13">
        <v>0</v>
      </c>
      <c r="I30" s="13">
        <v>0</v>
      </c>
      <c r="J30" s="13">
        <v>0</v>
      </c>
      <c r="K30" s="13">
        <v>0</v>
      </c>
      <c r="L30" s="13">
        <v>3700.0000098593391</v>
      </c>
      <c r="M30" s="13">
        <v>0</v>
      </c>
      <c r="N30" s="14" t="s">
        <v>22</v>
      </c>
      <c r="O30" s="14">
        <v>3720.0000099126328</v>
      </c>
      <c r="P30" s="14">
        <v>1085.0000028911845</v>
      </c>
      <c r="Q30" s="14" t="s">
        <v>22</v>
      </c>
      <c r="R30" s="14" t="s">
        <v>22</v>
      </c>
      <c r="S30" s="15">
        <v>1860.0000049563164</v>
      </c>
      <c r="T30" s="16">
        <f t="shared" si="0"/>
        <v>22465.000059862177</v>
      </c>
      <c r="U30" s="17"/>
      <c r="V30" s="18">
        <f t="shared" si="1"/>
        <v>13</v>
      </c>
      <c r="W30" s="11"/>
    </row>
    <row r="31" spans="1:23" x14ac:dyDescent="0.25">
      <c r="A31" s="58" t="s">
        <v>80</v>
      </c>
      <c r="B31" s="21" t="s">
        <v>73</v>
      </c>
      <c r="C31" s="12">
        <v>41304</v>
      </c>
      <c r="D31" s="13">
        <v>1100.0000029311548</v>
      </c>
      <c r="E31" s="13">
        <v>0</v>
      </c>
      <c r="F31" s="13">
        <v>0</v>
      </c>
      <c r="G31" s="13">
        <v>11000.000029311548</v>
      </c>
      <c r="H31" s="13">
        <v>0</v>
      </c>
      <c r="I31" s="13">
        <v>0</v>
      </c>
      <c r="J31" s="13">
        <v>0</v>
      </c>
      <c r="K31" s="13">
        <v>0</v>
      </c>
      <c r="L31" s="13">
        <v>3700.0000098593391</v>
      </c>
      <c r="M31" s="13">
        <v>0</v>
      </c>
      <c r="N31" s="14" t="s">
        <v>22</v>
      </c>
      <c r="O31" s="14">
        <v>0</v>
      </c>
      <c r="P31" s="14" t="s">
        <v>22</v>
      </c>
      <c r="Q31" s="14" t="s">
        <v>22</v>
      </c>
      <c r="R31" s="14">
        <v>0</v>
      </c>
      <c r="S31" s="15">
        <v>1860.0000049563164</v>
      </c>
      <c r="T31" s="16">
        <f t="shared" si="0"/>
        <v>17660.000047058358</v>
      </c>
      <c r="U31" s="17"/>
      <c r="V31" s="18">
        <f t="shared" si="1"/>
        <v>13</v>
      </c>
      <c r="W31" s="11"/>
    </row>
    <row r="32" spans="1:23" x14ac:dyDescent="0.25">
      <c r="A32" s="58" t="s">
        <v>80</v>
      </c>
      <c r="B32" s="21" t="s">
        <v>74</v>
      </c>
      <c r="C32" s="59">
        <v>41304</v>
      </c>
      <c r="D32" s="60">
        <v>1100.0000029311548</v>
      </c>
      <c r="E32" s="60">
        <v>2700.0000071946524</v>
      </c>
      <c r="F32" s="60">
        <v>0</v>
      </c>
      <c r="G32" s="60">
        <v>11000.000029311548</v>
      </c>
      <c r="H32" s="60">
        <v>0</v>
      </c>
      <c r="I32" s="60">
        <v>0</v>
      </c>
      <c r="J32" s="60">
        <v>0</v>
      </c>
      <c r="K32" s="60">
        <v>0</v>
      </c>
      <c r="L32" s="60">
        <v>3700.0000098593391</v>
      </c>
      <c r="M32" s="60">
        <v>0</v>
      </c>
      <c r="N32" s="55" t="s">
        <v>22</v>
      </c>
      <c r="O32" s="55">
        <v>0</v>
      </c>
      <c r="P32" s="55" t="s">
        <v>22</v>
      </c>
      <c r="Q32" s="55" t="s">
        <v>22</v>
      </c>
      <c r="R32" s="55">
        <v>0</v>
      </c>
      <c r="S32" s="53">
        <v>1860.0000049563164</v>
      </c>
      <c r="T32" s="56">
        <f t="shared" si="0"/>
        <v>20360.000054253011</v>
      </c>
      <c r="U32" s="57"/>
      <c r="V32" s="18">
        <f t="shared" si="1"/>
        <v>13</v>
      </c>
      <c r="W32" s="11"/>
    </row>
    <row r="33" spans="1:23" x14ac:dyDescent="0.25">
      <c r="A33" s="58" t="s">
        <v>80</v>
      </c>
      <c r="B33" s="21" t="s">
        <v>75</v>
      </c>
      <c r="C33" s="12">
        <v>41304</v>
      </c>
      <c r="D33" s="13">
        <v>1100.0000029311548</v>
      </c>
      <c r="E33" s="13">
        <v>18000.00004796435</v>
      </c>
      <c r="F33" s="13">
        <v>0</v>
      </c>
      <c r="G33" s="13">
        <v>11000.000029311548</v>
      </c>
      <c r="H33" s="13">
        <v>0</v>
      </c>
      <c r="I33" s="13">
        <v>0</v>
      </c>
      <c r="J33" s="13">
        <v>0</v>
      </c>
      <c r="K33" s="13">
        <v>1860.0000049563164</v>
      </c>
      <c r="L33" s="13">
        <v>0</v>
      </c>
      <c r="M33" s="13">
        <v>0</v>
      </c>
      <c r="N33" s="14" t="s">
        <v>22</v>
      </c>
      <c r="O33" s="14">
        <v>0</v>
      </c>
      <c r="P33" s="14">
        <v>0</v>
      </c>
      <c r="Q33" s="14" t="s">
        <v>22</v>
      </c>
      <c r="R33" s="14" t="s">
        <v>22</v>
      </c>
      <c r="S33" s="15">
        <v>5000.0000133234307</v>
      </c>
      <c r="T33" s="16">
        <f t="shared" si="0"/>
        <v>36960.000098486802</v>
      </c>
      <c r="U33" s="17"/>
      <c r="V33" s="18">
        <f t="shared" si="1"/>
        <v>13</v>
      </c>
      <c r="W33" s="11"/>
    </row>
    <row r="34" spans="1:23" x14ac:dyDescent="0.25">
      <c r="A34" s="58" t="s">
        <v>80</v>
      </c>
      <c r="B34" s="21" t="s">
        <v>77</v>
      </c>
      <c r="C34" s="12">
        <v>41305</v>
      </c>
      <c r="D34" s="13">
        <v>2000.0000053293725</v>
      </c>
      <c r="E34" s="13">
        <v>0</v>
      </c>
      <c r="F34" s="13">
        <v>1200.0000031976235</v>
      </c>
      <c r="G34" s="13">
        <v>16000.00004263498</v>
      </c>
      <c r="H34" s="13">
        <v>400.00000106587447</v>
      </c>
      <c r="I34" s="13">
        <v>200.00000053293724</v>
      </c>
      <c r="J34" s="13">
        <v>0</v>
      </c>
      <c r="K34" s="13">
        <v>0</v>
      </c>
      <c r="L34" s="13">
        <v>0</v>
      </c>
      <c r="M34" s="13" t="s">
        <v>22</v>
      </c>
      <c r="N34" s="14" t="s">
        <v>22</v>
      </c>
      <c r="O34" s="14">
        <v>4000.0000106587449</v>
      </c>
      <c r="P34" s="14">
        <v>0</v>
      </c>
      <c r="Q34" s="14">
        <v>8000.0000213174899</v>
      </c>
      <c r="R34" s="14" t="s">
        <v>22</v>
      </c>
      <c r="S34" s="15">
        <v>4800.0000127904941</v>
      </c>
      <c r="T34" s="16">
        <f t="shared" si="0"/>
        <v>36600.000097527518</v>
      </c>
      <c r="U34" s="17"/>
      <c r="V34" s="18">
        <f t="shared" si="1"/>
        <v>13</v>
      </c>
      <c r="W34" s="11"/>
    </row>
    <row r="35" spans="1:23" ht="15.75" thickBot="1" x14ac:dyDescent="0.3">
      <c r="A35" s="58" t="s">
        <v>80</v>
      </c>
      <c r="B35" s="21" t="s">
        <v>76</v>
      </c>
      <c r="C35" s="12">
        <v>41305</v>
      </c>
      <c r="D35" s="13">
        <v>2000.0000053293725</v>
      </c>
      <c r="E35" s="13">
        <v>0</v>
      </c>
      <c r="F35" s="13">
        <v>1200.0000031976235</v>
      </c>
      <c r="G35" s="13">
        <v>14000.000037305606</v>
      </c>
      <c r="H35" s="13">
        <v>400.00000106587447</v>
      </c>
      <c r="I35" s="13">
        <v>200.00000053293724</v>
      </c>
      <c r="J35" s="13">
        <v>0</v>
      </c>
      <c r="K35" s="13">
        <v>0</v>
      </c>
      <c r="L35" s="13">
        <v>0</v>
      </c>
      <c r="M35" s="13" t="s">
        <v>22</v>
      </c>
      <c r="N35" s="14">
        <v>0</v>
      </c>
      <c r="O35" s="14">
        <v>0</v>
      </c>
      <c r="P35" s="14">
        <v>0</v>
      </c>
      <c r="Q35" s="14" t="s">
        <v>22</v>
      </c>
      <c r="R35" s="14" t="s">
        <v>22</v>
      </c>
      <c r="S35" s="15">
        <v>4800.0000127904941</v>
      </c>
      <c r="T35" s="16">
        <f t="shared" si="0"/>
        <v>22600.000060221908</v>
      </c>
      <c r="U35" s="17"/>
      <c r="V35" s="18">
        <f t="shared" si="1"/>
        <v>13</v>
      </c>
      <c r="W35" s="11"/>
    </row>
    <row r="36" spans="1:23" ht="15.75" thickBot="1" x14ac:dyDescent="0.3">
      <c r="A36" s="22">
        <f>COUNTA(A3:A35)</f>
        <v>33</v>
      </c>
      <c r="B36" s="23" t="s">
        <v>22</v>
      </c>
      <c r="C36" s="24" t="s">
        <v>22</v>
      </c>
      <c r="D36" s="25">
        <f>SUM(D3:D35)</f>
        <v>39000.000103922772</v>
      </c>
      <c r="E36" s="25">
        <f t="shared" ref="E36:T36" si="2">SUM(E3:E35)</f>
        <v>252750.00067349937</v>
      </c>
      <c r="F36" s="25">
        <f t="shared" si="2"/>
        <v>3600.0000095928708</v>
      </c>
      <c r="G36" s="25">
        <f t="shared" si="2"/>
        <v>374000.00099659275</v>
      </c>
      <c r="H36" s="25">
        <f t="shared" si="2"/>
        <v>1200.0000031976233</v>
      </c>
      <c r="I36" s="25">
        <f t="shared" si="2"/>
        <v>600.00000159881165</v>
      </c>
      <c r="J36" s="25">
        <f t="shared" si="2"/>
        <v>0</v>
      </c>
      <c r="K36" s="25">
        <f t="shared" si="2"/>
        <v>40920.000109038963</v>
      </c>
      <c r="L36" s="25">
        <f t="shared" si="2"/>
        <v>62900.000167608749</v>
      </c>
      <c r="M36" s="25">
        <f t="shared" si="2"/>
        <v>10500.000027979206</v>
      </c>
      <c r="N36" s="25">
        <f t="shared" si="2"/>
        <v>0</v>
      </c>
      <c r="O36" s="25">
        <f t="shared" si="2"/>
        <v>44920.00011969771</v>
      </c>
      <c r="P36" s="25">
        <f t="shared" si="2"/>
        <v>5425.0000144559226</v>
      </c>
      <c r="Q36" s="25">
        <f t="shared" si="2"/>
        <v>8000.0000213174899</v>
      </c>
      <c r="R36" s="25">
        <f t="shared" si="2"/>
        <v>18000.00004796435</v>
      </c>
      <c r="S36" s="25">
        <f t="shared" si="2"/>
        <v>121020.00032248025</v>
      </c>
      <c r="T36" s="26">
        <f t="shared" si="2"/>
        <v>982835.0026189466</v>
      </c>
      <c r="U36" s="27"/>
      <c r="V36" s="28"/>
      <c r="W36" s="29"/>
    </row>
    <row r="37" spans="1:23" ht="9" customHeight="1" thickBot="1" x14ac:dyDescent="0.3">
      <c r="A37" s="61"/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  <c r="Q37" s="62"/>
      <c r="R37" s="62"/>
      <c r="S37" s="63"/>
      <c r="T37" s="63"/>
      <c r="U37" s="64"/>
      <c r="V37" s="18"/>
      <c r="W37" s="11"/>
    </row>
    <row r="38" spans="1:23" x14ac:dyDescent="0.25">
      <c r="A38" s="65">
        <f t="shared" ref="A38:A58" si="3">COUNTIF($B$3:$B$37,B38)</f>
        <v>5</v>
      </c>
      <c r="B38" s="192" t="s">
        <v>73</v>
      </c>
      <c r="C38" s="192"/>
      <c r="D38" s="35">
        <f t="shared" ref="D38:S55" ca="1" si="4">SUMIF($B$3:$T$37,$B38,D$3:D$37)</f>
        <v>5500.0000146557741</v>
      </c>
      <c r="E38" s="35">
        <f t="shared" ca="1" si="4"/>
        <v>39600.000105521569</v>
      </c>
      <c r="F38" s="35">
        <f t="shared" ca="1" si="4"/>
        <v>0</v>
      </c>
      <c r="G38" s="35">
        <f t="shared" ca="1" si="4"/>
        <v>55000.000146557737</v>
      </c>
      <c r="H38" s="35">
        <f t="shared" ca="1" si="4"/>
        <v>0</v>
      </c>
      <c r="I38" s="35">
        <f t="shared" ca="1" si="4"/>
        <v>0</v>
      </c>
      <c r="J38" s="35">
        <f t="shared" ca="1" si="4"/>
        <v>0</v>
      </c>
      <c r="K38" s="35">
        <f t="shared" ca="1" si="4"/>
        <v>5580.0000148689487</v>
      </c>
      <c r="L38" s="35">
        <f t="shared" ca="1" si="4"/>
        <v>7400.0000197186782</v>
      </c>
      <c r="M38" s="35">
        <f t="shared" ca="1" si="4"/>
        <v>0</v>
      </c>
      <c r="N38" s="35">
        <f t="shared" ca="1" si="4"/>
        <v>0</v>
      </c>
      <c r="O38" s="35">
        <f t="shared" ca="1" si="4"/>
        <v>7440.0000198252656</v>
      </c>
      <c r="P38" s="35">
        <f t="shared" ca="1" si="4"/>
        <v>1085.0000028911845</v>
      </c>
      <c r="Q38" s="35">
        <f t="shared" ca="1" si="4"/>
        <v>0</v>
      </c>
      <c r="R38" s="35">
        <f t="shared" ca="1" si="4"/>
        <v>0</v>
      </c>
      <c r="S38" s="35">
        <f t="shared" ca="1" si="4"/>
        <v>17440.000046472127</v>
      </c>
      <c r="T38" s="66">
        <f t="shared" ref="N38:T58" ca="1" si="5">SUMIF($B$3:$T$37,$B38,T$3:T$37)</f>
        <v>139045.00037051129</v>
      </c>
      <c r="U38" s="36"/>
      <c r="V38" s="18"/>
      <c r="W38" s="11"/>
    </row>
    <row r="39" spans="1:23" x14ac:dyDescent="0.25">
      <c r="A39" s="34">
        <f t="shared" si="3"/>
        <v>5</v>
      </c>
      <c r="B39" s="191" t="s">
        <v>74</v>
      </c>
      <c r="C39" s="191" t="s">
        <v>24</v>
      </c>
      <c r="D39" s="15">
        <f t="shared" ca="1" si="4"/>
        <v>5500.0000146557741</v>
      </c>
      <c r="E39" s="15">
        <f t="shared" ca="1" si="4"/>
        <v>16600.000044233788</v>
      </c>
      <c r="F39" s="15">
        <f t="shared" ca="1" si="4"/>
        <v>0</v>
      </c>
      <c r="G39" s="15">
        <f t="shared" ca="1" si="4"/>
        <v>55000.000146557737</v>
      </c>
      <c r="H39" s="15">
        <f t="shared" ca="1" si="4"/>
        <v>0</v>
      </c>
      <c r="I39" s="15">
        <f t="shared" ca="1" si="4"/>
        <v>0</v>
      </c>
      <c r="J39" s="15">
        <f t="shared" ca="1" si="4"/>
        <v>0</v>
      </c>
      <c r="K39" s="15">
        <f t="shared" ca="1" si="4"/>
        <v>0</v>
      </c>
      <c r="L39" s="15">
        <f t="shared" ca="1" si="4"/>
        <v>14800.000039437356</v>
      </c>
      <c r="M39" s="15">
        <f t="shared" ca="1" si="4"/>
        <v>0</v>
      </c>
      <c r="N39" s="15">
        <f t="shared" ca="1" si="4"/>
        <v>0</v>
      </c>
      <c r="O39" s="15">
        <f t="shared" ca="1" si="4"/>
        <v>3720.0000099126328</v>
      </c>
      <c r="P39" s="15">
        <f t="shared" ca="1" si="4"/>
        <v>0</v>
      </c>
      <c r="Q39" s="15">
        <f t="shared" ca="1" si="4"/>
        <v>0</v>
      </c>
      <c r="R39" s="15">
        <f t="shared" ca="1" si="4"/>
        <v>0</v>
      </c>
      <c r="S39" s="15">
        <f t="shared" ca="1" si="4"/>
        <v>12440.000033148697</v>
      </c>
      <c r="T39" s="67">
        <f t="shared" ca="1" si="5"/>
        <v>108060.00028794599</v>
      </c>
      <c r="U39" s="17"/>
      <c r="V39" s="18"/>
      <c r="W39" s="11"/>
    </row>
    <row r="40" spans="1:23" x14ac:dyDescent="0.25">
      <c r="A40" s="34">
        <f t="shared" si="3"/>
        <v>5</v>
      </c>
      <c r="B40" s="191" t="s">
        <v>75</v>
      </c>
      <c r="C40" s="191" t="s">
        <v>25</v>
      </c>
      <c r="D40" s="15">
        <f t="shared" ca="1" si="4"/>
        <v>6400.0000170539925</v>
      </c>
      <c r="E40" s="15">
        <f t="shared" ca="1" si="4"/>
        <v>52000.000138563671</v>
      </c>
      <c r="F40" s="15">
        <f t="shared" ca="1" si="4"/>
        <v>1200.0000031976235</v>
      </c>
      <c r="G40" s="15">
        <f t="shared" ca="1" si="4"/>
        <v>58000.000154551788</v>
      </c>
      <c r="H40" s="15">
        <f t="shared" ca="1" si="4"/>
        <v>400.00000106587447</v>
      </c>
      <c r="I40" s="15">
        <f t="shared" ca="1" si="4"/>
        <v>200.00000053293724</v>
      </c>
      <c r="J40" s="15">
        <f t="shared" ca="1" si="4"/>
        <v>0</v>
      </c>
      <c r="K40" s="15">
        <f t="shared" ca="1" si="4"/>
        <v>5580.0000148689487</v>
      </c>
      <c r="L40" s="15">
        <f t="shared" ca="1" si="4"/>
        <v>11100.000029578017</v>
      </c>
      <c r="M40" s="15">
        <f t="shared" ca="1" si="4"/>
        <v>3000.0000079940592</v>
      </c>
      <c r="N40" s="15">
        <f t="shared" ca="1" si="4"/>
        <v>0</v>
      </c>
      <c r="O40" s="15">
        <f t="shared" ca="1" si="4"/>
        <v>3720.0000099126328</v>
      </c>
      <c r="P40" s="15">
        <f t="shared" ca="1" si="4"/>
        <v>0</v>
      </c>
      <c r="Q40" s="15">
        <f t="shared" ca="1" si="4"/>
        <v>0</v>
      </c>
      <c r="R40" s="15">
        <f t="shared" ca="1" si="4"/>
        <v>18000.00004796435</v>
      </c>
      <c r="S40" s="15">
        <f t="shared" ca="1" si="4"/>
        <v>21660.000057717105</v>
      </c>
      <c r="T40" s="67">
        <f t="shared" ca="1" si="5"/>
        <v>181260.00048300103</v>
      </c>
      <c r="U40" s="17"/>
      <c r="V40" s="18"/>
      <c r="W40" s="11"/>
    </row>
    <row r="41" spans="1:23" x14ac:dyDescent="0.25">
      <c r="A41" s="34">
        <f t="shared" si="3"/>
        <v>5</v>
      </c>
      <c r="B41" s="191" t="s">
        <v>77</v>
      </c>
      <c r="C41" s="191"/>
      <c r="D41" s="15">
        <f t="shared" ca="1" si="4"/>
        <v>6400.0000170539915</v>
      </c>
      <c r="E41" s="15">
        <f t="shared" ca="1" si="4"/>
        <v>58500.000155884132</v>
      </c>
      <c r="F41" s="15">
        <f t="shared" ca="1" si="4"/>
        <v>1200.0000031976235</v>
      </c>
      <c r="G41" s="15">
        <f t="shared" ca="1" si="4"/>
        <v>60000.000159881172</v>
      </c>
      <c r="H41" s="15">
        <f t="shared" ca="1" si="4"/>
        <v>400.00000106587447</v>
      </c>
      <c r="I41" s="15">
        <f t="shared" ca="1" si="4"/>
        <v>200.00000053293724</v>
      </c>
      <c r="J41" s="15">
        <f t="shared" ca="1" si="4"/>
        <v>0</v>
      </c>
      <c r="K41" s="15">
        <f t="shared" ca="1" si="4"/>
        <v>18600.000049563165</v>
      </c>
      <c r="L41" s="15">
        <f t="shared" ca="1" si="4"/>
        <v>7400.0000197186782</v>
      </c>
      <c r="M41" s="15">
        <f t="shared" ca="1" si="4"/>
        <v>7500.0000199851465</v>
      </c>
      <c r="N41" s="15">
        <f t="shared" ca="1" si="4"/>
        <v>0</v>
      </c>
      <c r="O41" s="15">
        <f t="shared" ca="1" si="4"/>
        <v>13300.000035440327</v>
      </c>
      <c r="P41" s="15">
        <f t="shared" ca="1" si="4"/>
        <v>1085.0000028911845</v>
      </c>
      <c r="Q41" s="15">
        <f t="shared" ca="1" si="4"/>
        <v>8000.0000213174899</v>
      </c>
      <c r="R41" s="15">
        <f t="shared" ca="1" si="4"/>
        <v>0</v>
      </c>
      <c r="S41" s="15">
        <f t="shared" ca="1" si="4"/>
        <v>24800.000066084216</v>
      </c>
      <c r="T41" s="67">
        <f t="shared" ca="1" si="5"/>
        <v>207385.00055261594</v>
      </c>
      <c r="U41" s="17"/>
      <c r="V41" s="18"/>
      <c r="W41" s="11"/>
    </row>
    <row r="42" spans="1:23" x14ac:dyDescent="0.25">
      <c r="A42" s="34">
        <f t="shared" si="3"/>
        <v>5</v>
      </c>
      <c r="B42" s="191" t="s">
        <v>76</v>
      </c>
      <c r="C42" s="191"/>
      <c r="D42" s="15">
        <f t="shared" ca="1" si="4"/>
        <v>6400.0000170539915</v>
      </c>
      <c r="E42" s="15">
        <f t="shared" ca="1" si="4"/>
        <v>41400.000110318004</v>
      </c>
      <c r="F42" s="15">
        <f t="shared" ca="1" si="4"/>
        <v>1200.0000031976235</v>
      </c>
      <c r="G42" s="15">
        <f t="shared" ca="1" si="4"/>
        <v>58000.000154551803</v>
      </c>
      <c r="H42" s="15">
        <f t="shared" ca="1" si="4"/>
        <v>400.00000106587447</v>
      </c>
      <c r="I42" s="15">
        <f t="shared" ca="1" si="4"/>
        <v>200.00000053293724</v>
      </c>
      <c r="J42" s="15">
        <f t="shared" ca="1" si="4"/>
        <v>0</v>
      </c>
      <c r="K42" s="15">
        <f t="shared" ca="1" si="4"/>
        <v>5580.0000148689487</v>
      </c>
      <c r="L42" s="15">
        <f t="shared" ca="1" si="4"/>
        <v>3700.0000098593391</v>
      </c>
      <c r="M42" s="15">
        <f t="shared" ca="1" si="4"/>
        <v>0</v>
      </c>
      <c r="N42" s="15">
        <f t="shared" ca="1" si="4"/>
        <v>0</v>
      </c>
      <c r="O42" s="15">
        <f t="shared" ca="1" si="4"/>
        <v>5580.0000148689487</v>
      </c>
      <c r="P42" s="15">
        <f t="shared" ca="1" si="4"/>
        <v>1085.0000028911845</v>
      </c>
      <c r="Q42" s="15">
        <f t="shared" ca="1" si="4"/>
        <v>0</v>
      </c>
      <c r="R42" s="15">
        <f t="shared" ca="1" si="4"/>
        <v>0</v>
      </c>
      <c r="S42" s="15">
        <f t="shared" ca="1" si="4"/>
        <v>20380.000054306303</v>
      </c>
      <c r="T42" s="67">
        <f t="shared" ca="1" si="5"/>
        <v>143925.00038351497</v>
      </c>
      <c r="U42" s="17"/>
      <c r="V42" s="18"/>
      <c r="W42" s="11"/>
    </row>
    <row r="43" spans="1:23" x14ac:dyDescent="0.25">
      <c r="A43" s="34">
        <f t="shared" si="3"/>
        <v>4</v>
      </c>
      <c r="B43" s="191" t="s">
        <v>78</v>
      </c>
      <c r="C43" s="191" t="s">
        <v>26</v>
      </c>
      <c r="D43" s="15">
        <f t="shared" ca="1" si="4"/>
        <v>4400.0000117246191</v>
      </c>
      <c r="E43" s="15">
        <f t="shared" ca="1" si="4"/>
        <v>44000.000117246185</v>
      </c>
      <c r="F43" s="15">
        <f t="shared" ca="1" si="4"/>
        <v>0</v>
      </c>
      <c r="G43" s="15">
        <f t="shared" ca="1" si="4"/>
        <v>44000.000117246193</v>
      </c>
      <c r="H43" s="15">
        <f t="shared" ca="1" si="4"/>
        <v>0</v>
      </c>
      <c r="I43" s="15">
        <f t="shared" ca="1" si="4"/>
        <v>0</v>
      </c>
      <c r="J43" s="15">
        <f t="shared" ca="1" si="4"/>
        <v>0</v>
      </c>
      <c r="K43" s="15">
        <f t="shared" ca="1" si="4"/>
        <v>5580.0000148689487</v>
      </c>
      <c r="L43" s="15">
        <f t="shared" ca="1" si="4"/>
        <v>7400.0000197186782</v>
      </c>
      <c r="M43" s="15">
        <f t="shared" ca="1" si="4"/>
        <v>0</v>
      </c>
      <c r="N43" s="15">
        <f t="shared" ca="1" si="4"/>
        <v>0</v>
      </c>
      <c r="O43" s="15">
        <f t="shared" ca="1" si="4"/>
        <v>5580.0000148689487</v>
      </c>
      <c r="P43" s="15">
        <f t="shared" ca="1" si="4"/>
        <v>1085.0000028911845</v>
      </c>
      <c r="Q43" s="15">
        <f t="shared" ca="1" si="4"/>
        <v>0</v>
      </c>
      <c r="R43" s="15">
        <f t="shared" ca="1" si="4"/>
        <v>0</v>
      </c>
      <c r="S43" s="15">
        <f t="shared" ca="1" si="4"/>
        <v>16860.000044926608</v>
      </c>
      <c r="T43" s="67">
        <f t="shared" ca="1" si="5"/>
        <v>128905.00034349135</v>
      </c>
      <c r="U43" s="17"/>
      <c r="V43" s="18"/>
      <c r="W43" s="11"/>
    </row>
    <row r="44" spans="1:23" x14ac:dyDescent="0.25">
      <c r="A44" s="34">
        <f t="shared" si="3"/>
        <v>4</v>
      </c>
      <c r="B44" s="191" t="s">
        <v>79</v>
      </c>
      <c r="C44" s="191" t="s">
        <v>37</v>
      </c>
      <c r="D44" s="15">
        <f t="shared" ca="1" si="4"/>
        <v>4400.0000117246191</v>
      </c>
      <c r="E44" s="15">
        <f t="shared" ca="1" si="4"/>
        <v>650.00000173204603</v>
      </c>
      <c r="F44" s="15">
        <f t="shared" ca="1" si="4"/>
        <v>0</v>
      </c>
      <c r="G44" s="15">
        <f t="shared" ca="1" si="4"/>
        <v>44000.000117246193</v>
      </c>
      <c r="H44" s="15">
        <f t="shared" ca="1" si="4"/>
        <v>0</v>
      </c>
      <c r="I44" s="15">
        <f t="shared" ca="1" si="4"/>
        <v>0</v>
      </c>
      <c r="J44" s="15">
        <f t="shared" ca="1" si="4"/>
        <v>0</v>
      </c>
      <c r="K44" s="15">
        <f t="shared" ca="1" si="4"/>
        <v>0</v>
      </c>
      <c r="L44" s="15">
        <f t="shared" ca="1" si="4"/>
        <v>11100.000029578017</v>
      </c>
      <c r="M44" s="15">
        <f t="shared" ca="1" si="4"/>
        <v>0</v>
      </c>
      <c r="N44" s="15">
        <f t="shared" ca="1" si="4"/>
        <v>0</v>
      </c>
      <c r="O44" s="15">
        <f t="shared" ca="1" si="4"/>
        <v>5580.0000148689487</v>
      </c>
      <c r="P44" s="15">
        <f t="shared" ca="1" si="4"/>
        <v>1085.0000028911845</v>
      </c>
      <c r="Q44" s="15">
        <f t="shared" ca="1" si="4"/>
        <v>0</v>
      </c>
      <c r="R44" s="15">
        <f t="shared" ca="1" si="4"/>
        <v>0</v>
      </c>
      <c r="S44" s="15">
        <f t="shared" ca="1" si="4"/>
        <v>7440.0000198252656</v>
      </c>
      <c r="T44" s="67">
        <f t="shared" ca="1" si="5"/>
        <v>74255.000197866277</v>
      </c>
      <c r="U44" s="17"/>
      <c r="V44" s="18"/>
      <c r="W44" s="11"/>
    </row>
    <row r="45" spans="1:23" x14ac:dyDescent="0.25">
      <c r="A45" s="34">
        <f t="shared" si="3"/>
        <v>0</v>
      </c>
      <c r="B45" s="191" t="s">
        <v>81</v>
      </c>
      <c r="C45" s="191" t="s">
        <v>27</v>
      </c>
      <c r="D45" s="15">
        <f t="shared" ca="1" si="4"/>
        <v>0</v>
      </c>
      <c r="E45" s="15">
        <f t="shared" ca="1" si="4"/>
        <v>0</v>
      </c>
      <c r="F45" s="15">
        <f t="shared" ca="1" si="4"/>
        <v>0</v>
      </c>
      <c r="G45" s="15">
        <f t="shared" ca="1" si="4"/>
        <v>0</v>
      </c>
      <c r="H45" s="15">
        <f t="shared" ca="1" si="4"/>
        <v>0</v>
      </c>
      <c r="I45" s="15">
        <f t="shared" ca="1" si="4"/>
        <v>0</v>
      </c>
      <c r="J45" s="15">
        <f t="shared" ca="1" si="4"/>
        <v>0</v>
      </c>
      <c r="K45" s="15">
        <f t="shared" ca="1" si="4"/>
        <v>0</v>
      </c>
      <c r="L45" s="15">
        <f t="shared" ca="1" si="4"/>
        <v>0</v>
      </c>
      <c r="M45" s="15">
        <f t="shared" ca="1" si="4"/>
        <v>0</v>
      </c>
      <c r="N45" s="15">
        <f t="shared" ca="1" si="4"/>
        <v>0</v>
      </c>
      <c r="O45" s="15">
        <f t="shared" ca="1" si="4"/>
        <v>0</v>
      </c>
      <c r="P45" s="15">
        <f t="shared" ca="1" si="4"/>
        <v>0</v>
      </c>
      <c r="Q45" s="15">
        <f t="shared" ca="1" si="4"/>
        <v>0</v>
      </c>
      <c r="R45" s="15">
        <f t="shared" ca="1" si="4"/>
        <v>0</v>
      </c>
      <c r="S45" s="15">
        <f t="shared" ca="1" si="4"/>
        <v>0</v>
      </c>
      <c r="T45" s="67">
        <f t="shared" ca="1" si="5"/>
        <v>0</v>
      </c>
      <c r="U45" s="17"/>
      <c r="V45" s="18"/>
      <c r="W45" s="11"/>
    </row>
    <row r="46" spans="1:23" x14ac:dyDescent="0.25">
      <c r="A46" s="34">
        <f t="shared" si="3"/>
        <v>0</v>
      </c>
      <c r="B46" s="191" t="s">
        <v>81</v>
      </c>
      <c r="C46" s="191" t="s">
        <v>27</v>
      </c>
      <c r="D46" s="15">
        <f t="shared" ca="1" si="4"/>
        <v>0</v>
      </c>
      <c r="E46" s="15">
        <f t="shared" ca="1" si="4"/>
        <v>0</v>
      </c>
      <c r="F46" s="15">
        <f t="shared" ca="1" si="4"/>
        <v>0</v>
      </c>
      <c r="G46" s="15">
        <f t="shared" ca="1" si="4"/>
        <v>0</v>
      </c>
      <c r="H46" s="15">
        <f t="shared" ca="1" si="4"/>
        <v>0</v>
      </c>
      <c r="I46" s="15">
        <f t="shared" ca="1" si="4"/>
        <v>0</v>
      </c>
      <c r="J46" s="15">
        <f t="shared" ca="1" si="4"/>
        <v>0</v>
      </c>
      <c r="K46" s="15">
        <f t="shared" ca="1" si="4"/>
        <v>0</v>
      </c>
      <c r="L46" s="15">
        <f t="shared" ca="1" si="4"/>
        <v>0</v>
      </c>
      <c r="M46" s="15">
        <f t="shared" ca="1" si="4"/>
        <v>0</v>
      </c>
      <c r="N46" s="15">
        <f t="shared" ca="1" si="4"/>
        <v>0</v>
      </c>
      <c r="O46" s="15">
        <f t="shared" ca="1" si="4"/>
        <v>0</v>
      </c>
      <c r="P46" s="15">
        <f t="shared" ca="1" si="4"/>
        <v>0</v>
      </c>
      <c r="Q46" s="15">
        <f t="shared" ca="1" si="4"/>
        <v>0</v>
      </c>
      <c r="R46" s="15">
        <f t="shared" ca="1" si="4"/>
        <v>0</v>
      </c>
      <c r="S46" s="15">
        <f t="shared" ca="1" si="4"/>
        <v>0</v>
      </c>
      <c r="T46" s="67">
        <f t="shared" ca="1" si="5"/>
        <v>0</v>
      </c>
      <c r="U46" s="17"/>
      <c r="V46" s="18"/>
      <c r="W46" s="11"/>
    </row>
    <row r="47" spans="1:23" x14ac:dyDescent="0.25">
      <c r="A47" s="34">
        <f t="shared" si="3"/>
        <v>0</v>
      </c>
      <c r="B47" s="191" t="s">
        <v>81</v>
      </c>
      <c r="C47" s="191" t="s">
        <v>27</v>
      </c>
      <c r="D47" s="15">
        <f t="shared" ca="1" si="4"/>
        <v>0</v>
      </c>
      <c r="E47" s="15">
        <f t="shared" ca="1" si="4"/>
        <v>0</v>
      </c>
      <c r="F47" s="15">
        <f t="shared" ca="1" si="4"/>
        <v>0</v>
      </c>
      <c r="G47" s="15">
        <f t="shared" ca="1" si="4"/>
        <v>0</v>
      </c>
      <c r="H47" s="15">
        <f t="shared" ca="1" si="4"/>
        <v>0</v>
      </c>
      <c r="I47" s="15">
        <f t="shared" ca="1" si="4"/>
        <v>0</v>
      </c>
      <c r="J47" s="15">
        <f t="shared" ca="1" si="4"/>
        <v>0</v>
      </c>
      <c r="K47" s="15">
        <f t="shared" ca="1" si="4"/>
        <v>0</v>
      </c>
      <c r="L47" s="15">
        <f t="shared" ca="1" si="4"/>
        <v>0</v>
      </c>
      <c r="M47" s="15">
        <f t="shared" ca="1" si="4"/>
        <v>0</v>
      </c>
      <c r="N47" s="15">
        <f t="shared" ca="1" si="4"/>
        <v>0</v>
      </c>
      <c r="O47" s="15">
        <f t="shared" ca="1" si="4"/>
        <v>0</v>
      </c>
      <c r="P47" s="15">
        <f t="shared" ca="1" si="4"/>
        <v>0</v>
      </c>
      <c r="Q47" s="15">
        <f t="shared" ca="1" si="4"/>
        <v>0</v>
      </c>
      <c r="R47" s="15">
        <f t="shared" ca="1" si="4"/>
        <v>0</v>
      </c>
      <c r="S47" s="15">
        <f t="shared" ca="1" si="4"/>
        <v>0</v>
      </c>
      <c r="T47" s="67">
        <f t="shared" ca="1" si="5"/>
        <v>0</v>
      </c>
      <c r="U47" s="17"/>
      <c r="V47" s="18"/>
      <c r="W47" s="11"/>
    </row>
    <row r="48" spans="1:23" x14ac:dyDescent="0.25">
      <c r="A48" s="34">
        <f t="shared" si="3"/>
        <v>0</v>
      </c>
      <c r="B48" s="191" t="s">
        <v>81</v>
      </c>
      <c r="C48" s="191" t="s">
        <v>27</v>
      </c>
      <c r="D48" s="15">
        <f t="shared" ca="1" si="4"/>
        <v>0</v>
      </c>
      <c r="E48" s="15">
        <f t="shared" ca="1" si="4"/>
        <v>0</v>
      </c>
      <c r="F48" s="15">
        <f t="shared" ca="1" si="4"/>
        <v>0</v>
      </c>
      <c r="G48" s="15">
        <f t="shared" ca="1" si="4"/>
        <v>0</v>
      </c>
      <c r="H48" s="15">
        <f t="shared" ca="1" si="4"/>
        <v>0</v>
      </c>
      <c r="I48" s="15">
        <f t="shared" ca="1" si="4"/>
        <v>0</v>
      </c>
      <c r="J48" s="15">
        <f t="shared" ca="1" si="4"/>
        <v>0</v>
      </c>
      <c r="K48" s="15">
        <f t="shared" ca="1" si="4"/>
        <v>0</v>
      </c>
      <c r="L48" s="15">
        <f t="shared" ca="1" si="4"/>
        <v>0</v>
      </c>
      <c r="M48" s="15">
        <f t="shared" ca="1" si="4"/>
        <v>0</v>
      </c>
      <c r="N48" s="15">
        <f t="shared" ca="1" si="4"/>
        <v>0</v>
      </c>
      <c r="O48" s="15">
        <f t="shared" ca="1" si="4"/>
        <v>0</v>
      </c>
      <c r="P48" s="15">
        <f t="shared" ca="1" si="4"/>
        <v>0</v>
      </c>
      <c r="Q48" s="15">
        <f t="shared" ca="1" si="4"/>
        <v>0</v>
      </c>
      <c r="R48" s="15">
        <f t="shared" ca="1" si="4"/>
        <v>0</v>
      </c>
      <c r="S48" s="15">
        <f t="shared" ca="1" si="4"/>
        <v>0</v>
      </c>
      <c r="T48" s="67">
        <f t="shared" ca="1" si="5"/>
        <v>0</v>
      </c>
      <c r="U48" s="17"/>
      <c r="V48" s="18"/>
      <c r="W48" s="11"/>
    </row>
    <row r="49" spans="1:23" x14ac:dyDescent="0.25">
      <c r="A49" s="34">
        <f t="shared" si="3"/>
        <v>0</v>
      </c>
      <c r="B49" s="191" t="s">
        <v>81</v>
      </c>
      <c r="C49" s="191" t="s">
        <v>27</v>
      </c>
      <c r="D49" s="15">
        <f t="shared" ca="1" si="4"/>
        <v>0</v>
      </c>
      <c r="E49" s="15">
        <f t="shared" ca="1" si="4"/>
        <v>0</v>
      </c>
      <c r="F49" s="15">
        <f t="shared" ca="1" si="4"/>
        <v>0</v>
      </c>
      <c r="G49" s="15">
        <f t="shared" ca="1" si="4"/>
        <v>0</v>
      </c>
      <c r="H49" s="15">
        <f t="shared" ca="1" si="4"/>
        <v>0</v>
      </c>
      <c r="I49" s="15">
        <f t="shared" ca="1" si="4"/>
        <v>0</v>
      </c>
      <c r="J49" s="15">
        <f t="shared" ca="1" si="4"/>
        <v>0</v>
      </c>
      <c r="K49" s="15">
        <f t="shared" ca="1" si="4"/>
        <v>0</v>
      </c>
      <c r="L49" s="15">
        <f t="shared" ca="1" si="4"/>
        <v>0</v>
      </c>
      <c r="M49" s="15">
        <f t="shared" ca="1" si="4"/>
        <v>0</v>
      </c>
      <c r="N49" s="15">
        <f t="shared" ca="1" si="4"/>
        <v>0</v>
      </c>
      <c r="O49" s="15">
        <f t="shared" ca="1" si="4"/>
        <v>0</v>
      </c>
      <c r="P49" s="15">
        <f t="shared" ca="1" si="4"/>
        <v>0</v>
      </c>
      <c r="Q49" s="15">
        <f t="shared" ca="1" si="4"/>
        <v>0</v>
      </c>
      <c r="R49" s="15">
        <f t="shared" ca="1" si="4"/>
        <v>0</v>
      </c>
      <c r="S49" s="15">
        <f t="shared" ca="1" si="4"/>
        <v>0</v>
      </c>
      <c r="T49" s="67">
        <f t="shared" ca="1" si="5"/>
        <v>0</v>
      </c>
      <c r="U49" s="17"/>
      <c r="V49" s="18"/>
      <c r="W49" s="11"/>
    </row>
    <row r="50" spans="1:23" x14ac:dyDescent="0.25">
      <c r="A50" s="34">
        <f t="shared" si="3"/>
        <v>0</v>
      </c>
      <c r="B50" s="191" t="s">
        <v>81</v>
      </c>
      <c r="C50" s="191" t="s">
        <v>27</v>
      </c>
      <c r="D50" s="15">
        <f t="shared" ca="1" si="4"/>
        <v>0</v>
      </c>
      <c r="E50" s="15">
        <f t="shared" ca="1" si="4"/>
        <v>0</v>
      </c>
      <c r="F50" s="15">
        <f t="shared" ca="1" si="4"/>
        <v>0</v>
      </c>
      <c r="G50" s="15">
        <f t="shared" ca="1" si="4"/>
        <v>0</v>
      </c>
      <c r="H50" s="15">
        <f t="shared" ca="1" si="4"/>
        <v>0</v>
      </c>
      <c r="I50" s="15">
        <f t="shared" ca="1" si="4"/>
        <v>0</v>
      </c>
      <c r="J50" s="15">
        <f t="shared" ca="1" si="4"/>
        <v>0</v>
      </c>
      <c r="K50" s="15">
        <f t="shared" ca="1" si="4"/>
        <v>0</v>
      </c>
      <c r="L50" s="15">
        <f t="shared" ca="1" si="4"/>
        <v>0</v>
      </c>
      <c r="M50" s="15">
        <f t="shared" ca="1" si="4"/>
        <v>0</v>
      </c>
      <c r="N50" s="15">
        <f t="shared" ca="1" si="4"/>
        <v>0</v>
      </c>
      <c r="O50" s="15">
        <f t="shared" ca="1" si="4"/>
        <v>0</v>
      </c>
      <c r="P50" s="15">
        <f t="shared" ca="1" si="4"/>
        <v>0</v>
      </c>
      <c r="Q50" s="15">
        <f t="shared" ca="1" si="4"/>
        <v>0</v>
      </c>
      <c r="R50" s="15">
        <f t="shared" ca="1" si="4"/>
        <v>0</v>
      </c>
      <c r="S50" s="15">
        <f t="shared" ca="1" si="4"/>
        <v>0</v>
      </c>
      <c r="T50" s="67">
        <f t="shared" ca="1" si="5"/>
        <v>0</v>
      </c>
      <c r="U50" s="17"/>
      <c r="V50" s="18"/>
      <c r="W50" s="11"/>
    </row>
    <row r="51" spans="1:23" x14ac:dyDescent="0.25">
      <c r="A51" s="34">
        <f t="shared" si="3"/>
        <v>0</v>
      </c>
      <c r="B51" s="191" t="s">
        <v>81</v>
      </c>
      <c r="C51" s="191" t="s">
        <v>27</v>
      </c>
      <c r="D51" s="15">
        <f t="shared" ca="1" si="4"/>
        <v>0</v>
      </c>
      <c r="E51" s="15">
        <f t="shared" ca="1" si="4"/>
        <v>0</v>
      </c>
      <c r="F51" s="15">
        <f t="shared" ca="1" si="4"/>
        <v>0</v>
      </c>
      <c r="G51" s="15">
        <f t="shared" ca="1" si="4"/>
        <v>0</v>
      </c>
      <c r="H51" s="15">
        <f t="shared" ca="1" si="4"/>
        <v>0</v>
      </c>
      <c r="I51" s="15">
        <f t="shared" ca="1" si="4"/>
        <v>0</v>
      </c>
      <c r="J51" s="15">
        <f t="shared" ca="1" si="4"/>
        <v>0</v>
      </c>
      <c r="K51" s="15">
        <f t="shared" ca="1" si="4"/>
        <v>0</v>
      </c>
      <c r="L51" s="15">
        <f t="shared" ca="1" si="4"/>
        <v>0</v>
      </c>
      <c r="M51" s="15">
        <f t="shared" ca="1" si="4"/>
        <v>0</v>
      </c>
      <c r="N51" s="15">
        <f t="shared" ca="1" si="4"/>
        <v>0</v>
      </c>
      <c r="O51" s="15">
        <f t="shared" ca="1" si="4"/>
        <v>0</v>
      </c>
      <c r="P51" s="15">
        <f t="shared" ca="1" si="4"/>
        <v>0</v>
      </c>
      <c r="Q51" s="15">
        <f t="shared" ca="1" si="4"/>
        <v>0</v>
      </c>
      <c r="R51" s="15">
        <f t="shared" ca="1" si="4"/>
        <v>0</v>
      </c>
      <c r="S51" s="15">
        <f t="shared" ca="1" si="4"/>
        <v>0</v>
      </c>
      <c r="T51" s="67">
        <f t="shared" ca="1" si="5"/>
        <v>0</v>
      </c>
      <c r="U51" s="17"/>
      <c r="V51" s="18"/>
      <c r="W51" s="11"/>
    </row>
    <row r="52" spans="1:23" x14ac:dyDescent="0.25">
      <c r="A52" s="34">
        <f t="shared" si="3"/>
        <v>0</v>
      </c>
      <c r="B52" s="191" t="s">
        <v>81</v>
      </c>
      <c r="C52" s="191" t="s">
        <v>27</v>
      </c>
      <c r="D52" s="15">
        <f t="shared" ca="1" si="4"/>
        <v>0</v>
      </c>
      <c r="E52" s="15">
        <f t="shared" ca="1" si="4"/>
        <v>0</v>
      </c>
      <c r="F52" s="15">
        <f t="shared" ca="1" si="4"/>
        <v>0</v>
      </c>
      <c r="G52" s="15">
        <f t="shared" ca="1" si="4"/>
        <v>0</v>
      </c>
      <c r="H52" s="15">
        <f t="shared" ca="1" si="4"/>
        <v>0</v>
      </c>
      <c r="I52" s="15">
        <f t="shared" ca="1" si="4"/>
        <v>0</v>
      </c>
      <c r="J52" s="15">
        <f t="shared" ca="1" si="4"/>
        <v>0</v>
      </c>
      <c r="K52" s="15">
        <f t="shared" ca="1" si="4"/>
        <v>0</v>
      </c>
      <c r="L52" s="15">
        <f t="shared" ca="1" si="4"/>
        <v>0</v>
      </c>
      <c r="M52" s="15">
        <f t="shared" ca="1" si="4"/>
        <v>0</v>
      </c>
      <c r="N52" s="20">
        <f t="shared" ca="1" si="4"/>
        <v>0</v>
      </c>
      <c r="O52" s="20">
        <f t="shared" ca="1" si="4"/>
        <v>0</v>
      </c>
      <c r="P52" s="20">
        <f t="shared" ca="1" si="4"/>
        <v>0</v>
      </c>
      <c r="Q52" s="20">
        <f t="shared" ca="1" si="4"/>
        <v>0</v>
      </c>
      <c r="R52" s="15">
        <f t="shared" ca="1" si="4"/>
        <v>0</v>
      </c>
      <c r="S52" s="15">
        <f t="shared" ca="1" si="4"/>
        <v>0</v>
      </c>
      <c r="T52" s="67">
        <f t="shared" ca="1" si="5"/>
        <v>0</v>
      </c>
      <c r="U52" s="17"/>
      <c r="V52" s="18"/>
      <c r="W52" s="11"/>
    </row>
    <row r="53" spans="1:23" x14ac:dyDescent="0.25">
      <c r="A53" s="34">
        <f t="shared" si="3"/>
        <v>0</v>
      </c>
      <c r="B53" s="191" t="s">
        <v>81</v>
      </c>
      <c r="C53" s="191" t="s">
        <v>27</v>
      </c>
      <c r="D53" s="15">
        <f t="shared" ca="1" si="4"/>
        <v>0</v>
      </c>
      <c r="E53" s="15">
        <f t="shared" ca="1" si="4"/>
        <v>0</v>
      </c>
      <c r="F53" s="15">
        <f t="shared" ca="1" si="4"/>
        <v>0</v>
      </c>
      <c r="G53" s="15">
        <f t="shared" ca="1" si="4"/>
        <v>0</v>
      </c>
      <c r="H53" s="15">
        <f t="shared" ca="1" si="4"/>
        <v>0</v>
      </c>
      <c r="I53" s="15">
        <f t="shared" ca="1" si="4"/>
        <v>0</v>
      </c>
      <c r="J53" s="15">
        <f t="shared" ca="1" si="4"/>
        <v>0</v>
      </c>
      <c r="K53" s="15">
        <f t="shared" ca="1" si="4"/>
        <v>0</v>
      </c>
      <c r="L53" s="15">
        <f t="shared" ca="1" si="4"/>
        <v>0</v>
      </c>
      <c r="M53" s="15">
        <f t="shared" ca="1" si="4"/>
        <v>0</v>
      </c>
      <c r="N53" s="15">
        <f t="shared" ca="1" si="5"/>
        <v>0</v>
      </c>
      <c r="O53" s="15">
        <f t="shared" ca="1" si="5"/>
        <v>0</v>
      </c>
      <c r="P53" s="15">
        <f t="shared" ca="1" si="5"/>
        <v>0</v>
      </c>
      <c r="Q53" s="15">
        <f t="shared" ca="1" si="5"/>
        <v>0</v>
      </c>
      <c r="R53" s="15">
        <f t="shared" ca="1" si="5"/>
        <v>0</v>
      </c>
      <c r="S53" s="15">
        <f t="shared" ca="1" si="5"/>
        <v>0</v>
      </c>
      <c r="T53" s="67">
        <f t="shared" ca="1" si="5"/>
        <v>0</v>
      </c>
      <c r="U53" s="17"/>
      <c r="V53" s="18"/>
      <c r="W53" s="11"/>
    </row>
    <row r="54" spans="1:23" x14ac:dyDescent="0.25">
      <c r="A54" s="34">
        <f t="shared" ref="A54" si="6">COUNTIF($B$3:$B$37,B54)</f>
        <v>0</v>
      </c>
      <c r="B54" s="191" t="s">
        <v>81</v>
      </c>
      <c r="C54" s="191" t="s">
        <v>27</v>
      </c>
      <c r="D54" s="15">
        <f t="shared" ref="D54:M54" ca="1" si="7">SUMIF($B$3:$T$37,$B54,D$3:D$37)</f>
        <v>0</v>
      </c>
      <c r="E54" s="15">
        <f t="shared" ca="1" si="7"/>
        <v>0</v>
      </c>
      <c r="F54" s="15">
        <f t="shared" ca="1" si="7"/>
        <v>0</v>
      </c>
      <c r="G54" s="15">
        <f t="shared" ca="1" si="7"/>
        <v>0</v>
      </c>
      <c r="H54" s="15">
        <f t="shared" ca="1" si="7"/>
        <v>0</v>
      </c>
      <c r="I54" s="15">
        <f t="shared" ca="1" si="7"/>
        <v>0</v>
      </c>
      <c r="J54" s="15">
        <f t="shared" ca="1" si="7"/>
        <v>0</v>
      </c>
      <c r="K54" s="15">
        <f t="shared" ca="1" si="7"/>
        <v>0</v>
      </c>
      <c r="L54" s="15">
        <f t="shared" ca="1" si="7"/>
        <v>0</v>
      </c>
      <c r="M54" s="15">
        <f t="shared" ca="1" si="7"/>
        <v>0</v>
      </c>
      <c r="N54" s="15">
        <f t="shared" ca="1" si="5"/>
        <v>0</v>
      </c>
      <c r="O54" s="15">
        <f t="shared" ca="1" si="5"/>
        <v>0</v>
      </c>
      <c r="P54" s="15">
        <f t="shared" ca="1" si="5"/>
        <v>0</v>
      </c>
      <c r="Q54" s="15">
        <f t="shared" ca="1" si="5"/>
        <v>0</v>
      </c>
      <c r="R54" s="15">
        <f t="shared" ca="1" si="5"/>
        <v>0</v>
      </c>
      <c r="S54" s="15">
        <f t="shared" ca="1" si="5"/>
        <v>0</v>
      </c>
      <c r="T54" s="67">
        <f t="shared" ca="1" si="5"/>
        <v>0</v>
      </c>
      <c r="U54" s="17"/>
      <c r="V54" s="18"/>
      <c r="W54" s="11"/>
    </row>
    <row r="55" spans="1:23" x14ac:dyDescent="0.25">
      <c r="A55" s="34">
        <f t="shared" si="3"/>
        <v>0</v>
      </c>
      <c r="B55" s="191" t="s">
        <v>81</v>
      </c>
      <c r="C55" s="191" t="s">
        <v>27</v>
      </c>
      <c r="D55" s="15">
        <f t="shared" ca="1" si="4"/>
        <v>0</v>
      </c>
      <c r="E55" s="15">
        <f t="shared" ca="1" si="4"/>
        <v>0</v>
      </c>
      <c r="F55" s="15">
        <f t="shared" ca="1" si="4"/>
        <v>0</v>
      </c>
      <c r="G55" s="15">
        <f t="shared" ca="1" si="4"/>
        <v>0</v>
      </c>
      <c r="H55" s="15">
        <f t="shared" ca="1" si="4"/>
        <v>0</v>
      </c>
      <c r="I55" s="15">
        <f t="shared" ref="I55:M55" ca="1" si="8">SUMIF($B$3:$T$37,$B55,I$3:I$37)</f>
        <v>0</v>
      </c>
      <c r="J55" s="15">
        <f t="shared" ca="1" si="8"/>
        <v>0</v>
      </c>
      <c r="K55" s="15">
        <f t="shared" ca="1" si="8"/>
        <v>0</v>
      </c>
      <c r="L55" s="15">
        <f t="shared" ca="1" si="8"/>
        <v>0</v>
      </c>
      <c r="M55" s="15">
        <f t="shared" ca="1" si="8"/>
        <v>0</v>
      </c>
      <c r="N55" s="15">
        <f t="shared" ca="1" si="5"/>
        <v>0</v>
      </c>
      <c r="O55" s="15">
        <f t="shared" ca="1" si="5"/>
        <v>0</v>
      </c>
      <c r="P55" s="15">
        <f t="shared" ca="1" si="5"/>
        <v>0</v>
      </c>
      <c r="Q55" s="15">
        <f t="shared" ca="1" si="5"/>
        <v>0</v>
      </c>
      <c r="R55" s="15">
        <f t="shared" ca="1" si="5"/>
        <v>0</v>
      </c>
      <c r="S55" s="15">
        <f t="shared" ca="1" si="5"/>
        <v>0</v>
      </c>
      <c r="T55" s="67">
        <f t="shared" ca="1" si="5"/>
        <v>0</v>
      </c>
      <c r="U55" s="17"/>
      <c r="V55" s="18"/>
      <c r="W55" s="11"/>
    </row>
    <row r="56" spans="1:23" x14ac:dyDescent="0.25">
      <c r="A56" s="34">
        <f t="shared" si="3"/>
        <v>0</v>
      </c>
      <c r="B56" s="191" t="s">
        <v>81</v>
      </c>
      <c r="C56" s="191" t="s">
        <v>27</v>
      </c>
      <c r="D56" s="15">
        <f t="shared" ref="D56:M58" ca="1" si="9">SUMIF($B$3:$T$37,$B56,D$3:D$37)</f>
        <v>0</v>
      </c>
      <c r="E56" s="15">
        <f t="shared" ca="1" si="9"/>
        <v>0</v>
      </c>
      <c r="F56" s="15">
        <f t="shared" ca="1" si="9"/>
        <v>0</v>
      </c>
      <c r="G56" s="15">
        <f t="shared" ca="1" si="9"/>
        <v>0</v>
      </c>
      <c r="H56" s="15">
        <f t="shared" ca="1" si="9"/>
        <v>0</v>
      </c>
      <c r="I56" s="15">
        <f t="shared" ca="1" si="9"/>
        <v>0</v>
      </c>
      <c r="J56" s="15">
        <f t="shared" ca="1" si="9"/>
        <v>0</v>
      </c>
      <c r="K56" s="15">
        <f t="shared" ca="1" si="9"/>
        <v>0</v>
      </c>
      <c r="L56" s="15">
        <f t="shared" ca="1" si="9"/>
        <v>0</v>
      </c>
      <c r="M56" s="15">
        <f t="shared" ca="1" si="9"/>
        <v>0</v>
      </c>
      <c r="N56" s="14">
        <f t="shared" ca="1" si="5"/>
        <v>0</v>
      </c>
      <c r="O56" s="20">
        <f t="shared" ca="1" si="5"/>
        <v>0</v>
      </c>
      <c r="P56" s="14">
        <f t="shared" ca="1" si="5"/>
        <v>0</v>
      </c>
      <c r="Q56" s="14">
        <f t="shared" ca="1" si="5"/>
        <v>0</v>
      </c>
      <c r="R56" s="14">
        <f t="shared" ca="1" si="5"/>
        <v>0</v>
      </c>
      <c r="S56" s="15">
        <f t="shared" ca="1" si="5"/>
        <v>0</v>
      </c>
      <c r="T56" s="16">
        <f t="shared" ca="1" si="5"/>
        <v>0</v>
      </c>
      <c r="U56" s="17"/>
      <c r="V56" s="18"/>
      <c r="W56" s="11"/>
    </row>
    <row r="57" spans="1:23" x14ac:dyDescent="0.25">
      <c r="A57" s="34">
        <f t="shared" si="3"/>
        <v>0</v>
      </c>
      <c r="B57" s="191" t="s">
        <v>81</v>
      </c>
      <c r="C57" s="191" t="s">
        <v>27</v>
      </c>
      <c r="D57" s="15">
        <f t="shared" ca="1" si="9"/>
        <v>0</v>
      </c>
      <c r="E57" s="15">
        <f t="shared" ca="1" si="9"/>
        <v>0</v>
      </c>
      <c r="F57" s="15">
        <f t="shared" ca="1" si="9"/>
        <v>0</v>
      </c>
      <c r="G57" s="15">
        <f t="shared" ca="1" si="9"/>
        <v>0</v>
      </c>
      <c r="H57" s="15">
        <f t="shared" ca="1" si="9"/>
        <v>0</v>
      </c>
      <c r="I57" s="15">
        <f t="shared" ca="1" si="9"/>
        <v>0</v>
      </c>
      <c r="J57" s="15">
        <f t="shared" ca="1" si="9"/>
        <v>0</v>
      </c>
      <c r="K57" s="15">
        <f t="shared" ca="1" si="9"/>
        <v>0</v>
      </c>
      <c r="L57" s="15">
        <f t="shared" ca="1" si="9"/>
        <v>0</v>
      </c>
      <c r="M57" s="15">
        <f t="shared" ca="1" si="9"/>
        <v>0</v>
      </c>
      <c r="N57" s="14">
        <f t="shared" ca="1" si="5"/>
        <v>0</v>
      </c>
      <c r="O57" s="20">
        <f t="shared" ca="1" si="5"/>
        <v>0</v>
      </c>
      <c r="P57" s="14">
        <f t="shared" ca="1" si="5"/>
        <v>0</v>
      </c>
      <c r="Q57" s="14">
        <f t="shared" ca="1" si="5"/>
        <v>0</v>
      </c>
      <c r="R57" s="14">
        <f t="shared" ca="1" si="5"/>
        <v>0</v>
      </c>
      <c r="S57" s="15">
        <f t="shared" ca="1" si="5"/>
        <v>0</v>
      </c>
      <c r="T57" s="16">
        <f t="shared" ca="1" si="5"/>
        <v>0</v>
      </c>
      <c r="U57" s="17"/>
      <c r="V57" s="18"/>
      <c r="W57" s="11"/>
    </row>
    <row r="58" spans="1:23" ht="15.75" thickBot="1" x14ac:dyDescent="0.3">
      <c r="A58" s="34">
        <f t="shared" si="3"/>
        <v>0</v>
      </c>
      <c r="B58" s="191" t="s">
        <v>81</v>
      </c>
      <c r="C58" s="191" t="s">
        <v>27</v>
      </c>
      <c r="D58" s="15">
        <f t="shared" ca="1" si="9"/>
        <v>0</v>
      </c>
      <c r="E58" s="15">
        <f t="shared" ca="1" si="9"/>
        <v>0</v>
      </c>
      <c r="F58" s="15">
        <f t="shared" ca="1" si="9"/>
        <v>0</v>
      </c>
      <c r="G58" s="15">
        <f t="shared" ca="1" si="9"/>
        <v>0</v>
      </c>
      <c r="H58" s="15">
        <f t="shared" ca="1" si="9"/>
        <v>0</v>
      </c>
      <c r="I58" s="15">
        <f t="shared" ca="1" si="9"/>
        <v>0</v>
      </c>
      <c r="J58" s="15">
        <f t="shared" ca="1" si="9"/>
        <v>0</v>
      </c>
      <c r="K58" s="15">
        <f t="shared" ca="1" si="9"/>
        <v>0</v>
      </c>
      <c r="L58" s="15">
        <f t="shared" ca="1" si="9"/>
        <v>0</v>
      </c>
      <c r="M58" s="15">
        <f t="shared" ca="1" si="9"/>
        <v>0</v>
      </c>
      <c r="N58" s="14">
        <f t="shared" ca="1" si="5"/>
        <v>0</v>
      </c>
      <c r="O58" s="20">
        <f t="shared" ca="1" si="5"/>
        <v>0</v>
      </c>
      <c r="P58" s="14">
        <f t="shared" ca="1" si="5"/>
        <v>0</v>
      </c>
      <c r="Q58" s="14">
        <f t="shared" ca="1" si="5"/>
        <v>0</v>
      </c>
      <c r="R58" s="14">
        <f t="shared" ca="1" si="5"/>
        <v>0</v>
      </c>
      <c r="S58" s="15">
        <f t="shared" ca="1" si="5"/>
        <v>0</v>
      </c>
      <c r="T58" s="16">
        <f t="shared" ca="1" si="5"/>
        <v>0</v>
      </c>
      <c r="U58" s="17"/>
      <c r="V58" s="18"/>
      <c r="W58" s="11"/>
    </row>
    <row r="59" spans="1:23" ht="15.75" thickBot="1" x14ac:dyDescent="0.3">
      <c r="A59" s="22">
        <f>SUM(A38:A58)</f>
        <v>33</v>
      </c>
      <c r="B59" s="190" t="s">
        <v>22</v>
      </c>
      <c r="C59" s="190"/>
      <c r="D59" s="25">
        <f t="shared" ref="D59:T59" ca="1" si="10">SUM(D38:D58)</f>
        <v>39000.000103922757</v>
      </c>
      <c r="E59" s="25">
        <f t="shared" ca="1" si="10"/>
        <v>252750.00067349939</v>
      </c>
      <c r="F59" s="25">
        <f t="shared" ca="1" si="10"/>
        <v>3600.0000095928708</v>
      </c>
      <c r="G59" s="25">
        <f t="shared" ca="1" si="10"/>
        <v>374000.00099659257</v>
      </c>
      <c r="H59" s="25">
        <f t="shared" ca="1" si="10"/>
        <v>1200.0000031976233</v>
      </c>
      <c r="I59" s="25">
        <f t="shared" ca="1" si="10"/>
        <v>600.00000159881165</v>
      </c>
      <c r="J59" s="25">
        <f t="shared" ca="1" si="10"/>
        <v>0</v>
      </c>
      <c r="K59" s="25">
        <f t="shared" ca="1" si="10"/>
        <v>40920.000109038963</v>
      </c>
      <c r="L59" s="25">
        <f t="shared" ca="1" si="10"/>
        <v>62900.00016760877</v>
      </c>
      <c r="M59" s="25">
        <f t="shared" ca="1" si="10"/>
        <v>10500.000027979206</v>
      </c>
      <c r="N59" s="25">
        <f t="shared" ca="1" si="10"/>
        <v>0</v>
      </c>
      <c r="O59" s="25">
        <f t="shared" ca="1" si="10"/>
        <v>44920.00011969771</v>
      </c>
      <c r="P59" s="25">
        <f t="shared" ca="1" si="10"/>
        <v>5425.0000144559226</v>
      </c>
      <c r="Q59" s="25">
        <f t="shared" ca="1" si="10"/>
        <v>8000.0000213174899</v>
      </c>
      <c r="R59" s="25">
        <f t="shared" ca="1" si="10"/>
        <v>18000.00004796435</v>
      </c>
      <c r="S59" s="25">
        <f t="shared" ca="1" si="10"/>
        <v>121020.00032248034</v>
      </c>
      <c r="T59" s="26">
        <f t="shared" ca="1" si="10"/>
        <v>982835.00261894683</v>
      </c>
      <c r="U59" s="27"/>
      <c r="V59" s="28"/>
      <c r="W59" s="29"/>
    </row>
    <row r="60" spans="1:23" x14ac:dyDescent="0.25">
      <c r="A60" s="11"/>
      <c r="B60" s="11"/>
      <c r="C60" s="43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14"/>
      <c r="O60" s="20"/>
      <c r="P60" s="14"/>
      <c r="Q60" s="14"/>
      <c r="R60" s="14"/>
      <c r="S60" s="20"/>
      <c r="T60" s="44"/>
      <c r="U60" s="11"/>
      <c r="V60" s="45"/>
      <c r="W60" s="11"/>
    </row>
    <row r="61" spans="1:23" x14ac:dyDescent="0.25">
      <c r="A61" s="11"/>
      <c r="B61" s="11"/>
      <c r="C61" s="43"/>
      <c r="D61" s="20"/>
      <c r="E61" s="20"/>
      <c r="G61" s="20"/>
      <c r="H61" s="20"/>
      <c r="I61" s="20"/>
      <c r="J61" s="20"/>
      <c r="K61" s="20"/>
      <c r="L61" s="20"/>
      <c r="M61" s="20"/>
      <c r="N61" s="14"/>
      <c r="O61" s="20"/>
      <c r="P61" s="14"/>
      <c r="Q61" s="14"/>
      <c r="R61" s="14"/>
      <c r="S61" s="20"/>
      <c r="T61" s="44"/>
      <c r="U61" s="11"/>
      <c r="V61" s="45"/>
      <c r="W61" s="11"/>
    </row>
    <row r="62" spans="1:23" x14ac:dyDescent="0.25">
      <c r="A62" s="11"/>
      <c r="B62" s="11"/>
      <c r="C62" s="43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14"/>
      <c r="O62" s="20"/>
      <c r="P62" s="14"/>
      <c r="Q62" s="14"/>
      <c r="R62" s="14"/>
      <c r="S62" s="20"/>
      <c r="T62" s="44"/>
      <c r="U62" s="11"/>
      <c r="V62" s="45"/>
      <c r="W62" s="11"/>
    </row>
    <row r="63" spans="1:23" x14ac:dyDescent="0.25">
      <c r="A63" s="11"/>
      <c r="B63" s="11"/>
      <c r="C63" s="43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14"/>
      <c r="O63" s="20"/>
      <c r="P63" s="14"/>
      <c r="Q63" s="14"/>
      <c r="R63" s="14"/>
      <c r="S63" s="20"/>
      <c r="T63" s="44"/>
      <c r="U63" s="11"/>
      <c r="V63" s="45"/>
      <c r="W63" s="11"/>
    </row>
    <row r="64" spans="1:23" x14ac:dyDescent="0.25">
      <c r="A64" s="11"/>
      <c r="B64" s="11"/>
      <c r="C64" s="43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14"/>
      <c r="O64" s="20"/>
      <c r="P64" s="14"/>
      <c r="Q64" s="14"/>
      <c r="R64" s="14"/>
      <c r="S64" s="20"/>
      <c r="T64" s="44"/>
      <c r="U64" s="11"/>
      <c r="V64" s="45"/>
      <c r="W64" s="11"/>
    </row>
    <row r="65" spans="1:23" x14ac:dyDescent="0.25">
      <c r="A65" s="11"/>
      <c r="B65" s="11"/>
      <c r="C65" s="43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14"/>
      <c r="O65" s="20"/>
      <c r="P65" s="14"/>
      <c r="Q65" s="14"/>
      <c r="R65" s="14"/>
      <c r="S65" s="20"/>
      <c r="T65" s="44"/>
      <c r="U65" s="11"/>
      <c r="V65" s="45"/>
      <c r="W65" s="11"/>
    </row>
    <row r="66" spans="1:23" x14ac:dyDescent="0.25">
      <c r="A66" s="11"/>
      <c r="B66" s="11"/>
      <c r="C66" s="43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14"/>
      <c r="O66" s="20"/>
      <c r="P66" s="14"/>
      <c r="Q66" s="14"/>
      <c r="R66" s="14"/>
      <c r="S66" s="20"/>
      <c r="T66" s="44"/>
      <c r="U66" s="11"/>
      <c r="V66" s="45"/>
      <c r="W66" s="11"/>
    </row>
  </sheetData>
  <mergeCells count="23">
    <mergeCell ref="B1:U1"/>
    <mergeCell ref="B44:C44"/>
    <mergeCell ref="B45:C45"/>
    <mergeCell ref="B42:C42"/>
    <mergeCell ref="B38:C38"/>
    <mergeCell ref="B39:C39"/>
    <mergeCell ref="B40:C40"/>
    <mergeCell ref="B41:C41"/>
    <mergeCell ref="B59:C59"/>
    <mergeCell ref="B55:C55"/>
    <mergeCell ref="B46:C46"/>
    <mergeCell ref="B47:C47"/>
    <mergeCell ref="B56:C56"/>
    <mergeCell ref="B57:C57"/>
    <mergeCell ref="B58:C58"/>
    <mergeCell ref="B53:C53"/>
    <mergeCell ref="B54:C54"/>
    <mergeCell ref="B48:C48"/>
    <mergeCell ref="B49:C49"/>
    <mergeCell ref="B50:C50"/>
    <mergeCell ref="B51:C51"/>
    <mergeCell ref="B52:C52"/>
    <mergeCell ref="B43:C4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theme="4"/>
  </sheetPr>
  <dimension ref="A1:W75"/>
  <sheetViews>
    <sheetView zoomScale="90" zoomScaleNormal="90" workbookViewId="0">
      <pane ySplit="2" topLeftCell="A3" activePane="bottomLeft" state="frozen"/>
      <selection pane="bottomLeft" activeCell="E45" sqref="E45"/>
    </sheetView>
  </sheetViews>
  <sheetFormatPr defaultRowHeight="15" x14ac:dyDescent="0.25"/>
  <cols>
    <col min="1" max="1" width="14.28515625" customWidth="1"/>
    <col min="2" max="2" width="11.7109375" customWidth="1"/>
    <col min="3" max="3" width="9.28515625" bestFit="1" customWidth="1"/>
    <col min="20" max="20" width="11.5703125" customWidth="1"/>
  </cols>
  <sheetData>
    <row r="1" spans="1:23" ht="28.5" customHeight="1" thickBot="1" x14ac:dyDescent="0.3">
      <c r="A1" s="1">
        <v>41306</v>
      </c>
      <c r="B1" s="184" t="s">
        <v>68</v>
      </c>
      <c r="C1" s="184"/>
      <c r="D1" s="184"/>
      <c r="E1" s="184"/>
      <c r="F1" s="184"/>
      <c r="G1" s="184"/>
      <c r="H1" s="184"/>
      <c r="I1" s="184"/>
      <c r="J1" s="184"/>
      <c r="K1" s="184"/>
      <c r="L1" s="184"/>
      <c r="M1" s="184"/>
      <c r="N1" s="184"/>
      <c r="O1" s="184"/>
      <c r="P1" s="184"/>
      <c r="Q1" s="184"/>
      <c r="R1" s="184"/>
      <c r="S1" s="184"/>
      <c r="T1" s="184"/>
      <c r="U1" s="185"/>
      <c r="V1" s="2" t="str">
        <f>IF((SUM(V3:V45)/A46)=13,"OK","PROB")</f>
        <v>OK</v>
      </c>
      <c r="W1" s="3"/>
    </row>
    <row r="2" spans="1:23" ht="60" customHeight="1" x14ac:dyDescent="0.25">
      <c r="A2" s="4" t="s">
        <v>1</v>
      </c>
      <c r="B2" s="5" t="s">
        <v>2</v>
      </c>
      <c r="C2" s="6" t="s">
        <v>3</v>
      </c>
      <c r="D2" s="7" t="s">
        <v>4</v>
      </c>
      <c r="E2" s="7" t="s">
        <v>5</v>
      </c>
      <c r="F2" s="7" t="s">
        <v>6</v>
      </c>
      <c r="G2" s="7" t="s">
        <v>7</v>
      </c>
      <c r="H2" s="7" t="s">
        <v>8</v>
      </c>
      <c r="I2" s="7" t="s">
        <v>9</v>
      </c>
      <c r="J2" s="7" t="s">
        <v>10</v>
      </c>
      <c r="K2" s="7" t="s">
        <v>11</v>
      </c>
      <c r="L2" s="7" t="s">
        <v>12</v>
      </c>
      <c r="M2" s="7" t="s">
        <v>13</v>
      </c>
      <c r="N2" s="7" t="s">
        <v>14</v>
      </c>
      <c r="O2" s="7" t="s">
        <v>15</v>
      </c>
      <c r="P2" s="7" t="s">
        <v>16</v>
      </c>
      <c r="Q2" s="7" t="s">
        <v>17</v>
      </c>
      <c r="R2" s="7" t="s">
        <v>18</v>
      </c>
      <c r="S2" s="7" t="s">
        <v>19</v>
      </c>
      <c r="T2" s="46" t="s">
        <v>20</v>
      </c>
      <c r="U2" s="47" t="s">
        <v>21</v>
      </c>
      <c r="V2" s="8"/>
      <c r="W2" s="9"/>
    </row>
    <row r="3" spans="1:23" x14ac:dyDescent="0.25">
      <c r="A3" s="10" t="s">
        <v>80</v>
      </c>
      <c r="B3" s="11" t="s">
        <v>73</v>
      </c>
      <c r="C3" s="12">
        <v>41306</v>
      </c>
      <c r="D3" s="13">
        <v>1100</v>
      </c>
      <c r="E3" s="13">
        <v>13000</v>
      </c>
      <c r="F3" s="13">
        <v>0</v>
      </c>
      <c r="G3" s="13">
        <v>11000</v>
      </c>
      <c r="H3" s="13">
        <v>0</v>
      </c>
      <c r="I3" s="13">
        <v>0</v>
      </c>
      <c r="J3" s="13">
        <v>0</v>
      </c>
      <c r="K3" s="13">
        <v>0</v>
      </c>
      <c r="L3" s="13">
        <v>5550</v>
      </c>
      <c r="M3" s="14">
        <v>0</v>
      </c>
      <c r="N3" s="14" t="s">
        <v>22</v>
      </c>
      <c r="O3" s="14">
        <v>1860</v>
      </c>
      <c r="P3" s="14">
        <v>0</v>
      </c>
      <c r="Q3" s="14" t="s">
        <v>22</v>
      </c>
      <c r="R3" s="14" t="s">
        <v>22</v>
      </c>
      <c r="S3" s="15">
        <v>5000</v>
      </c>
      <c r="T3" s="48">
        <f t="shared" ref="T3:T22" si="0">SUM(D3:S3)</f>
        <v>37510</v>
      </c>
      <c r="U3" s="17"/>
      <c r="V3" s="18">
        <f>COUNT(D3:S3)</f>
        <v>13</v>
      </c>
      <c r="W3" s="11"/>
    </row>
    <row r="4" spans="1:23" x14ac:dyDescent="0.25">
      <c r="A4" s="10" t="s">
        <v>80</v>
      </c>
      <c r="B4" s="11" t="s">
        <v>74</v>
      </c>
      <c r="C4" s="12">
        <v>41306</v>
      </c>
      <c r="D4" s="13">
        <v>1100</v>
      </c>
      <c r="E4" s="13">
        <v>18000</v>
      </c>
      <c r="F4" s="13">
        <v>0</v>
      </c>
      <c r="G4" s="13">
        <v>11000</v>
      </c>
      <c r="H4" s="13">
        <v>0</v>
      </c>
      <c r="I4" s="13">
        <v>0</v>
      </c>
      <c r="J4" s="13">
        <v>0</v>
      </c>
      <c r="K4" s="13">
        <v>1860</v>
      </c>
      <c r="L4" s="13">
        <v>3700</v>
      </c>
      <c r="M4" s="14">
        <v>0</v>
      </c>
      <c r="N4" s="14" t="s">
        <v>22</v>
      </c>
      <c r="O4" s="14">
        <v>0</v>
      </c>
      <c r="P4" s="14">
        <v>0</v>
      </c>
      <c r="Q4" s="14" t="s">
        <v>22</v>
      </c>
      <c r="R4" s="14" t="s">
        <v>22</v>
      </c>
      <c r="S4" s="15">
        <v>5000</v>
      </c>
      <c r="T4" s="16">
        <f t="shared" si="0"/>
        <v>40660</v>
      </c>
      <c r="U4" s="17"/>
      <c r="V4" s="18">
        <f t="shared" ref="V4:V25" si="1">COUNT(D4:S4)</f>
        <v>13</v>
      </c>
      <c r="W4" s="11"/>
    </row>
    <row r="5" spans="1:23" x14ac:dyDescent="0.25">
      <c r="A5" s="10" t="s">
        <v>80</v>
      </c>
      <c r="B5" s="11" t="s">
        <v>75</v>
      </c>
      <c r="C5" s="12">
        <v>41306</v>
      </c>
      <c r="D5" s="13">
        <v>2000</v>
      </c>
      <c r="E5" s="13">
        <v>0</v>
      </c>
      <c r="F5" s="13">
        <v>1200</v>
      </c>
      <c r="G5" s="13">
        <v>16000</v>
      </c>
      <c r="H5" s="13">
        <v>400</v>
      </c>
      <c r="I5" s="13">
        <v>200</v>
      </c>
      <c r="J5" s="13">
        <v>0</v>
      </c>
      <c r="K5" s="13">
        <v>0</v>
      </c>
      <c r="L5" s="13">
        <v>0</v>
      </c>
      <c r="M5" s="14" t="s">
        <v>22</v>
      </c>
      <c r="N5" s="14" t="s">
        <v>22</v>
      </c>
      <c r="O5" s="14">
        <v>2000</v>
      </c>
      <c r="P5" s="14">
        <v>0</v>
      </c>
      <c r="Q5" s="14">
        <v>0</v>
      </c>
      <c r="R5" s="14" t="s">
        <v>22</v>
      </c>
      <c r="S5" s="15">
        <v>4800</v>
      </c>
      <c r="T5" s="16">
        <f t="shared" si="0"/>
        <v>26600</v>
      </c>
      <c r="U5" s="17"/>
      <c r="V5" s="18">
        <f t="shared" si="1"/>
        <v>13</v>
      </c>
      <c r="W5" s="11"/>
    </row>
    <row r="6" spans="1:23" x14ac:dyDescent="0.25">
      <c r="A6" s="10" t="s">
        <v>80</v>
      </c>
      <c r="B6" s="11" t="s">
        <v>76</v>
      </c>
      <c r="C6" s="12">
        <v>41306</v>
      </c>
      <c r="D6" s="13">
        <v>2000</v>
      </c>
      <c r="E6" s="13">
        <v>1200</v>
      </c>
      <c r="F6" s="13">
        <v>1200</v>
      </c>
      <c r="G6" s="13">
        <v>14000</v>
      </c>
      <c r="H6" s="13">
        <v>400</v>
      </c>
      <c r="I6" s="13">
        <v>200</v>
      </c>
      <c r="J6" s="13">
        <v>0</v>
      </c>
      <c r="K6" s="13">
        <v>0</v>
      </c>
      <c r="L6" s="13">
        <v>0</v>
      </c>
      <c r="M6" s="14" t="s">
        <v>22</v>
      </c>
      <c r="N6" s="14">
        <v>0</v>
      </c>
      <c r="O6" s="14">
        <v>0</v>
      </c>
      <c r="P6" s="14">
        <v>0</v>
      </c>
      <c r="Q6" s="14" t="s">
        <v>22</v>
      </c>
      <c r="R6" s="14" t="s">
        <v>22</v>
      </c>
      <c r="S6" s="15">
        <v>4800</v>
      </c>
      <c r="T6" s="16">
        <f t="shared" si="0"/>
        <v>23800</v>
      </c>
      <c r="U6" s="17"/>
      <c r="V6" s="18">
        <f t="shared" si="1"/>
        <v>13</v>
      </c>
      <c r="W6" s="11"/>
    </row>
    <row r="7" spans="1:23" x14ac:dyDescent="0.25">
      <c r="A7" s="10" t="s">
        <v>80</v>
      </c>
      <c r="B7" s="11" t="s">
        <v>77</v>
      </c>
      <c r="C7" s="19">
        <v>41306</v>
      </c>
      <c r="D7" s="15">
        <v>1100</v>
      </c>
      <c r="E7" s="15">
        <v>900</v>
      </c>
      <c r="F7" s="15">
        <v>0</v>
      </c>
      <c r="G7" s="15">
        <v>11000</v>
      </c>
      <c r="H7" s="15">
        <v>0</v>
      </c>
      <c r="I7" s="15">
        <v>0</v>
      </c>
      <c r="J7" s="15">
        <v>0</v>
      </c>
      <c r="K7" s="15">
        <v>0</v>
      </c>
      <c r="L7" s="15">
        <v>3700</v>
      </c>
      <c r="M7" s="20">
        <v>0</v>
      </c>
      <c r="N7" s="14" t="s">
        <v>22</v>
      </c>
      <c r="O7" s="20">
        <v>0</v>
      </c>
      <c r="P7" s="14" t="s">
        <v>22</v>
      </c>
      <c r="Q7" s="14" t="s">
        <v>22</v>
      </c>
      <c r="R7" s="14">
        <v>0</v>
      </c>
      <c r="S7" s="15">
        <v>1860</v>
      </c>
      <c r="T7" s="16">
        <f t="shared" si="0"/>
        <v>18560</v>
      </c>
      <c r="U7" s="17"/>
      <c r="V7" s="18">
        <f t="shared" si="1"/>
        <v>13</v>
      </c>
      <c r="W7" s="11"/>
    </row>
    <row r="8" spans="1:23" x14ac:dyDescent="0.25">
      <c r="A8" s="10" t="s">
        <v>80</v>
      </c>
      <c r="B8" s="11" t="s">
        <v>76</v>
      </c>
      <c r="C8" s="19">
        <v>41306</v>
      </c>
      <c r="D8" s="15">
        <v>1100</v>
      </c>
      <c r="E8" s="15">
        <v>900</v>
      </c>
      <c r="F8" s="15">
        <v>0</v>
      </c>
      <c r="G8" s="15">
        <v>11000</v>
      </c>
      <c r="H8" s="15">
        <v>0</v>
      </c>
      <c r="I8" s="15">
        <v>0</v>
      </c>
      <c r="J8" s="15">
        <v>0</v>
      </c>
      <c r="K8" s="15">
        <v>0</v>
      </c>
      <c r="L8" s="15">
        <v>0</v>
      </c>
      <c r="M8" s="20">
        <v>0</v>
      </c>
      <c r="N8" s="14" t="s">
        <v>22</v>
      </c>
      <c r="O8" s="20">
        <v>0</v>
      </c>
      <c r="P8" s="14" t="s">
        <v>22</v>
      </c>
      <c r="Q8" s="14" t="s">
        <v>22</v>
      </c>
      <c r="R8" s="14">
        <v>0</v>
      </c>
      <c r="S8" s="15">
        <v>1860</v>
      </c>
      <c r="T8" s="16">
        <f t="shared" si="0"/>
        <v>14860</v>
      </c>
      <c r="U8" s="17"/>
      <c r="V8" s="18">
        <f t="shared" si="1"/>
        <v>13</v>
      </c>
      <c r="W8" s="11"/>
    </row>
    <row r="9" spans="1:23" x14ac:dyDescent="0.25">
      <c r="A9" s="10" t="s">
        <v>80</v>
      </c>
      <c r="B9" s="11" t="s">
        <v>78</v>
      </c>
      <c r="C9" s="19">
        <v>41310</v>
      </c>
      <c r="D9" s="15">
        <v>1100</v>
      </c>
      <c r="E9" s="15">
        <v>0</v>
      </c>
      <c r="F9" s="15">
        <v>0</v>
      </c>
      <c r="G9" s="15">
        <v>11000</v>
      </c>
      <c r="H9" s="15">
        <v>0</v>
      </c>
      <c r="I9" s="15">
        <v>0</v>
      </c>
      <c r="J9" s="15">
        <v>0</v>
      </c>
      <c r="K9" s="15">
        <v>0</v>
      </c>
      <c r="L9" s="15">
        <v>0</v>
      </c>
      <c r="M9" s="20">
        <v>0</v>
      </c>
      <c r="N9" s="14" t="s">
        <v>22</v>
      </c>
      <c r="O9" s="20">
        <v>0</v>
      </c>
      <c r="P9" s="14" t="s">
        <v>22</v>
      </c>
      <c r="Q9" s="14" t="s">
        <v>22</v>
      </c>
      <c r="R9" s="14">
        <v>0</v>
      </c>
      <c r="S9" s="15">
        <v>1860</v>
      </c>
      <c r="T9" s="16">
        <f t="shared" si="0"/>
        <v>13960</v>
      </c>
      <c r="U9" s="17"/>
      <c r="V9" s="18">
        <f t="shared" si="1"/>
        <v>13</v>
      </c>
      <c r="W9" s="11"/>
    </row>
    <row r="10" spans="1:23" x14ac:dyDescent="0.25">
      <c r="A10" s="10" t="s">
        <v>80</v>
      </c>
      <c r="B10" s="11" t="s">
        <v>79</v>
      </c>
      <c r="C10" s="19">
        <v>41310</v>
      </c>
      <c r="D10" s="15">
        <v>1100</v>
      </c>
      <c r="E10" s="15">
        <v>13000</v>
      </c>
      <c r="F10" s="15">
        <v>0</v>
      </c>
      <c r="G10" s="15">
        <v>11000</v>
      </c>
      <c r="H10" s="15">
        <v>0</v>
      </c>
      <c r="I10" s="15">
        <v>0</v>
      </c>
      <c r="J10" s="15">
        <v>0</v>
      </c>
      <c r="K10" s="15">
        <v>0</v>
      </c>
      <c r="L10" s="15">
        <v>3700</v>
      </c>
      <c r="M10" s="20">
        <v>0</v>
      </c>
      <c r="N10" s="14" t="s">
        <v>22</v>
      </c>
      <c r="O10" s="20">
        <v>1860</v>
      </c>
      <c r="P10" s="14">
        <v>1085</v>
      </c>
      <c r="Q10" s="14" t="s">
        <v>22</v>
      </c>
      <c r="R10" s="14" t="s">
        <v>22</v>
      </c>
      <c r="S10" s="15">
        <v>5000</v>
      </c>
      <c r="T10" s="16">
        <f t="shared" si="0"/>
        <v>36745</v>
      </c>
      <c r="U10" s="17"/>
      <c r="V10" s="18">
        <f t="shared" si="1"/>
        <v>13</v>
      </c>
      <c r="W10" s="11"/>
    </row>
    <row r="11" spans="1:23" x14ac:dyDescent="0.25">
      <c r="A11" s="10" t="s">
        <v>80</v>
      </c>
      <c r="B11" s="11" t="s">
        <v>73</v>
      </c>
      <c r="C11" s="19">
        <v>41310</v>
      </c>
      <c r="D11" s="15">
        <v>1100</v>
      </c>
      <c r="E11" s="15">
        <v>18000</v>
      </c>
      <c r="F11" s="15">
        <v>0</v>
      </c>
      <c r="G11" s="15">
        <v>11000</v>
      </c>
      <c r="H11" s="15">
        <v>0</v>
      </c>
      <c r="I11" s="15">
        <v>0</v>
      </c>
      <c r="J11" s="15">
        <v>0</v>
      </c>
      <c r="K11" s="15">
        <v>1860</v>
      </c>
      <c r="L11" s="15">
        <v>3700</v>
      </c>
      <c r="M11" s="20">
        <v>0</v>
      </c>
      <c r="N11" s="14" t="s">
        <v>22</v>
      </c>
      <c r="O11" s="20">
        <v>1860</v>
      </c>
      <c r="P11" s="14">
        <v>1085</v>
      </c>
      <c r="Q11" s="14" t="s">
        <v>22</v>
      </c>
      <c r="R11" s="14" t="s">
        <v>22</v>
      </c>
      <c r="S11" s="15">
        <v>5000</v>
      </c>
      <c r="T11" s="16">
        <f t="shared" si="0"/>
        <v>43605</v>
      </c>
      <c r="U11" s="17"/>
      <c r="V11" s="18">
        <f t="shared" si="1"/>
        <v>13</v>
      </c>
      <c r="W11" s="11"/>
    </row>
    <row r="12" spans="1:23" x14ac:dyDescent="0.25">
      <c r="A12" s="10" t="s">
        <v>80</v>
      </c>
      <c r="B12" s="11" t="s">
        <v>74</v>
      </c>
      <c r="C12" s="19">
        <v>41313</v>
      </c>
      <c r="D12" s="15">
        <v>1100</v>
      </c>
      <c r="E12" s="15">
        <v>0</v>
      </c>
      <c r="F12" s="15">
        <v>0</v>
      </c>
      <c r="G12" s="15">
        <v>11000</v>
      </c>
      <c r="H12" s="15">
        <v>0</v>
      </c>
      <c r="I12" s="15">
        <v>0</v>
      </c>
      <c r="J12" s="15">
        <v>0</v>
      </c>
      <c r="K12" s="15">
        <v>0</v>
      </c>
      <c r="L12" s="15">
        <v>0</v>
      </c>
      <c r="M12" s="20">
        <v>0</v>
      </c>
      <c r="N12" s="14" t="s">
        <v>22</v>
      </c>
      <c r="O12" s="20">
        <v>0</v>
      </c>
      <c r="P12" s="14" t="s">
        <v>22</v>
      </c>
      <c r="Q12" s="14" t="s">
        <v>22</v>
      </c>
      <c r="R12" s="14">
        <v>0</v>
      </c>
      <c r="S12" s="15">
        <v>1860</v>
      </c>
      <c r="T12" s="16">
        <f t="shared" si="0"/>
        <v>13960</v>
      </c>
      <c r="U12" s="17"/>
      <c r="V12" s="18">
        <f t="shared" si="1"/>
        <v>13</v>
      </c>
      <c r="W12" s="11"/>
    </row>
    <row r="13" spans="1:23" x14ac:dyDescent="0.25">
      <c r="A13" s="10" t="s">
        <v>80</v>
      </c>
      <c r="B13" s="11" t="s">
        <v>75</v>
      </c>
      <c r="C13" s="19">
        <v>41313</v>
      </c>
      <c r="D13" s="15">
        <v>1100</v>
      </c>
      <c r="E13" s="15">
        <v>18000</v>
      </c>
      <c r="F13" s="15">
        <v>0</v>
      </c>
      <c r="G13" s="15">
        <v>11000</v>
      </c>
      <c r="H13" s="15">
        <v>0</v>
      </c>
      <c r="I13" s="15">
        <v>0</v>
      </c>
      <c r="J13" s="15">
        <v>0</v>
      </c>
      <c r="K13" s="15">
        <v>1860</v>
      </c>
      <c r="L13" s="15">
        <v>3700</v>
      </c>
      <c r="M13" s="20">
        <v>0</v>
      </c>
      <c r="N13" s="14" t="s">
        <v>22</v>
      </c>
      <c r="O13" s="20">
        <v>1860</v>
      </c>
      <c r="P13" s="14">
        <v>0</v>
      </c>
      <c r="Q13" s="14" t="s">
        <v>22</v>
      </c>
      <c r="R13" s="14" t="s">
        <v>22</v>
      </c>
      <c r="S13" s="15">
        <v>5000</v>
      </c>
      <c r="T13" s="16">
        <f t="shared" si="0"/>
        <v>42520</v>
      </c>
      <c r="U13" s="17"/>
      <c r="V13" s="18">
        <f t="shared" si="1"/>
        <v>13</v>
      </c>
      <c r="W13" s="11"/>
    </row>
    <row r="14" spans="1:23" x14ac:dyDescent="0.25">
      <c r="A14" s="10" t="s">
        <v>80</v>
      </c>
      <c r="B14" s="11" t="s">
        <v>76</v>
      </c>
      <c r="C14" s="19">
        <v>41313</v>
      </c>
      <c r="D14" s="15">
        <v>1100</v>
      </c>
      <c r="E14" s="15">
        <v>0</v>
      </c>
      <c r="F14" s="15">
        <v>0</v>
      </c>
      <c r="G14" s="15">
        <v>11000</v>
      </c>
      <c r="H14" s="15">
        <v>0</v>
      </c>
      <c r="I14" s="15">
        <v>0</v>
      </c>
      <c r="J14" s="15">
        <v>0</v>
      </c>
      <c r="K14" s="15">
        <v>0</v>
      </c>
      <c r="L14" s="15">
        <v>0</v>
      </c>
      <c r="M14" s="20">
        <v>0</v>
      </c>
      <c r="N14" s="14" t="s">
        <v>22</v>
      </c>
      <c r="O14" s="20">
        <v>0</v>
      </c>
      <c r="P14" s="14" t="s">
        <v>22</v>
      </c>
      <c r="Q14" s="14" t="s">
        <v>22</v>
      </c>
      <c r="R14" s="14">
        <v>0</v>
      </c>
      <c r="S14" s="15">
        <v>1860</v>
      </c>
      <c r="T14" s="16">
        <f t="shared" si="0"/>
        <v>13960</v>
      </c>
      <c r="U14" s="17"/>
      <c r="V14" s="18">
        <f t="shared" si="1"/>
        <v>13</v>
      </c>
      <c r="W14" s="11"/>
    </row>
    <row r="15" spans="1:23" x14ac:dyDescent="0.25">
      <c r="A15" s="10" t="s">
        <v>80</v>
      </c>
      <c r="B15" s="11" t="s">
        <v>77</v>
      </c>
      <c r="C15" s="19">
        <v>41313</v>
      </c>
      <c r="D15" s="15">
        <v>1100</v>
      </c>
      <c r="E15" s="15">
        <v>0</v>
      </c>
      <c r="F15" s="15">
        <v>0</v>
      </c>
      <c r="G15" s="15">
        <v>11000</v>
      </c>
      <c r="H15" s="15">
        <v>0</v>
      </c>
      <c r="I15" s="15">
        <v>0</v>
      </c>
      <c r="J15" s="15">
        <v>0</v>
      </c>
      <c r="K15" s="15">
        <v>0</v>
      </c>
      <c r="L15" s="15">
        <v>3700</v>
      </c>
      <c r="M15" s="20">
        <v>0</v>
      </c>
      <c r="N15" s="14" t="s">
        <v>22</v>
      </c>
      <c r="O15" s="20">
        <v>0</v>
      </c>
      <c r="P15" s="14" t="s">
        <v>22</v>
      </c>
      <c r="Q15" s="14" t="s">
        <v>22</v>
      </c>
      <c r="R15" s="14">
        <v>0</v>
      </c>
      <c r="S15" s="15">
        <v>1860</v>
      </c>
      <c r="T15" s="16">
        <f t="shared" si="0"/>
        <v>17660</v>
      </c>
      <c r="U15" s="17"/>
      <c r="V15" s="18">
        <f t="shared" si="1"/>
        <v>13</v>
      </c>
      <c r="W15" s="11"/>
    </row>
    <row r="16" spans="1:23" x14ac:dyDescent="0.25">
      <c r="A16" s="10" t="s">
        <v>80</v>
      </c>
      <c r="B16" s="11" t="s">
        <v>76</v>
      </c>
      <c r="C16" s="19">
        <v>41313</v>
      </c>
      <c r="D16" s="15">
        <v>1100</v>
      </c>
      <c r="E16" s="15">
        <v>13000</v>
      </c>
      <c r="F16" s="15">
        <v>0</v>
      </c>
      <c r="G16" s="15">
        <v>11000</v>
      </c>
      <c r="H16" s="15">
        <v>0</v>
      </c>
      <c r="I16" s="15">
        <v>0</v>
      </c>
      <c r="J16" s="15">
        <v>0</v>
      </c>
      <c r="K16" s="15">
        <v>0</v>
      </c>
      <c r="L16" s="15">
        <v>5550</v>
      </c>
      <c r="M16" s="20">
        <v>7500</v>
      </c>
      <c r="N16" s="14" t="s">
        <v>22</v>
      </c>
      <c r="O16" s="20">
        <v>5580</v>
      </c>
      <c r="P16" s="14">
        <v>0</v>
      </c>
      <c r="Q16" s="14" t="s">
        <v>22</v>
      </c>
      <c r="R16" s="14" t="s">
        <v>22</v>
      </c>
      <c r="S16" s="15">
        <v>5000</v>
      </c>
      <c r="T16" s="16">
        <f t="shared" si="0"/>
        <v>48730</v>
      </c>
      <c r="U16" s="17"/>
      <c r="V16" s="18">
        <f>COUNT(D16:S16)</f>
        <v>13</v>
      </c>
      <c r="W16" s="11"/>
    </row>
    <row r="17" spans="1:23" x14ac:dyDescent="0.25">
      <c r="A17" s="10" t="s">
        <v>80</v>
      </c>
      <c r="B17" s="11" t="s">
        <v>78</v>
      </c>
      <c r="C17" s="19">
        <v>41313</v>
      </c>
      <c r="D17" s="15">
        <v>1100</v>
      </c>
      <c r="E17" s="15">
        <v>17100</v>
      </c>
      <c r="F17" s="15">
        <v>0</v>
      </c>
      <c r="G17" s="15">
        <v>11000</v>
      </c>
      <c r="H17" s="15">
        <v>0</v>
      </c>
      <c r="I17" s="15">
        <v>0</v>
      </c>
      <c r="J17" s="15">
        <v>0</v>
      </c>
      <c r="K17" s="15">
        <v>3720</v>
      </c>
      <c r="L17" s="15">
        <v>0</v>
      </c>
      <c r="M17" s="20">
        <v>0</v>
      </c>
      <c r="N17" s="14" t="s">
        <v>22</v>
      </c>
      <c r="O17" s="20">
        <v>1860</v>
      </c>
      <c r="P17" s="14">
        <v>0</v>
      </c>
      <c r="Q17" s="14" t="s">
        <v>22</v>
      </c>
      <c r="R17" s="14" t="s">
        <v>22</v>
      </c>
      <c r="S17" s="15">
        <v>5000</v>
      </c>
      <c r="T17" s="16">
        <f t="shared" si="0"/>
        <v>39780</v>
      </c>
      <c r="U17" s="17"/>
      <c r="V17" s="18">
        <f t="shared" si="1"/>
        <v>13</v>
      </c>
      <c r="W17" s="11"/>
    </row>
    <row r="18" spans="1:23" x14ac:dyDescent="0.25">
      <c r="A18" s="10" t="s">
        <v>80</v>
      </c>
      <c r="B18" s="11" t="s">
        <v>79</v>
      </c>
      <c r="C18" s="19">
        <v>41317</v>
      </c>
      <c r="D18" s="15">
        <v>1100</v>
      </c>
      <c r="E18" s="15">
        <v>900</v>
      </c>
      <c r="F18" s="15">
        <v>0</v>
      </c>
      <c r="G18" s="15">
        <v>11000</v>
      </c>
      <c r="H18" s="15">
        <v>0</v>
      </c>
      <c r="I18" s="15">
        <v>0</v>
      </c>
      <c r="J18" s="15">
        <v>0</v>
      </c>
      <c r="K18" s="15">
        <v>0</v>
      </c>
      <c r="L18" s="15">
        <v>3700</v>
      </c>
      <c r="M18" s="20">
        <v>0</v>
      </c>
      <c r="N18" s="14" t="s">
        <v>22</v>
      </c>
      <c r="O18" s="20">
        <v>0</v>
      </c>
      <c r="P18" s="14">
        <v>0</v>
      </c>
      <c r="Q18" s="14" t="s">
        <v>22</v>
      </c>
      <c r="R18" s="14" t="s">
        <v>22</v>
      </c>
      <c r="S18" s="15">
        <v>1860</v>
      </c>
      <c r="T18" s="16">
        <f t="shared" si="0"/>
        <v>18560</v>
      </c>
      <c r="U18" s="17"/>
      <c r="V18" s="18">
        <f t="shared" si="1"/>
        <v>13</v>
      </c>
      <c r="W18" s="11"/>
    </row>
    <row r="19" spans="1:23" x14ac:dyDescent="0.25">
      <c r="A19" s="10" t="s">
        <v>80</v>
      </c>
      <c r="B19" s="11" t="s">
        <v>73</v>
      </c>
      <c r="C19" s="19">
        <v>41317</v>
      </c>
      <c r="D19" s="15">
        <v>1100</v>
      </c>
      <c r="E19" s="15">
        <v>13000</v>
      </c>
      <c r="F19" s="15">
        <v>0</v>
      </c>
      <c r="G19" s="15">
        <v>11000</v>
      </c>
      <c r="H19" s="15">
        <v>0</v>
      </c>
      <c r="I19" s="15">
        <v>0</v>
      </c>
      <c r="J19" s="15">
        <v>0</v>
      </c>
      <c r="K19" s="15">
        <v>0</v>
      </c>
      <c r="L19" s="15">
        <v>5550</v>
      </c>
      <c r="M19" s="20">
        <v>0</v>
      </c>
      <c r="N19" s="14" t="s">
        <v>22</v>
      </c>
      <c r="O19" s="20">
        <v>1860</v>
      </c>
      <c r="P19" s="14">
        <v>0</v>
      </c>
      <c r="Q19" s="14" t="s">
        <v>22</v>
      </c>
      <c r="R19" s="14" t="s">
        <v>22</v>
      </c>
      <c r="S19" s="15">
        <v>5000</v>
      </c>
      <c r="T19" s="16">
        <f t="shared" si="0"/>
        <v>37510</v>
      </c>
      <c r="U19" s="17"/>
      <c r="V19" s="18">
        <f t="shared" si="1"/>
        <v>13</v>
      </c>
      <c r="W19" s="11"/>
    </row>
    <row r="20" spans="1:23" x14ac:dyDescent="0.25">
      <c r="A20" s="10" t="s">
        <v>80</v>
      </c>
      <c r="B20" s="11" t="s">
        <v>74</v>
      </c>
      <c r="C20" s="19">
        <v>41318</v>
      </c>
      <c r="D20" s="15">
        <v>2000</v>
      </c>
      <c r="E20" s="15">
        <v>0</v>
      </c>
      <c r="F20" s="15">
        <v>2400</v>
      </c>
      <c r="G20" s="15">
        <v>16000</v>
      </c>
      <c r="H20" s="15">
        <v>400</v>
      </c>
      <c r="I20" s="15">
        <v>200</v>
      </c>
      <c r="J20" s="15">
        <v>0</v>
      </c>
      <c r="K20" s="15">
        <v>0</v>
      </c>
      <c r="L20" s="15">
        <v>0</v>
      </c>
      <c r="M20" s="14" t="s">
        <v>22</v>
      </c>
      <c r="N20" s="14" t="s">
        <v>22</v>
      </c>
      <c r="O20" s="20">
        <v>2000</v>
      </c>
      <c r="P20" s="14">
        <v>0</v>
      </c>
      <c r="Q20" s="14">
        <v>0</v>
      </c>
      <c r="R20" s="14" t="s">
        <v>22</v>
      </c>
      <c r="S20" s="15">
        <v>4800</v>
      </c>
      <c r="T20" s="16">
        <f t="shared" si="0"/>
        <v>27800</v>
      </c>
      <c r="U20" s="17"/>
      <c r="V20" s="18">
        <f t="shared" si="1"/>
        <v>13</v>
      </c>
      <c r="W20" s="11"/>
    </row>
    <row r="21" spans="1:23" x14ac:dyDescent="0.25">
      <c r="A21" s="10" t="s">
        <v>80</v>
      </c>
      <c r="B21" s="11" t="s">
        <v>75</v>
      </c>
      <c r="C21" s="19">
        <v>41318</v>
      </c>
      <c r="D21" s="15">
        <v>1100</v>
      </c>
      <c r="E21" s="15">
        <v>18000</v>
      </c>
      <c r="F21" s="15">
        <v>0</v>
      </c>
      <c r="G21" s="15">
        <v>11000</v>
      </c>
      <c r="H21" s="15">
        <v>0</v>
      </c>
      <c r="I21" s="15">
        <v>0</v>
      </c>
      <c r="J21" s="15">
        <v>0</v>
      </c>
      <c r="K21" s="15">
        <v>3720</v>
      </c>
      <c r="L21" s="15">
        <v>3700</v>
      </c>
      <c r="M21" s="20">
        <v>0</v>
      </c>
      <c r="N21" s="14" t="s">
        <v>22</v>
      </c>
      <c r="O21" s="20">
        <v>1860</v>
      </c>
      <c r="P21" s="14">
        <v>0</v>
      </c>
      <c r="Q21" s="14" t="s">
        <v>22</v>
      </c>
      <c r="R21" s="14" t="s">
        <v>22</v>
      </c>
      <c r="S21" s="15">
        <v>5000</v>
      </c>
      <c r="T21" s="16">
        <f t="shared" si="0"/>
        <v>44380</v>
      </c>
      <c r="U21" s="17"/>
      <c r="V21" s="18">
        <f t="shared" si="1"/>
        <v>13</v>
      </c>
      <c r="W21" s="11"/>
    </row>
    <row r="22" spans="1:23" x14ac:dyDescent="0.25">
      <c r="A22" s="10" t="s">
        <v>80</v>
      </c>
      <c r="B22" s="11" t="s">
        <v>76</v>
      </c>
      <c r="C22" s="52">
        <v>41319</v>
      </c>
      <c r="D22" s="53">
        <v>1100</v>
      </c>
      <c r="E22" s="53">
        <v>18000</v>
      </c>
      <c r="F22" s="53">
        <v>0</v>
      </c>
      <c r="G22" s="53">
        <v>11000</v>
      </c>
      <c r="H22" s="53">
        <v>0</v>
      </c>
      <c r="I22" s="53">
        <v>0</v>
      </c>
      <c r="J22" s="53">
        <v>0</v>
      </c>
      <c r="K22" s="53">
        <v>3720</v>
      </c>
      <c r="L22" s="53">
        <v>0</v>
      </c>
      <c r="M22" s="54">
        <v>0</v>
      </c>
      <c r="N22" s="55" t="s">
        <v>22</v>
      </c>
      <c r="O22" s="54">
        <v>1860</v>
      </c>
      <c r="P22" s="55">
        <v>0</v>
      </c>
      <c r="Q22" s="55" t="s">
        <v>22</v>
      </c>
      <c r="R22" s="55" t="s">
        <v>22</v>
      </c>
      <c r="S22" s="53">
        <v>5000</v>
      </c>
      <c r="T22" s="56">
        <f t="shared" si="0"/>
        <v>40680</v>
      </c>
      <c r="U22" s="57"/>
      <c r="V22" s="18">
        <f t="shared" si="1"/>
        <v>13</v>
      </c>
      <c r="W22" s="11"/>
    </row>
    <row r="23" spans="1:23" x14ac:dyDescent="0.25">
      <c r="A23" s="10" t="s">
        <v>80</v>
      </c>
      <c r="B23" s="11" t="s">
        <v>77</v>
      </c>
      <c r="C23" s="12">
        <v>41319</v>
      </c>
      <c r="D23" s="13">
        <v>1100</v>
      </c>
      <c r="E23" s="13">
        <v>13000</v>
      </c>
      <c r="F23" s="13">
        <v>0</v>
      </c>
      <c r="G23" s="13">
        <v>11000</v>
      </c>
      <c r="H23" s="13">
        <v>0</v>
      </c>
      <c r="I23" s="13">
        <v>0</v>
      </c>
      <c r="J23" s="13">
        <v>0</v>
      </c>
      <c r="K23" s="13">
        <v>0</v>
      </c>
      <c r="L23" s="13">
        <v>3700</v>
      </c>
      <c r="M23" s="14">
        <v>0</v>
      </c>
      <c r="N23" s="14" t="s">
        <v>22</v>
      </c>
      <c r="O23" s="14">
        <v>1860</v>
      </c>
      <c r="P23" s="14">
        <v>0</v>
      </c>
      <c r="Q23" s="14" t="s">
        <v>22</v>
      </c>
      <c r="R23" s="14" t="s">
        <v>22</v>
      </c>
      <c r="S23" s="15">
        <v>5000</v>
      </c>
      <c r="T23" s="16">
        <f t="shared" ref="T23:T45" si="2">SUM(D23:S23)</f>
        <v>35660</v>
      </c>
      <c r="U23" s="17"/>
      <c r="V23" s="18">
        <f t="shared" si="1"/>
        <v>13</v>
      </c>
      <c r="W23" s="11"/>
    </row>
    <row r="24" spans="1:23" x14ac:dyDescent="0.25">
      <c r="A24" s="10" t="s">
        <v>80</v>
      </c>
      <c r="B24" s="11" t="s">
        <v>76</v>
      </c>
      <c r="C24" s="12">
        <v>41319</v>
      </c>
      <c r="D24" s="13">
        <v>1100</v>
      </c>
      <c r="E24" s="13">
        <v>0</v>
      </c>
      <c r="F24" s="13">
        <v>0</v>
      </c>
      <c r="G24" s="13">
        <v>11000</v>
      </c>
      <c r="H24" s="13">
        <v>0</v>
      </c>
      <c r="I24" s="13">
        <v>0</v>
      </c>
      <c r="J24" s="13">
        <v>0</v>
      </c>
      <c r="K24" s="13">
        <v>0</v>
      </c>
      <c r="L24" s="13">
        <v>0</v>
      </c>
      <c r="M24" s="14">
        <v>7500</v>
      </c>
      <c r="N24" s="14" t="s">
        <v>22</v>
      </c>
      <c r="O24" s="14">
        <v>7440</v>
      </c>
      <c r="P24" s="14">
        <v>0</v>
      </c>
      <c r="Q24" s="14" t="s">
        <v>22</v>
      </c>
      <c r="R24" s="14" t="s">
        <v>22</v>
      </c>
      <c r="S24" s="15">
        <v>3720</v>
      </c>
      <c r="T24" s="16">
        <f t="shared" si="2"/>
        <v>30760</v>
      </c>
      <c r="U24" s="17"/>
      <c r="V24" s="18">
        <f t="shared" si="1"/>
        <v>13</v>
      </c>
      <c r="W24" s="11"/>
    </row>
    <row r="25" spans="1:23" x14ac:dyDescent="0.25">
      <c r="A25" s="10" t="s">
        <v>80</v>
      </c>
      <c r="B25" s="11" t="s">
        <v>78</v>
      </c>
      <c r="C25" s="12">
        <v>41319</v>
      </c>
      <c r="D25" s="13">
        <v>1100</v>
      </c>
      <c r="E25" s="13">
        <v>18000</v>
      </c>
      <c r="F25" s="13">
        <v>0</v>
      </c>
      <c r="G25" s="13">
        <v>11000</v>
      </c>
      <c r="H25" s="13">
        <v>0</v>
      </c>
      <c r="I25" s="13">
        <v>0</v>
      </c>
      <c r="J25" s="13">
        <v>0</v>
      </c>
      <c r="K25" s="13">
        <v>1860</v>
      </c>
      <c r="L25" s="13">
        <v>3700</v>
      </c>
      <c r="M25" s="14">
        <v>0</v>
      </c>
      <c r="N25" s="14" t="s">
        <v>22</v>
      </c>
      <c r="O25" s="14">
        <v>1860</v>
      </c>
      <c r="P25" s="14">
        <v>0</v>
      </c>
      <c r="Q25" s="14" t="s">
        <v>22</v>
      </c>
      <c r="R25" s="14" t="s">
        <v>22</v>
      </c>
      <c r="S25" s="15">
        <v>5000</v>
      </c>
      <c r="T25" s="16">
        <f t="shared" si="2"/>
        <v>42520</v>
      </c>
      <c r="U25" s="17"/>
      <c r="V25" s="18">
        <f t="shared" si="1"/>
        <v>13</v>
      </c>
      <c r="W25" s="11"/>
    </row>
    <row r="26" spans="1:23" x14ac:dyDescent="0.25">
      <c r="A26" s="10" t="s">
        <v>80</v>
      </c>
      <c r="B26" s="11" t="s">
        <v>79</v>
      </c>
      <c r="C26" s="12">
        <v>41319</v>
      </c>
      <c r="D26" s="13">
        <v>0</v>
      </c>
      <c r="E26" s="13">
        <v>0</v>
      </c>
      <c r="F26" s="13">
        <v>0</v>
      </c>
      <c r="G26" s="13">
        <v>0</v>
      </c>
      <c r="H26" s="13">
        <v>0</v>
      </c>
      <c r="I26" s="13">
        <v>0</v>
      </c>
      <c r="J26" s="13">
        <v>0</v>
      </c>
      <c r="K26" s="13">
        <v>0</v>
      </c>
      <c r="L26" s="13">
        <v>0</v>
      </c>
      <c r="M26" s="14">
        <v>0</v>
      </c>
      <c r="N26" s="14" t="s">
        <v>22</v>
      </c>
      <c r="O26" s="14">
        <v>0</v>
      </c>
      <c r="P26" s="14">
        <v>0</v>
      </c>
      <c r="Q26" s="14" t="s">
        <v>22</v>
      </c>
      <c r="R26" s="14" t="s">
        <v>22</v>
      </c>
      <c r="S26" s="49">
        <v>14300</v>
      </c>
      <c r="T26" s="16">
        <f t="shared" si="2"/>
        <v>14300</v>
      </c>
      <c r="U26" s="50" t="s">
        <v>39</v>
      </c>
      <c r="V26" s="18">
        <f>COUNT(D26:S26)</f>
        <v>13</v>
      </c>
      <c r="W26" s="11"/>
    </row>
    <row r="27" spans="1:23" x14ac:dyDescent="0.25">
      <c r="A27" s="10" t="s">
        <v>80</v>
      </c>
      <c r="B27" s="11" t="s">
        <v>73</v>
      </c>
      <c r="C27" s="12">
        <v>41323</v>
      </c>
      <c r="D27" s="13">
        <v>1100</v>
      </c>
      <c r="E27" s="13">
        <v>0</v>
      </c>
      <c r="F27" s="13">
        <v>0</v>
      </c>
      <c r="G27" s="13">
        <v>11000</v>
      </c>
      <c r="H27" s="13">
        <v>0</v>
      </c>
      <c r="I27" s="13">
        <v>0</v>
      </c>
      <c r="J27" s="13">
        <v>0</v>
      </c>
      <c r="K27" s="13">
        <v>0</v>
      </c>
      <c r="L27" s="13">
        <v>0</v>
      </c>
      <c r="M27" s="14">
        <v>0</v>
      </c>
      <c r="N27" s="14" t="s">
        <v>22</v>
      </c>
      <c r="O27" s="14">
        <v>0</v>
      </c>
      <c r="P27" s="14" t="s">
        <v>22</v>
      </c>
      <c r="Q27" s="14" t="s">
        <v>22</v>
      </c>
      <c r="R27" s="14">
        <v>0</v>
      </c>
      <c r="S27" s="15">
        <v>1860</v>
      </c>
      <c r="T27" s="16">
        <f t="shared" si="2"/>
        <v>13960</v>
      </c>
      <c r="U27" s="17"/>
      <c r="V27" s="18">
        <f>COUNT(D27:S27)</f>
        <v>13</v>
      </c>
      <c r="W27" s="11"/>
    </row>
    <row r="28" spans="1:23" x14ac:dyDescent="0.25">
      <c r="A28" s="10" t="s">
        <v>80</v>
      </c>
      <c r="B28" s="11" t="s">
        <v>74</v>
      </c>
      <c r="C28" s="19">
        <v>41323</v>
      </c>
      <c r="D28" s="15">
        <v>1100</v>
      </c>
      <c r="E28" s="15">
        <v>900</v>
      </c>
      <c r="F28" s="15">
        <v>0</v>
      </c>
      <c r="G28" s="15">
        <v>11000</v>
      </c>
      <c r="H28" s="15">
        <v>0</v>
      </c>
      <c r="I28" s="15">
        <v>0</v>
      </c>
      <c r="J28" s="15">
        <v>0</v>
      </c>
      <c r="K28" s="15">
        <v>0</v>
      </c>
      <c r="L28" s="15">
        <v>3700</v>
      </c>
      <c r="M28" s="20">
        <v>3000</v>
      </c>
      <c r="N28" s="14" t="s">
        <v>22</v>
      </c>
      <c r="O28" s="20">
        <v>0</v>
      </c>
      <c r="P28" s="14" t="s">
        <v>22</v>
      </c>
      <c r="Q28" s="14" t="s">
        <v>22</v>
      </c>
      <c r="R28" s="14">
        <v>0</v>
      </c>
      <c r="S28" s="15">
        <v>1860</v>
      </c>
      <c r="T28" s="16">
        <f t="shared" si="2"/>
        <v>21560</v>
      </c>
      <c r="U28" s="17"/>
      <c r="V28" s="18">
        <f t="shared" ref="V28:V45" si="3">COUNT(D28:S28)</f>
        <v>13</v>
      </c>
      <c r="W28" s="11"/>
    </row>
    <row r="29" spans="1:23" x14ac:dyDescent="0.25">
      <c r="A29" s="10" t="s">
        <v>80</v>
      </c>
      <c r="B29" s="11" t="s">
        <v>75</v>
      </c>
      <c r="C29" s="12">
        <v>41323</v>
      </c>
      <c r="D29" s="13">
        <v>1100</v>
      </c>
      <c r="E29" s="13">
        <v>0</v>
      </c>
      <c r="F29" s="13">
        <v>0</v>
      </c>
      <c r="G29" s="13">
        <v>11000</v>
      </c>
      <c r="H29" s="13">
        <v>0</v>
      </c>
      <c r="I29" s="13">
        <v>0</v>
      </c>
      <c r="J29" s="13">
        <v>0</v>
      </c>
      <c r="K29" s="13">
        <v>0</v>
      </c>
      <c r="L29" s="13">
        <v>0</v>
      </c>
      <c r="M29" s="14">
        <v>0</v>
      </c>
      <c r="N29" s="14" t="s">
        <v>22</v>
      </c>
      <c r="O29" s="14">
        <v>0</v>
      </c>
      <c r="P29" s="14">
        <v>0</v>
      </c>
      <c r="Q29" s="14" t="s">
        <v>22</v>
      </c>
      <c r="R29" s="14" t="s">
        <v>22</v>
      </c>
      <c r="S29" s="15">
        <v>1860</v>
      </c>
      <c r="T29" s="16">
        <f t="shared" si="2"/>
        <v>13960</v>
      </c>
      <c r="U29" s="17"/>
      <c r="V29" s="18">
        <f t="shared" si="3"/>
        <v>13</v>
      </c>
      <c r="W29" s="11"/>
    </row>
    <row r="30" spans="1:23" x14ac:dyDescent="0.25">
      <c r="A30" s="10" t="s">
        <v>80</v>
      </c>
      <c r="B30" s="11" t="s">
        <v>76</v>
      </c>
      <c r="C30" s="12">
        <v>41323</v>
      </c>
      <c r="D30" s="13">
        <v>1100</v>
      </c>
      <c r="E30" s="13">
        <v>0</v>
      </c>
      <c r="F30" s="13">
        <v>0</v>
      </c>
      <c r="G30" s="13">
        <v>11000</v>
      </c>
      <c r="H30" s="13">
        <v>0</v>
      </c>
      <c r="I30" s="13">
        <v>0</v>
      </c>
      <c r="J30" s="13">
        <v>0</v>
      </c>
      <c r="K30" s="13">
        <v>0</v>
      </c>
      <c r="L30" s="13">
        <v>0</v>
      </c>
      <c r="M30" s="14">
        <v>0</v>
      </c>
      <c r="N30" s="14" t="s">
        <v>22</v>
      </c>
      <c r="O30" s="14">
        <v>1860</v>
      </c>
      <c r="P30" s="14">
        <v>0</v>
      </c>
      <c r="Q30" s="14" t="s">
        <v>22</v>
      </c>
      <c r="R30" s="14" t="s">
        <v>22</v>
      </c>
      <c r="S30" s="15">
        <v>1860</v>
      </c>
      <c r="T30" s="16">
        <f t="shared" si="2"/>
        <v>15820</v>
      </c>
      <c r="U30" s="17"/>
      <c r="V30" s="18">
        <f t="shared" si="3"/>
        <v>13</v>
      </c>
      <c r="W30" s="11"/>
    </row>
    <row r="31" spans="1:23" x14ac:dyDescent="0.25">
      <c r="A31" s="10" t="s">
        <v>80</v>
      </c>
      <c r="B31" s="11" t="s">
        <v>77</v>
      </c>
      <c r="C31" s="12">
        <v>41323</v>
      </c>
      <c r="D31" s="13">
        <v>1100</v>
      </c>
      <c r="E31" s="13">
        <v>0</v>
      </c>
      <c r="F31" s="13">
        <v>0</v>
      </c>
      <c r="G31" s="13">
        <v>11000</v>
      </c>
      <c r="H31" s="13">
        <v>0</v>
      </c>
      <c r="I31" s="13">
        <v>0</v>
      </c>
      <c r="J31" s="13">
        <v>0</v>
      </c>
      <c r="K31" s="13">
        <v>0</v>
      </c>
      <c r="L31" s="13">
        <v>0</v>
      </c>
      <c r="M31" s="14">
        <v>0</v>
      </c>
      <c r="N31" s="14" t="s">
        <v>22</v>
      </c>
      <c r="O31" s="14">
        <v>1860</v>
      </c>
      <c r="P31" s="14">
        <v>0</v>
      </c>
      <c r="Q31" s="14" t="s">
        <v>22</v>
      </c>
      <c r="R31" s="14" t="s">
        <v>22</v>
      </c>
      <c r="S31" s="15">
        <v>1860</v>
      </c>
      <c r="T31" s="16">
        <f t="shared" si="2"/>
        <v>15820</v>
      </c>
      <c r="U31" s="17"/>
      <c r="V31" s="18">
        <f t="shared" si="3"/>
        <v>13</v>
      </c>
      <c r="W31" s="11"/>
    </row>
    <row r="32" spans="1:23" x14ac:dyDescent="0.25">
      <c r="A32" s="10" t="s">
        <v>80</v>
      </c>
      <c r="B32" s="11" t="s">
        <v>76</v>
      </c>
      <c r="C32" s="12">
        <v>41324</v>
      </c>
      <c r="D32" s="13">
        <v>1100</v>
      </c>
      <c r="E32" s="13">
        <v>18000</v>
      </c>
      <c r="F32" s="13">
        <v>0</v>
      </c>
      <c r="G32" s="13">
        <v>11000</v>
      </c>
      <c r="H32" s="13">
        <v>0</v>
      </c>
      <c r="I32" s="13">
        <v>0</v>
      </c>
      <c r="J32" s="13">
        <v>0</v>
      </c>
      <c r="K32" s="13">
        <v>3720</v>
      </c>
      <c r="L32" s="13">
        <v>3700</v>
      </c>
      <c r="M32" s="14">
        <v>0</v>
      </c>
      <c r="N32" s="14" t="s">
        <v>22</v>
      </c>
      <c r="O32" s="14">
        <v>1860</v>
      </c>
      <c r="P32" s="14">
        <v>0</v>
      </c>
      <c r="Q32" s="14" t="s">
        <v>22</v>
      </c>
      <c r="R32" s="14" t="s">
        <v>22</v>
      </c>
      <c r="S32" s="15">
        <v>5000</v>
      </c>
      <c r="T32" s="16">
        <f t="shared" si="2"/>
        <v>44380</v>
      </c>
      <c r="U32" s="17"/>
      <c r="V32" s="18">
        <f t="shared" si="3"/>
        <v>13</v>
      </c>
      <c r="W32" s="11"/>
    </row>
    <row r="33" spans="1:23" x14ac:dyDescent="0.25">
      <c r="A33" s="10" t="s">
        <v>80</v>
      </c>
      <c r="B33" s="11" t="s">
        <v>78</v>
      </c>
      <c r="C33" s="12">
        <v>41324</v>
      </c>
      <c r="D33" s="13">
        <v>1100</v>
      </c>
      <c r="E33" s="13">
        <v>900</v>
      </c>
      <c r="F33" s="13">
        <v>0</v>
      </c>
      <c r="G33" s="13">
        <v>11000</v>
      </c>
      <c r="H33" s="13">
        <v>0</v>
      </c>
      <c r="I33" s="13">
        <v>0</v>
      </c>
      <c r="J33" s="13">
        <v>0</v>
      </c>
      <c r="K33" s="13">
        <v>0</v>
      </c>
      <c r="L33" s="14">
        <v>3700</v>
      </c>
      <c r="M33" s="14">
        <v>0</v>
      </c>
      <c r="N33" s="14" t="s">
        <v>22</v>
      </c>
      <c r="O33" s="14">
        <v>0</v>
      </c>
      <c r="P33" s="14">
        <v>0</v>
      </c>
      <c r="Q33" s="14" t="s">
        <v>22</v>
      </c>
      <c r="R33" s="14" t="s">
        <v>22</v>
      </c>
      <c r="S33" s="20">
        <v>1860</v>
      </c>
      <c r="T33" s="16">
        <f t="shared" si="2"/>
        <v>18560</v>
      </c>
      <c r="U33" s="17"/>
      <c r="V33" s="18">
        <f t="shared" si="3"/>
        <v>13</v>
      </c>
      <c r="W33" s="11"/>
    </row>
    <row r="34" spans="1:23" x14ac:dyDescent="0.25">
      <c r="A34" s="10" t="s">
        <v>80</v>
      </c>
      <c r="B34" s="11" t="s">
        <v>79</v>
      </c>
      <c r="C34" s="12">
        <v>41325</v>
      </c>
      <c r="D34" s="13">
        <v>1100</v>
      </c>
      <c r="E34" s="13">
        <v>0</v>
      </c>
      <c r="F34" s="13">
        <v>0</v>
      </c>
      <c r="G34" s="13">
        <v>11000</v>
      </c>
      <c r="H34" s="13">
        <v>0</v>
      </c>
      <c r="I34" s="13">
        <v>0</v>
      </c>
      <c r="J34" s="13">
        <v>0</v>
      </c>
      <c r="K34" s="13">
        <v>0</v>
      </c>
      <c r="L34" s="14">
        <v>3700</v>
      </c>
      <c r="M34" s="14">
        <v>0</v>
      </c>
      <c r="N34" s="14" t="s">
        <v>22</v>
      </c>
      <c r="O34" s="14">
        <v>0</v>
      </c>
      <c r="P34" s="14">
        <v>0</v>
      </c>
      <c r="Q34" s="14" t="s">
        <v>22</v>
      </c>
      <c r="R34" s="14" t="s">
        <v>22</v>
      </c>
      <c r="S34" s="20">
        <v>1860</v>
      </c>
      <c r="T34" s="16">
        <f t="shared" si="2"/>
        <v>17660</v>
      </c>
      <c r="U34" s="17"/>
      <c r="V34" s="18">
        <f t="shared" si="3"/>
        <v>13</v>
      </c>
      <c r="W34" s="11"/>
    </row>
    <row r="35" spans="1:23" x14ac:dyDescent="0.25">
      <c r="A35" s="10" t="s">
        <v>80</v>
      </c>
      <c r="B35" s="11" t="s">
        <v>73</v>
      </c>
      <c r="C35" s="12">
        <v>41325</v>
      </c>
      <c r="D35" s="13">
        <v>1100</v>
      </c>
      <c r="E35" s="13">
        <v>1800</v>
      </c>
      <c r="F35" s="13">
        <v>0</v>
      </c>
      <c r="G35" s="13">
        <v>11000</v>
      </c>
      <c r="H35" s="13">
        <v>0</v>
      </c>
      <c r="I35" s="13">
        <v>0</v>
      </c>
      <c r="J35" s="13">
        <v>0</v>
      </c>
      <c r="K35" s="13">
        <v>0</v>
      </c>
      <c r="L35" s="14">
        <v>3700</v>
      </c>
      <c r="M35" s="14">
        <v>0</v>
      </c>
      <c r="N35" s="14" t="s">
        <v>22</v>
      </c>
      <c r="O35" s="14">
        <v>1860</v>
      </c>
      <c r="P35" s="14">
        <v>0</v>
      </c>
      <c r="Q35" s="14" t="s">
        <v>22</v>
      </c>
      <c r="R35" s="14" t="s">
        <v>22</v>
      </c>
      <c r="S35" s="20">
        <v>1860</v>
      </c>
      <c r="T35" s="16">
        <f t="shared" si="2"/>
        <v>21320</v>
      </c>
      <c r="U35" s="17"/>
      <c r="V35" s="18">
        <f t="shared" si="3"/>
        <v>13</v>
      </c>
      <c r="W35" s="11"/>
    </row>
    <row r="36" spans="1:23" x14ac:dyDescent="0.25">
      <c r="A36" s="10" t="s">
        <v>80</v>
      </c>
      <c r="B36" s="11" t="s">
        <v>74</v>
      </c>
      <c r="C36" s="12">
        <v>41326</v>
      </c>
      <c r="D36" s="13">
        <v>1100</v>
      </c>
      <c r="E36" s="13">
        <v>13000</v>
      </c>
      <c r="F36" s="13">
        <v>0</v>
      </c>
      <c r="G36" s="13">
        <v>11000</v>
      </c>
      <c r="H36" s="13">
        <v>0</v>
      </c>
      <c r="I36" s="13">
        <v>0</v>
      </c>
      <c r="J36" s="13">
        <v>0</v>
      </c>
      <c r="K36" s="13">
        <v>0</v>
      </c>
      <c r="L36" s="14">
        <v>5550</v>
      </c>
      <c r="M36" s="14">
        <v>7500</v>
      </c>
      <c r="N36" s="14" t="s">
        <v>22</v>
      </c>
      <c r="O36" s="14">
        <v>5580</v>
      </c>
      <c r="P36" s="14">
        <v>0</v>
      </c>
      <c r="Q36" s="14" t="s">
        <v>22</v>
      </c>
      <c r="R36" s="14" t="s">
        <v>22</v>
      </c>
      <c r="S36" s="20">
        <v>5000</v>
      </c>
      <c r="T36" s="16">
        <f t="shared" si="2"/>
        <v>48730</v>
      </c>
      <c r="U36" s="17"/>
      <c r="V36" s="18">
        <f t="shared" si="3"/>
        <v>13</v>
      </c>
      <c r="W36" s="11"/>
    </row>
    <row r="37" spans="1:23" x14ac:dyDescent="0.25">
      <c r="A37" s="10" t="s">
        <v>80</v>
      </c>
      <c r="B37" s="11" t="s">
        <v>75</v>
      </c>
      <c r="C37" s="19">
        <v>41326</v>
      </c>
      <c r="D37" s="15">
        <v>1100</v>
      </c>
      <c r="E37" s="15">
        <v>13000</v>
      </c>
      <c r="F37" s="15">
        <v>0</v>
      </c>
      <c r="G37" s="15">
        <v>11000</v>
      </c>
      <c r="H37" s="15">
        <v>0</v>
      </c>
      <c r="I37" s="15">
        <v>0</v>
      </c>
      <c r="J37" s="15">
        <v>0</v>
      </c>
      <c r="K37" s="15">
        <v>0</v>
      </c>
      <c r="L37" s="20">
        <v>3700</v>
      </c>
      <c r="M37" s="20">
        <v>0</v>
      </c>
      <c r="N37" s="14" t="s">
        <v>22</v>
      </c>
      <c r="O37" s="20">
        <v>1860</v>
      </c>
      <c r="P37" s="14">
        <v>0</v>
      </c>
      <c r="Q37" s="14" t="s">
        <v>22</v>
      </c>
      <c r="R37" s="14" t="s">
        <v>22</v>
      </c>
      <c r="S37" s="20">
        <v>5000</v>
      </c>
      <c r="T37" s="16">
        <f t="shared" si="2"/>
        <v>35660</v>
      </c>
      <c r="U37" s="17"/>
      <c r="V37" s="18">
        <f>COUNT(D37:S37)</f>
        <v>13</v>
      </c>
      <c r="W37" s="11"/>
    </row>
    <row r="38" spans="1:23" x14ac:dyDescent="0.25">
      <c r="A38" s="10" t="s">
        <v>80</v>
      </c>
      <c r="B38" s="11" t="s">
        <v>76</v>
      </c>
      <c r="C38" s="12">
        <v>41326</v>
      </c>
      <c r="D38" s="13">
        <v>1100</v>
      </c>
      <c r="E38" s="13">
        <v>16200</v>
      </c>
      <c r="F38" s="13">
        <v>0</v>
      </c>
      <c r="G38" s="13">
        <v>11000</v>
      </c>
      <c r="H38" s="13">
        <v>0</v>
      </c>
      <c r="I38" s="13">
        <v>0</v>
      </c>
      <c r="J38" s="13">
        <v>0</v>
      </c>
      <c r="K38" s="13">
        <v>1860</v>
      </c>
      <c r="L38" s="14">
        <v>3700</v>
      </c>
      <c r="M38" s="14">
        <v>0</v>
      </c>
      <c r="N38" s="14" t="s">
        <v>22</v>
      </c>
      <c r="O38" s="14">
        <v>1860</v>
      </c>
      <c r="P38" s="14">
        <v>0</v>
      </c>
      <c r="Q38" s="14" t="s">
        <v>22</v>
      </c>
      <c r="R38" s="14" t="s">
        <v>22</v>
      </c>
      <c r="S38" s="20">
        <v>5000</v>
      </c>
      <c r="T38" s="16">
        <f t="shared" si="2"/>
        <v>40720</v>
      </c>
      <c r="U38" s="17"/>
      <c r="V38" s="18">
        <f t="shared" si="3"/>
        <v>13</v>
      </c>
      <c r="W38" s="11"/>
    </row>
    <row r="39" spans="1:23" x14ac:dyDescent="0.25">
      <c r="A39" s="10" t="s">
        <v>80</v>
      </c>
      <c r="B39" s="11" t="s">
        <v>77</v>
      </c>
      <c r="C39" s="12">
        <v>41326</v>
      </c>
      <c r="D39" s="13">
        <v>1100</v>
      </c>
      <c r="E39" s="13">
        <v>18000</v>
      </c>
      <c r="F39" s="13">
        <v>0</v>
      </c>
      <c r="G39" s="13">
        <v>11000</v>
      </c>
      <c r="H39" s="13">
        <v>0</v>
      </c>
      <c r="I39" s="13">
        <v>0</v>
      </c>
      <c r="J39" s="13">
        <v>0</v>
      </c>
      <c r="K39" s="13">
        <v>3720</v>
      </c>
      <c r="L39" s="14">
        <v>3700</v>
      </c>
      <c r="M39" s="14">
        <v>0</v>
      </c>
      <c r="N39" s="14" t="s">
        <v>22</v>
      </c>
      <c r="O39" s="14">
        <v>1860</v>
      </c>
      <c r="P39" s="14">
        <v>0</v>
      </c>
      <c r="Q39" s="14" t="s">
        <v>22</v>
      </c>
      <c r="R39" s="14" t="s">
        <v>22</v>
      </c>
      <c r="S39" s="20">
        <v>5000</v>
      </c>
      <c r="T39" s="16">
        <f t="shared" si="2"/>
        <v>44380</v>
      </c>
      <c r="U39" s="17"/>
      <c r="V39" s="18">
        <f t="shared" si="3"/>
        <v>13</v>
      </c>
      <c r="W39" s="11"/>
    </row>
    <row r="40" spans="1:23" x14ac:dyDescent="0.25">
      <c r="A40" s="10" t="s">
        <v>80</v>
      </c>
      <c r="B40" s="11" t="s">
        <v>76</v>
      </c>
      <c r="C40" s="12">
        <v>41331</v>
      </c>
      <c r="D40" s="13">
        <v>1100</v>
      </c>
      <c r="E40" s="13">
        <v>13000</v>
      </c>
      <c r="F40" s="13">
        <v>0</v>
      </c>
      <c r="G40" s="13">
        <v>11000</v>
      </c>
      <c r="H40" s="13">
        <v>0</v>
      </c>
      <c r="I40" s="13">
        <v>0</v>
      </c>
      <c r="J40" s="13">
        <v>0</v>
      </c>
      <c r="K40" s="13">
        <v>0</v>
      </c>
      <c r="L40" s="14">
        <v>5550</v>
      </c>
      <c r="M40" s="14">
        <v>0</v>
      </c>
      <c r="N40" s="14" t="s">
        <v>22</v>
      </c>
      <c r="O40" s="14">
        <v>1860</v>
      </c>
      <c r="P40" s="14">
        <v>0</v>
      </c>
      <c r="Q40" s="14" t="s">
        <v>22</v>
      </c>
      <c r="R40" s="14" t="s">
        <v>22</v>
      </c>
      <c r="S40" s="20">
        <v>5000</v>
      </c>
      <c r="T40" s="16">
        <f t="shared" si="2"/>
        <v>37510</v>
      </c>
      <c r="U40" s="17"/>
      <c r="V40" s="18">
        <f t="shared" si="3"/>
        <v>13</v>
      </c>
      <c r="W40" s="11"/>
    </row>
    <row r="41" spans="1:23" x14ac:dyDescent="0.25">
      <c r="A41" s="10" t="s">
        <v>80</v>
      </c>
      <c r="B41" s="11" t="s">
        <v>78</v>
      </c>
      <c r="C41" s="19">
        <v>41331</v>
      </c>
      <c r="D41" s="15">
        <v>1100</v>
      </c>
      <c r="E41" s="15">
        <v>900</v>
      </c>
      <c r="F41" s="15">
        <v>0</v>
      </c>
      <c r="G41" s="15">
        <v>11000</v>
      </c>
      <c r="H41" s="15">
        <v>0</v>
      </c>
      <c r="I41" s="15">
        <v>0</v>
      </c>
      <c r="J41" s="15">
        <v>0</v>
      </c>
      <c r="K41" s="15">
        <v>0</v>
      </c>
      <c r="L41" s="20">
        <v>3700</v>
      </c>
      <c r="M41" s="20">
        <v>0</v>
      </c>
      <c r="N41" s="14" t="s">
        <v>22</v>
      </c>
      <c r="O41" s="20">
        <v>0</v>
      </c>
      <c r="P41" s="14">
        <v>0</v>
      </c>
      <c r="Q41" s="14" t="s">
        <v>22</v>
      </c>
      <c r="R41" s="14" t="s">
        <v>22</v>
      </c>
      <c r="S41" s="20">
        <v>1860</v>
      </c>
      <c r="T41" s="16">
        <f t="shared" si="2"/>
        <v>18560</v>
      </c>
      <c r="U41" s="17"/>
      <c r="V41" s="18">
        <f>COUNT(D41:S41)</f>
        <v>13</v>
      </c>
      <c r="W41" s="11"/>
    </row>
    <row r="42" spans="1:23" x14ac:dyDescent="0.25">
      <c r="A42" s="10" t="s">
        <v>80</v>
      </c>
      <c r="B42" s="11" t="s">
        <v>79</v>
      </c>
      <c r="C42" s="19">
        <v>41333</v>
      </c>
      <c r="D42" s="15">
        <v>1100</v>
      </c>
      <c r="E42" s="15">
        <v>13000</v>
      </c>
      <c r="F42" s="15">
        <v>0</v>
      </c>
      <c r="G42" s="15">
        <v>11000</v>
      </c>
      <c r="H42" s="15">
        <v>0</v>
      </c>
      <c r="I42" s="15">
        <v>0</v>
      </c>
      <c r="J42" s="15">
        <v>0</v>
      </c>
      <c r="K42" s="15">
        <v>0</v>
      </c>
      <c r="L42" s="20">
        <v>3700</v>
      </c>
      <c r="M42" s="20">
        <v>0</v>
      </c>
      <c r="N42" s="14" t="s">
        <v>22</v>
      </c>
      <c r="O42" s="20">
        <v>1860</v>
      </c>
      <c r="P42" s="14">
        <v>0</v>
      </c>
      <c r="Q42" s="14" t="s">
        <v>22</v>
      </c>
      <c r="R42" s="14" t="s">
        <v>22</v>
      </c>
      <c r="S42" s="20">
        <v>5000</v>
      </c>
      <c r="T42" s="16">
        <f t="shared" si="2"/>
        <v>35660</v>
      </c>
      <c r="U42" s="17"/>
      <c r="V42" s="18">
        <f t="shared" si="3"/>
        <v>13</v>
      </c>
      <c r="W42" s="11"/>
    </row>
    <row r="43" spans="1:23" x14ac:dyDescent="0.25">
      <c r="A43" s="10" t="s">
        <v>80</v>
      </c>
      <c r="B43" s="11" t="s">
        <v>73</v>
      </c>
      <c r="C43" s="19">
        <v>41331</v>
      </c>
      <c r="D43" s="15">
        <v>1100</v>
      </c>
      <c r="E43" s="15">
        <v>4500</v>
      </c>
      <c r="F43" s="15">
        <v>0</v>
      </c>
      <c r="G43" s="15">
        <v>11000</v>
      </c>
      <c r="H43" s="15">
        <v>0</v>
      </c>
      <c r="I43" s="15">
        <v>0</v>
      </c>
      <c r="J43" s="15">
        <v>0</v>
      </c>
      <c r="K43" s="15">
        <v>0</v>
      </c>
      <c r="L43" s="20">
        <v>0</v>
      </c>
      <c r="M43" s="20">
        <v>0</v>
      </c>
      <c r="N43" s="14" t="s">
        <v>22</v>
      </c>
      <c r="O43" s="20">
        <v>5580</v>
      </c>
      <c r="P43" s="14">
        <v>1085</v>
      </c>
      <c r="Q43" s="14" t="s">
        <v>22</v>
      </c>
      <c r="R43" s="14" t="s">
        <v>22</v>
      </c>
      <c r="S43" s="20">
        <v>1860</v>
      </c>
      <c r="T43" s="16">
        <f t="shared" si="2"/>
        <v>25125</v>
      </c>
      <c r="U43" s="17"/>
      <c r="V43" s="18">
        <f t="shared" si="3"/>
        <v>13</v>
      </c>
      <c r="W43" s="11"/>
    </row>
    <row r="44" spans="1:23" x14ac:dyDescent="0.25">
      <c r="A44" s="10" t="s">
        <v>80</v>
      </c>
      <c r="B44" s="11" t="s">
        <v>74</v>
      </c>
      <c r="C44" s="19">
        <v>41331</v>
      </c>
      <c r="D44" s="15">
        <v>1100</v>
      </c>
      <c r="E44" s="15">
        <v>18000</v>
      </c>
      <c r="F44" s="15">
        <v>0</v>
      </c>
      <c r="G44" s="15">
        <v>11000</v>
      </c>
      <c r="H44" s="15">
        <v>0</v>
      </c>
      <c r="I44" s="15">
        <v>0</v>
      </c>
      <c r="J44" s="15">
        <v>0</v>
      </c>
      <c r="K44" s="15">
        <v>3720</v>
      </c>
      <c r="L44" s="20">
        <v>3700</v>
      </c>
      <c r="M44" s="20">
        <v>0</v>
      </c>
      <c r="N44" s="14" t="s">
        <v>22</v>
      </c>
      <c r="O44" s="20">
        <v>1860</v>
      </c>
      <c r="P44" s="14">
        <v>0</v>
      </c>
      <c r="Q44" s="14" t="s">
        <v>22</v>
      </c>
      <c r="R44" s="14" t="s">
        <v>22</v>
      </c>
      <c r="S44" s="20">
        <v>5000</v>
      </c>
      <c r="T44" s="16">
        <f t="shared" si="2"/>
        <v>44380</v>
      </c>
      <c r="U44" s="17"/>
      <c r="V44" s="18">
        <f t="shared" si="3"/>
        <v>13</v>
      </c>
      <c r="W44" s="11"/>
    </row>
    <row r="45" spans="1:23" ht="15.75" thickBot="1" x14ac:dyDescent="0.3">
      <c r="A45" s="10" t="s">
        <v>80</v>
      </c>
      <c r="B45" s="11" t="s">
        <v>75</v>
      </c>
      <c r="C45" s="19">
        <v>41333</v>
      </c>
      <c r="D45" s="15">
        <v>1100</v>
      </c>
      <c r="E45" s="15">
        <v>3600</v>
      </c>
      <c r="F45" s="15">
        <v>0</v>
      </c>
      <c r="G45" s="15">
        <v>11000</v>
      </c>
      <c r="H45" s="15">
        <v>1100</v>
      </c>
      <c r="I45" s="15">
        <v>0</v>
      </c>
      <c r="J45" s="15">
        <v>5300</v>
      </c>
      <c r="K45" s="15">
        <v>0</v>
      </c>
      <c r="L45" s="20">
        <v>3700</v>
      </c>
      <c r="M45" s="20">
        <v>0</v>
      </c>
      <c r="N45" s="14" t="s">
        <v>22</v>
      </c>
      <c r="O45" s="20">
        <v>3720</v>
      </c>
      <c r="P45" s="14" t="s">
        <v>22</v>
      </c>
      <c r="Q45" s="14" t="s">
        <v>22</v>
      </c>
      <c r="R45" s="14">
        <v>0</v>
      </c>
      <c r="S45" s="20">
        <v>1860</v>
      </c>
      <c r="T45" s="16">
        <f t="shared" si="2"/>
        <v>31380</v>
      </c>
      <c r="U45" s="17"/>
      <c r="V45" s="18">
        <f t="shared" si="3"/>
        <v>13</v>
      </c>
      <c r="W45" s="11"/>
    </row>
    <row r="46" spans="1:23" ht="15.75" thickBot="1" x14ac:dyDescent="0.3">
      <c r="A46" s="22">
        <f>COUNTA(A3:A45)</f>
        <v>43</v>
      </c>
      <c r="B46" s="23" t="s">
        <v>22</v>
      </c>
      <c r="C46" s="24" t="s">
        <v>22</v>
      </c>
      <c r="D46" s="25">
        <f t="shared" ref="D46:T46" si="4">SUM(D3:D45)</f>
        <v>48900</v>
      </c>
      <c r="E46" s="25">
        <f t="shared" si="4"/>
        <v>328800</v>
      </c>
      <c r="F46" s="25">
        <f t="shared" si="4"/>
        <v>4800</v>
      </c>
      <c r="G46" s="25">
        <f t="shared" si="4"/>
        <v>475000</v>
      </c>
      <c r="H46" s="25">
        <f t="shared" si="4"/>
        <v>2300</v>
      </c>
      <c r="I46" s="25">
        <f t="shared" si="4"/>
        <v>600</v>
      </c>
      <c r="J46" s="25">
        <f t="shared" si="4"/>
        <v>5300</v>
      </c>
      <c r="K46" s="25">
        <f t="shared" si="4"/>
        <v>31620</v>
      </c>
      <c r="L46" s="25">
        <f t="shared" si="4"/>
        <v>109150</v>
      </c>
      <c r="M46" s="25">
        <f t="shared" si="4"/>
        <v>25500</v>
      </c>
      <c r="N46" s="25">
        <f t="shared" si="4"/>
        <v>0</v>
      </c>
      <c r="O46" s="25">
        <f t="shared" si="4"/>
        <v>69100</v>
      </c>
      <c r="P46" s="25">
        <f t="shared" si="4"/>
        <v>3255</v>
      </c>
      <c r="Q46" s="25">
        <f t="shared" si="4"/>
        <v>0</v>
      </c>
      <c r="R46" s="25">
        <f t="shared" si="4"/>
        <v>0</v>
      </c>
      <c r="S46" s="25">
        <f t="shared" si="4"/>
        <v>165900</v>
      </c>
      <c r="T46" s="26">
        <f t="shared" si="4"/>
        <v>1270225</v>
      </c>
      <c r="U46" s="27"/>
      <c r="V46" s="28"/>
      <c r="W46" s="29"/>
    </row>
    <row r="47" spans="1:23" ht="9" customHeight="1" thickBot="1" x14ac:dyDescent="0.3">
      <c r="A47" s="30"/>
      <c r="B47" s="31"/>
      <c r="C47" s="31"/>
      <c r="D47" s="31"/>
      <c r="E47" s="31"/>
      <c r="F47" s="31"/>
      <c r="G47" s="31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2"/>
      <c r="T47" s="32"/>
      <c r="U47" s="33"/>
      <c r="V47" s="18"/>
      <c r="W47" s="11"/>
    </row>
    <row r="48" spans="1:23" x14ac:dyDescent="0.25">
      <c r="A48" s="34">
        <f t="shared" ref="A48:A68" si="5">COUNTIF($B$3:$B$45,B48)</f>
        <v>6</v>
      </c>
      <c r="B48" s="192" t="s">
        <v>73</v>
      </c>
      <c r="C48" s="192"/>
      <c r="D48" s="35">
        <f ca="1">SUMIF($B$3:$T$45,$B48,D$3:D$45)</f>
        <v>6600</v>
      </c>
      <c r="E48" s="35">
        <f t="shared" ref="E48:T63" ca="1" si="6">SUMIF($B$3:$T$45,$B48,E$3:E$45)</f>
        <v>50300</v>
      </c>
      <c r="F48" s="35">
        <f t="shared" ca="1" si="6"/>
        <v>0</v>
      </c>
      <c r="G48" s="35">
        <f t="shared" ca="1" si="6"/>
        <v>66000</v>
      </c>
      <c r="H48" s="35">
        <f t="shared" ca="1" si="6"/>
        <v>0</v>
      </c>
      <c r="I48" s="35">
        <f t="shared" ca="1" si="6"/>
        <v>0</v>
      </c>
      <c r="J48" s="35">
        <f t="shared" ca="1" si="6"/>
        <v>0</v>
      </c>
      <c r="K48" s="35">
        <f t="shared" ca="1" si="6"/>
        <v>1860</v>
      </c>
      <c r="L48" s="35">
        <f t="shared" ca="1" si="6"/>
        <v>18500</v>
      </c>
      <c r="M48" s="35">
        <f t="shared" ca="1" si="6"/>
        <v>0</v>
      </c>
      <c r="N48" s="35">
        <f t="shared" ca="1" si="6"/>
        <v>0</v>
      </c>
      <c r="O48" s="35">
        <f t="shared" ca="1" si="6"/>
        <v>13020</v>
      </c>
      <c r="P48" s="35">
        <f t="shared" ca="1" si="6"/>
        <v>2170</v>
      </c>
      <c r="Q48" s="35">
        <f t="shared" ca="1" si="6"/>
        <v>0</v>
      </c>
      <c r="R48" s="35">
        <f t="shared" ca="1" si="6"/>
        <v>0</v>
      </c>
      <c r="S48" s="35">
        <f t="shared" ca="1" si="6"/>
        <v>20580</v>
      </c>
      <c r="T48" s="16">
        <f t="shared" ca="1" si="6"/>
        <v>179030</v>
      </c>
      <c r="U48" s="36"/>
      <c r="V48" s="18"/>
      <c r="W48" s="11"/>
    </row>
    <row r="49" spans="1:23" x14ac:dyDescent="0.25">
      <c r="A49" s="34">
        <f t="shared" si="5"/>
        <v>6</v>
      </c>
      <c r="B49" s="191" t="s">
        <v>74</v>
      </c>
      <c r="C49" s="191" t="s">
        <v>24</v>
      </c>
      <c r="D49" s="20">
        <f t="shared" ref="D49:S68" ca="1" si="7">SUMIF($B$3:$T$45,$B49,D$3:D$45)</f>
        <v>7500</v>
      </c>
      <c r="E49" s="20">
        <f t="shared" ca="1" si="6"/>
        <v>49900</v>
      </c>
      <c r="F49" s="20">
        <f t="shared" ca="1" si="6"/>
        <v>2400</v>
      </c>
      <c r="G49" s="20">
        <f t="shared" ca="1" si="6"/>
        <v>71000</v>
      </c>
      <c r="H49" s="20">
        <f t="shared" ca="1" si="6"/>
        <v>400</v>
      </c>
      <c r="I49" s="20">
        <f t="shared" ca="1" si="6"/>
        <v>200</v>
      </c>
      <c r="J49" s="20">
        <f t="shared" ca="1" si="6"/>
        <v>0</v>
      </c>
      <c r="K49" s="20">
        <f t="shared" ca="1" si="6"/>
        <v>5580</v>
      </c>
      <c r="L49" s="20">
        <f t="shared" ca="1" si="6"/>
        <v>16650</v>
      </c>
      <c r="M49" s="20">
        <f t="shared" ca="1" si="6"/>
        <v>10500</v>
      </c>
      <c r="N49" s="20">
        <f t="shared" ca="1" si="6"/>
        <v>0</v>
      </c>
      <c r="O49" s="20">
        <f t="shared" ca="1" si="6"/>
        <v>9440</v>
      </c>
      <c r="P49" s="20">
        <f t="shared" ca="1" si="6"/>
        <v>0</v>
      </c>
      <c r="Q49" s="20">
        <f t="shared" ca="1" si="6"/>
        <v>0</v>
      </c>
      <c r="R49" s="20">
        <f t="shared" ca="1" si="6"/>
        <v>0</v>
      </c>
      <c r="S49" s="20">
        <f t="shared" ca="1" si="6"/>
        <v>23520</v>
      </c>
      <c r="T49" s="16">
        <f t="shared" ca="1" si="6"/>
        <v>197090</v>
      </c>
      <c r="U49" s="17"/>
      <c r="V49" s="18"/>
      <c r="W49" s="11"/>
    </row>
    <row r="50" spans="1:23" x14ac:dyDescent="0.25">
      <c r="A50" s="34">
        <f t="shared" si="5"/>
        <v>6</v>
      </c>
      <c r="B50" s="191" t="s">
        <v>75</v>
      </c>
      <c r="C50" s="191" t="s">
        <v>25</v>
      </c>
      <c r="D50" s="20">
        <f t="shared" ca="1" si="7"/>
        <v>7500</v>
      </c>
      <c r="E50" s="20">
        <f t="shared" ca="1" si="6"/>
        <v>52600</v>
      </c>
      <c r="F50" s="20">
        <f t="shared" ca="1" si="6"/>
        <v>1200</v>
      </c>
      <c r="G50" s="20">
        <f t="shared" ca="1" si="6"/>
        <v>71000</v>
      </c>
      <c r="H50" s="20">
        <f t="shared" ca="1" si="6"/>
        <v>1500</v>
      </c>
      <c r="I50" s="20">
        <f t="shared" ca="1" si="6"/>
        <v>200</v>
      </c>
      <c r="J50" s="20">
        <f t="shared" ca="1" si="6"/>
        <v>5300</v>
      </c>
      <c r="K50" s="20">
        <f t="shared" ca="1" si="6"/>
        <v>5580</v>
      </c>
      <c r="L50" s="20">
        <f t="shared" ca="1" si="6"/>
        <v>14800</v>
      </c>
      <c r="M50" s="20">
        <f t="shared" ca="1" si="6"/>
        <v>0</v>
      </c>
      <c r="N50" s="20">
        <f t="shared" ca="1" si="6"/>
        <v>0</v>
      </c>
      <c r="O50" s="20">
        <f t="shared" ca="1" si="6"/>
        <v>11300</v>
      </c>
      <c r="P50" s="20">
        <f t="shared" ca="1" si="6"/>
        <v>0</v>
      </c>
      <c r="Q50" s="20">
        <f t="shared" ca="1" si="6"/>
        <v>0</v>
      </c>
      <c r="R50" s="20">
        <f t="shared" ca="1" si="6"/>
        <v>0</v>
      </c>
      <c r="S50" s="20">
        <f t="shared" ca="1" si="6"/>
        <v>23520</v>
      </c>
      <c r="T50" s="16">
        <f t="shared" ca="1" si="6"/>
        <v>194500</v>
      </c>
      <c r="U50" s="17"/>
      <c r="V50" s="18"/>
      <c r="W50" s="11"/>
    </row>
    <row r="51" spans="1:23" x14ac:dyDescent="0.25">
      <c r="A51" s="34">
        <f t="shared" si="5"/>
        <v>5</v>
      </c>
      <c r="B51" s="191" t="s">
        <v>77</v>
      </c>
      <c r="C51" s="191"/>
      <c r="D51" s="20">
        <f t="shared" ca="1" si="7"/>
        <v>5500</v>
      </c>
      <c r="E51" s="20">
        <f t="shared" ca="1" si="6"/>
        <v>31900</v>
      </c>
      <c r="F51" s="20">
        <f t="shared" ca="1" si="6"/>
        <v>0</v>
      </c>
      <c r="G51" s="20">
        <f t="shared" ca="1" si="6"/>
        <v>55000</v>
      </c>
      <c r="H51" s="20">
        <f t="shared" ca="1" si="6"/>
        <v>0</v>
      </c>
      <c r="I51" s="20">
        <f t="shared" ca="1" si="6"/>
        <v>0</v>
      </c>
      <c r="J51" s="20">
        <f t="shared" ca="1" si="6"/>
        <v>0</v>
      </c>
      <c r="K51" s="20">
        <f t="shared" ca="1" si="6"/>
        <v>3720</v>
      </c>
      <c r="L51" s="20">
        <f t="shared" ca="1" si="6"/>
        <v>14800</v>
      </c>
      <c r="M51" s="20">
        <f t="shared" ca="1" si="6"/>
        <v>0</v>
      </c>
      <c r="N51" s="20">
        <f t="shared" ca="1" si="6"/>
        <v>0</v>
      </c>
      <c r="O51" s="20">
        <f t="shared" ca="1" si="6"/>
        <v>5580</v>
      </c>
      <c r="P51" s="20">
        <f t="shared" ca="1" si="6"/>
        <v>0</v>
      </c>
      <c r="Q51" s="20">
        <f t="shared" ca="1" si="6"/>
        <v>0</v>
      </c>
      <c r="R51" s="20">
        <f t="shared" ca="1" si="6"/>
        <v>0</v>
      </c>
      <c r="S51" s="20">
        <f t="shared" ca="1" si="6"/>
        <v>15580</v>
      </c>
      <c r="T51" s="16">
        <f t="shared" ca="1" si="6"/>
        <v>132080</v>
      </c>
      <c r="U51" s="17"/>
      <c r="V51" s="18"/>
      <c r="W51" s="11"/>
    </row>
    <row r="52" spans="1:23" x14ac:dyDescent="0.25">
      <c r="A52" s="34">
        <f t="shared" si="5"/>
        <v>10</v>
      </c>
      <c r="B52" s="191" t="s">
        <v>76</v>
      </c>
      <c r="C52" s="191"/>
      <c r="D52" s="20">
        <f t="shared" ca="1" si="7"/>
        <v>11900</v>
      </c>
      <c r="E52" s="20">
        <f t="shared" ca="1" si="6"/>
        <v>80300</v>
      </c>
      <c r="F52" s="20">
        <f t="shared" ca="1" si="6"/>
        <v>1200</v>
      </c>
      <c r="G52" s="20">
        <f t="shared" ca="1" si="6"/>
        <v>113000</v>
      </c>
      <c r="H52" s="20">
        <f t="shared" ca="1" si="6"/>
        <v>400</v>
      </c>
      <c r="I52" s="20">
        <f t="shared" ca="1" si="6"/>
        <v>200</v>
      </c>
      <c r="J52" s="20">
        <f t="shared" ca="1" si="6"/>
        <v>0</v>
      </c>
      <c r="K52" s="20">
        <f t="shared" ca="1" si="6"/>
        <v>9300</v>
      </c>
      <c r="L52" s="20">
        <f t="shared" ca="1" si="6"/>
        <v>18500</v>
      </c>
      <c r="M52" s="20">
        <f t="shared" ca="1" si="6"/>
        <v>15000</v>
      </c>
      <c r="N52" s="20">
        <f t="shared" ca="1" si="6"/>
        <v>0</v>
      </c>
      <c r="O52" s="20">
        <f t="shared" ca="1" si="6"/>
        <v>22320</v>
      </c>
      <c r="P52" s="20">
        <f t="shared" ca="1" si="6"/>
        <v>0</v>
      </c>
      <c r="Q52" s="20">
        <f t="shared" ca="1" si="6"/>
        <v>0</v>
      </c>
      <c r="R52" s="20">
        <f t="shared" ca="1" si="6"/>
        <v>0</v>
      </c>
      <c r="S52" s="20">
        <f t="shared" ca="1" si="6"/>
        <v>39100</v>
      </c>
      <c r="T52" s="16">
        <f t="shared" ca="1" si="6"/>
        <v>311220</v>
      </c>
      <c r="U52" s="17"/>
      <c r="V52" s="18"/>
      <c r="W52" s="11"/>
    </row>
    <row r="53" spans="1:23" x14ac:dyDescent="0.25">
      <c r="A53" s="34">
        <f>COUNTIF($B$3:$B$45,B53)</f>
        <v>5</v>
      </c>
      <c r="B53" s="191" t="s">
        <v>78</v>
      </c>
      <c r="C53" s="191"/>
      <c r="D53" s="20">
        <f t="shared" ca="1" si="7"/>
        <v>5500</v>
      </c>
      <c r="E53" s="20">
        <f t="shared" ca="1" si="6"/>
        <v>36900</v>
      </c>
      <c r="F53" s="20">
        <f t="shared" ca="1" si="6"/>
        <v>0</v>
      </c>
      <c r="G53" s="20">
        <f t="shared" ca="1" si="6"/>
        <v>55000</v>
      </c>
      <c r="H53" s="20">
        <f t="shared" ca="1" si="6"/>
        <v>0</v>
      </c>
      <c r="I53" s="20">
        <f t="shared" ca="1" si="6"/>
        <v>0</v>
      </c>
      <c r="J53" s="20">
        <f t="shared" ca="1" si="6"/>
        <v>0</v>
      </c>
      <c r="K53" s="20">
        <f t="shared" ca="1" si="6"/>
        <v>5580</v>
      </c>
      <c r="L53" s="20">
        <f t="shared" ca="1" si="6"/>
        <v>11100</v>
      </c>
      <c r="M53" s="20">
        <f t="shared" ca="1" si="6"/>
        <v>0</v>
      </c>
      <c r="N53" s="20">
        <f t="shared" ca="1" si="6"/>
        <v>0</v>
      </c>
      <c r="O53" s="20">
        <f t="shared" ca="1" si="6"/>
        <v>3720</v>
      </c>
      <c r="P53" s="20">
        <f t="shared" ca="1" si="6"/>
        <v>0</v>
      </c>
      <c r="Q53" s="20">
        <f t="shared" ca="1" si="6"/>
        <v>0</v>
      </c>
      <c r="R53" s="20">
        <f t="shared" ca="1" si="6"/>
        <v>0</v>
      </c>
      <c r="S53" s="20">
        <f t="shared" ca="1" si="6"/>
        <v>15580</v>
      </c>
      <c r="T53" s="16">
        <f t="shared" ca="1" si="6"/>
        <v>133380</v>
      </c>
      <c r="U53" s="17"/>
      <c r="V53" s="18"/>
      <c r="W53" s="11"/>
    </row>
    <row r="54" spans="1:23" x14ac:dyDescent="0.25">
      <c r="A54" s="34">
        <f t="shared" si="5"/>
        <v>5</v>
      </c>
      <c r="B54" s="191" t="s">
        <v>79</v>
      </c>
      <c r="C54" s="191"/>
      <c r="D54" s="20">
        <f t="shared" ca="1" si="7"/>
        <v>4400</v>
      </c>
      <c r="E54" s="20">
        <f t="shared" ca="1" si="6"/>
        <v>26900</v>
      </c>
      <c r="F54" s="20">
        <f t="shared" ca="1" si="6"/>
        <v>0</v>
      </c>
      <c r="G54" s="20">
        <f t="shared" ca="1" si="6"/>
        <v>44000</v>
      </c>
      <c r="H54" s="20">
        <f t="shared" ca="1" si="6"/>
        <v>0</v>
      </c>
      <c r="I54" s="20">
        <f t="shared" ca="1" si="6"/>
        <v>0</v>
      </c>
      <c r="J54" s="20">
        <f t="shared" ca="1" si="6"/>
        <v>0</v>
      </c>
      <c r="K54" s="20">
        <f t="shared" ca="1" si="6"/>
        <v>0</v>
      </c>
      <c r="L54" s="20">
        <f t="shared" ca="1" si="6"/>
        <v>14800</v>
      </c>
      <c r="M54" s="20">
        <f t="shared" ca="1" si="6"/>
        <v>0</v>
      </c>
      <c r="N54" s="20">
        <f t="shared" ca="1" si="6"/>
        <v>0</v>
      </c>
      <c r="O54" s="20">
        <f t="shared" ca="1" si="6"/>
        <v>3720</v>
      </c>
      <c r="P54" s="20">
        <f t="shared" ca="1" si="6"/>
        <v>1085</v>
      </c>
      <c r="Q54" s="20">
        <f t="shared" ca="1" si="6"/>
        <v>0</v>
      </c>
      <c r="R54" s="20">
        <f t="shared" ca="1" si="6"/>
        <v>0</v>
      </c>
      <c r="S54" s="20">
        <f t="shared" ca="1" si="6"/>
        <v>28020</v>
      </c>
      <c r="T54" s="16">
        <f t="shared" ca="1" si="6"/>
        <v>122925</v>
      </c>
      <c r="U54" s="17"/>
      <c r="V54" s="18"/>
      <c r="W54" s="11"/>
    </row>
    <row r="55" spans="1:23" x14ac:dyDescent="0.25">
      <c r="A55" s="34">
        <f t="shared" si="5"/>
        <v>0</v>
      </c>
      <c r="B55" s="191" t="s">
        <v>81</v>
      </c>
      <c r="C55" s="191"/>
      <c r="D55" s="20">
        <f t="shared" ca="1" si="7"/>
        <v>0</v>
      </c>
      <c r="E55" s="20">
        <f t="shared" ca="1" si="6"/>
        <v>0</v>
      </c>
      <c r="F55" s="20">
        <f t="shared" ca="1" si="6"/>
        <v>0</v>
      </c>
      <c r="G55" s="20">
        <f t="shared" ca="1" si="6"/>
        <v>0</v>
      </c>
      <c r="H55" s="20">
        <f t="shared" ca="1" si="6"/>
        <v>0</v>
      </c>
      <c r="I55" s="20">
        <f t="shared" ca="1" si="6"/>
        <v>0</v>
      </c>
      <c r="J55" s="20">
        <f t="shared" ca="1" si="6"/>
        <v>0</v>
      </c>
      <c r="K55" s="20">
        <f t="shared" ca="1" si="6"/>
        <v>0</v>
      </c>
      <c r="L55" s="20">
        <f t="shared" ca="1" si="6"/>
        <v>0</v>
      </c>
      <c r="M55" s="20">
        <f t="shared" ca="1" si="6"/>
        <v>0</v>
      </c>
      <c r="N55" s="20">
        <f t="shared" ca="1" si="6"/>
        <v>0</v>
      </c>
      <c r="O55" s="20">
        <f t="shared" ca="1" si="6"/>
        <v>0</v>
      </c>
      <c r="P55" s="20">
        <f t="shared" ca="1" si="6"/>
        <v>0</v>
      </c>
      <c r="Q55" s="20">
        <f t="shared" ca="1" si="6"/>
        <v>0</v>
      </c>
      <c r="R55" s="20">
        <f t="shared" ca="1" si="6"/>
        <v>0</v>
      </c>
      <c r="S55" s="20">
        <f t="shared" ca="1" si="6"/>
        <v>0</v>
      </c>
      <c r="T55" s="16">
        <f t="shared" ca="1" si="6"/>
        <v>0</v>
      </c>
      <c r="U55" s="17"/>
      <c r="V55" s="18"/>
      <c r="W55" s="11"/>
    </row>
    <row r="56" spans="1:23" x14ac:dyDescent="0.25">
      <c r="A56" s="34">
        <f t="shared" si="5"/>
        <v>0</v>
      </c>
      <c r="B56" s="191" t="s">
        <v>81</v>
      </c>
      <c r="C56" s="191"/>
      <c r="D56" s="20">
        <f t="shared" ca="1" si="7"/>
        <v>0</v>
      </c>
      <c r="E56" s="20">
        <f t="shared" ca="1" si="6"/>
        <v>0</v>
      </c>
      <c r="F56" s="20">
        <f t="shared" ca="1" si="6"/>
        <v>0</v>
      </c>
      <c r="G56" s="20">
        <f t="shared" ca="1" si="6"/>
        <v>0</v>
      </c>
      <c r="H56" s="20">
        <f t="shared" ca="1" si="6"/>
        <v>0</v>
      </c>
      <c r="I56" s="20">
        <f t="shared" ca="1" si="6"/>
        <v>0</v>
      </c>
      <c r="J56" s="20">
        <f t="shared" ca="1" si="6"/>
        <v>0</v>
      </c>
      <c r="K56" s="20">
        <f t="shared" ca="1" si="6"/>
        <v>0</v>
      </c>
      <c r="L56" s="20">
        <f t="shared" ca="1" si="6"/>
        <v>0</v>
      </c>
      <c r="M56" s="20">
        <f t="shared" ca="1" si="6"/>
        <v>0</v>
      </c>
      <c r="N56" s="20">
        <f t="shared" ca="1" si="6"/>
        <v>0</v>
      </c>
      <c r="O56" s="20">
        <f t="shared" ca="1" si="6"/>
        <v>0</v>
      </c>
      <c r="P56" s="20">
        <f t="shared" ca="1" si="6"/>
        <v>0</v>
      </c>
      <c r="Q56" s="20">
        <f t="shared" ca="1" si="6"/>
        <v>0</v>
      </c>
      <c r="R56" s="20">
        <f t="shared" ca="1" si="6"/>
        <v>0</v>
      </c>
      <c r="S56" s="20">
        <f t="shared" ca="1" si="6"/>
        <v>0</v>
      </c>
      <c r="T56" s="16">
        <f t="shared" ca="1" si="6"/>
        <v>0</v>
      </c>
      <c r="U56" s="17"/>
      <c r="V56" s="18"/>
      <c r="W56" s="11"/>
    </row>
    <row r="57" spans="1:23" x14ac:dyDescent="0.25">
      <c r="A57" s="34">
        <f t="shared" si="5"/>
        <v>0</v>
      </c>
      <c r="B57" s="191" t="s">
        <v>81</v>
      </c>
      <c r="C57" s="191"/>
      <c r="D57" s="20">
        <f t="shared" ca="1" si="7"/>
        <v>0</v>
      </c>
      <c r="E57" s="20">
        <f t="shared" ca="1" si="6"/>
        <v>0</v>
      </c>
      <c r="F57" s="20">
        <f t="shared" ca="1" si="6"/>
        <v>0</v>
      </c>
      <c r="G57" s="20">
        <f t="shared" ca="1" si="6"/>
        <v>0</v>
      </c>
      <c r="H57" s="20">
        <f t="shared" ca="1" si="6"/>
        <v>0</v>
      </c>
      <c r="I57" s="20">
        <f t="shared" ca="1" si="6"/>
        <v>0</v>
      </c>
      <c r="J57" s="20">
        <f t="shared" ca="1" si="6"/>
        <v>0</v>
      </c>
      <c r="K57" s="20">
        <f t="shared" ca="1" si="6"/>
        <v>0</v>
      </c>
      <c r="L57" s="20">
        <f t="shared" ca="1" si="6"/>
        <v>0</v>
      </c>
      <c r="M57" s="20">
        <f t="shared" ca="1" si="6"/>
        <v>0</v>
      </c>
      <c r="N57" s="20">
        <f t="shared" ca="1" si="6"/>
        <v>0</v>
      </c>
      <c r="O57" s="20">
        <f t="shared" ca="1" si="6"/>
        <v>0</v>
      </c>
      <c r="P57" s="20">
        <f t="shared" ca="1" si="6"/>
        <v>0</v>
      </c>
      <c r="Q57" s="20">
        <f t="shared" ca="1" si="6"/>
        <v>0</v>
      </c>
      <c r="R57" s="20">
        <f t="shared" ca="1" si="6"/>
        <v>0</v>
      </c>
      <c r="S57" s="20">
        <f t="shared" ca="1" si="6"/>
        <v>0</v>
      </c>
      <c r="T57" s="16">
        <f t="shared" ca="1" si="6"/>
        <v>0</v>
      </c>
      <c r="U57" s="17"/>
      <c r="V57" s="18"/>
      <c r="W57" s="11"/>
    </row>
    <row r="58" spans="1:23" x14ac:dyDescent="0.25">
      <c r="A58" s="34">
        <f t="shared" si="5"/>
        <v>0</v>
      </c>
      <c r="B58" s="191" t="s">
        <v>81</v>
      </c>
      <c r="C58" s="191"/>
      <c r="D58" s="20">
        <f t="shared" ca="1" si="7"/>
        <v>0</v>
      </c>
      <c r="E58" s="20">
        <f t="shared" ca="1" si="6"/>
        <v>0</v>
      </c>
      <c r="F58" s="20">
        <f t="shared" ca="1" si="6"/>
        <v>0</v>
      </c>
      <c r="G58" s="20">
        <f t="shared" ca="1" si="6"/>
        <v>0</v>
      </c>
      <c r="H58" s="20">
        <f t="shared" ca="1" si="6"/>
        <v>0</v>
      </c>
      <c r="I58" s="20">
        <f t="shared" ca="1" si="6"/>
        <v>0</v>
      </c>
      <c r="J58" s="20">
        <f t="shared" ca="1" si="6"/>
        <v>0</v>
      </c>
      <c r="K58" s="20">
        <f t="shared" ca="1" si="6"/>
        <v>0</v>
      </c>
      <c r="L58" s="20">
        <f t="shared" ca="1" si="6"/>
        <v>0</v>
      </c>
      <c r="M58" s="20">
        <f t="shared" ca="1" si="6"/>
        <v>0</v>
      </c>
      <c r="N58" s="20">
        <f t="shared" ca="1" si="6"/>
        <v>0</v>
      </c>
      <c r="O58" s="20">
        <f t="shared" ca="1" si="6"/>
        <v>0</v>
      </c>
      <c r="P58" s="20">
        <f t="shared" ca="1" si="6"/>
        <v>0</v>
      </c>
      <c r="Q58" s="20">
        <f t="shared" ca="1" si="6"/>
        <v>0</v>
      </c>
      <c r="R58" s="20">
        <f t="shared" ca="1" si="6"/>
        <v>0</v>
      </c>
      <c r="S58" s="20">
        <f t="shared" ca="1" si="6"/>
        <v>0</v>
      </c>
      <c r="T58" s="16">
        <f t="shared" ca="1" si="6"/>
        <v>0</v>
      </c>
      <c r="U58" s="17"/>
      <c r="V58" s="18"/>
      <c r="W58" s="11"/>
    </row>
    <row r="59" spans="1:23" x14ac:dyDescent="0.25">
      <c r="A59" s="34">
        <f t="shared" si="5"/>
        <v>0</v>
      </c>
      <c r="B59" s="191" t="s">
        <v>81</v>
      </c>
      <c r="C59" s="191"/>
      <c r="D59" s="20">
        <f t="shared" ca="1" si="7"/>
        <v>0</v>
      </c>
      <c r="E59" s="20">
        <f t="shared" ca="1" si="6"/>
        <v>0</v>
      </c>
      <c r="F59" s="20">
        <f t="shared" ca="1" si="6"/>
        <v>0</v>
      </c>
      <c r="G59" s="20">
        <f t="shared" ca="1" si="6"/>
        <v>0</v>
      </c>
      <c r="H59" s="20">
        <f t="shared" ca="1" si="6"/>
        <v>0</v>
      </c>
      <c r="I59" s="20">
        <f t="shared" ca="1" si="6"/>
        <v>0</v>
      </c>
      <c r="J59" s="20">
        <f t="shared" ca="1" si="6"/>
        <v>0</v>
      </c>
      <c r="K59" s="20">
        <f t="shared" ca="1" si="6"/>
        <v>0</v>
      </c>
      <c r="L59" s="20">
        <f t="shared" ca="1" si="6"/>
        <v>0</v>
      </c>
      <c r="M59" s="20">
        <f t="shared" ca="1" si="6"/>
        <v>0</v>
      </c>
      <c r="N59" s="20">
        <f t="shared" ca="1" si="6"/>
        <v>0</v>
      </c>
      <c r="O59" s="20">
        <f t="shared" ca="1" si="6"/>
        <v>0</v>
      </c>
      <c r="P59" s="20">
        <f t="shared" ca="1" si="6"/>
        <v>0</v>
      </c>
      <c r="Q59" s="20">
        <f t="shared" ca="1" si="6"/>
        <v>0</v>
      </c>
      <c r="R59" s="20">
        <f t="shared" ca="1" si="6"/>
        <v>0</v>
      </c>
      <c r="S59" s="20">
        <f t="shared" ca="1" si="6"/>
        <v>0</v>
      </c>
      <c r="T59" s="16">
        <f t="shared" ca="1" si="6"/>
        <v>0</v>
      </c>
      <c r="U59" s="17"/>
      <c r="V59" s="18"/>
      <c r="W59" s="11"/>
    </row>
    <row r="60" spans="1:23" x14ac:dyDescent="0.25">
      <c r="A60" s="34">
        <f t="shared" si="5"/>
        <v>0</v>
      </c>
      <c r="B60" s="191" t="s">
        <v>81</v>
      </c>
      <c r="C60" s="191"/>
      <c r="D60" s="20">
        <f t="shared" ca="1" si="7"/>
        <v>0</v>
      </c>
      <c r="E60" s="20">
        <f t="shared" ca="1" si="6"/>
        <v>0</v>
      </c>
      <c r="F60" s="20">
        <f t="shared" ca="1" si="6"/>
        <v>0</v>
      </c>
      <c r="G60" s="20">
        <f t="shared" ca="1" si="6"/>
        <v>0</v>
      </c>
      <c r="H60" s="20">
        <f t="shared" ca="1" si="6"/>
        <v>0</v>
      </c>
      <c r="I60" s="20">
        <f t="shared" ca="1" si="6"/>
        <v>0</v>
      </c>
      <c r="J60" s="20">
        <f t="shared" ca="1" si="6"/>
        <v>0</v>
      </c>
      <c r="K60" s="20">
        <f t="shared" ca="1" si="6"/>
        <v>0</v>
      </c>
      <c r="L60" s="20">
        <f t="shared" ca="1" si="6"/>
        <v>0</v>
      </c>
      <c r="M60" s="20">
        <f t="shared" ca="1" si="6"/>
        <v>0</v>
      </c>
      <c r="N60" s="20">
        <f t="shared" ca="1" si="6"/>
        <v>0</v>
      </c>
      <c r="O60" s="20">
        <f t="shared" ca="1" si="6"/>
        <v>0</v>
      </c>
      <c r="P60" s="20">
        <f t="shared" ca="1" si="6"/>
        <v>0</v>
      </c>
      <c r="Q60" s="20">
        <f t="shared" ca="1" si="6"/>
        <v>0</v>
      </c>
      <c r="R60" s="20">
        <f t="shared" ca="1" si="6"/>
        <v>0</v>
      </c>
      <c r="S60" s="20">
        <f t="shared" ca="1" si="6"/>
        <v>0</v>
      </c>
      <c r="T60" s="16">
        <f t="shared" ca="1" si="6"/>
        <v>0</v>
      </c>
      <c r="U60" s="17"/>
      <c r="V60" s="18"/>
      <c r="W60" s="11"/>
    </row>
    <row r="61" spans="1:23" x14ac:dyDescent="0.25">
      <c r="A61" s="34">
        <f t="shared" si="5"/>
        <v>0</v>
      </c>
      <c r="B61" s="191" t="s">
        <v>81</v>
      </c>
      <c r="C61" s="191"/>
      <c r="D61" s="20">
        <f t="shared" ca="1" si="7"/>
        <v>0</v>
      </c>
      <c r="E61" s="20">
        <f t="shared" ca="1" si="6"/>
        <v>0</v>
      </c>
      <c r="F61" s="20">
        <f t="shared" ca="1" si="6"/>
        <v>0</v>
      </c>
      <c r="G61" s="20">
        <f t="shared" ca="1" si="6"/>
        <v>0</v>
      </c>
      <c r="H61" s="20">
        <f t="shared" ca="1" si="6"/>
        <v>0</v>
      </c>
      <c r="I61" s="20">
        <f t="shared" ca="1" si="6"/>
        <v>0</v>
      </c>
      <c r="J61" s="20">
        <f t="shared" ca="1" si="6"/>
        <v>0</v>
      </c>
      <c r="K61" s="20">
        <f t="shared" ca="1" si="6"/>
        <v>0</v>
      </c>
      <c r="L61" s="20">
        <f t="shared" ca="1" si="6"/>
        <v>0</v>
      </c>
      <c r="M61" s="20">
        <f t="shared" ca="1" si="6"/>
        <v>0</v>
      </c>
      <c r="N61" s="20">
        <f t="shared" ca="1" si="6"/>
        <v>0</v>
      </c>
      <c r="O61" s="20">
        <f t="shared" ca="1" si="6"/>
        <v>0</v>
      </c>
      <c r="P61" s="20">
        <f t="shared" ca="1" si="6"/>
        <v>0</v>
      </c>
      <c r="Q61" s="20">
        <f t="shared" ca="1" si="6"/>
        <v>0</v>
      </c>
      <c r="R61" s="20">
        <f t="shared" ca="1" si="6"/>
        <v>0</v>
      </c>
      <c r="S61" s="20">
        <f t="shared" ca="1" si="6"/>
        <v>0</v>
      </c>
      <c r="T61" s="16">
        <f t="shared" ca="1" si="6"/>
        <v>0</v>
      </c>
      <c r="U61" s="17"/>
      <c r="V61" s="18"/>
      <c r="W61" s="11"/>
    </row>
    <row r="62" spans="1:23" x14ac:dyDescent="0.25">
      <c r="A62" s="34">
        <f t="shared" si="5"/>
        <v>0</v>
      </c>
      <c r="B62" s="191" t="s">
        <v>81</v>
      </c>
      <c r="C62" s="191"/>
      <c r="D62" s="20">
        <f t="shared" ca="1" si="7"/>
        <v>0</v>
      </c>
      <c r="E62" s="20">
        <f t="shared" ca="1" si="6"/>
        <v>0</v>
      </c>
      <c r="F62" s="20">
        <f t="shared" ca="1" si="6"/>
        <v>0</v>
      </c>
      <c r="G62" s="20">
        <f t="shared" ca="1" si="6"/>
        <v>0</v>
      </c>
      <c r="H62" s="20">
        <f t="shared" ca="1" si="6"/>
        <v>0</v>
      </c>
      <c r="I62" s="20">
        <f t="shared" ca="1" si="6"/>
        <v>0</v>
      </c>
      <c r="J62" s="20">
        <f t="shared" ca="1" si="6"/>
        <v>0</v>
      </c>
      <c r="K62" s="20">
        <f t="shared" ca="1" si="6"/>
        <v>0</v>
      </c>
      <c r="L62" s="20">
        <f t="shared" ca="1" si="6"/>
        <v>0</v>
      </c>
      <c r="M62" s="20">
        <f t="shared" ca="1" si="6"/>
        <v>0</v>
      </c>
      <c r="N62" s="20">
        <f t="shared" ca="1" si="6"/>
        <v>0</v>
      </c>
      <c r="O62" s="20">
        <f t="shared" ca="1" si="6"/>
        <v>0</v>
      </c>
      <c r="P62" s="20">
        <f t="shared" ca="1" si="6"/>
        <v>0</v>
      </c>
      <c r="Q62" s="20">
        <f t="shared" ca="1" si="6"/>
        <v>0</v>
      </c>
      <c r="R62" s="20">
        <f t="shared" ca="1" si="6"/>
        <v>0</v>
      </c>
      <c r="S62" s="20">
        <f t="shared" ca="1" si="6"/>
        <v>0</v>
      </c>
      <c r="T62" s="16">
        <f t="shared" ca="1" si="6"/>
        <v>0</v>
      </c>
      <c r="U62" s="17"/>
      <c r="V62" s="18"/>
      <c r="W62" s="11"/>
    </row>
    <row r="63" spans="1:23" x14ac:dyDescent="0.25">
      <c r="A63" s="34">
        <f t="shared" si="5"/>
        <v>0</v>
      </c>
      <c r="B63" s="191" t="s">
        <v>81</v>
      </c>
      <c r="C63" s="191"/>
      <c r="D63" s="20">
        <f t="shared" ca="1" si="7"/>
        <v>0</v>
      </c>
      <c r="E63" s="20">
        <f t="shared" ca="1" si="6"/>
        <v>0</v>
      </c>
      <c r="F63" s="20">
        <f t="shared" ca="1" si="6"/>
        <v>0</v>
      </c>
      <c r="G63" s="20">
        <f t="shared" ca="1" si="6"/>
        <v>0</v>
      </c>
      <c r="H63" s="20">
        <f t="shared" ca="1" si="6"/>
        <v>0</v>
      </c>
      <c r="I63" s="20">
        <f t="shared" ca="1" si="6"/>
        <v>0</v>
      </c>
      <c r="J63" s="20">
        <f t="shared" ca="1" si="6"/>
        <v>0</v>
      </c>
      <c r="K63" s="20">
        <f t="shared" ca="1" si="6"/>
        <v>0</v>
      </c>
      <c r="L63" s="20">
        <f t="shared" ca="1" si="6"/>
        <v>0</v>
      </c>
      <c r="M63" s="20">
        <f t="shared" ca="1" si="6"/>
        <v>0</v>
      </c>
      <c r="N63" s="20">
        <f t="shared" ca="1" si="6"/>
        <v>0</v>
      </c>
      <c r="O63" s="20">
        <f t="shared" ca="1" si="6"/>
        <v>0</v>
      </c>
      <c r="P63" s="20">
        <f t="shared" ca="1" si="6"/>
        <v>0</v>
      </c>
      <c r="Q63" s="20">
        <f t="shared" ca="1" si="6"/>
        <v>0</v>
      </c>
      <c r="R63" s="20">
        <f t="shared" ca="1" si="6"/>
        <v>0</v>
      </c>
      <c r="S63" s="20">
        <f t="shared" ca="1" si="6"/>
        <v>0</v>
      </c>
      <c r="T63" s="16">
        <f t="shared" ref="T63:T68" ca="1" si="8">SUMIF($B$3:$T$45,$B63,T$3:T$45)</f>
        <v>0</v>
      </c>
      <c r="U63" s="17"/>
      <c r="V63" s="18"/>
      <c r="W63" s="11"/>
    </row>
    <row r="64" spans="1:23" x14ac:dyDescent="0.25">
      <c r="A64" s="34">
        <f t="shared" ref="A64" si="9">COUNTIF($B$3:$B$45,B64)</f>
        <v>0</v>
      </c>
      <c r="B64" s="191" t="s">
        <v>81</v>
      </c>
      <c r="C64" s="191"/>
      <c r="D64" s="20">
        <f t="shared" ca="1" si="7"/>
        <v>0</v>
      </c>
      <c r="E64" s="20">
        <f t="shared" ca="1" si="7"/>
        <v>0</v>
      </c>
      <c r="F64" s="20">
        <f t="shared" ca="1" si="7"/>
        <v>0</v>
      </c>
      <c r="G64" s="20">
        <f t="shared" ca="1" si="7"/>
        <v>0</v>
      </c>
      <c r="H64" s="20">
        <f t="shared" ca="1" si="7"/>
        <v>0</v>
      </c>
      <c r="I64" s="20">
        <f t="shared" ca="1" si="7"/>
        <v>0</v>
      </c>
      <c r="J64" s="20">
        <f t="shared" ca="1" si="7"/>
        <v>0</v>
      </c>
      <c r="K64" s="20">
        <f t="shared" ca="1" si="7"/>
        <v>0</v>
      </c>
      <c r="L64" s="20">
        <f t="shared" ca="1" si="7"/>
        <v>0</v>
      </c>
      <c r="M64" s="20">
        <f t="shared" ca="1" si="7"/>
        <v>0</v>
      </c>
      <c r="N64" s="20">
        <f t="shared" ca="1" si="7"/>
        <v>0</v>
      </c>
      <c r="O64" s="20">
        <f t="shared" ca="1" si="7"/>
        <v>0</v>
      </c>
      <c r="P64" s="20">
        <f t="shared" ca="1" si="7"/>
        <v>0</v>
      </c>
      <c r="Q64" s="20">
        <f t="shared" ca="1" si="7"/>
        <v>0</v>
      </c>
      <c r="R64" s="20">
        <f t="shared" ca="1" si="7"/>
        <v>0</v>
      </c>
      <c r="S64" s="20">
        <f t="shared" ca="1" si="7"/>
        <v>0</v>
      </c>
      <c r="T64" s="16">
        <f t="shared" ca="1" si="8"/>
        <v>0</v>
      </c>
      <c r="U64" s="17"/>
      <c r="V64" s="18"/>
      <c r="W64" s="11"/>
    </row>
    <row r="65" spans="1:23" x14ac:dyDescent="0.25">
      <c r="A65" s="34">
        <f t="shared" si="5"/>
        <v>0</v>
      </c>
      <c r="B65" s="191" t="s">
        <v>81</v>
      </c>
      <c r="C65" s="191"/>
      <c r="D65" s="20">
        <f t="shared" ca="1" si="7"/>
        <v>0</v>
      </c>
      <c r="E65" s="20">
        <f t="shared" ca="1" si="7"/>
        <v>0</v>
      </c>
      <c r="F65" s="20">
        <f t="shared" ca="1" si="7"/>
        <v>0</v>
      </c>
      <c r="G65" s="20">
        <f t="shared" ca="1" si="7"/>
        <v>0</v>
      </c>
      <c r="H65" s="20">
        <f t="shared" ca="1" si="7"/>
        <v>0</v>
      </c>
      <c r="I65" s="20">
        <f t="shared" ca="1" si="7"/>
        <v>0</v>
      </c>
      <c r="J65" s="20">
        <f t="shared" ca="1" si="7"/>
        <v>0</v>
      </c>
      <c r="K65" s="20">
        <f t="shared" ca="1" si="7"/>
        <v>0</v>
      </c>
      <c r="L65" s="20">
        <f t="shared" ca="1" si="7"/>
        <v>0</v>
      </c>
      <c r="M65" s="20">
        <f t="shared" ca="1" si="7"/>
        <v>0</v>
      </c>
      <c r="N65" s="20">
        <f t="shared" ca="1" si="7"/>
        <v>0</v>
      </c>
      <c r="O65" s="20">
        <f t="shared" ca="1" si="7"/>
        <v>0</v>
      </c>
      <c r="P65" s="20">
        <f t="shared" ca="1" si="7"/>
        <v>0</v>
      </c>
      <c r="Q65" s="20">
        <f t="shared" ca="1" si="7"/>
        <v>0</v>
      </c>
      <c r="R65" s="20">
        <f t="shared" ca="1" si="7"/>
        <v>0</v>
      </c>
      <c r="S65" s="20">
        <f t="shared" ca="1" si="7"/>
        <v>0</v>
      </c>
      <c r="T65" s="16">
        <f t="shared" ca="1" si="8"/>
        <v>0</v>
      </c>
      <c r="U65" s="17"/>
      <c r="V65" s="18"/>
      <c r="W65" s="11"/>
    </row>
    <row r="66" spans="1:23" x14ac:dyDescent="0.25">
      <c r="A66" s="34">
        <f t="shared" si="5"/>
        <v>0</v>
      </c>
      <c r="B66" s="191" t="s">
        <v>81</v>
      </c>
      <c r="C66" s="191"/>
      <c r="D66" s="20">
        <f t="shared" ca="1" si="7"/>
        <v>0</v>
      </c>
      <c r="E66" s="20">
        <f t="shared" ca="1" si="7"/>
        <v>0</v>
      </c>
      <c r="F66" s="20">
        <f t="shared" ca="1" si="7"/>
        <v>0</v>
      </c>
      <c r="G66" s="20">
        <f t="shared" ca="1" si="7"/>
        <v>0</v>
      </c>
      <c r="H66" s="20">
        <f t="shared" ca="1" si="7"/>
        <v>0</v>
      </c>
      <c r="I66" s="20">
        <f t="shared" ca="1" si="7"/>
        <v>0</v>
      </c>
      <c r="J66" s="20">
        <f t="shared" ca="1" si="7"/>
        <v>0</v>
      </c>
      <c r="K66" s="20">
        <f t="shared" ca="1" si="7"/>
        <v>0</v>
      </c>
      <c r="L66" s="20">
        <f t="shared" ca="1" si="7"/>
        <v>0</v>
      </c>
      <c r="M66" s="20">
        <f t="shared" ca="1" si="7"/>
        <v>0</v>
      </c>
      <c r="N66" s="20">
        <f t="shared" ca="1" si="7"/>
        <v>0</v>
      </c>
      <c r="O66" s="20">
        <f t="shared" ca="1" si="7"/>
        <v>0</v>
      </c>
      <c r="P66" s="20">
        <f t="shared" ca="1" si="7"/>
        <v>0</v>
      </c>
      <c r="Q66" s="20">
        <f t="shared" ca="1" si="7"/>
        <v>0</v>
      </c>
      <c r="R66" s="20">
        <f t="shared" ca="1" si="7"/>
        <v>0</v>
      </c>
      <c r="S66" s="20">
        <f t="shared" ca="1" si="7"/>
        <v>0</v>
      </c>
      <c r="T66" s="16">
        <f t="shared" ca="1" si="8"/>
        <v>0</v>
      </c>
      <c r="U66" s="17"/>
      <c r="V66" s="18"/>
      <c r="W66" s="11"/>
    </row>
    <row r="67" spans="1:23" x14ac:dyDescent="0.25">
      <c r="A67" s="34">
        <f t="shared" si="5"/>
        <v>0</v>
      </c>
      <c r="B67" s="191" t="s">
        <v>81</v>
      </c>
      <c r="C67" s="191"/>
      <c r="D67" s="20">
        <f t="shared" ca="1" si="7"/>
        <v>0</v>
      </c>
      <c r="E67" s="20">
        <f t="shared" ca="1" si="7"/>
        <v>0</v>
      </c>
      <c r="F67" s="20">
        <f t="shared" ca="1" si="7"/>
        <v>0</v>
      </c>
      <c r="G67" s="20">
        <f t="shared" ca="1" si="7"/>
        <v>0</v>
      </c>
      <c r="H67" s="20">
        <f t="shared" ca="1" si="7"/>
        <v>0</v>
      </c>
      <c r="I67" s="20">
        <f t="shared" ca="1" si="7"/>
        <v>0</v>
      </c>
      <c r="J67" s="20">
        <f t="shared" ca="1" si="7"/>
        <v>0</v>
      </c>
      <c r="K67" s="20">
        <f t="shared" ca="1" si="7"/>
        <v>0</v>
      </c>
      <c r="L67" s="20">
        <f t="shared" ca="1" si="7"/>
        <v>0</v>
      </c>
      <c r="M67" s="20">
        <f t="shared" ca="1" si="7"/>
        <v>0</v>
      </c>
      <c r="N67" s="20">
        <f t="shared" ca="1" si="7"/>
        <v>0</v>
      </c>
      <c r="O67" s="20">
        <f t="shared" ca="1" si="7"/>
        <v>0</v>
      </c>
      <c r="P67" s="20">
        <f t="shared" ca="1" si="7"/>
        <v>0</v>
      </c>
      <c r="Q67" s="20">
        <f t="shared" ca="1" si="7"/>
        <v>0</v>
      </c>
      <c r="R67" s="20">
        <f t="shared" ca="1" si="7"/>
        <v>0</v>
      </c>
      <c r="S67" s="20">
        <f t="shared" ca="1" si="7"/>
        <v>0</v>
      </c>
      <c r="T67" s="16">
        <f t="shared" ca="1" si="8"/>
        <v>0</v>
      </c>
      <c r="U67" s="17"/>
      <c r="V67" s="18"/>
      <c r="W67" s="11"/>
    </row>
    <row r="68" spans="1:23" ht="15.75" thickBot="1" x14ac:dyDescent="0.3">
      <c r="A68" s="34">
        <f t="shared" si="5"/>
        <v>0</v>
      </c>
      <c r="B68" s="191" t="s">
        <v>81</v>
      </c>
      <c r="C68" s="191"/>
      <c r="D68" s="15">
        <f t="shared" ca="1" si="7"/>
        <v>0</v>
      </c>
      <c r="E68" s="15">
        <f t="shared" ca="1" si="7"/>
        <v>0</v>
      </c>
      <c r="F68" s="15">
        <f t="shared" ca="1" si="7"/>
        <v>0</v>
      </c>
      <c r="G68" s="15">
        <f t="shared" ca="1" si="7"/>
        <v>0</v>
      </c>
      <c r="H68" s="15">
        <f t="shared" ca="1" si="7"/>
        <v>0</v>
      </c>
      <c r="I68" s="15">
        <f t="shared" ca="1" si="7"/>
        <v>0</v>
      </c>
      <c r="J68" s="15">
        <f t="shared" ca="1" si="7"/>
        <v>0</v>
      </c>
      <c r="K68" s="15">
        <f t="shared" ca="1" si="7"/>
        <v>0</v>
      </c>
      <c r="L68" s="15">
        <f t="shared" ca="1" si="7"/>
        <v>0</v>
      </c>
      <c r="M68" s="15">
        <f t="shared" ca="1" si="7"/>
        <v>0</v>
      </c>
      <c r="N68" s="15">
        <f t="shared" ca="1" si="7"/>
        <v>0</v>
      </c>
      <c r="O68" s="15">
        <f t="shared" ca="1" si="7"/>
        <v>0</v>
      </c>
      <c r="P68" s="15">
        <f t="shared" ca="1" si="7"/>
        <v>0</v>
      </c>
      <c r="Q68" s="15">
        <f t="shared" ca="1" si="7"/>
        <v>0</v>
      </c>
      <c r="R68" s="15">
        <f t="shared" ca="1" si="7"/>
        <v>0</v>
      </c>
      <c r="S68" s="15">
        <f t="shared" ca="1" si="7"/>
        <v>0</v>
      </c>
      <c r="T68" s="16">
        <f t="shared" ca="1" si="8"/>
        <v>0</v>
      </c>
      <c r="U68" s="17"/>
      <c r="V68" s="18"/>
      <c r="W68" s="11"/>
    </row>
    <row r="69" spans="1:23" ht="15.75" thickBot="1" x14ac:dyDescent="0.3">
      <c r="A69" s="22">
        <f>SUM(A48:A68)</f>
        <v>43</v>
      </c>
      <c r="B69" s="190" t="s">
        <v>22</v>
      </c>
      <c r="C69" s="190"/>
      <c r="D69" s="25">
        <f t="shared" ref="D69:T69" ca="1" si="10">SUM(D48:D68)</f>
        <v>48900</v>
      </c>
      <c r="E69" s="25">
        <f t="shared" ca="1" si="10"/>
        <v>328800</v>
      </c>
      <c r="F69" s="25">
        <f t="shared" ca="1" si="10"/>
        <v>4800</v>
      </c>
      <c r="G69" s="25">
        <f t="shared" ca="1" si="10"/>
        <v>475000</v>
      </c>
      <c r="H69" s="25">
        <f t="shared" ca="1" si="10"/>
        <v>2300</v>
      </c>
      <c r="I69" s="25">
        <f t="shared" ca="1" si="10"/>
        <v>600</v>
      </c>
      <c r="J69" s="25">
        <f t="shared" ca="1" si="10"/>
        <v>5300</v>
      </c>
      <c r="K69" s="25">
        <f t="shared" ca="1" si="10"/>
        <v>31620</v>
      </c>
      <c r="L69" s="25">
        <f t="shared" ca="1" si="10"/>
        <v>109150</v>
      </c>
      <c r="M69" s="25">
        <f t="shared" ca="1" si="10"/>
        <v>25500</v>
      </c>
      <c r="N69" s="25">
        <f t="shared" ca="1" si="10"/>
        <v>0</v>
      </c>
      <c r="O69" s="25">
        <f t="shared" ca="1" si="10"/>
        <v>69100</v>
      </c>
      <c r="P69" s="25">
        <f t="shared" ca="1" si="10"/>
        <v>3255</v>
      </c>
      <c r="Q69" s="25">
        <f t="shared" ca="1" si="10"/>
        <v>0</v>
      </c>
      <c r="R69" s="25">
        <f t="shared" ca="1" si="10"/>
        <v>0</v>
      </c>
      <c r="S69" s="25">
        <f t="shared" ca="1" si="10"/>
        <v>165900</v>
      </c>
      <c r="T69" s="26">
        <f t="shared" ca="1" si="10"/>
        <v>1270225</v>
      </c>
      <c r="U69" s="27"/>
      <c r="V69" s="28"/>
      <c r="W69" s="29"/>
    </row>
    <row r="70" spans="1:23" x14ac:dyDescent="0.25">
      <c r="A70" s="37"/>
      <c r="C70" s="38"/>
      <c r="D70" s="39"/>
      <c r="E70" s="39"/>
      <c r="F70" s="39"/>
      <c r="G70" s="39"/>
      <c r="H70" s="39"/>
      <c r="I70" s="39"/>
      <c r="J70" s="39"/>
      <c r="K70" s="39"/>
      <c r="L70" s="39"/>
      <c r="M70" s="39"/>
      <c r="N70" s="40"/>
      <c r="O70" s="41"/>
      <c r="P70" s="40"/>
      <c r="Q70" s="40"/>
      <c r="R70" s="40"/>
      <c r="S70" s="39"/>
      <c r="T70" s="42"/>
      <c r="U70" s="21"/>
      <c r="V70" s="18"/>
      <c r="W70" s="11"/>
    </row>
    <row r="71" spans="1:23" x14ac:dyDescent="0.25">
      <c r="A71" s="37"/>
      <c r="C71" s="38"/>
      <c r="D71" s="39"/>
      <c r="E71" s="39"/>
      <c r="F71" s="39"/>
      <c r="G71" s="39"/>
      <c r="H71" s="39"/>
      <c r="I71" s="39"/>
      <c r="J71" s="39"/>
      <c r="K71" s="39"/>
      <c r="L71" s="39"/>
      <c r="M71" s="39"/>
      <c r="N71" s="40"/>
      <c r="O71" s="41"/>
      <c r="P71" s="40"/>
      <c r="Q71" s="40"/>
      <c r="R71" s="40"/>
      <c r="S71" s="39"/>
      <c r="T71" s="42"/>
      <c r="U71" s="21"/>
      <c r="V71" s="18"/>
      <c r="W71" s="11"/>
    </row>
    <row r="72" spans="1:23" x14ac:dyDescent="0.25">
      <c r="A72" s="37"/>
      <c r="C72" s="38"/>
      <c r="D72" s="39"/>
      <c r="E72" s="39"/>
      <c r="F72" s="39"/>
      <c r="G72" s="39"/>
      <c r="H72" s="39"/>
      <c r="I72" s="39"/>
      <c r="J72" s="39"/>
      <c r="K72" s="39"/>
      <c r="L72" s="39"/>
      <c r="M72" s="39"/>
      <c r="N72" s="40"/>
      <c r="O72" s="41"/>
      <c r="P72" s="40"/>
      <c r="Q72" s="40"/>
      <c r="R72" s="40"/>
      <c r="S72" s="39"/>
      <c r="T72" s="42"/>
      <c r="U72" s="21"/>
      <c r="V72" s="18"/>
      <c r="W72" s="11"/>
    </row>
    <row r="73" spans="1:23" x14ac:dyDescent="0.25">
      <c r="A73" s="37"/>
      <c r="C73" s="38"/>
      <c r="D73" s="39"/>
      <c r="E73" s="39"/>
      <c r="F73" s="39"/>
      <c r="G73" s="39"/>
      <c r="H73" s="39"/>
      <c r="I73" s="39"/>
      <c r="J73" s="39"/>
      <c r="K73" s="39"/>
      <c r="L73" s="39"/>
      <c r="M73" s="39"/>
      <c r="N73" s="40"/>
      <c r="O73" s="41"/>
      <c r="P73" s="40"/>
      <c r="Q73" s="40"/>
      <c r="R73" s="40"/>
      <c r="S73" s="39"/>
      <c r="T73" s="42"/>
      <c r="U73" s="21"/>
      <c r="V73" s="18"/>
      <c r="W73" s="11"/>
    </row>
    <row r="74" spans="1:23" x14ac:dyDescent="0.25">
      <c r="A74" s="37"/>
      <c r="C74" s="38"/>
      <c r="D74" s="39"/>
      <c r="E74" s="39"/>
      <c r="F74" s="39"/>
      <c r="G74" s="39"/>
      <c r="H74" s="39"/>
      <c r="I74" s="39"/>
      <c r="J74" s="39"/>
      <c r="K74" s="39"/>
      <c r="L74" s="39"/>
      <c r="M74" s="39"/>
      <c r="N74" s="40"/>
      <c r="O74" s="41"/>
      <c r="P74" s="40"/>
      <c r="Q74" s="40"/>
      <c r="R74" s="40"/>
      <c r="S74" s="39"/>
      <c r="T74" s="42"/>
      <c r="U74" s="21"/>
      <c r="V74" s="18"/>
      <c r="W74" s="11"/>
    </row>
    <row r="75" spans="1:23" x14ac:dyDescent="0.25">
      <c r="A75" s="37"/>
      <c r="C75" s="38"/>
      <c r="D75" s="39"/>
      <c r="E75" s="39"/>
      <c r="F75" s="39"/>
      <c r="G75" s="39"/>
      <c r="H75" s="39"/>
      <c r="I75" s="39"/>
      <c r="J75" s="39"/>
      <c r="K75" s="39"/>
      <c r="L75" s="39"/>
      <c r="M75" s="39"/>
      <c r="N75" s="40"/>
      <c r="O75" s="41"/>
      <c r="P75" s="40"/>
      <c r="Q75" s="40"/>
      <c r="R75" s="40"/>
      <c r="S75" s="39"/>
      <c r="T75" s="42"/>
      <c r="U75" s="21"/>
      <c r="V75" s="18"/>
      <c r="W75" s="11"/>
    </row>
  </sheetData>
  <mergeCells count="23">
    <mergeCell ref="B53:C53"/>
    <mergeCell ref="B54:C54"/>
    <mergeCell ref="B55:C55"/>
    <mergeCell ref="B52:C52"/>
    <mergeCell ref="B1:U1"/>
    <mergeCell ref="B48:C48"/>
    <mergeCell ref="B49:C49"/>
    <mergeCell ref="B50:C50"/>
    <mergeCell ref="B51:C51"/>
    <mergeCell ref="B69:C69"/>
    <mergeCell ref="B65:C65"/>
    <mergeCell ref="B56:C56"/>
    <mergeCell ref="B57:C57"/>
    <mergeCell ref="B66:C66"/>
    <mergeCell ref="B67:C67"/>
    <mergeCell ref="B68:C68"/>
    <mergeCell ref="B63:C63"/>
    <mergeCell ref="B64:C64"/>
    <mergeCell ref="B58:C58"/>
    <mergeCell ref="B59:C59"/>
    <mergeCell ref="B60:C60"/>
    <mergeCell ref="B61:C61"/>
    <mergeCell ref="B62:C6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Review 2013</vt:lpstr>
      <vt:lpstr>LS 2013</vt:lpstr>
      <vt:lpstr>LCS Jan-13</vt:lpstr>
      <vt:lpstr>LCS Feb-13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DAHER CIS</dc:creator>
  <cp:lastModifiedBy>DAHER CIS</cp:lastModifiedBy>
  <dcterms:created xsi:type="dcterms:W3CDTF">2014-06-11T05:40:35Z</dcterms:created>
  <dcterms:modified xsi:type="dcterms:W3CDTF">2014-06-26T08:08:19Z</dcterms:modified>
</cp:coreProperties>
</file>