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95" windowWidth="18195" windowHeight="10740" tabRatio="599"/>
  </bookViews>
  <sheets>
    <sheet name="Review 2013" sheetId="1" r:id="rId1"/>
    <sheet name="LS 2013" sheetId="2" r:id="rId2"/>
    <sheet name="LCS Jan-13" sheetId="3" r:id="rId3"/>
    <sheet name="LCS Feb-13" sheetId="4" r:id="rId4"/>
  </sheets>
  <calcPr calcId="145621"/>
</workbook>
</file>

<file path=xl/calcChain.xml><?xml version="1.0" encoding="utf-8"?>
<calcChain xmlns="http://schemas.openxmlformats.org/spreadsheetml/2006/main">
  <c r="H64" i="2" l="1"/>
  <c r="H4" i="1"/>
  <c r="L3" i="1" l="1"/>
  <c r="H24" i="2" l="1"/>
  <c r="A54" i="3" l="1"/>
  <c r="A64" i="4"/>
  <c r="F64" i="4"/>
  <c r="G64" i="4"/>
  <c r="H64" i="4"/>
  <c r="I64" i="4"/>
  <c r="J64" i="4"/>
  <c r="K64" i="4"/>
  <c r="L64" i="4"/>
  <c r="M64" i="4"/>
  <c r="N64" i="4"/>
  <c r="O64" i="4"/>
  <c r="P64" i="4"/>
  <c r="Q64" i="4"/>
  <c r="R64" i="4"/>
  <c r="S64" i="4"/>
  <c r="T64" i="4"/>
  <c r="H74" i="2" l="1"/>
  <c r="F15" i="1" s="1"/>
  <c r="H73" i="2"/>
  <c r="F14" i="1" s="1"/>
  <c r="H72" i="2"/>
  <c r="F13" i="1" s="1"/>
  <c r="Q40" i="1"/>
  <c r="P40" i="1"/>
  <c r="O40" i="1"/>
  <c r="N40" i="1"/>
  <c r="M40" i="1"/>
  <c r="L40" i="1"/>
  <c r="K40" i="1"/>
  <c r="J40" i="1"/>
  <c r="I40" i="1"/>
  <c r="H40" i="1"/>
  <c r="G40" i="1"/>
  <c r="F40" i="1"/>
  <c r="E40" i="1"/>
  <c r="D40" i="1"/>
  <c r="C40" i="1"/>
  <c r="B40" i="1"/>
  <c r="A74" i="2" l="1"/>
  <c r="A73" i="2"/>
  <c r="A72" i="2"/>
  <c r="H71" i="2"/>
  <c r="F12" i="1" s="1"/>
  <c r="A71" i="2"/>
  <c r="H70" i="2"/>
  <c r="F11" i="1" s="1"/>
  <c r="A70" i="2"/>
  <c r="H69" i="2"/>
  <c r="F10" i="1" s="1"/>
  <c r="A69" i="2"/>
  <c r="H68" i="2"/>
  <c r="F9" i="1" s="1"/>
  <c r="A68" i="2"/>
  <c r="H67" i="2"/>
  <c r="F8" i="1" s="1"/>
  <c r="A67" i="2"/>
  <c r="H66" i="2"/>
  <c r="F7" i="1" s="1"/>
  <c r="A66" i="2"/>
  <c r="H65" i="2"/>
  <c r="F6" i="1" s="1"/>
  <c r="A65" i="2"/>
  <c r="F5" i="1"/>
  <c r="A64" i="2"/>
  <c r="G63" i="2"/>
  <c r="E4" i="1" s="1"/>
  <c r="F63" i="2"/>
  <c r="D4" i="1" s="1"/>
  <c r="E63" i="2"/>
  <c r="C4" i="1" s="1"/>
  <c r="D63" i="2"/>
  <c r="B4" i="1" s="1"/>
  <c r="A63" i="2"/>
  <c r="H62" i="2"/>
  <c r="H61" i="2"/>
  <c r="H60" i="2"/>
  <c r="H59" i="2"/>
  <c r="H58" i="2"/>
  <c r="H57" i="2"/>
  <c r="H56" i="2"/>
  <c r="H55" i="2"/>
  <c r="H54" i="2"/>
  <c r="H53" i="2"/>
  <c r="H52" i="2"/>
  <c r="H51" i="2"/>
  <c r="H50" i="2"/>
  <c r="H49" i="2"/>
  <c r="H48" i="2"/>
  <c r="H47" i="2"/>
  <c r="H46" i="2"/>
  <c r="H45" i="2"/>
  <c r="H44" i="2"/>
  <c r="H43" i="2"/>
  <c r="H42" i="2"/>
  <c r="H41" i="2"/>
  <c r="H40" i="2"/>
  <c r="H39" i="2"/>
  <c r="H38" i="2"/>
  <c r="H37" i="2"/>
  <c r="H36" i="2"/>
  <c r="H35" i="2"/>
  <c r="H34" i="2"/>
  <c r="H33" i="2"/>
  <c r="H32" i="2"/>
  <c r="H31" i="2"/>
  <c r="H30" i="2"/>
  <c r="H29" i="2"/>
  <c r="H28" i="2"/>
  <c r="H27" i="2"/>
  <c r="H26" i="2"/>
  <c r="H25" i="2"/>
  <c r="H23" i="2"/>
  <c r="H22" i="2"/>
  <c r="H21" i="2"/>
  <c r="H20" i="2"/>
  <c r="H19" i="2"/>
  <c r="H18" i="2"/>
  <c r="H17" i="2"/>
  <c r="H16" i="2"/>
  <c r="H15" i="2"/>
  <c r="H14" i="2"/>
  <c r="H13" i="2"/>
  <c r="H12" i="2"/>
  <c r="H11" i="2"/>
  <c r="H10" i="2"/>
  <c r="H9" i="2"/>
  <c r="H8" i="2"/>
  <c r="H7" i="2"/>
  <c r="H6" i="2"/>
  <c r="H5" i="2"/>
  <c r="H4" i="2"/>
  <c r="H3" i="2"/>
  <c r="A58" i="3"/>
  <c r="A57" i="3"/>
  <c r="A56" i="3"/>
  <c r="A55" i="3"/>
  <c r="A53" i="3"/>
  <c r="A52" i="3"/>
  <c r="A51" i="3"/>
  <c r="A50" i="3"/>
  <c r="A49" i="3"/>
  <c r="A48" i="3"/>
  <c r="A47" i="3"/>
  <c r="A46" i="3"/>
  <c r="A45" i="3"/>
  <c r="A44" i="3"/>
  <c r="A43" i="3"/>
  <c r="A42" i="3"/>
  <c r="A41" i="3"/>
  <c r="A40" i="3"/>
  <c r="A39" i="3"/>
  <c r="A38" i="3"/>
  <c r="S36" i="3"/>
  <c r="R36" i="3"/>
  <c r="Q36" i="3"/>
  <c r="P36" i="3"/>
  <c r="O36" i="3"/>
  <c r="N36" i="3"/>
  <c r="M36" i="3"/>
  <c r="L36" i="3"/>
  <c r="K36" i="3"/>
  <c r="J36" i="3"/>
  <c r="I36" i="3"/>
  <c r="H36" i="3"/>
  <c r="G36" i="3"/>
  <c r="F36" i="3"/>
  <c r="E36" i="3"/>
  <c r="D36" i="3"/>
  <c r="A36" i="3"/>
  <c r="S40" i="1" s="1"/>
  <c r="V35" i="3"/>
  <c r="T35" i="3"/>
  <c r="V34" i="3"/>
  <c r="T34" i="3"/>
  <c r="V33" i="3"/>
  <c r="T33" i="3"/>
  <c r="V32" i="3"/>
  <c r="T32" i="3"/>
  <c r="V31" i="3"/>
  <c r="T31" i="3"/>
  <c r="V30" i="3"/>
  <c r="T30" i="3"/>
  <c r="V29" i="3"/>
  <c r="T29" i="3"/>
  <c r="V28" i="3"/>
  <c r="T28" i="3"/>
  <c r="V27" i="3"/>
  <c r="T27" i="3"/>
  <c r="V26" i="3"/>
  <c r="T26" i="3"/>
  <c r="V25" i="3"/>
  <c r="T25" i="3"/>
  <c r="V24" i="3"/>
  <c r="T24" i="3"/>
  <c r="V23" i="3"/>
  <c r="T23" i="3"/>
  <c r="V22" i="3"/>
  <c r="T22" i="3"/>
  <c r="V21" i="3"/>
  <c r="T21" i="3"/>
  <c r="V20" i="3"/>
  <c r="T20" i="3"/>
  <c r="V19" i="3"/>
  <c r="T19" i="3"/>
  <c r="V18" i="3"/>
  <c r="T18" i="3"/>
  <c r="V17" i="3"/>
  <c r="T17" i="3"/>
  <c r="V16" i="3"/>
  <c r="T16" i="3"/>
  <c r="V15" i="3"/>
  <c r="T15" i="3"/>
  <c r="V14" i="3"/>
  <c r="T14" i="3"/>
  <c r="V13" i="3"/>
  <c r="T13" i="3"/>
  <c r="V12" i="3"/>
  <c r="T12" i="3"/>
  <c r="V11" i="3"/>
  <c r="T11" i="3"/>
  <c r="V10" i="3"/>
  <c r="T10" i="3"/>
  <c r="V9" i="3"/>
  <c r="T9" i="3"/>
  <c r="V8" i="3"/>
  <c r="T8" i="3"/>
  <c r="V7" i="3"/>
  <c r="T7" i="3"/>
  <c r="V6" i="3"/>
  <c r="T6" i="3"/>
  <c r="V5" i="3"/>
  <c r="T5" i="3"/>
  <c r="V4" i="3"/>
  <c r="T4" i="3"/>
  <c r="V3" i="3"/>
  <c r="T3" i="3"/>
  <c r="T68" i="4"/>
  <c r="S68" i="4"/>
  <c r="R68" i="4"/>
  <c r="Q68" i="4"/>
  <c r="P68" i="4"/>
  <c r="O68" i="4"/>
  <c r="N68" i="4"/>
  <c r="M68" i="4"/>
  <c r="L68" i="4"/>
  <c r="K68" i="4"/>
  <c r="J68" i="4"/>
  <c r="I68" i="4"/>
  <c r="H68" i="4"/>
  <c r="G68" i="4"/>
  <c r="F68" i="4"/>
  <c r="A68" i="4"/>
  <c r="S67" i="4"/>
  <c r="R67" i="4"/>
  <c r="Q67" i="4"/>
  <c r="P67" i="4"/>
  <c r="O67" i="4"/>
  <c r="N67" i="4"/>
  <c r="M67" i="4"/>
  <c r="L67" i="4"/>
  <c r="K67" i="4"/>
  <c r="J67" i="4"/>
  <c r="I67" i="4"/>
  <c r="H67" i="4"/>
  <c r="G67" i="4"/>
  <c r="F67" i="4"/>
  <c r="A67" i="4"/>
  <c r="S66" i="4"/>
  <c r="R66" i="4"/>
  <c r="Q66" i="4"/>
  <c r="P66" i="4"/>
  <c r="O66" i="4"/>
  <c r="N66" i="4"/>
  <c r="M66" i="4"/>
  <c r="L66" i="4"/>
  <c r="K66" i="4"/>
  <c r="J66" i="4"/>
  <c r="I66" i="4"/>
  <c r="H66" i="4"/>
  <c r="G66" i="4"/>
  <c r="F66" i="4"/>
  <c r="A66" i="4"/>
  <c r="T65" i="4"/>
  <c r="S65" i="4"/>
  <c r="R65" i="4"/>
  <c r="Q65" i="4"/>
  <c r="P65" i="4"/>
  <c r="O65" i="4"/>
  <c r="N65" i="4"/>
  <c r="M65" i="4"/>
  <c r="L65" i="4"/>
  <c r="K65" i="4"/>
  <c r="J65" i="4"/>
  <c r="I65" i="4"/>
  <c r="H65" i="4"/>
  <c r="G65" i="4"/>
  <c r="F65" i="4"/>
  <c r="A65" i="4"/>
  <c r="T63" i="4"/>
  <c r="S63" i="4"/>
  <c r="R63" i="4"/>
  <c r="Q63" i="4"/>
  <c r="P63" i="4"/>
  <c r="O63" i="4"/>
  <c r="N63" i="4"/>
  <c r="M63" i="4"/>
  <c r="L63" i="4"/>
  <c r="K63" i="4"/>
  <c r="J63" i="4"/>
  <c r="I63" i="4"/>
  <c r="H63" i="4"/>
  <c r="G63" i="4"/>
  <c r="F63" i="4"/>
  <c r="A63" i="4"/>
  <c r="T62" i="4"/>
  <c r="S62" i="4"/>
  <c r="R62" i="4"/>
  <c r="Q62" i="4"/>
  <c r="P62" i="4"/>
  <c r="O62" i="4"/>
  <c r="N62" i="4"/>
  <c r="M62" i="4"/>
  <c r="L62" i="4"/>
  <c r="K62" i="4"/>
  <c r="J62" i="4"/>
  <c r="I62" i="4"/>
  <c r="H62" i="4"/>
  <c r="G62" i="4"/>
  <c r="F62" i="4"/>
  <c r="A62" i="4"/>
  <c r="T61" i="4"/>
  <c r="S61" i="4"/>
  <c r="R61" i="4"/>
  <c r="Q61" i="4"/>
  <c r="P61" i="4"/>
  <c r="O61" i="4"/>
  <c r="N61" i="4"/>
  <c r="M61" i="4"/>
  <c r="L61" i="4"/>
  <c r="K61" i="4"/>
  <c r="J61" i="4"/>
  <c r="I61" i="4"/>
  <c r="H61" i="4"/>
  <c r="G61" i="4"/>
  <c r="F61" i="4"/>
  <c r="A61" i="4"/>
  <c r="S60" i="4"/>
  <c r="R60" i="4"/>
  <c r="Q60" i="4"/>
  <c r="P60" i="4"/>
  <c r="O60" i="4"/>
  <c r="N60" i="4"/>
  <c r="M60" i="4"/>
  <c r="L60" i="4"/>
  <c r="K60" i="4"/>
  <c r="J60" i="4"/>
  <c r="I60" i="4"/>
  <c r="H60" i="4"/>
  <c r="G60" i="4"/>
  <c r="F60" i="4"/>
  <c r="A60" i="4"/>
  <c r="S59" i="4"/>
  <c r="R59" i="4"/>
  <c r="Q59" i="4"/>
  <c r="P59" i="4"/>
  <c r="O59" i="4"/>
  <c r="N59" i="4"/>
  <c r="M59" i="4"/>
  <c r="L59" i="4"/>
  <c r="K59" i="4"/>
  <c r="J59" i="4"/>
  <c r="I59" i="4"/>
  <c r="H59" i="4"/>
  <c r="G59" i="4"/>
  <c r="F59" i="4"/>
  <c r="A59" i="4"/>
  <c r="S58" i="4"/>
  <c r="R58" i="4"/>
  <c r="Q58" i="4"/>
  <c r="P58" i="4"/>
  <c r="O58" i="4"/>
  <c r="N58" i="4"/>
  <c r="M58" i="4"/>
  <c r="L58" i="4"/>
  <c r="K58" i="4"/>
  <c r="J58" i="4"/>
  <c r="I58" i="4"/>
  <c r="H58" i="4"/>
  <c r="G58" i="4"/>
  <c r="F58" i="4"/>
  <c r="A58" i="4"/>
  <c r="S57" i="4"/>
  <c r="R57" i="4"/>
  <c r="Q57" i="4"/>
  <c r="P57" i="4"/>
  <c r="O57" i="4"/>
  <c r="N57" i="4"/>
  <c r="M57" i="4"/>
  <c r="L57" i="4"/>
  <c r="K57" i="4"/>
  <c r="J57" i="4"/>
  <c r="I57" i="4"/>
  <c r="H57" i="4"/>
  <c r="G57" i="4"/>
  <c r="F57" i="4"/>
  <c r="A57" i="4"/>
  <c r="S56" i="4"/>
  <c r="R56" i="4"/>
  <c r="Q56" i="4"/>
  <c r="P56" i="4"/>
  <c r="O56" i="4"/>
  <c r="N56" i="4"/>
  <c r="M56" i="4"/>
  <c r="L56" i="4"/>
  <c r="K56" i="4"/>
  <c r="J56" i="4"/>
  <c r="I56" i="4"/>
  <c r="H56" i="4"/>
  <c r="G56" i="4"/>
  <c r="F56" i="4"/>
  <c r="A56" i="4"/>
  <c r="S55" i="4"/>
  <c r="R55" i="4"/>
  <c r="Q55" i="4"/>
  <c r="P55" i="4"/>
  <c r="O55" i="4"/>
  <c r="N55" i="4"/>
  <c r="M55" i="4"/>
  <c r="L55" i="4"/>
  <c r="K55" i="4"/>
  <c r="J55" i="4"/>
  <c r="I55" i="4"/>
  <c r="H55" i="4"/>
  <c r="G55" i="4"/>
  <c r="F55" i="4"/>
  <c r="A55" i="4"/>
  <c r="S54" i="4"/>
  <c r="R54" i="4"/>
  <c r="Q54" i="4"/>
  <c r="P54" i="4"/>
  <c r="O54" i="4"/>
  <c r="N54" i="4"/>
  <c r="M54" i="4"/>
  <c r="L54" i="4"/>
  <c r="K54" i="4"/>
  <c r="J54" i="4"/>
  <c r="I54" i="4"/>
  <c r="H54" i="4"/>
  <c r="G54" i="4"/>
  <c r="F54" i="4"/>
  <c r="A54" i="4"/>
  <c r="S53" i="4"/>
  <c r="R53" i="4"/>
  <c r="Q53" i="4"/>
  <c r="P53" i="4"/>
  <c r="O53" i="4"/>
  <c r="N53" i="4"/>
  <c r="M53" i="4"/>
  <c r="L53" i="4"/>
  <c r="K53" i="4"/>
  <c r="J53" i="4"/>
  <c r="I53" i="4"/>
  <c r="H53" i="4"/>
  <c r="G53" i="4"/>
  <c r="F53" i="4"/>
  <c r="A53" i="4"/>
  <c r="S52" i="4"/>
  <c r="R52" i="4"/>
  <c r="Q52" i="4"/>
  <c r="P52" i="4"/>
  <c r="O52" i="4"/>
  <c r="N52" i="4"/>
  <c r="M52" i="4"/>
  <c r="L52" i="4"/>
  <c r="K52" i="4"/>
  <c r="J52" i="4"/>
  <c r="I52" i="4"/>
  <c r="H52" i="4"/>
  <c r="G52" i="4"/>
  <c r="F52" i="4"/>
  <c r="A52" i="4"/>
  <c r="S51" i="4"/>
  <c r="R51" i="4"/>
  <c r="Q51" i="4"/>
  <c r="P51" i="4"/>
  <c r="O51" i="4"/>
  <c r="N51" i="4"/>
  <c r="M51" i="4"/>
  <c r="L51" i="4"/>
  <c r="K51" i="4"/>
  <c r="J51" i="4"/>
  <c r="I51" i="4"/>
  <c r="H51" i="4"/>
  <c r="G51" i="4"/>
  <c r="F51" i="4"/>
  <c r="A51" i="4"/>
  <c r="S50" i="4"/>
  <c r="R50" i="4"/>
  <c r="Q50" i="4"/>
  <c r="P50" i="4"/>
  <c r="O50" i="4"/>
  <c r="N50" i="4"/>
  <c r="M50" i="4"/>
  <c r="L50" i="4"/>
  <c r="K50" i="4"/>
  <c r="J50" i="4"/>
  <c r="I50" i="4"/>
  <c r="H50" i="4"/>
  <c r="G50" i="4"/>
  <c r="F50" i="4"/>
  <c r="A50" i="4"/>
  <c r="S49" i="4"/>
  <c r="R49" i="4"/>
  <c r="Q49" i="4"/>
  <c r="P49" i="4"/>
  <c r="O49" i="4"/>
  <c r="N49" i="4"/>
  <c r="M49" i="4"/>
  <c r="L49" i="4"/>
  <c r="K49" i="4"/>
  <c r="J49" i="4"/>
  <c r="I49" i="4"/>
  <c r="H49" i="4"/>
  <c r="G49" i="4"/>
  <c r="F49" i="4"/>
  <c r="A49" i="4"/>
  <c r="S48" i="4"/>
  <c r="R48" i="4"/>
  <c r="Q48" i="4"/>
  <c r="P48" i="4"/>
  <c r="O48" i="4"/>
  <c r="N48" i="4"/>
  <c r="M48" i="4"/>
  <c r="L48" i="4"/>
  <c r="K48" i="4"/>
  <c r="J48" i="4"/>
  <c r="I48" i="4"/>
  <c r="H48" i="4"/>
  <c r="G48" i="4"/>
  <c r="F48" i="4"/>
  <c r="A48" i="4"/>
  <c r="S46" i="4"/>
  <c r="Q41" i="1" s="1"/>
  <c r="R46" i="4"/>
  <c r="P41" i="1" s="1"/>
  <c r="Q46" i="4"/>
  <c r="O41" i="1" s="1"/>
  <c r="P46" i="4"/>
  <c r="N41" i="1" s="1"/>
  <c r="O46" i="4"/>
  <c r="M41" i="1" s="1"/>
  <c r="N46" i="4"/>
  <c r="L41" i="1" s="1"/>
  <c r="M46" i="4"/>
  <c r="K41" i="1" s="1"/>
  <c r="L46" i="4"/>
  <c r="J41" i="1" s="1"/>
  <c r="K46" i="4"/>
  <c r="I41" i="1" s="1"/>
  <c r="J46" i="4"/>
  <c r="H41" i="1" s="1"/>
  <c r="I46" i="4"/>
  <c r="G41" i="1" s="1"/>
  <c r="H46" i="4"/>
  <c r="F41" i="1" s="1"/>
  <c r="G46" i="4"/>
  <c r="E41" i="1" s="1"/>
  <c r="F46" i="4"/>
  <c r="D41" i="1" s="1"/>
  <c r="E46" i="4"/>
  <c r="C41" i="1" s="1"/>
  <c r="D46" i="4"/>
  <c r="B41" i="1" s="1"/>
  <c r="A46" i="4"/>
  <c r="S41" i="1" s="1"/>
  <c r="V45" i="4"/>
  <c r="T45" i="4"/>
  <c r="V44" i="4"/>
  <c r="T44" i="4"/>
  <c r="V43" i="4"/>
  <c r="T43" i="4"/>
  <c r="V42" i="4"/>
  <c r="T42" i="4"/>
  <c r="V41" i="4"/>
  <c r="T41" i="4"/>
  <c r="V40" i="4"/>
  <c r="T40" i="4"/>
  <c r="V39" i="4"/>
  <c r="T39" i="4"/>
  <c r="V38" i="4"/>
  <c r="T38" i="4"/>
  <c r="V37" i="4"/>
  <c r="T37" i="4"/>
  <c r="V36" i="4"/>
  <c r="T36" i="4"/>
  <c r="V35" i="4"/>
  <c r="T35" i="4"/>
  <c r="V34" i="4"/>
  <c r="T34" i="4"/>
  <c r="V33" i="4"/>
  <c r="T33" i="4"/>
  <c r="V32" i="4"/>
  <c r="T32" i="4"/>
  <c r="V31" i="4"/>
  <c r="T31" i="4"/>
  <c r="V30" i="4"/>
  <c r="T30" i="4"/>
  <c r="V29" i="4"/>
  <c r="T29" i="4"/>
  <c r="V28" i="4"/>
  <c r="T28" i="4"/>
  <c r="V27" i="4"/>
  <c r="T27" i="4"/>
  <c r="V26" i="4"/>
  <c r="T26" i="4"/>
  <c r="V25" i="4"/>
  <c r="T25" i="4"/>
  <c r="V24" i="4"/>
  <c r="T24" i="4"/>
  <c r="T56" i="4" s="1"/>
  <c r="V23" i="4"/>
  <c r="T23" i="4"/>
  <c r="V22" i="4"/>
  <c r="T22" i="4"/>
  <c r="V21" i="4"/>
  <c r="T21" i="4"/>
  <c r="V20" i="4"/>
  <c r="T20" i="4"/>
  <c r="V19" i="4"/>
  <c r="T19" i="4"/>
  <c r="V18" i="4"/>
  <c r="T18" i="4"/>
  <c r="T59" i="4" s="1"/>
  <c r="V17" i="4"/>
  <c r="T17" i="4"/>
  <c r="V16" i="4"/>
  <c r="T16" i="4"/>
  <c r="V15" i="4"/>
  <c r="T15" i="4"/>
  <c r="V14" i="4"/>
  <c r="T14" i="4"/>
  <c r="V13" i="4"/>
  <c r="T13" i="4"/>
  <c r="V12" i="4"/>
  <c r="T12" i="4"/>
  <c r="V11" i="4"/>
  <c r="T11" i="4"/>
  <c r="V10" i="4"/>
  <c r="T10" i="4"/>
  <c r="V9" i="4"/>
  <c r="T9" i="4"/>
  <c r="V8" i="4"/>
  <c r="T8" i="4"/>
  <c r="V7" i="4"/>
  <c r="T7" i="4"/>
  <c r="T54" i="4" s="1"/>
  <c r="V6" i="4"/>
  <c r="T6" i="4"/>
  <c r="T52" i="4" s="1"/>
  <c r="V5" i="4"/>
  <c r="T5" i="4"/>
  <c r="T60" i="4" s="1"/>
  <c r="V4" i="4"/>
  <c r="T4" i="4"/>
  <c r="T53" i="4" s="1"/>
  <c r="V3" i="4"/>
  <c r="T3" i="4"/>
  <c r="R42" i="1"/>
  <c r="Q42" i="1"/>
  <c r="P42" i="1"/>
  <c r="O42" i="1"/>
  <c r="N42" i="1"/>
  <c r="M42" i="1"/>
  <c r="L42" i="1"/>
  <c r="K42" i="1"/>
  <c r="J42" i="1"/>
  <c r="I42" i="1"/>
  <c r="H42" i="1"/>
  <c r="G42" i="1"/>
  <c r="F42" i="1"/>
  <c r="E42" i="1"/>
  <c r="D42" i="1"/>
  <c r="C42" i="1"/>
  <c r="B42" i="1"/>
  <c r="S42" i="1"/>
  <c r="Q43" i="1"/>
  <c r="P43" i="1"/>
  <c r="O43" i="1"/>
  <c r="N43" i="1"/>
  <c r="M43" i="1"/>
  <c r="L43" i="1"/>
  <c r="K43" i="1"/>
  <c r="J43" i="1"/>
  <c r="I43" i="1"/>
  <c r="H43" i="1"/>
  <c r="G43" i="1"/>
  <c r="F43" i="1"/>
  <c r="E43" i="1"/>
  <c r="D43" i="1"/>
  <c r="C43" i="1"/>
  <c r="B43" i="1"/>
  <c r="S43" i="1"/>
  <c r="Q44" i="1"/>
  <c r="P44" i="1"/>
  <c r="O44" i="1"/>
  <c r="N44" i="1"/>
  <c r="M44" i="1"/>
  <c r="L44" i="1"/>
  <c r="K44" i="1"/>
  <c r="J44" i="1"/>
  <c r="I44" i="1"/>
  <c r="H44" i="1"/>
  <c r="G44" i="1"/>
  <c r="F44" i="1"/>
  <c r="E44" i="1"/>
  <c r="D44" i="1"/>
  <c r="C44" i="1"/>
  <c r="B44" i="1"/>
  <c r="S44" i="1"/>
  <c r="Q45" i="1"/>
  <c r="P45" i="1"/>
  <c r="O45" i="1"/>
  <c r="N45" i="1"/>
  <c r="M45" i="1"/>
  <c r="L45" i="1"/>
  <c r="K45" i="1"/>
  <c r="J45" i="1"/>
  <c r="I45" i="1"/>
  <c r="H45" i="1"/>
  <c r="G45" i="1"/>
  <c r="F45" i="1"/>
  <c r="E45" i="1"/>
  <c r="D45" i="1"/>
  <c r="C45" i="1"/>
  <c r="B45" i="1"/>
  <c r="Q46" i="1"/>
  <c r="P46" i="1"/>
  <c r="O46" i="1"/>
  <c r="N46" i="1"/>
  <c r="M46" i="1"/>
  <c r="L46" i="1"/>
  <c r="K46" i="1"/>
  <c r="J46" i="1"/>
  <c r="I46" i="1"/>
  <c r="H46" i="1"/>
  <c r="G46" i="1"/>
  <c r="F46" i="1"/>
  <c r="E46" i="1"/>
  <c r="D46" i="1"/>
  <c r="C46" i="1"/>
  <c r="B46" i="1"/>
  <c r="S46" i="1"/>
  <c r="Q47" i="1"/>
  <c r="P47" i="1"/>
  <c r="O47" i="1"/>
  <c r="N47" i="1"/>
  <c r="M47" i="1"/>
  <c r="L47" i="1"/>
  <c r="K47" i="1"/>
  <c r="J47" i="1"/>
  <c r="I47" i="1"/>
  <c r="H47" i="1"/>
  <c r="G47" i="1"/>
  <c r="F47" i="1"/>
  <c r="E47" i="1"/>
  <c r="D47" i="1"/>
  <c r="C47" i="1"/>
  <c r="B47" i="1"/>
  <c r="S47" i="1"/>
  <c r="Q48" i="1"/>
  <c r="P48" i="1"/>
  <c r="O48" i="1"/>
  <c r="N48" i="1"/>
  <c r="M48" i="1"/>
  <c r="L48" i="1"/>
  <c r="K48" i="1"/>
  <c r="J48" i="1"/>
  <c r="I48" i="1"/>
  <c r="H48" i="1"/>
  <c r="G48" i="1"/>
  <c r="F48" i="1"/>
  <c r="E48" i="1"/>
  <c r="D48" i="1"/>
  <c r="C48" i="1"/>
  <c r="B48" i="1"/>
  <c r="S48" i="1"/>
  <c r="Q49" i="1"/>
  <c r="P49" i="1"/>
  <c r="O49" i="1"/>
  <c r="N49" i="1"/>
  <c r="M49" i="1"/>
  <c r="L49" i="1"/>
  <c r="K49" i="1"/>
  <c r="J49" i="1"/>
  <c r="I49" i="1"/>
  <c r="H49" i="1"/>
  <c r="G49" i="1"/>
  <c r="F49" i="1"/>
  <c r="E49" i="1"/>
  <c r="D49" i="1"/>
  <c r="C49" i="1"/>
  <c r="B49" i="1"/>
  <c r="S49" i="1"/>
  <c r="Q50" i="1"/>
  <c r="P50" i="1"/>
  <c r="O50" i="1"/>
  <c r="N50" i="1"/>
  <c r="M50" i="1"/>
  <c r="L50" i="1"/>
  <c r="K50" i="1"/>
  <c r="J50" i="1"/>
  <c r="I50" i="1"/>
  <c r="H50" i="1"/>
  <c r="G50" i="1"/>
  <c r="F50" i="1"/>
  <c r="E50" i="1"/>
  <c r="D50" i="1"/>
  <c r="C50" i="1"/>
  <c r="B50" i="1"/>
  <c r="S50" i="1"/>
  <c r="Q51" i="1"/>
  <c r="P51" i="1"/>
  <c r="O51" i="1"/>
  <c r="N51" i="1"/>
  <c r="M51" i="1"/>
  <c r="L51" i="1"/>
  <c r="K51" i="1"/>
  <c r="J51" i="1"/>
  <c r="I51" i="1"/>
  <c r="H51" i="1"/>
  <c r="G51" i="1"/>
  <c r="F51" i="1"/>
  <c r="E51" i="1"/>
  <c r="D51" i="1"/>
  <c r="C51" i="1"/>
  <c r="B51" i="1"/>
  <c r="S51" i="1"/>
  <c r="H15" i="1" l="1"/>
  <c r="D31" i="1" s="1"/>
  <c r="H14" i="1"/>
  <c r="D30" i="1" s="1"/>
  <c r="H13" i="1"/>
  <c r="D29" i="1" s="1"/>
  <c r="H12" i="1"/>
  <c r="D28" i="1" s="1"/>
  <c r="H11" i="1"/>
  <c r="D27" i="1" s="1"/>
  <c r="H10" i="1"/>
  <c r="D26" i="1" s="1"/>
  <c r="H9" i="1"/>
  <c r="D25" i="1" s="1"/>
  <c r="H8" i="1"/>
  <c r="D24" i="1" s="1"/>
  <c r="H7" i="1"/>
  <c r="D23" i="1" s="1"/>
  <c r="H6" i="1"/>
  <c r="D22" i="1" s="1"/>
  <c r="H5" i="1"/>
  <c r="D21" i="1" s="1"/>
  <c r="T51" i="4"/>
  <c r="T49" i="4"/>
  <c r="D49" i="4"/>
  <c r="D64" i="4"/>
  <c r="E64" i="4"/>
  <c r="T48" i="4"/>
  <c r="B31" i="1"/>
  <c r="B29" i="1"/>
  <c r="H63" i="2"/>
  <c r="D20" i="1"/>
  <c r="V1" i="3"/>
  <c r="A69" i="4"/>
  <c r="R40" i="1"/>
  <c r="P40" i="3"/>
  <c r="G54" i="3"/>
  <c r="I54" i="3"/>
  <c r="K54" i="3"/>
  <c r="M54" i="3"/>
  <c r="O54" i="3"/>
  <c r="Q54" i="3"/>
  <c r="S54" i="3"/>
  <c r="F54" i="3"/>
  <c r="H54" i="3"/>
  <c r="J54" i="3"/>
  <c r="L54" i="3"/>
  <c r="N54" i="3"/>
  <c r="P54" i="3"/>
  <c r="R54" i="3"/>
  <c r="T54" i="3"/>
  <c r="B21" i="1"/>
  <c r="B23" i="1"/>
  <c r="B25" i="1"/>
  <c r="B26" i="1"/>
  <c r="B27" i="1"/>
  <c r="S45" i="1"/>
  <c r="R44" i="1"/>
  <c r="R43" i="1"/>
  <c r="V1" i="4"/>
  <c r="T46" i="4"/>
  <c r="R41" i="1" s="1"/>
  <c r="D48" i="4"/>
  <c r="D50" i="4"/>
  <c r="T55" i="4"/>
  <c r="T57" i="4"/>
  <c r="T58" i="4"/>
  <c r="T66" i="4"/>
  <c r="T67" i="4"/>
  <c r="A59" i="3"/>
  <c r="T36" i="3"/>
  <c r="E54" i="3" s="1"/>
  <c r="R51" i="1"/>
  <c r="R50" i="1"/>
  <c r="R49" i="1"/>
  <c r="R48" i="1"/>
  <c r="Q52" i="1"/>
  <c r="P52" i="1"/>
  <c r="O52" i="1"/>
  <c r="N52" i="1"/>
  <c r="M52" i="1"/>
  <c r="L52" i="1"/>
  <c r="K52" i="1"/>
  <c r="J52" i="1"/>
  <c r="I52" i="1"/>
  <c r="H52" i="1"/>
  <c r="G52" i="1"/>
  <c r="F52" i="1"/>
  <c r="E52" i="1"/>
  <c r="D52" i="1"/>
  <c r="C52" i="1"/>
  <c r="B52" i="1"/>
  <c r="S52" i="1"/>
  <c r="R46" i="1"/>
  <c r="R47" i="1"/>
  <c r="A75" i="2"/>
  <c r="G69" i="4"/>
  <c r="I69" i="4"/>
  <c r="K69" i="4"/>
  <c r="M69" i="4"/>
  <c r="O69" i="4"/>
  <c r="Q69" i="4"/>
  <c r="S69" i="4"/>
  <c r="F69" i="4"/>
  <c r="H69" i="4"/>
  <c r="J69" i="4"/>
  <c r="L69" i="4"/>
  <c r="N69" i="4"/>
  <c r="P69" i="4"/>
  <c r="R69" i="4"/>
  <c r="T41" i="3"/>
  <c r="T44" i="3"/>
  <c r="T40" i="3"/>
  <c r="T43" i="3"/>
  <c r="T42" i="3"/>
  <c r="T46" i="3"/>
  <c r="T48" i="3"/>
  <c r="T47" i="3"/>
  <c r="T50" i="3"/>
  <c r="G38" i="3"/>
  <c r="I38" i="3"/>
  <c r="K38" i="3"/>
  <c r="M38" i="3"/>
  <c r="O38" i="3"/>
  <c r="Q38" i="3"/>
  <c r="S38" i="3"/>
  <c r="G39" i="3"/>
  <c r="I39" i="3"/>
  <c r="K39" i="3"/>
  <c r="M39" i="3"/>
  <c r="O39" i="3"/>
  <c r="Q39" i="3"/>
  <c r="S39" i="3"/>
  <c r="H40" i="3"/>
  <c r="L40" i="3"/>
  <c r="T58" i="3"/>
  <c r="R58" i="3"/>
  <c r="P58" i="3"/>
  <c r="N58" i="3"/>
  <c r="L58" i="3"/>
  <c r="J58" i="3"/>
  <c r="H58" i="3"/>
  <c r="F58" i="3"/>
  <c r="T57" i="3"/>
  <c r="R57" i="3"/>
  <c r="P57" i="3"/>
  <c r="N57" i="3"/>
  <c r="L57" i="3"/>
  <c r="J57" i="3"/>
  <c r="H57" i="3"/>
  <c r="F57" i="3"/>
  <c r="T56" i="3"/>
  <c r="R56" i="3"/>
  <c r="P56" i="3"/>
  <c r="N56" i="3"/>
  <c r="L56" i="3"/>
  <c r="J56" i="3"/>
  <c r="H56" i="3"/>
  <c r="F56" i="3"/>
  <c r="T55" i="3"/>
  <c r="R55" i="3"/>
  <c r="P55" i="3"/>
  <c r="N55" i="3"/>
  <c r="L55" i="3"/>
  <c r="J55" i="3"/>
  <c r="H55" i="3"/>
  <c r="F55" i="3"/>
  <c r="T53" i="3"/>
  <c r="R53" i="3"/>
  <c r="P53" i="3"/>
  <c r="N53" i="3"/>
  <c r="L53" i="3"/>
  <c r="J53" i="3"/>
  <c r="H53" i="3"/>
  <c r="F53" i="3"/>
  <c r="T52" i="3"/>
  <c r="R52" i="3"/>
  <c r="P52" i="3"/>
  <c r="N52" i="3"/>
  <c r="L52" i="3"/>
  <c r="J52" i="3"/>
  <c r="H52" i="3"/>
  <c r="F52" i="3"/>
  <c r="T51" i="3"/>
  <c r="R51" i="3"/>
  <c r="P51" i="3"/>
  <c r="N51" i="3"/>
  <c r="L51" i="3"/>
  <c r="J51" i="3"/>
  <c r="H51" i="3"/>
  <c r="F51" i="3"/>
  <c r="R50" i="3"/>
  <c r="P50" i="3"/>
  <c r="N50" i="3"/>
  <c r="S58" i="3"/>
  <c r="Q58" i="3"/>
  <c r="O58" i="3"/>
  <c r="M58" i="3"/>
  <c r="K58" i="3"/>
  <c r="I58" i="3"/>
  <c r="G58" i="3"/>
  <c r="S57" i="3"/>
  <c r="Q57" i="3"/>
  <c r="O57" i="3"/>
  <c r="M57" i="3"/>
  <c r="K57" i="3"/>
  <c r="I57" i="3"/>
  <c r="G57" i="3"/>
  <c r="S56" i="3"/>
  <c r="Q56" i="3"/>
  <c r="O56" i="3"/>
  <c r="M56" i="3"/>
  <c r="K56" i="3"/>
  <c r="I56" i="3"/>
  <c r="G56" i="3"/>
  <c r="S55" i="3"/>
  <c r="Q55" i="3"/>
  <c r="O55" i="3"/>
  <c r="M55" i="3"/>
  <c r="K55" i="3"/>
  <c r="I55" i="3"/>
  <c r="G55" i="3"/>
  <c r="S53" i="3"/>
  <c r="Q53" i="3"/>
  <c r="O53" i="3"/>
  <c r="M53" i="3"/>
  <c r="K53" i="3"/>
  <c r="I53" i="3"/>
  <c r="G53" i="3"/>
  <c r="S52" i="3"/>
  <c r="Q52" i="3"/>
  <c r="O52" i="3"/>
  <c r="M52" i="3"/>
  <c r="K52" i="3"/>
  <c r="I52" i="3"/>
  <c r="G52" i="3"/>
  <c r="S51" i="3"/>
  <c r="Q51" i="3"/>
  <c r="O51" i="3"/>
  <c r="M51" i="3"/>
  <c r="K51" i="3"/>
  <c r="I51" i="3"/>
  <c r="G51" i="3"/>
  <c r="S50" i="3"/>
  <c r="Q50" i="3"/>
  <c r="O50" i="3"/>
  <c r="M50" i="3"/>
  <c r="K50" i="3"/>
  <c r="I50" i="3"/>
  <c r="G50" i="3"/>
  <c r="L50" i="3"/>
  <c r="H50" i="3"/>
  <c r="S49" i="3"/>
  <c r="Q49" i="3"/>
  <c r="O49" i="3"/>
  <c r="M49" i="3"/>
  <c r="K49" i="3"/>
  <c r="I49" i="3"/>
  <c r="G49" i="3"/>
  <c r="S48" i="3"/>
  <c r="Q48" i="3"/>
  <c r="O48" i="3"/>
  <c r="M48" i="3"/>
  <c r="K48" i="3"/>
  <c r="I48" i="3"/>
  <c r="G48" i="3"/>
  <c r="S47" i="3"/>
  <c r="Q47" i="3"/>
  <c r="O47" i="3"/>
  <c r="M47" i="3"/>
  <c r="K47" i="3"/>
  <c r="I47" i="3"/>
  <c r="G47" i="3"/>
  <c r="S46" i="3"/>
  <c r="Q46" i="3"/>
  <c r="O46" i="3"/>
  <c r="M46" i="3"/>
  <c r="K46" i="3"/>
  <c r="I46" i="3"/>
  <c r="G46" i="3"/>
  <c r="S45" i="3"/>
  <c r="Q45" i="3"/>
  <c r="O45" i="3"/>
  <c r="M45" i="3"/>
  <c r="K45" i="3"/>
  <c r="I45" i="3"/>
  <c r="G45" i="3"/>
  <c r="S44" i="3"/>
  <c r="Q44" i="3"/>
  <c r="O44" i="3"/>
  <c r="M44" i="3"/>
  <c r="K44" i="3"/>
  <c r="I44" i="3"/>
  <c r="G44" i="3"/>
  <c r="S43" i="3"/>
  <c r="Q43" i="3"/>
  <c r="O43" i="3"/>
  <c r="M43" i="3"/>
  <c r="K43" i="3"/>
  <c r="I43" i="3"/>
  <c r="G43" i="3"/>
  <c r="S42" i="3"/>
  <c r="Q42" i="3"/>
  <c r="O42" i="3"/>
  <c r="M42" i="3"/>
  <c r="K42" i="3"/>
  <c r="I42" i="3"/>
  <c r="G42" i="3"/>
  <c r="S41" i="3"/>
  <c r="Q41" i="3"/>
  <c r="O41" i="3"/>
  <c r="M41" i="3"/>
  <c r="K41" i="3"/>
  <c r="I41" i="3"/>
  <c r="G41" i="3"/>
  <c r="S40" i="3"/>
  <c r="Q40" i="3"/>
  <c r="O40" i="3"/>
  <c r="M40" i="3"/>
  <c r="K40" i="3"/>
  <c r="I40" i="3"/>
  <c r="G40" i="3"/>
  <c r="J50" i="3"/>
  <c r="F50" i="3"/>
  <c r="T49" i="3"/>
  <c r="R49" i="3"/>
  <c r="P49" i="3"/>
  <c r="N49" i="3"/>
  <c r="L49" i="3"/>
  <c r="J49" i="3"/>
  <c r="H49" i="3"/>
  <c r="F49" i="3"/>
  <c r="R48" i="3"/>
  <c r="P48" i="3"/>
  <c r="N48" i="3"/>
  <c r="L48" i="3"/>
  <c r="J48" i="3"/>
  <c r="H48" i="3"/>
  <c r="F48" i="3"/>
  <c r="R47" i="3"/>
  <c r="P47" i="3"/>
  <c r="N47" i="3"/>
  <c r="L47" i="3"/>
  <c r="J47" i="3"/>
  <c r="H47" i="3"/>
  <c r="F47" i="3"/>
  <c r="R46" i="3"/>
  <c r="P46" i="3"/>
  <c r="N46" i="3"/>
  <c r="L46" i="3"/>
  <c r="J46" i="3"/>
  <c r="H46" i="3"/>
  <c r="F46" i="3"/>
  <c r="T45" i="3"/>
  <c r="R45" i="3"/>
  <c r="P45" i="3"/>
  <c r="N45" i="3"/>
  <c r="L45" i="3"/>
  <c r="J45" i="3"/>
  <c r="H45" i="3"/>
  <c r="F45" i="3"/>
  <c r="R44" i="3"/>
  <c r="P44" i="3"/>
  <c r="N44" i="3"/>
  <c r="L44" i="3"/>
  <c r="J44" i="3"/>
  <c r="H44" i="3"/>
  <c r="F44" i="3"/>
  <c r="R43" i="3"/>
  <c r="P43" i="3"/>
  <c r="N43" i="3"/>
  <c r="L43" i="3"/>
  <c r="J43" i="3"/>
  <c r="H43" i="3"/>
  <c r="F43" i="3"/>
  <c r="R42" i="3"/>
  <c r="P42" i="3"/>
  <c r="N42" i="3"/>
  <c r="L42" i="3"/>
  <c r="J42" i="3"/>
  <c r="H42" i="3"/>
  <c r="F42" i="3"/>
  <c r="R41" i="3"/>
  <c r="P41" i="3"/>
  <c r="N41" i="3"/>
  <c r="L41" i="3"/>
  <c r="J41" i="3"/>
  <c r="H41" i="3"/>
  <c r="F41" i="3"/>
  <c r="F38" i="3"/>
  <c r="H38" i="3"/>
  <c r="J38" i="3"/>
  <c r="L38" i="3"/>
  <c r="N38" i="3"/>
  <c r="P38" i="3"/>
  <c r="R38" i="3"/>
  <c r="T38" i="3"/>
  <c r="F39" i="3"/>
  <c r="H39" i="3"/>
  <c r="J39" i="3"/>
  <c r="L39" i="3"/>
  <c r="N39" i="3"/>
  <c r="P39" i="3"/>
  <c r="R39" i="3"/>
  <c r="T39" i="3"/>
  <c r="F40" i="3"/>
  <c r="J40" i="3"/>
  <c r="N40" i="3"/>
  <c r="R40" i="3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5" i="4"/>
  <c r="E66" i="4"/>
  <c r="E67" i="4"/>
  <c r="E68" i="4"/>
  <c r="T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5" i="4"/>
  <c r="D66" i="4"/>
  <c r="D67" i="4"/>
  <c r="D68" i="4"/>
  <c r="R45" i="1"/>
  <c r="B24" i="1" l="1"/>
  <c r="B28" i="1"/>
  <c r="B30" i="1"/>
  <c r="B22" i="1"/>
  <c r="H16" i="1"/>
  <c r="F4" i="1"/>
  <c r="B20" i="1" s="1"/>
  <c r="C21" i="1" s="1"/>
  <c r="D57" i="3"/>
  <c r="I63" i="2"/>
  <c r="H75" i="2"/>
  <c r="D39" i="3"/>
  <c r="E47" i="3"/>
  <c r="D49" i="3"/>
  <c r="E56" i="3"/>
  <c r="D45" i="3"/>
  <c r="E43" i="3"/>
  <c r="E51" i="3"/>
  <c r="D52" i="3"/>
  <c r="D40" i="3"/>
  <c r="D38" i="3"/>
  <c r="E40" i="3"/>
  <c r="E39" i="3"/>
  <c r="E38" i="3"/>
  <c r="D43" i="3"/>
  <c r="D47" i="3"/>
  <c r="E41" i="3"/>
  <c r="E45" i="3"/>
  <c r="E49" i="3"/>
  <c r="E53" i="3"/>
  <c r="E58" i="3"/>
  <c r="D55" i="3"/>
  <c r="D41" i="3"/>
  <c r="D42" i="3"/>
  <c r="D44" i="3"/>
  <c r="D46" i="3"/>
  <c r="D48" i="3"/>
  <c r="D50" i="3"/>
  <c r="E42" i="3"/>
  <c r="E44" i="3"/>
  <c r="E46" i="3"/>
  <c r="E48" i="3"/>
  <c r="E50" i="3"/>
  <c r="E52" i="3"/>
  <c r="E55" i="3"/>
  <c r="E57" i="3"/>
  <c r="D51" i="3"/>
  <c r="D53" i="3"/>
  <c r="D56" i="3"/>
  <c r="D58" i="3"/>
  <c r="D54" i="3"/>
  <c r="T69" i="4"/>
  <c r="R52" i="1"/>
  <c r="D53" i="1" s="1"/>
  <c r="T59" i="3"/>
  <c r="P59" i="3"/>
  <c r="L59" i="3"/>
  <c r="H59" i="3"/>
  <c r="D69" i="4"/>
  <c r="R59" i="3"/>
  <c r="N59" i="3"/>
  <c r="J59" i="3"/>
  <c r="F59" i="3"/>
  <c r="Q59" i="3"/>
  <c r="M59" i="3"/>
  <c r="I59" i="3"/>
  <c r="S59" i="3"/>
  <c r="O59" i="3"/>
  <c r="K59" i="3"/>
  <c r="G59" i="3"/>
  <c r="E69" i="4"/>
  <c r="F16" i="1" l="1"/>
  <c r="G4" i="1" s="1"/>
  <c r="E59" i="3"/>
  <c r="L53" i="1"/>
  <c r="D59" i="3"/>
  <c r="C24" i="1"/>
  <c r="C26" i="1"/>
  <c r="F53" i="1"/>
  <c r="E53" i="1"/>
  <c r="O53" i="1"/>
  <c r="M53" i="1"/>
  <c r="N53" i="1"/>
  <c r="P53" i="1"/>
  <c r="I53" i="1"/>
  <c r="Q53" i="1"/>
  <c r="J53" i="1"/>
  <c r="G53" i="1"/>
  <c r="H53" i="1"/>
  <c r="K53" i="1"/>
  <c r="B53" i="1"/>
  <c r="C53" i="1"/>
  <c r="G15" i="1" l="1"/>
  <c r="G13" i="1"/>
  <c r="G11" i="1"/>
  <c r="G9" i="1"/>
  <c r="G7" i="1"/>
  <c r="G5" i="1"/>
  <c r="G14" i="1"/>
  <c r="G12" i="1"/>
  <c r="G10" i="1"/>
  <c r="G8" i="1"/>
  <c r="G6" i="1"/>
  <c r="B32" i="1"/>
  <c r="C22" i="1"/>
  <c r="C30" i="1"/>
  <c r="C31" i="1"/>
  <c r="C27" i="1"/>
  <c r="C25" i="1"/>
  <c r="C23" i="1"/>
  <c r="C29" i="1"/>
  <c r="C28" i="1"/>
  <c r="D32" i="1"/>
  <c r="R53" i="1"/>
  <c r="G16" i="1" l="1"/>
</calcChain>
</file>

<file path=xl/sharedStrings.xml><?xml version="1.0" encoding="utf-8"?>
<sst xmlns="http://schemas.openxmlformats.org/spreadsheetml/2006/main" count="681" uniqueCount="54">
  <si>
    <t>File</t>
  </si>
  <si>
    <t>Client</t>
  </si>
  <si>
    <t>Date</t>
  </si>
  <si>
    <t>Оформление 1-го листа ДТ</t>
  </si>
  <si>
    <t>Добавочный лист ДТ</t>
  </si>
  <si>
    <t>Дополнение к ДТ</t>
  </si>
  <si>
    <t>Документальное оформление, получение</t>
  </si>
  <si>
    <t>Оформление 1-го листа КТС</t>
  </si>
  <si>
    <t>Добавочный лист КТС</t>
  </si>
  <si>
    <t>Док. оформление окончательной КТС</t>
  </si>
  <si>
    <t>Перевод инвойсов</t>
  </si>
  <si>
    <t>Доставка груза до 1000 кг.</t>
  </si>
  <si>
    <t>Досмот +фото +акт</t>
  </si>
  <si>
    <t>Подписание писем на исп. ден. Средств</t>
  </si>
  <si>
    <t>Прохождение спец.видов контроля</t>
  </si>
  <si>
    <t>Обслуживание ячейки</t>
  </si>
  <si>
    <t>Предварительный осмотр+досмотр</t>
  </si>
  <si>
    <t>Изготовление СЕРТ.ДОС</t>
  </si>
  <si>
    <t>Прочее</t>
  </si>
  <si>
    <t>Total</t>
  </si>
  <si>
    <t>Observations</t>
  </si>
  <si>
    <t>-</t>
  </si>
  <si>
    <t>AVT</t>
  </si>
  <si>
    <t>BASTION SUD</t>
  </si>
  <si>
    <t>CHANEL</t>
  </si>
  <si>
    <t>DIOR</t>
  </si>
  <si>
    <t>INDUSOFT</t>
  </si>
  <si>
    <t>HERMES</t>
  </si>
  <si>
    <t>Прочее = Расходы связанные с вып.тамож.форм</t>
  </si>
  <si>
    <t>Документальное оформление, полуение</t>
  </si>
  <si>
    <t>Организация и прведение  осмотва</t>
  </si>
  <si>
    <t>Переупаковка, маркеровка</t>
  </si>
  <si>
    <t>MONTHS</t>
  </si>
  <si>
    <t>TOTAL</t>
  </si>
  <si>
    <t>Qty. of Files</t>
  </si>
  <si>
    <t>%</t>
  </si>
  <si>
    <t>Variation</t>
  </si>
  <si>
    <t>Average amount for AVT file</t>
  </si>
  <si>
    <t>Distribution by month</t>
  </si>
  <si>
    <t>LCS</t>
  </si>
  <si>
    <t>EUR</t>
  </si>
  <si>
    <t>1  RUB =</t>
  </si>
  <si>
    <t>1 EUR =</t>
  </si>
  <si>
    <t>x</t>
  </si>
  <si>
    <t>y</t>
  </si>
  <si>
    <t>z</t>
  </si>
  <si>
    <t>f</t>
  </si>
  <si>
    <t>e</t>
  </si>
  <si>
    <t>g</t>
  </si>
  <si>
    <t>j</t>
  </si>
  <si>
    <t>n</t>
  </si>
  <si>
    <t>w</t>
  </si>
  <si>
    <t>LS</t>
  </si>
  <si>
    <t>All amounts are in 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</si>
</sst>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/mm/yy;@"/>
    <numFmt numFmtId="165" formatCode="d/mm/yy;@"/>
    <numFmt numFmtId="166" formatCode="[$-409]mmm\-yy;@"/>
    <numFmt numFmtId="167" formatCode="0.0%"/>
    <numFmt numFmtId="169" formatCode="0.00000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sz val="11"/>
      <color theme="0" tint="-0.14999847407452621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gray125">
        <bgColor theme="0" tint="-4.9989318521683403E-2"/>
      </patternFill>
    </fill>
    <fill>
      <patternFill patternType="solid">
        <fgColor theme="9" tint="0.79998168889431442"/>
        <bgColor indexed="64"/>
      </patternFill>
    </fill>
    <fill>
      <patternFill patternType="gray125">
        <bgColor rgb="FFFFFF00"/>
      </patternFill>
    </fill>
    <fill>
      <patternFill patternType="solid">
        <fgColor rgb="FFFFC000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9">
    <xf numFmtId="0" fontId="0" fillId="0" borderId="0" xfId="0"/>
    <xf numFmtId="17" fontId="2" fillId="2" borderId="1" xfId="0" applyNumberFormat="1" applyFont="1" applyFill="1" applyBorder="1" applyAlignment="1">
      <alignment horizontal="left" vertical="center"/>
    </xf>
    <xf numFmtId="0" fontId="4" fillId="3" borderId="3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right" vertical="center"/>
    </xf>
    <xf numFmtId="0" fontId="6" fillId="4" borderId="4" xfId="0" applyFont="1" applyFill="1" applyBorder="1" applyAlignment="1">
      <alignment horizontal="left" vertical="center" wrapText="1"/>
    </xf>
    <xf numFmtId="0" fontId="6" fillId="4" borderId="5" xfId="0" applyFont="1" applyFill="1" applyBorder="1" applyAlignment="1">
      <alignment horizontal="left" vertical="center" wrapText="1"/>
    </xf>
    <xf numFmtId="164" fontId="6" fillId="4" borderId="5" xfId="0" applyNumberFormat="1" applyFont="1" applyFill="1" applyBorder="1" applyAlignment="1">
      <alignment horizontal="left" vertical="center" wrapText="1"/>
    </xf>
    <xf numFmtId="3" fontId="2" fillId="4" borderId="5" xfId="0" applyNumberFormat="1" applyFont="1" applyFill="1" applyBorder="1" applyAlignment="1">
      <alignment horizontal="left" vertical="center" wrapText="1"/>
    </xf>
    <xf numFmtId="0" fontId="7" fillId="0" borderId="0" xfId="0" applyFont="1" applyFill="1" applyBorder="1"/>
    <xf numFmtId="0" fontId="2" fillId="0" borderId="0" xfId="0" applyFont="1" applyFill="1" applyBorder="1"/>
    <xf numFmtId="0" fontId="0" fillId="5" borderId="6" xfId="0" applyFill="1" applyBorder="1"/>
    <xf numFmtId="0" fontId="0" fillId="0" borderId="0" xfId="0" applyFill="1" applyBorder="1"/>
    <xf numFmtId="164" fontId="0" fillId="0" borderId="0" xfId="0" applyNumberFormat="1" applyBorder="1" applyAlignment="1">
      <alignment horizontal="right"/>
    </xf>
    <xf numFmtId="3" fontId="0" fillId="0" borderId="0" xfId="0" applyNumberFormat="1" applyBorder="1" applyAlignment="1">
      <alignment horizontal="right"/>
    </xf>
    <xf numFmtId="3" fontId="0" fillId="0" borderId="0" xfId="0" applyNumberFormat="1" applyFill="1" applyBorder="1" applyAlignment="1">
      <alignment horizontal="right"/>
    </xf>
    <xf numFmtId="3" fontId="0" fillId="0" borderId="0" xfId="0" applyNumberFormat="1" applyBorder="1"/>
    <xf numFmtId="3" fontId="0" fillId="6" borderId="7" xfId="0" applyNumberFormat="1" applyFont="1" applyFill="1" applyBorder="1"/>
    <xf numFmtId="0" fontId="0" fillId="0" borderId="8" xfId="0" applyBorder="1"/>
    <xf numFmtId="0" fontId="8" fillId="0" borderId="0" xfId="0" applyFont="1" applyBorder="1"/>
    <xf numFmtId="164" fontId="0" fillId="0" borderId="0" xfId="0" applyNumberFormat="1" applyBorder="1"/>
    <xf numFmtId="3" fontId="0" fillId="0" borderId="0" xfId="0" applyNumberFormat="1" applyFill="1" applyBorder="1"/>
    <xf numFmtId="0" fontId="0" fillId="0" borderId="0" xfId="0" applyBorder="1"/>
    <xf numFmtId="0" fontId="3" fillId="5" borderId="1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right"/>
    </xf>
    <xf numFmtId="164" fontId="3" fillId="0" borderId="2" xfId="0" applyNumberFormat="1" applyFont="1" applyBorder="1" applyAlignment="1">
      <alignment horizontal="right"/>
    </xf>
    <xf numFmtId="3" fontId="3" fillId="0" borderId="2" xfId="0" applyNumberFormat="1" applyFont="1" applyBorder="1" applyAlignment="1">
      <alignment horizontal="right"/>
    </xf>
    <xf numFmtId="3" fontId="3" fillId="6" borderId="9" xfId="0" applyNumberFormat="1" applyFont="1" applyFill="1" applyBorder="1" applyAlignment="1">
      <alignment horizontal="right"/>
    </xf>
    <xf numFmtId="0" fontId="3" fillId="0" borderId="3" xfId="0" applyFont="1" applyBorder="1"/>
    <xf numFmtId="0" fontId="7" fillId="0" borderId="0" xfId="0" applyFont="1" applyBorder="1"/>
    <xf numFmtId="0" fontId="3" fillId="0" borderId="0" xfId="0" applyFont="1" applyFill="1" applyBorder="1"/>
    <xf numFmtId="3" fontId="0" fillId="7" borderId="1" xfId="0" applyNumberFormat="1" applyFill="1" applyBorder="1" applyAlignment="1">
      <alignment horizontal="right"/>
    </xf>
    <xf numFmtId="3" fontId="0" fillId="7" borderId="2" xfId="0" applyNumberFormat="1" applyFill="1" applyBorder="1" applyAlignment="1">
      <alignment horizontal="right"/>
    </xf>
    <xf numFmtId="3" fontId="0" fillId="7" borderId="10" xfId="0" applyNumberFormat="1" applyFill="1" applyBorder="1" applyAlignment="1">
      <alignment horizontal="right"/>
    </xf>
    <xf numFmtId="3" fontId="0" fillId="7" borderId="3" xfId="0" applyNumberFormat="1" applyFill="1" applyBorder="1" applyAlignment="1">
      <alignment horizontal="right"/>
    </xf>
    <xf numFmtId="0" fontId="0" fillId="5" borderId="6" xfId="0" applyFill="1" applyBorder="1" applyAlignment="1">
      <alignment horizontal="center"/>
    </xf>
    <xf numFmtId="3" fontId="0" fillId="0" borderId="11" xfId="0" applyNumberFormat="1" applyBorder="1"/>
    <xf numFmtId="0" fontId="0" fillId="0" borderId="12" xfId="0" applyBorder="1"/>
    <xf numFmtId="0" fontId="0" fillId="0" borderId="13" xfId="0" applyFill="1" applyBorder="1"/>
    <xf numFmtId="164" fontId="0" fillId="0" borderId="0" xfId="0" applyNumberFormat="1"/>
    <xf numFmtId="3" fontId="0" fillId="0" borderId="0" xfId="0" applyNumberFormat="1"/>
    <xf numFmtId="3" fontId="0" fillId="0" borderId="0" xfId="0" applyNumberFormat="1" applyFill="1" applyAlignment="1">
      <alignment horizontal="right"/>
    </xf>
    <xf numFmtId="3" fontId="0" fillId="0" borderId="0" xfId="0" applyNumberFormat="1" applyFill="1"/>
    <xf numFmtId="3" fontId="0" fillId="0" borderId="0" xfId="0" applyNumberFormat="1" applyFont="1"/>
    <xf numFmtId="164" fontId="0" fillId="0" borderId="0" xfId="0" applyNumberFormat="1" applyFill="1" applyBorder="1"/>
    <xf numFmtId="3" fontId="0" fillId="0" borderId="0" xfId="0" applyNumberFormat="1" applyFont="1" applyFill="1" applyBorder="1"/>
    <xf numFmtId="0" fontId="8" fillId="0" borderId="0" xfId="0" applyFont="1" applyFill="1" applyBorder="1"/>
    <xf numFmtId="3" fontId="6" fillId="4" borderId="5" xfId="0" applyNumberFormat="1" applyFont="1" applyFill="1" applyBorder="1" applyAlignment="1">
      <alignment horizontal="left" vertical="center" wrapText="1"/>
    </xf>
    <xf numFmtId="0" fontId="6" fillId="4" borderId="14" xfId="0" applyFont="1" applyFill="1" applyBorder="1" applyAlignment="1">
      <alignment horizontal="left" vertical="center" wrapText="1"/>
    </xf>
    <xf numFmtId="3" fontId="0" fillId="6" borderId="15" xfId="0" applyNumberFormat="1" applyFont="1" applyFill="1" applyBorder="1"/>
    <xf numFmtId="3" fontId="0" fillId="8" borderId="0" xfId="0" applyNumberFormat="1" applyFill="1" applyBorder="1"/>
    <xf numFmtId="0" fontId="0" fillId="8" borderId="8" xfId="0" applyFont="1" applyFill="1" applyBorder="1"/>
    <xf numFmtId="0" fontId="0" fillId="0" borderId="0" xfId="0" applyFill="1"/>
    <xf numFmtId="164" fontId="0" fillId="0" borderId="19" xfId="0" applyNumberFormat="1" applyBorder="1"/>
    <xf numFmtId="3" fontId="0" fillId="0" borderId="19" xfId="0" applyNumberFormat="1" applyBorder="1"/>
    <xf numFmtId="3" fontId="0" fillId="0" borderId="19" xfId="0" applyNumberFormat="1" applyFill="1" applyBorder="1"/>
    <xf numFmtId="3" fontId="0" fillId="0" borderId="19" xfId="0" applyNumberFormat="1" applyFill="1" applyBorder="1" applyAlignment="1">
      <alignment horizontal="right"/>
    </xf>
    <xf numFmtId="3" fontId="0" fillId="6" borderId="20" xfId="0" applyNumberFormat="1" applyFont="1" applyFill="1" applyBorder="1"/>
    <xf numFmtId="0" fontId="0" fillId="0" borderId="21" xfId="0" applyBorder="1"/>
    <xf numFmtId="14" fontId="0" fillId="5" borderId="6" xfId="0" applyNumberFormat="1" applyFill="1" applyBorder="1"/>
    <xf numFmtId="164" fontId="0" fillId="0" borderId="19" xfId="0" applyNumberFormat="1" applyBorder="1" applyAlignment="1">
      <alignment horizontal="right"/>
    </xf>
    <xf numFmtId="3" fontId="0" fillId="0" borderId="19" xfId="0" applyNumberFormat="1" applyBorder="1" applyAlignment="1">
      <alignment horizontal="right"/>
    </xf>
    <xf numFmtId="3" fontId="0" fillId="7" borderId="23" xfId="0" applyNumberFormat="1" applyFill="1" applyBorder="1" applyAlignment="1">
      <alignment horizontal="right"/>
    </xf>
    <xf numFmtId="3" fontId="0" fillId="7" borderId="11" xfId="0" applyNumberFormat="1" applyFill="1" applyBorder="1" applyAlignment="1">
      <alignment horizontal="right"/>
    </xf>
    <xf numFmtId="3" fontId="0" fillId="7" borderId="24" xfId="0" applyNumberFormat="1" applyFill="1" applyBorder="1" applyAlignment="1">
      <alignment horizontal="right"/>
    </xf>
    <xf numFmtId="3" fontId="0" fillId="7" borderId="12" xfId="0" applyNumberFormat="1" applyFill="1" applyBorder="1" applyAlignment="1">
      <alignment horizontal="right"/>
    </xf>
    <xf numFmtId="0" fontId="0" fillId="5" borderId="23" xfId="0" applyFill="1" applyBorder="1" applyAlignment="1">
      <alignment horizontal="center"/>
    </xf>
    <xf numFmtId="3" fontId="0" fillId="6" borderId="25" xfId="0" applyNumberFormat="1" applyFill="1" applyBorder="1"/>
    <xf numFmtId="3" fontId="0" fillId="6" borderId="7" xfId="0" applyNumberFormat="1" applyFill="1" applyBorder="1"/>
    <xf numFmtId="0" fontId="6" fillId="4" borderId="26" xfId="0" applyFont="1" applyFill="1" applyBorder="1" applyAlignment="1">
      <alignment horizontal="left" vertical="center" wrapText="1"/>
    </xf>
    <xf numFmtId="0" fontId="6" fillId="4" borderId="20" xfId="0" applyFont="1" applyFill="1" applyBorder="1" applyAlignment="1">
      <alignment horizontal="left" vertical="center" wrapText="1"/>
    </xf>
    <xf numFmtId="3" fontId="2" fillId="4" borderId="20" xfId="0" applyNumberFormat="1" applyFont="1" applyFill="1" applyBorder="1" applyAlignment="1">
      <alignment horizontal="left" vertical="center" wrapText="1"/>
    </xf>
    <xf numFmtId="3" fontId="6" fillId="4" borderId="20" xfId="0" applyNumberFormat="1" applyFont="1" applyFill="1" applyBorder="1" applyAlignment="1">
      <alignment horizontal="left" vertical="center" wrapText="1"/>
    </xf>
    <xf numFmtId="0" fontId="6" fillId="4" borderId="27" xfId="0" applyFont="1" applyFill="1" applyBorder="1" applyAlignment="1">
      <alignment horizontal="left" vertical="center" wrapText="1"/>
    </xf>
    <xf numFmtId="165" fontId="0" fillId="0" borderId="0" xfId="0" applyNumberFormat="1" applyBorder="1"/>
    <xf numFmtId="165" fontId="0" fillId="0" borderId="19" xfId="0" applyNumberFormat="1" applyBorder="1"/>
    <xf numFmtId="17" fontId="3" fillId="6" borderId="28" xfId="0" applyNumberFormat="1" applyFont="1" applyFill="1" applyBorder="1"/>
    <xf numFmtId="3" fontId="0" fillId="0" borderId="7" xfId="0" applyNumberFormat="1" applyBorder="1"/>
    <xf numFmtId="3" fontId="0" fillId="0" borderId="7" xfId="0" applyNumberFormat="1" applyFill="1" applyBorder="1"/>
    <xf numFmtId="3" fontId="0" fillId="0" borderId="20" xfId="0" applyNumberFormat="1" applyBorder="1"/>
    <xf numFmtId="3" fontId="0" fillId="0" borderId="15" xfId="0" applyNumberFormat="1" applyFill="1" applyBorder="1"/>
    <xf numFmtId="0" fontId="0" fillId="5" borderId="29" xfId="0" applyNumberFormat="1" applyFill="1" applyBorder="1" applyAlignment="1">
      <alignment horizontal="center"/>
    </xf>
    <xf numFmtId="166" fontId="3" fillId="5" borderId="30" xfId="0" applyNumberFormat="1" applyFont="1" applyFill="1" applyBorder="1"/>
    <xf numFmtId="3" fontId="0" fillId="0" borderId="30" xfId="0" applyNumberFormat="1" applyBorder="1"/>
    <xf numFmtId="0" fontId="0" fillId="0" borderId="31" xfId="0" applyBorder="1" applyAlignment="1">
      <alignment horizontal="center"/>
    </xf>
    <xf numFmtId="0" fontId="0" fillId="5" borderId="6" xfId="0" applyNumberFormat="1" applyFill="1" applyBorder="1" applyAlignment="1">
      <alignment horizontal="center"/>
    </xf>
    <xf numFmtId="166" fontId="3" fillId="5" borderId="0" xfId="0" applyNumberFormat="1" applyFont="1" applyFill="1" applyBorder="1"/>
    <xf numFmtId="3" fontId="0" fillId="7" borderId="0" xfId="0" applyNumberFormat="1" applyFill="1" applyBorder="1" applyAlignment="1">
      <alignment horizontal="right"/>
    </xf>
    <xf numFmtId="3" fontId="0" fillId="0" borderId="20" xfId="0" applyNumberFormat="1" applyFill="1" applyBorder="1"/>
    <xf numFmtId="0" fontId="3" fillId="5" borderId="1" xfId="0" applyFont="1" applyFill="1" applyBorder="1" applyAlignment="1">
      <alignment horizontal="center" vertical="center"/>
    </xf>
    <xf numFmtId="0" fontId="3" fillId="5" borderId="2" xfId="0" applyNumberFormat="1" applyFont="1" applyFill="1" applyBorder="1" applyAlignment="1">
      <alignment horizontal="center" vertical="center"/>
    </xf>
    <xf numFmtId="3" fontId="3" fillId="7" borderId="2" xfId="0" applyNumberFormat="1" applyFont="1" applyFill="1" applyBorder="1" applyAlignment="1">
      <alignment horizontal="right"/>
    </xf>
    <xf numFmtId="3" fontId="3" fillId="6" borderId="9" xfId="0" applyNumberFormat="1" applyFont="1" applyFill="1" applyBorder="1" applyAlignment="1">
      <alignment vertical="center"/>
    </xf>
    <xf numFmtId="0" fontId="3" fillId="0" borderId="3" xfId="0" applyFont="1" applyBorder="1" applyAlignment="1">
      <alignment horizontal="center" vertical="center"/>
    </xf>
    <xf numFmtId="165" fontId="0" fillId="0" borderId="0" xfId="0" applyNumberFormat="1" applyFill="1" applyBorder="1"/>
    <xf numFmtId="0" fontId="3" fillId="6" borderId="32" xfId="0" applyFont="1" applyFill="1" applyBorder="1" applyAlignment="1">
      <alignment horizontal="center" vertical="center"/>
    </xf>
    <xf numFmtId="3" fontId="0" fillId="0" borderId="18" xfId="0" applyNumberFormat="1" applyBorder="1"/>
    <xf numFmtId="17" fontId="0" fillId="5" borderId="33" xfId="0" applyNumberFormat="1" applyFill="1" applyBorder="1" applyAlignment="1">
      <alignment horizontal="center"/>
    </xf>
    <xf numFmtId="17" fontId="0" fillId="5" borderId="34" xfId="0" applyNumberFormat="1" applyFill="1" applyBorder="1" applyAlignment="1">
      <alignment horizontal="center"/>
    </xf>
    <xf numFmtId="3" fontId="3" fillId="6" borderId="35" xfId="0" applyNumberFormat="1" applyFont="1" applyFill="1" applyBorder="1" applyAlignment="1">
      <alignment vertical="center"/>
    </xf>
    <xf numFmtId="3" fontId="0" fillId="0" borderId="6" xfId="0" applyNumberFormat="1" applyBorder="1"/>
    <xf numFmtId="3" fontId="0" fillId="0" borderId="16" xfId="0" applyNumberFormat="1" applyFill="1" applyBorder="1"/>
    <xf numFmtId="3" fontId="3" fillId="6" borderId="13" xfId="0" applyNumberFormat="1" applyFont="1" applyFill="1" applyBorder="1"/>
    <xf numFmtId="0" fontId="0" fillId="0" borderId="16" xfId="0" applyFill="1" applyBorder="1"/>
    <xf numFmtId="0" fontId="0" fillId="0" borderId="37" xfId="0" applyFill="1" applyBorder="1"/>
    <xf numFmtId="0" fontId="3" fillId="5" borderId="23" xfId="0" applyFont="1" applyFill="1" applyBorder="1" applyAlignment="1">
      <alignment horizontal="center" vertical="center"/>
    </xf>
    <xf numFmtId="3" fontId="3" fillId="6" borderId="23" xfId="0" applyNumberFormat="1" applyFont="1" applyFill="1" applyBorder="1" applyAlignment="1">
      <alignment vertical="center"/>
    </xf>
    <xf numFmtId="3" fontId="3" fillId="6" borderId="11" xfId="0" applyNumberFormat="1" applyFont="1" applyFill="1" applyBorder="1" applyAlignment="1">
      <alignment vertical="center"/>
    </xf>
    <xf numFmtId="3" fontId="3" fillId="6" borderId="38" xfId="0" applyNumberFormat="1" applyFont="1" applyFill="1" applyBorder="1" applyAlignment="1">
      <alignment vertical="center"/>
    </xf>
    <xf numFmtId="0" fontId="3" fillId="0" borderId="0" xfId="0" applyFont="1" applyBorder="1" applyAlignment="1">
      <alignment vertical="center"/>
    </xf>
    <xf numFmtId="9" fontId="9" fillId="5" borderId="22" xfId="1" applyFont="1" applyFill="1" applyBorder="1" applyAlignment="1">
      <alignment horizontal="center" vertical="center"/>
    </xf>
    <xf numFmtId="167" fontId="9" fillId="6" borderId="22" xfId="1" applyNumberFormat="1" applyFont="1" applyFill="1" applyBorder="1"/>
    <xf numFmtId="167" fontId="9" fillId="6" borderId="17" xfId="1" applyNumberFormat="1" applyFont="1" applyFill="1" applyBorder="1"/>
    <xf numFmtId="167" fontId="9" fillId="6" borderId="39" xfId="1" applyNumberFormat="1" applyFont="1" applyFill="1" applyBorder="1"/>
    <xf numFmtId="9" fontId="9" fillId="6" borderId="40" xfId="1" applyFont="1" applyFill="1" applyBorder="1"/>
    <xf numFmtId="9" fontId="9" fillId="0" borderId="0" xfId="1" applyFont="1" applyBorder="1"/>
    <xf numFmtId="0" fontId="3" fillId="0" borderId="0" xfId="0" applyFont="1" applyBorder="1"/>
    <xf numFmtId="3" fontId="3" fillId="6" borderId="7" xfId="0" applyNumberFormat="1" applyFont="1" applyFill="1" applyBorder="1"/>
    <xf numFmtId="3" fontId="3" fillId="0" borderId="0" xfId="0" applyNumberFormat="1" applyFont="1" applyBorder="1"/>
    <xf numFmtId="3" fontId="3" fillId="6" borderId="28" xfId="0" applyNumberFormat="1" applyFont="1" applyFill="1" applyBorder="1"/>
    <xf numFmtId="164" fontId="6" fillId="4" borderId="20" xfId="0" applyNumberFormat="1" applyFont="1" applyFill="1" applyBorder="1" applyAlignment="1">
      <alignment horizontal="left" vertical="center" wrapText="1"/>
    </xf>
    <xf numFmtId="3" fontId="3" fillId="6" borderId="42" xfId="0" applyNumberFormat="1" applyFont="1" applyFill="1" applyBorder="1" applyAlignment="1">
      <alignment vertical="center"/>
    </xf>
    <xf numFmtId="3" fontId="3" fillId="6" borderId="37" xfId="0" applyNumberFormat="1" applyFont="1" applyFill="1" applyBorder="1" applyAlignment="1">
      <alignment vertical="center"/>
    </xf>
    <xf numFmtId="3" fontId="0" fillId="0" borderId="37" xfId="0" applyNumberFormat="1" applyFill="1" applyBorder="1"/>
    <xf numFmtId="3" fontId="0" fillId="7" borderId="6" xfId="0" applyNumberFormat="1" applyFill="1" applyBorder="1" applyAlignment="1">
      <alignment horizontal="right"/>
    </xf>
    <xf numFmtId="167" fontId="0" fillId="0" borderId="13" xfId="1" applyNumberFormat="1" applyFont="1" applyFill="1" applyBorder="1"/>
    <xf numFmtId="3" fontId="0" fillId="0" borderId="15" xfId="0" applyNumberFormat="1" applyBorder="1"/>
    <xf numFmtId="0" fontId="3" fillId="0" borderId="0" xfId="0" applyFont="1" applyFill="1" applyBorder="1" applyAlignment="1">
      <alignment horizontal="center" vertical="center"/>
    </xf>
    <xf numFmtId="3" fontId="3" fillId="0" borderId="0" xfId="0" applyNumberFormat="1" applyFont="1" applyFill="1" applyBorder="1" applyAlignment="1">
      <alignment vertical="center"/>
    </xf>
    <xf numFmtId="3" fontId="0" fillId="9" borderId="2" xfId="0" applyNumberFormat="1" applyFill="1" applyBorder="1" applyAlignment="1">
      <alignment horizontal="right"/>
    </xf>
    <xf numFmtId="17" fontId="0" fillId="5" borderId="43" xfId="0" applyNumberFormat="1" applyFill="1" applyBorder="1" applyAlignment="1">
      <alignment horizontal="center"/>
    </xf>
    <xf numFmtId="3" fontId="0" fillId="0" borderId="27" xfId="0" applyNumberFormat="1" applyFill="1" applyBorder="1"/>
    <xf numFmtId="3" fontId="2" fillId="4" borderId="44" xfId="0" applyNumberFormat="1" applyFont="1" applyFill="1" applyBorder="1" applyAlignment="1">
      <alignment horizontal="left" vertical="center" wrapText="1"/>
    </xf>
    <xf numFmtId="3" fontId="2" fillId="4" borderId="9" xfId="0" applyNumberFormat="1" applyFont="1" applyFill="1" applyBorder="1" applyAlignment="1">
      <alignment horizontal="left" vertical="center" wrapText="1"/>
    </xf>
    <xf numFmtId="3" fontId="2" fillId="4" borderId="42" xfId="0" applyNumberFormat="1" applyFont="1" applyFill="1" applyBorder="1" applyAlignment="1">
      <alignment horizontal="left" vertical="center" wrapText="1"/>
    </xf>
    <xf numFmtId="3" fontId="6" fillId="4" borderId="35" xfId="0" applyNumberFormat="1" applyFont="1" applyFill="1" applyBorder="1" applyAlignment="1">
      <alignment horizontal="left" vertical="center" wrapText="1"/>
    </xf>
    <xf numFmtId="3" fontId="0" fillId="0" borderId="13" xfId="0" applyNumberFormat="1" applyFill="1" applyBorder="1" applyAlignment="1">
      <alignment horizontal="right"/>
    </xf>
    <xf numFmtId="3" fontId="6" fillId="4" borderId="42" xfId="0" applyNumberFormat="1" applyFont="1" applyFill="1" applyBorder="1" applyAlignment="1">
      <alignment horizontal="left" vertical="center" wrapText="1"/>
    </xf>
    <xf numFmtId="167" fontId="10" fillId="0" borderId="41" xfId="1" applyNumberFormat="1" applyFont="1" applyFill="1" applyBorder="1"/>
    <xf numFmtId="167" fontId="10" fillId="0" borderId="13" xfId="1" applyNumberFormat="1" applyFont="1" applyFill="1" applyBorder="1"/>
    <xf numFmtId="9" fontId="11" fillId="6" borderId="42" xfId="1" applyFont="1" applyFill="1" applyBorder="1" applyAlignment="1">
      <alignment vertical="center"/>
    </xf>
    <xf numFmtId="3" fontId="3" fillId="6" borderId="42" xfId="0" applyNumberFormat="1" applyFont="1" applyFill="1" applyBorder="1" applyAlignment="1">
      <alignment horizontal="right" vertical="center"/>
    </xf>
    <xf numFmtId="3" fontId="3" fillId="6" borderId="41" xfId="0" applyNumberFormat="1" applyFont="1" applyFill="1" applyBorder="1"/>
    <xf numFmtId="3" fontId="3" fillId="0" borderId="13" xfId="0" applyNumberFormat="1" applyFont="1" applyFill="1" applyBorder="1"/>
    <xf numFmtId="0" fontId="3" fillId="3" borderId="32" xfId="0" applyFont="1" applyFill="1" applyBorder="1" applyAlignment="1">
      <alignment horizontal="center" vertical="center"/>
    </xf>
    <xf numFmtId="3" fontId="0" fillId="0" borderId="45" xfId="0" applyNumberFormat="1" applyFill="1" applyBorder="1"/>
    <xf numFmtId="0" fontId="3" fillId="3" borderId="1" xfId="0" applyFont="1" applyFill="1" applyBorder="1" applyAlignment="1">
      <alignment horizontal="center" vertical="center"/>
    </xf>
    <xf numFmtId="169" fontId="3" fillId="3" borderId="22" xfId="0" applyNumberFormat="1" applyFont="1" applyFill="1" applyBorder="1" applyAlignment="1">
      <alignment horizontal="center" vertical="center"/>
    </xf>
    <xf numFmtId="169" fontId="3" fillId="10" borderId="34" xfId="0" applyNumberFormat="1" applyFont="1" applyFill="1" applyBorder="1" applyAlignment="1">
      <alignment horizontal="center" vertical="center"/>
    </xf>
    <xf numFmtId="0" fontId="0" fillId="0" borderId="0" xfId="0" applyBorder="1" applyAlignment="1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3" fontId="3" fillId="6" borderId="36" xfId="0" applyNumberFormat="1" applyFont="1" applyFill="1" applyBorder="1" applyAlignment="1">
      <alignment horizontal="right" vertical="center"/>
    </xf>
    <xf numFmtId="3" fontId="3" fillId="6" borderId="37" xfId="0" applyNumberFormat="1" applyFont="1" applyFill="1" applyBorder="1" applyAlignment="1">
      <alignment horizontal="right" vertical="center"/>
    </xf>
    <xf numFmtId="3" fontId="3" fillId="0" borderId="2" xfId="0" applyNumberFormat="1" applyFont="1" applyBorder="1" applyAlignment="1">
      <alignment horizontal="center"/>
    </xf>
    <xf numFmtId="17" fontId="0" fillId="0" borderId="0" xfId="0" applyNumberFormat="1" applyFill="1" applyBorder="1" applyAlignment="1">
      <alignment horizontal="left"/>
    </xf>
    <xf numFmtId="17" fontId="2" fillId="2" borderId="2" xfId="0" applyNumberFormat="1" applyFont="1" applyFill="1" applyBorder="1" applyAlignment="1">
      <alignment horizontal="center" vertical="center"/>
    </xf>
    <xf numFmtId="17" fontId="2" fillId="2" borderId="3" xfId="0" applyNumberFormat="1" applyFont="1" applyFill="1" applyBorder="1" applyAlignment="1">
      <alignment horizontal="center" vertical="center"/>
    </xf>
    <xf numFmtId="17" fontId="0" fillId="0" borderId="11" xfId="0" applyNumberFormat="1" applyFill="1" applyBorder="1" applyAlignment="1">
      <alignment horizontal="left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00"/>
            </a:pPr>
            <a:r>
              <a:rPr lang="en-US" sz="2000"/>
              <a:t>LCS 2013 - Type of Costs (RUB)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8.0459968817884711E-2"/>
          <c:y val="0.18968308014391264"/>
          <c:w val="0.44746071265234966"/>
          <c:h val="0.79467411459250226"/>
        </c:manualLayout>
      </c:layout>
      <c:pieChart>
        <c:varyColors val="1"/>
        <c:ser>
          <c:idx val="0"/>
          <c:order val="0"/>
          <c:dLbls>
            <c:dLbl>
              <c:idx val="2"/>
              <c:delete val="1"/>
            </c:dLbl>
            <c:dLbl>
              <c:idx val="4"/>
              <c:delete val="1"/>
            </c:dLbl>
            <c:dLbl>
              <c:idx val="5"/>
              <c:delete val="1"/>
            </c:dLbl>
            <c:dLbl>
              <c:idx val="6"/>
              <c:delete val="1"/>
            </c:dLbl>
            <c:dLbl>
              <c:idx val="9"/>
              <c:delete val="1"/>
            </c:dLbl>
            <c:dLbl>
              <c:idx val="10"/>
              <c:delete val="1"/>
            </c:dLbl>
            <c:dLbl>
              <c:idx val="12"/>
              <c:delete val="1"/>
            </c:dLbl>
            <c:dLbl>
              <c:idx val="13"/>
              <c:delete val="1"/>
            </c:dLbl>
            <c:dLbl>
              <c:idx val="14"/>
              <c:delete val="1"/>
            </c:dLbl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'Review 2013'!$B$39:$Q$39</c:f>
              <c:strCache>
                <c:ptCount val="16"/>
                <c:pt idx="0">
                  <c:v>Оформление 1-го листа ДТ</c:v>
                </c:pt>
                <c:pt idx="1">
                  <c:v>Добавочный лист ДТ</c:v>
                </c:pt>
                <c:pt idx="2">
                  <c:v>Дополнение к ДТ</c:v>
                </c:pt>
                <c:pt idx="3">
                  <c:v>Документальное оформление, получение</c:v>
                </c:pt>
                <c:pt idx="4">
                  <c:v>Оформление 1-го листа КТС</c:v>
                </c:pt>
                <c:pt idx="5">
                  <c:v>Добавочный лист КТС</c:v>
                </c:pt>
                <c:pt idx="6">
                  <c:v>Док. оформление окончательной КТС</c:v>
                </c:pt>
                <c:pt idx="7">
                  <c:v>Перевод инвойсов</c:v>
                </c:pt>
                <c:pt idx="8">
                  <c:v>Доставка груза до 1000 кг.</c:v>
                </c:pt>
                <c:pt idx="9">
                  <c:v>Досмот +фото +акт</c:v>
                </c:pt>
                <c:pt idx="10">
                  <c:v>Подписание писем на исп. ден. Средств</c:v>
                </c:pt>
                <c:pt idx="11">
                  <c:v>Прохождение спец.видов контроля</c:v>
                </c:pt>
                <c:pt idx="12">
                  <c:v>Обслуживание ячейки</c:v>
                </c:pt>
                <c:pt idx="13">
                  <c:v>Предварительный осмотр+досмотр</c:v>
                </c:pt>
                <c:pt idx="14">
                  <c:v>Изготовление СЕРТ.ДОС</c:v>
                </c:pt>
                <c:pt idx="15">
                  <c:v>Прочее</c:v>
                </c:pt>
              </c:strCache>
            </c:strRef>
          </c:cat>
          <c:val>
            <c:numRef>
              <c:f>'Review 2013'!$B$52:$Q$52</c:f>
              <c:numCache>
                <c:formatCode>#,##0</c:formatCode>
                <c:ptCount val="1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59884127129092657"/>
          <c:y val="0.1895850441320176"/>
          <c:w val="0.38873154677643468"/>
          <c:h val="0.76474783134854329"/>
        </c:manualLayout>
      </c:layout>
      <c:overlay val="0"/>
      <c:txPr>
        <a:bodyPr/>
        <a:lstStyle/>
        <a:p>
          <a:pPr>
            <a:defRPr sz="1200" b="0"/>
          </a:pPr>
          <a:endParaRPr lang="en-US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607218</xdr:colOff>
      <xdr:row>37</xdr:row>
      <xdr:rowOff>3571</xdr:rowOff>
    </xdr:from>
    <xdr:to>
      <xdr:col>36</xdr:col>
      <xdr:colOff>0</xdr:colOff>
      <xdr:row>52</xdr:row>
      <xdr:rowOff>190501</xdr:rowOff>
    </xdr:to>
    <xdr:graphicFrame macro="">
      <xdr:nvGraphicFramePr>
        <xdr:cNvPr id="4" name="Chart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0</xdr:colOff>
      <xdr:row>5</xdr:row>
      <xdr:rowOff>0</xdr:rowOff>
    </xdr:from>
    <xdr:to>
      <xdr:col>13</xdr:col>
      <xdr:colOff>0</xdr:colOff>
      <xdr:row>7</xdr:row>
      <xdr:rowOff>136071</xdr:rowOff>
    </xdr:to>
    <xdr:sp macro="[0]!Module2.Bouton" textlink="">
      <xdr:nvSpPr>
        <xdr:cNvPr id="6" name="Bouton"/>
        <xdr:cNvSpPr>
          <a:spLocks noChangeArrowheads="1"/>
        </xdr:cNvSpPr>
      </xdr:nvSpPr>
      <xdr:spPr bwMode="auto">
        <a:xfrm>
          <a:off x="11076214" y="1714500"/>
          <a:ext cx="2095500" cy="517071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wrap="square" lIns="27432" tIns="27432" rIns="27432" bIns="0" anchor="ctr" upright="1"/>
        <a:lstStyle/>
        <a:p>
          <a:pPr algn="ctr" rtl="0">
            <a:defRPr sz="1000"/>
          </a:pPr>
          <a:r>
            <a:rPr lang="en-US" sz="1400" b="1" i="0" u="none" strike="noStrike" baseline="0">
              <a:solidFill>
                <a:srgbClr val="000000"/>
              </a:solidFill>
              <a:latin typeface="Calibri"/>
            </a:rPr>
            <a:t>Change to Roubles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rgb="FFFFFF00"/>
  </sheetPr>
  <dimension ref="A1:AU72"/>
  <sheetViews>
    <sheetView tabSelected="1" zoomScale="70" zoomScaleNormal="70" workbookViewId="0">
      <selection activeCell="K27" sqref="K27"/>
    </sheetView>
  </sheetViews>
  <sheetFormatPr defaultRowHeight="15" x14ac:dyDescent="0.25"/>
  <cols>
    <col min="1" max="1" width="16.28515625" customWidth="1"/>
    <col min="2" max="2" width="15.7109375" customWidth="1"/>
    <col min="3" max="3" width="15.85546875" customWidth="1"/>
    <col min="4" max="4" width="13.140625" bestFit="1" customWidth="1"/>
    <col min="5" max="5" width="16.28515625" customWidth="1"/>
    <col min="6" max="6" width="17.7109375" customWidth="1"/>
    <col min="7" max="7" width="17.85546875" customWidth="1"/>
    <col min="8" max="8" width="14.42578125" customWidth="1"/>
    <col min="9" max="9" width="12.7109375" customWidth="1"/>
    <col min="10" max="10" width="14.7109375" customWidth="1"/>
    <col min="11" max="11" width="22.5703125" bestFit="1" customWidth="1"/>
    <col min="12" max="12" width="16" bestFit="1" customWidth="1"/>
    <col min="13" max="13" width="18.85546875" bestFit="1" customWidth="1"/>
    <col min="14" max="14" width="14.42578125" customWidth="1"/>
    <col min="15" max="15" width="18.28515625" customWidth="1"/>
    <col min="16" max="16" width="13.7109375" customWidth="1"/>
    <col min="17" max="17" width="13.28515625" customWidth="1"/>
    <col min="18" max="18" width="17" customWidth="1"/>
    <col min="19" max="19" width="16.7109375" customWidth="1"/>
    <col min="20" max="20" width="10" bestFit="1" customWidth="1"/>
    <col min="21" max="21" width="10.28515625" customWidth="1"/>
    <col min="34" max="34" width="10" customWidth="1"/>
  </cols>
  <sheetData>
    <row r="1" spans="1:23" ht="15.75" thickBot="1" x14ac:dyDescent="0.3">
      <c r="A1" s="21"/>
      <c r="B1" s="21" t="s">
        <v>40</v>
      </c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1"/>
    </row>
    <row r="2" spans="1:23" ht="28.5" customHeight="1" thickBot="1" x14ac:dyDescent="0.3">
      <c r="A2" s="21"/>
      <c r="B2" s="149" t="s">
        <v>52</v>
      </c>
      <c r="C2" s="150"/>
      <c r="D2" s="150"/>
      <c r="E2" s="150"/>
      <c r="F2" s="150"/>
      <c r="G2" s="150"/>
      <c r="H2" s="151"/>
      <c r="I2" s="21"/>
      <c r="J2" s="21"/>
      <c r="L2" s="145" t="s">
        <v>41</v>
      </c>
      <c r="M2" s="143" t="s">
        <v>42</v>
      </c>
      <c r="N2" s="21"/>
      <c r="O2" s="21"/>
      <c r="P2" s="21"/>
      <c r="Q2" s="21"/>
      <c r="R2" s="21"/>
      <c r="S2" s="21"/>
      <c r="T2" s="21"/>
      <c r="U2" s="21"/>
      <c r="V2" s="21"/>
      <c r="W2" s="21"/>
    </row>
    <row r="3" spans="1:23" ht="60" customHeight="1" thickBot="1" x14ac:dyDescent="0.3">
      <c r="A3" s="94" t="s">
        <v>32</v>
      </c>
      <c r="B3" s="131" t="s">
        <v>29</v>
      </c>
      <c r="C3" s="132" t="s">
        <v>11</v>
      </c>
      <c r="D3" s="132" t="s">
        <v>30</v>
      </c>
      <c r="E3" s="132" t="s">
        <v>31</v>
      </c>
      <c r="F3" s="133" t="s">
        <v>33</v>
      </c>
      <c r="G3" s="136" t="s">
        <v>38</v>
      </c>
      <c r="H3" s="134" t="s">
        <v>34</v>
      </c>
      <c r="I3" s="21"/>
      <c r="L3" s="146">
        <f>1/$M$3</f>
        <v>2.2222222222222223E-2</v>
      </c>
      <c r="M3" s="147">
        <v>45</v>
      </c>
      <c r="N3" s="21"/>
      <c r="O3" s="21"/>
      <c r="P3" s="21"/>
      <c r="Q3" s="21"/>
      <c r="R3" s="21"/>
      <c r="S3" s="21"/>
      <c r="T3" s="21"/>
      <c r="U3" s="21"/>
      <c r="V3" s="21"/>
    </row>
    <row r="4" spans="1:23" x14ac:dyDescent="0.25">
      <c r="A4" s="129">
        <v>41275</v>
      </c>
      <c r="B4" s="95">
        <f>'LS 2013'!D63</f>
        <v>40782.222222222263</v>
      </c>
      <c r="C4" s="53">
        <f>'LS 2013'!E63</f>
        <v>0</v>
      </c>
      <c r="D4" s="53">
        <f>'LS 2013'!F63</f>
        <v>4015.555555555552</v>
      </c>
      <c r="E4" s="53">
        <f>'LS 2013'!G63</f>
        <v>4015.555555555552</v>
      </c>
      <c r="F4" s="141">
        <f>'LS 2013'!H63</f>
        <v>48813.333333333292</v>
      </c>
      <c r="G4" s="137">
        <f t="shared" ref="G4:G15" si="0">F4/$F$16</f>
        <v>0.21566523289115694</v>
      </c>
      <c r="H4" s="130">
        <f>'LS 2013'!A63</f>
        <v>60</v>
      </c>
      <c r="I4" s="21"/>
      <c r="J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</row>
    <row r="5" spans="1:23" x14ac:dyDescent="0.25">
      <c r="A5" s="96">
        <v>41306</v>
      </c>
      <c r="B5" s="123"/>
      <c r="C5" s="86"/>
      <c r="D5" s="86"/>
      <c r="E5" s="86"/>
      <c r="F5" s="101">
        <f>'LS 2013'!H64</f>
        <v>29589.333333333343</v>
      </c>
      <c r="G5" s="138">
        <f t="shared" si="0"/>
        <v>0.13073047933134554</v>
      </c>
      <c r="H5" s="100">
        <f>'LS 2013'!A64</f>
        <v>41</v>
      </c>
      <c r="I5" s="21"/>
      <c r="J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</row>
    <row r="6" spans="1:23" x14ac:dyDescent="0.25">
      <c r="A6" s="96">
        <v>41334</v>
      </c>
      <c r="B6" s="123"/>
      <c r="C6" s="86"/>
      <c r="D6" s="86"/>
      <c r="E6" s="86"/>
      <c r="F6" s="101">
        <f>'LS 2013'!H65</f>
        <v>28086.444444444453</v>
      </c>
      <c r="G6" s="138">
        <f t="shared" si="0"/>
        <v>0.12409047218374063</v>
      </c>
      <c r="H6" s="100">
        <f>'LS 2013'!A65</f>
        <v>38</v>
      </c>
      <c r="I6" s="21"/>
      <c r="J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</row>
    <row r="7" spans="1:23" x14ac:dyDescent="0.25">
      <c r="A7" s="96">
        <v>41365</v>
      </c>
      <c r="B7" s="123"/>
      <c r="C7" s="86"/>
      <c r="D7" s="86"/>
      <c r="E7" s="86"/>
      <c r="F7" s="101">
        <f>'LS 2013'!H66</f>
        <v>28384</v>
      </c>
      <c r="G7" s="138">
        <f t="shared" si="0"/>
        <v>0.1254051209447406</v>
      </c>
      <c r="H7" s="100">
        <f>'LS 2013'!A66</f>
        <v>40</v>
      </c>
      <c r="I7" s="21"/>
      <c r="J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</row>
    <row r="8" spans="1:23" x14ac:dyDescent="0.25">
      <c r="A8" s="96">
        <v>41395</v>
      </c>
      <c r="B8" s="123"/>
      <c r="C8" s="86"/>
      <c r="D8" s="86"/>
      <c r="E8" s="86"/>
      <c r="F8" s="101">
        <f>'LS 2013'!H67</f>
        <v>31999.44444444446</v>
      </c>
      <c r="G8" s="138">
        <f t="shared" si="0"/>
        <v>0.14137874156990082</v>
      </c>
      <c r="H8" s="100">
        <f>'LS 2013'!A67</f>
        <v>41</v>
      </c>
      <c r="I8" s="21"/>
      <c r="J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</row>
    <row r="9" spans="1:23" x14ac:dyDescent="0.25">
      <c r="A9" s="96">
        <v>41426</v>
      </c>
      <c r="B9" s="123"/>
      <c r="C9" s="86"/>
      <c r="D9" s="86"/>
      <c r="E9" s="86"/>
      <c r="F9" s="101">
        <f>'LS 2013'!H68</f>
        <v>19005.333333333332</v>
      </c>
      <c r="G9" s="138">
        <f t="shared" si="0"/>
        <v>8.3968648719763825E-2</v>
      </c>
      <c r="H9" s="100">
        <f>'LS 2013'!A68</f>
        <v>25</v>
      </c>
      <c r="I9" s="21"/>
      <c r="J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</row>
    <row r="10" spans="1:23" x14ac:dyDescent="0.25">
      <c r="A10" s="96">
        <v>41456</v>
      </c>
      <c r="B10" s="123"/>
      <c r="C10" s="86"/>
      <c r="D10" s="86"/>
      <c r="E10" s="86"/>
      <c r="F10" s="101">
        <f>'LS 2013'!H69</f>
        <v>6005.3333333333348</v>
      </c>
      <c r="G10" s="138">
        <f t="shared" si="0"/>
        <v>2.6532537802288227E-2</v>
      </c>
      <c r="H10" s="100">
        <f>'LS 2013'!A69</f>
        <v>8</v>
      </c>
      <c r="I10" s="21"/>
      <c r="J10" s="21"/>
      <c r="L10" s="148" t="s">
        <v>53</v>
      </c>
      <c r="M10" s="148"/>
      <c r="N10" s="21"/>
      <c r="O10" s="21"/>
      <c r="P10" s="21"/>
      <c r="Q10" s="21"/>
      <c r="R10" s="21"/>
      <c r="S10" s="21"/>
      <c r="T10" s="21"/>
      <c r="U10" s="21"/>
      <c r="V10" s="21"/>
    </row>
    <row r="11" spans="1:23" x14ac:dyDescent="0.25">
      <c r="A11" s="96">
        <v>41487</v>
      </c>
      <c r="B11" s="123"/>
      <c r="C11" s="86"/>
      <c r="D11" s="86"/>
      <c r="E11" s="86"/>
      <c r="F11" s="101">
        <f>'LS 2013'!H70</f>
        <v>5414.4444444444453</v>
      </c>
      <c r="G11" s="138">
        <f t="shared" si="0"/>
        <v>2.3921894743663134E-2</v>
      </c>
      <c r="H11" s="100">
        <f>'LS 2013'!A70</f>
        <v>7</v>
      </c>
      <c r="I11" s="21"/>
      <c r="J11" s="21"/>
      <c r="L11" s="148"/>
      <c r="M11" s="148"/>
      <c r="N11" s="21"/>
      <c r="O11" s="21"/>
      <c r="P11" s="21"/>
      <c r="Q11" s="21"/>
      <c r="R11" s="21"/>
      <c r="S11" s="21"/>
      <c r="T11" s="21"/>
      <c r="U11" s="21"/>
    </row>
    <row r="12" spans="1:23" x14ac:dyDescent="0.25">
      <c r="A12" s="96">
        <v>41518</v>
      </c>
      <c r="B12" s="123"/>
      <c r="C12" s="86"/>
      <c r="D12" s="86"/>
      <c r="E12" s="86"/>
      <c r="F12" s="101">
        <f>'LS 2013'!H71</f>
        <v>10636.444444444445</v>
      </c>
      <c r="G12" s="138">
        <f t="shared" si="0"/>
        <v>4.6993538682975261E-2</v>
      </c>
      <c r="H12" s="100">
        <f>'LS 2013'!A71</f>
        <v>14</v>
      </c>
      <c r="I12" s="21"/>
      <c r="J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</row>
    <row r="13" spans="1:23" x14ac:dyDescent="0.25">
      <c r="A13" s="96">
        <v>41548</v>
      </c>
      <c r="B13" s="123"/>
      <c r="C13" s="86"/>
      <c r="D13" s="86"/>
      <c r="E13" s="86"/>
      <c r="F13" s="101">
        <f>'LS 2013'!H72</f>
        <v>3200.4444444444443</v>
      </c>
      <c r="G13" s="138">
        <f t="shared" si="0"/>
        <v>1.4140083238179208E-2</v>
      </c>
      <c r="H13" s="100">
        <f>'LS 2013'!A72</f>
        <v>5</v>
      </c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</row>
    <row r="14" spans="1:23" x14ac:dyDescent="0.25">
      <c r="A14" s="96">
        <v>41579</v>
      </c>
      <c r="B14" s="123"/>
      <c r="C14" s="86"/>
      <c r="D14" s="86"/>
      <c r="E14" s="86"/>
      <c r="F14" s="101">
        <f>'LS 2013'!H73</f>
        <v>4559</v>
      </c>
      <c r="G14" s="138">
        <f t="shared" si="0"/>
        <v>2.0142402282520868E-2</v>
      </c>
      <c r="H14" s="100">
        <f>'LS 2013'!A73</f>
        <v>7</v>
      </c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</row>
    <row r="15" spans="1:23" ht="15.75" thickBot="1" x14ac:dyDescent="0.3">
      <c r="A15" s="97">
        <v>41609</v>
      </c>
      <c r="B15" s="123"/>
      <c r="C15" s="86"/>
      <c r="D15" s="86"/>
      <c r="E15" s="86"/>
      <c r="F15" s="101">
        <f>'LS 2013'!H74</f>
        <v>10644.888888888889</v>
      </c>
      <c r="G15" s="138">
        <f t="shared" si="0"/>
        <v>4.703084760972507E-2</v>
      </c>
      <c r="H15" s="122">
        <f>'LS 2013'!A74</f>
        <v>15</v>
      </c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</row>
    <row r="16" spans="1:23" ht="18" customHeight="1" thickBot="1" x14ac:dyDescent="0.3">
      <c r="A16" s="88" t="s">
        <v>33</v>
      </c>
      <c r="B16" s="30"/>
      <c r="C16" s="31"/>
      <c r="D16" s="31"/>
      <c r="E16" s="31"/>
      <c r="F16" s="120">
        <f>SUM(F4:F15)</f>
        <v>226338.44444444441</v>
      </c>
      <c r="G16" s="139">
        <f>SUM(G4:G15)</f>
        <v>1.0000000000000002</v>
      </c>
      <c r="H16" s="121">
        <f>SUM(H4:H15)</f>
        <v>301</v>
      </c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</row>
    <row r="17" spans="1:23" ht="15.75" thickBot="1" x14ac:dyDescent="0.3">
      <c r="A17" s="21"/>
      <c r="B17" s="21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</row>
    <row r="18" spans="1:23" ht="28.5" customHeight="1" thickBot="1" x14ac:dyDescent="0.3">
      <c r="A18" s="21"/>
      <c r="B18" s="149" t="s">
        <v>52</v>
      </c>
      <c r="C18" s="150"/>
      <c r="D18" s="15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</row>
    <row r="19" spans="1:23" ht="60" customHeight="1" thickBot="1" x14ac:dyDescent="0.3">
      <c r="A19" s="94" t="s">
        <v>22</v>
      </c>
      <c r="B19" s="133" t="s">
        <v>37</v>
      </c>
      <c r="C19" s="133" t="s">
        <v>36</v>
      </c>
      <c r="D19" s="134" t="s">
        <v>34</v>
      </c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</row>
    <row r="20" spans="1:23" x14ac:dyDescent="0.25">
      <c r="A20" s="96">
        <v>41275</v>
      </c>
      <c r="B20" s="142">
        <f>F4/H4</f>
        <v>813.55555555555486</v>
      </c>
      <c r="C20" s="135" t="s">
        <v>21</v>
      </c>
      <c r="D20" s="100">
        <f>H4</f>
        <v>60</v>
      </c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</row>
    <row r="21" spans="1:23" x14ac:dyDescent="0.25">
      <c r="A21" s="96">
        <v>41306</v>
      </c>
      <c r="B21" s="142">
        <f>F5/H5</f>
        <v>721.69105691056939</v>
      </c>
      <c r="C21" s="124">
        <f>(B21-B20)/B20</f>
        <v>-0.11291730234975006</v>
      </c>
      <c r="D21" s="100">
        <f>H5</f>
        <v>41</v>
      </c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</row>
    <row r="22" spans="1:23" x14ac:dyDescent="0.25">
      <c r="A22" s="96">
        <v>41334</v>
      </c>
      <c r="B22" s="142">
        <f>F6/H6</f>
        <v>739.11695906432772</v>
      </c>
      <c r="C22" s="124">
        <f>(B22-B21)/B21</f>
        <v>2.414593057083942E-2</v>
      </c>
      <c r="D22" s="100">
        <f>H6</f>
        <v>38</v>
      </c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</row>
    <row r="23" spans="1:23" x14ac:dyDescent="0.25">
      <c r="A23" s="96">
        <v>41365</v>
      </c>
      <c r="B23" s="142">
        <f>F7/H7</f>
        <v>709.6</v>
      </c>
      <c r="C23" s="124">
        <f>(B23-B22)/B22</f>
        <v>-3.9935437419395946E-2</v>
      </c>
      <c r="D23" s="100">
        <f>H7</f>
        <v>40</v>
      </c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</row>
    <row r="24" spans="1:23" x14ac:dyDescent="0.25">
      <c r="A24" s="96">
        <v>41395</v>
      </c>
      <c r="B24" s="142">
        <f>F8/H8</f>
        <v>780.47425474254783</v>
      </c>
      <c r="C24" s="124">
        <f>(B24-B23)/B23</f>
        <v>9.9879163955112468E-2</v>
      </c>
      <c r="D24" s="100">
        <f>H8</f>
        <v>41</v>
      </c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</row>
    <row r="25" spans="1:23" x14ac:dyDescent="0.25">
      <c r="A25" s="96">
        <v>41426</v>
      </c>
      <c r="B25" s="142">
        <f>F9/H9</f>
        <v>760.21333333333325</v>
      </c>
      <c r="C25" s="124">
        <f>(B25-B24)/B24</f>
        <v>-2.595975624576876E-2</v>
      </c>
      <c r="D25" s="100">
        <f>H9</f>
        <v>25</v>
      </c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1"/>
    </row>
    <row r="26" spans="1:23" x14ac:dyDescent="0.25">
      <c r="A26" s="96">
        <v>41456</v>
      </c>
      <c r="B26" s="142">
        <f>F10/H10</f>
        <v>750.66666666666686</v>
      </c>
      <c r="C26" s="124">
        <f>(B26-B25)/B25</f>
        <v>-1.2557878490247998E-2</v>
      </c>
      <c r="D26" s="100">
        <f>H10</f>
        <v>8</v>
      </c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</row>
    <row r="27" spans="1:23" x14ac:dyDescent="0.25">
      <c r="A27" s="96">
        <v>41487</v>
      </c>
      <c r="B27" s="142">
        <f>F11/H11</f>
        <v>773.49206349206361</v>
      </c>
      <c r="C27" s="124">
        <f>(B27-B26)/B26</f>
        <v>3.0406834136851791E-2</v>
      </c>
      <c r="D27" s="100">
        <f>H11</f>
        <v>7</v>
      </c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</row>
    <row r="28" spans="1:23" x14ac:dyDescent="0.25">
      <c r="A28" s="96">
        <v>41518</v>
      </c>
      <c r="B28" s="142">
        <f>F12/H12</f>
        <v>759.7460317460318</v>
      </c>
      <c r="C28" s="124">
        <f>(B28-B27)/B27</f>
        <v>-1.777139339216096E-2</v>
      </c>
      <c r="D28" s="100">
        <f>H12</f>
        <v>14</v>
      </c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1"/>
      <c r="V28" s="21"/>
    </row>
    <row r="29" spans="1:23" x14ac:dyDescent="0.25">
      <c r="A29" s="96">
        <v>41548</v>
      </c>
      <c r="B29" s="142">
        <f>F13/H13</f>
        <v>640.08888888888885</v>
      </c>
      <c r="C29" s="124">
        <f>(B29-B28)/B28</f>
        <v>-0.15749623934481041</v>
      </c>
      <c r="D29" s="100">
        <f>H13</f>
        <v>5</v>
      </c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</row>
    <row r="30" spans="1:23" x14ac:dyDescent="0.25">
      <c r="A30" s="96">
        <v>41579</v>
      </c>
      <c r="B30" s="142">
        <f>F14/H14</f>
        <v>651.28571428571433</v>
      </c>
      <c r="C30" s="124">
        <f>(B30-B29)/B29</f>
        <v>1.7492610153351861E-2</v>
      </c>
      <c r="D30" s="100">
        <f>H14</f>
        <v>7</v>
      </c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1"/>
      <c r="V30" s="21"/>
    </row>
    <row r="31" spans="1:23" ht="15.75" thickBot="1" x14ac:dyDescent="0.3">
      <c r="A31" s="96">
        <v>41609</v>
      </c>
      <c r="B31" s="142">
        <f>F15/H15</f>
        <v>709.65925925925922</v>
      </c>
      <c r="C31" s="124">
        <f>(B31-B30)/B30</f>
        <v>8.962816732064359E-2</v>
      </c>
      <c r="D31" s="100">
        <f>H15</f>
        <v>15</v>
      </c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</row>
    <row r="32" spans="1:23" ht="18" customHeight="1" thickBot="1" x14ac:dyDescent="0.3">
      <c r="A32" s="88" t="s">
        <v>33</v>
      </c>
      <c r="B32" s="120">
        <f>F16/H16</f>
        <v>751.95496493170901</v>
      </c>
      <c r="C32" s="140" t="s">
        <v>21</v>
      </c>
      <c r="D32" s="98">
        <f>SUM(D20:D31)</f>
        <v>301</v>
      </c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</row>
    <row r="33" spans="1:47" x14ac:dyDescent="0.25">
      <c r="A33" s="126"/>
      <c r="B33" s="127"/>
      <c r="C33" s="127"/>
      <c r="D33" s="127"/>
      <c r="E33" s="1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</row>
    <row r="34" spans="1:47" ht="15" customHeight="1" thickBot="1" x14ac:dyDescent="0.3">
      <c r="A34" s="21"/>
      <c r="B34" s="21"/>
      <c r="C34" s="21"/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</row>
    <row r="35" spans="1:47" ht="9" customHeight="1" thickBot="1" x14ac:dyDescent="0.3">
      <c r="A35" s="128"/>
      <c r="B35" s="128"/>
      <c r="C35" s="128"/>
      <c r="D35" s="128"/>
      <c r="E35" s="128"/>
      <c r="F35" s="128"/>
      <c r="G35" s="128"/>
      <c r="H35" s="128"/>
      <c r="I35" s="128"/>
      <c r="J35" s="128"/>
      <c r="K35" s="128"/>
      <c r="L35" s="128"/>
      <c r="M35" s="128"/>
      <c r="N35" s="128"/>
      <c r="O35" s="128"/>
      <c r="P35" s="128"/>
      <c r="Q35" s="128"/>
      <c r="R35" s="128"/>
      <c r="S35" s="128"/>
      <c r="T35" s="128"/>
      <c r="U35" s="128"/>
      <c r="V35" s="128"/>
      <c r="W35" s="128"/>
      <c r="X35" s="128"/>
      <c r="Y35" s="128"/>
      <c r="Z35" s="128"/>
      <c r="AA35" s="128"/>
      <c r="AB35" s="128"/>
      <c r="AC35" s="128"/>
      <c r="AD35" s="128"/>
      <c r="AE35" s="128"/>
      <c r="AF35" s="128"/>
      <c r="AG35" s="128"/>
      <c r="AH35" s="128"/>
      <c r="AI35" s="128"/>
      <c r="AJ35" s="128"/>
      <c r="AK35" s="128"/>
      <c r="AL35" s="128"/>
      <c r="AM35" s="128"/>
      <c r="AN35" s="128"/>
      <c r="AO35" s="128"/>
      <c r="AP35" s="128"/>
      <c r="AQ35" s="128"/>
      <c r="AR35" s="128"/>
      <c r="AS35" s="128"/>
      <c r="AT35" s="128"/>
      <c r="AU35" s="128"/>
    </row>
    <row r="36" spans="1:47" s="51" customFormat="1" ht="15" customHeight="1" x14ac:dyDescent="0.25">
      <c r="A36" s="14"/>
      <c r="B36" s="14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</row>
    <row r="37" spans="1:47" ht="15.75" thickBot="1" x14ac:dyDescent="0.3">
      <c r="A37" s="21"/>
      <c r="B37" s="21"/>
      <c r="C37" s="21"/>
      <c r="D37" s="21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1"/>
      <c r="W37" s="21"/>
    </row>
    <row r="38" spans="1:47" ht="28.5" customHeight="1" thickBot="1" x14ac:dyDescent="0.3">
      <c r="A38" s="21"/>
      <c r="B38" s="149" t="s">
        <v>39</v>
      </c>
      <c r="C38" s="150"/>
      <c r="D38" s="150"/>
      <c r="E38" s="150"/>
      <c r="F38" s="150"/>
      <c r="G38" s="150"/>
      <c r="H38" s="150"/>
      <c r="I38" s="150"/>
      <c r="J38" s="150"/>
      <c r="K38" s="150"/>
      <c r="L38" s="150"/>
      <c r="M38" s="150"/>
      <c r="N38" s="150"/>
      <c r="O38" s="150"/>
      <c r="P38" s="150"/>
      <c r="Q38" s="150"/>
      <c r="R38" s="150"/>
      <c r="S38" s="151"/>
      <c r="T38" s="21"/>
      <c r="U38" s="21"/>
      <c r="V38" s="21"/>
      <c r="W38" s="21"/>
    </row>
    <row r="39" spans="1:47" ht="60" customHeight="1" thickBot="1" x14ac:dyDescent="0.3">
      <c r="A39" s="94" t="s">
        <v>32</v>
      </c>
      <c r="B39" s="131" t="s">
        <v>3</v>
      </c>
      <c r="C39" s="132" t="s">
        <v>4</v>
      </c>
      <c r="D39" s="132" t="s">
        <v>5</v>
      </c>
      <c r="E39" s="132" t="s">
        <v>6</v>
      </c>
      <c r="F39" s="132" t="s">
        <v>7</v>
      </c>
      <c r="G39" s="132" t="s">
        <v>8</v>
      </c>
      <c r="H39" s="132" t="s">
        <v>9</v>
      </c>
      <c r="I39" s="132" t="s">
        <v>10</v>
      </c>
      <c r="J39" s="132" t="s">
        <v>11</v>
      </c>
      <c r="K39" s="132" t="s">
        <v>12</v>
      </c>
      <c r="L39" s="132" t="s">
        <v>13</v>
      </c>
      <c r="M39" s="132" t="s">
        <v>14</v>
      </c>
      <c r="N39" s="132" t="s">
        <v>15</v>
      </c>
      <c r="O39" s="132" t="s">
        <v>16</v>
      </c>
      <c r="P39" s="132" t="s">
        <v>17</v>
      </c>
      <c r="Q39" s="132" t="s">
        <v>18</v>
      </c>
      <c r="R39" s="133" t="s">
        <v>33</v>
      </c>
      <c r="S39" s="134" t="s">
        <v>34</v>
      </c>
      <c r="T39" s="21"/>
      <c r="U39" s="21"/>
      <c r="V39" s="21"/>
    </row>
    <row r="40" spans="1:47" x14ac:dyDescent="0.25">
      <c r="A40" s="96">
        <v>41275</v>
      </c>
      <c r="B40" s="99">
        <f>SUM('LCS Jan-13'!D3:D35)</f>
        <v>866.66666897606137</v>
      </c>
      <c r="C40" s="15">
        <f>SUM('LCS Jan-13'!E3:E35)</f>
        <v>5616.6666816333191</v>
      </c>
      <c r="D40" s="15">
        <f>SUM('LCS Jan-13'!F3:F35)</f>
        <v>80.0000002131749</v>
      </c>
      <c r="E40" s="15">
        <f>SUM('LCS Jan-13'!G3:G35)</f>
        <v>8311.111133257622</v>
      </c>
      <c r="F40" s="15">
        <f>SUM('LCS Jan-13'!H3:H35)</f>
        <v>26.666666737724967</v>
      </c>
      <c r="G40" s="15">
        <f>SUM('LCS Jan-13'!I3:I35)</f>
        <v>13.333333368862483</v>
      </c>
      <c r="H40" s="15">
        <f>SUM('LCS Jan-13'!J3:J35)</f>
        <v>0</v>
      </c>
      <c r="I40" s="15">
        <f>SUM('LCS Jan-13'!K3:K35)</f>
        <v>909.33333575642143</v>
      </c>
      <c r="J40" s="15">
        <f>SUM('LCS Jan-13'!L3:L35)</f>
        <v>1397.7777815024165</v>
      </c>
      <c r="K40" s="15">
        <f>SUM('LCS Jan-13'!M3:M35)</f>
        <v>233.33333395509348</v>
      </c>
      <c r="L40" s="20">
        <f>SUM('LCS Jan-13'!N3:N35)</f>
        <v>0</v>
      </c>
      <c r="M40" s="20">
        <f>SUM('LCS Jan-13'!O3:O35)</f>
        <v>998.22222488217153</v>
      </c>
      <c r="N40" s="20">
        <f>SUM('LCS Jan-13'!P3:P35)</f>
        <v>120.55555587679828</v>
      </c>
      <c r="O40" s="20">
        <f>SUM('LCS Jan-13'!Q3:Q35)</f>
        <v>177.77777825149977</v>
      </c>
      <c r="P40" s="15">
        <f>SUM('LCS Jan-13'!R3:R35)</f>
        <v>400.00000106587447</v>
      </c>
      <c r="Q40" s="15">
        <f>SUM('LCS Jan-13'!S3:S35)</f>
        <v>2689.3333404995633</v>
      </c>
      <c r="R40" s="101">
        <f>SUM('LCS Jan-13'!T3:T35)</f>
        <v>21840.777835976598</v>
      </c>
      <c r="S40" s="100">
        <f>'LCS Jan-13'!A36</f>
        <v>33</v>
      </c>
      <c r="T40" s="21"/>
      <c r="U40" s="21"/>
      <c r="V40" s="21"/>
    </row>
    <row r="41" spans="1:47" x14ac:dyDescent="0.25">
      <c r="A41" s="96">
        <v>41306</v>
      </c>
      <c r="B41" s="99">
        <f>'LCS Feb-13'!D46</f>
        <v>1086.6666666666667</v>
      </c>
      <c r="C41" s="15">
        <f>'LCS Feb-13'!E46</f>
        <v>7306.6666666666652</v>
      </c>
      <c r="D41" s="15">
        <f>'LCS Feb-13'!F46</f>
        <v>106.66666666666667</v>
      </c>
      <c r="E41" s="15">
        <f>'LCS Feb-13'!G46</f>
        <v>10555.55555555556</v>
      </c>
      <c r="F41" s="15">
        <f>'LCS Feb-13'!H46</f>
        <v>51.111111111111114</v>
      </c>
      <c r="G41" s="15">
        <f>'LCS Feb-13'!I46</f>
        <v>13.333333333333334</v>
      </c>
      <c r="H41" s="15">
        <f>'LCS Feb-13'!J46</f>
        <v>117.77777777777779</v>
      </c>
      <c r="I41" s="15">
        <f>'LCS Feb-13'!K46</f>
        <v>702.66666666666663</v>
      </c>
      <c r="J41" s="15">
        <f>'LCS Feb-13'!L46</f>
        <v>2425.5555555555552</v>
      </c>
      <c r="K41" s="15">
        <f>'LCS Feb-13'!M46</f>
        <v>566.66666666666674</v>
      </c>
      <c r="L41" s="15">
        <f>'LCS Feb-13'!N46</f>
        <v>0</v>
      </c>
      <c r="M41" s="15">
        <f>'LCS Feb-13'!O46</f>
        <v>1535.5555555555554</v>
      </c>
      <c r="N41" s="15">
        <f>'LCS Feb-13'!P46</f>
        <v>72.333333333333329</v>
      </c>
      <c r="O41" s="15">
        <f>'LCS Feb-13'!Q46</f>
        <v>0</v>
      </c>
      <c r="P41" s="15">
        <f>'LCS Feb-13'!R46</f>
        <v>0</v>
      </c>
      <c r="Q41" s="15">
        <f>'LCS Feb-13'!S46</f>
        <v>3686.6666666666702</v>
      </c>
      <c r="R41" s="101">
        <f>'LCS Feb-13'!T46</f>
        <v>28227.222222222223</v>
      </c>
      <c r="S41" s="102">
        <f>'LCS Feb-13'!A46</f>
        <v>43</v>
      </c>
      <c r="T41" s="21"/>
      <c r="U41" s="21"/>
      <c r="V41" s="21"/>
    </row>
    <row r="42" spans="1:47" x14ac:dyDescent="0.25">
      <c r="A42" s="96">
        <v>41334</v>
      </c>
      <c r="B42" s="99" t="e">
        <f>#REF!</f>
        <v>#REF!</v>
      </c>
      <c r="C42" s="15" t="e">
        <f>#REF!</f>
        <v>#REF!</v>
      </c>
      <c r="D42" s="15" t="e">
        <f>#REF!</f>
        <v>#REF!</v>
      </c>
      <c r="E42" s="15" t="e">
        <f>#REF!</f>
        <v>#REF!</v>
      </c>
      <c r="F42" s="15" t="e">
        <f>#REF!</f>
        <v>#REF!</v>
      </c>
      <c r="G42" s="15" t="e">
        <f>#REF!</f>
        <v>#REF!</v>
      </c>
      <c r="H42" s="15" t="e">
        <f>#REF!</f>
        <v>#REF!</v>
      </c>
      <c r="I42" s="15" t="e">
        <f>#REF!</f>
        <v>#REF!</v>
      </c>
      <c r="J42" s="15" t="e">
        <f>#REF!</f>
        <v>#REF!</v>
      </c>
      <c r="K42" s="15" t="e">
        <f>#REF!</f>
        <v>#REF!</v>
      </c>
      <c r="L42" s="20" t="e">
        <f>#REF!</f>
        <v>#REF!</v>
      </c>
      <c r="M42" s="20" t="e">
        <f>#REF!</f>
        <v>#REF!</v>
      </c>
      <c r="N42" s="20" t="e">
        <f>#REF!</f>
        <v>#REF!</v>
      </c>
      <c r="O42" s="20" t="e">
        <f>#REF!</f>
        <v>#REF!</v>
      </c>
      <c r="P42" s="15" t="e">
        <f>#REF!</f>
        <v>#REF!</v>
      </c>
      <c r="Q42" s="15" t="e">
        <f>#REF!</f>
        <v>#REF!</v>
      </c>
      <c r="R42" s="101" t="e">
        <f>#REF!</f>
        <v>#REF!</v>
      </c>
      <c r="S42" s="102" t="e">
        <f>#REF!</f>
        <v>#REF!</v>
      </c>
      <c r="T42" s="21"/>
      <c r="U42" s="21"/>
      <c r="V42" s="21"/>
    </row>
    <row r="43" spans="1:47" x14ac:dyDescent="0.25">
      <c r="A43" s="96">
        <v>41365</v>
      </c>
      <c r="B43" s="99" t="e">
        <f>#REF!</f>
        <v>#REF!</v>
      </c>
      <c r="C43" s="15" t="e">
        <f>#REF!</f>
        <v>#REF!</v>
      </c>
      <c r="D43" s="15" t="e">
        <f>#REF!</f>
        <v>#REF!</v>
      </c>
      <c r="E43" s="15" t="e">
        <f>#REF!</f>
        <v>#REF!</v>
      </c>
      <c r="F43" s="15" t="e">
        <f>#REF!</f>
        <v>#REF!</v>
      </c>
      <c r="G43" s="15" t="e">
        <f>#REF!</f>
        <v>#REF!</v>
      </c>
      <c r="H43" s="15" t="e">
        <f>#REF!</f>
        <v>#REF!</v>
      </c>
      <c r="I43" s="15" t="e">
        <f>#REF!</f>
        <v>#REF!</v>
      </c>
      <c r="J43" s="15" t="e">
        <f>#REF!</f>
        <v>#REF!</v>
      </c>
      <c r="K43" s="15" t="e">
        <f>#REF!</f>
        <v>#REF!</v>
      </c>
      <c r="L43" s="20" t="e">
        <f>#REF!</f>
        <v>#REF!</v>
      </c>
      <c r="M43" s="20" t="e">
        <f>#REF!</f>
        <v>#REF!</v>
      </c>
      <c r="N43" s="20" t="e">
        <f>#REF!</f>
        <v>#REF!</v>
      </c>
      <c r="O43" s="20" t="e">
        <f>#REF!</f>
        <v>#REF!</v>
      </c>
      <c r="P43" s="15" t="e">
        <f>#REF!</f>
        <v>#REF!</v>
      </c>
      <c r="Q43" s="15" t="e">
        <f>#REF!</f>
        <v>#REF!</v>
      </c>
      <c r="R43" s="101" t="e">
        <f>#REF!</f>
        <v>#REF!</v>
      </c>
      <c r="S43" s="102" t="e">
        <f>#REF!</f>
        <v>#REF!</v>
      </c>
      <c r="T43" s="21"/>
      <c r="U43" s="21"/>
      <c r="V43" s="21"/>
    </row>
    <row r="44" spans="1:47" x14ac:dyDescent="0.25">
      <c r="A44" s="96">
        <v>41395</v>
      </c>
      <c r="B44" s="99" t="e">
        <f>#REF!</f>
        <v>#REF!</v>
      </c>
      <c r="C44" s="15" t="e">
        <f>#REF!</f>
        <v>#REF!</v>
      </c>
      <c r="D44" s="15" t="e">
        <f>#REF!</f>
        <v>#REF!</v>
      </c>
      <c r="E44" s="15" t="e">
        <f>#REF!</f>
        <v>#REF!</v>
      </c>
      <c r="F44" s="15" t="e">
        <f>#REF!</f>
        <v>#REF!</v>
      </c>
      <c r="G44" s="15" t="e">
        <f>#REF!</f>
        <v>#REF!</v>
      </c>
      <c r="H44" s="15" t="e">
        <f>#REF!</f>
        <v>#REF!</v>
      </c>
      <c r="I44" s="15" t="e">
        <f>#REF!</f>
        <v>#REF!</v>
      </c>
      <c r="J44" s="15" t="e">
        <f>#REF!</f>
        <v>#REF!</v>
      </c>
      <c r="K44" s="15" t="e">
        <f>#REF!</f>
        <v>#REF!</v>
      </c>
      <c r="L44" s="20" t="e">
        <f>#REF!</f>
        <v>#REF!</v>
      </c>
      <c r="M44" s="20" t="e">
        <f>#REF!</f>
        <v>#REF!</v>
      </c>
      <c r="N44" s="20" t="e">
        <f>#REF!</f>
        <v>#REF!</v>
      </c>
      <c r="O44" s="20" t="e">
        <f>#REF!</f>
        <v>#REF!</v>
      </c>
      <c r="P44" s="15" t="e">
        <f>#REF!</f>
        <v>#REF!</v>
      </c>
      <c r="Q44" s="15" t="e">
        <f>#REF!</f>
        <v>#REF!</v>
      </c>
      <c r="R44" s="101" t="e">
        <f>#REF!</f>
        <v>#REF!</v>
      </c>
      <c r="S44" s="102" t="e">
        <f>#REF!</f>
        <v>#REF!</v>
      </c>
      <c r="T44" s="21"/>
      <c r="U44" s="21"/>
      <c r="V44" s="21"/>
    </row>
    <row r="45" spans="1:47" x14ac:dyDescent="0.25">
      <c r="A45" s="96">
        <v>41426</v>
      </c>
      <c r="B45" s="99" t="e">
        <f>#REF!</f>
        <v>#REF!</v>
      </c>
      <c r="C45" s="15" t="e">
        <f>#REF!</f>
        <v>#REF!</v>
      </c>
      <c r="D45" s="15" t="e">
        <f>#REF!</f>
        <v>#REF!</v>
      </c>
      <c r="E45" s="15" t="e">
        <f>#REF!</f>
        <v>#REF!</v>
      </c>
      <c r="F45" s="15" t="e">
        <f>#REF!</f>
        <v>#REF!</v>
      </c>
      <c r="G45" s="15" t="e">
        <f>#REF!</f>
        <v>#REF!</v>
      </c>
      <c r="H45" s="15" t="e">
        <f>#REF!</f>
        <v>#REF!</v>
      </c>
      <c r="I45" s="15" t="e">
        <f>#REF!</f>
        <v>#REF!</v>
      </c>
      <c r="J45" s="15" t="e">
        <f>#REF!</f>
        <v>#REF!</v>
      </c>
      <c r="K45" s="15" t="e">
        <f>#REF!</f>
        <v>#REF!</v>
      </c>
      <c r="L45" s="20" t="e">
        <f>#REF!</f>
        <v>#REF!</v>
      </c>
      <c r="M45" s="20" t="e">
        <f>#REF!</f>
        <v>#REF!</v>
      </c>
      <c r="N45" s="20" t="e">
        <f>#REF!</f>
        <v>#REF!</v>
      </c>
      <c r="O45" s="20" t="e">
        <f>#REF!</f>
        <v>#REF!</v>
      </c>
      <c r="P45" s="15" t="e">
        <f>#REF!</f>
        <v>#REF!</v>
      </c>
      <c r="Q45" s="15" t="e">
        <f>#REF!</f>
        <v>#REF!</v>
      </c>
      <c r="R45" s="101" t="e">
        <f>#REF!</f>
        <v>#REF!</v>
      </c>
      <c r="S45" s="102" t="e">
        <f>#REF!</f>
        <v>#REF!</v>
      </c>
      <c r="T45" s="21"/>
      <c r="U45" s="21"/>
      <c r="V45" s="21"/>
    </row>
    <row r="46" spans="1:47" x14ac:dyDescent="0.25">
      <c r="A46" s="96">
        <v>41456</v>
      </c>
      <c r="B46" s="99" t="e">
        <f>#REF!</f>
        <v>#REF!</v>
      </c>
      <c r="C46" s="15" t="e">
        <f>#REF!</f>
        <v>#REF!</v>
      </c>
      <c r="D46" s="15" t="e">
        <f>#REF!</f>
        <v>#REF!</v>
      </c>
      <c r="E46" s="15" t="e">
        <f>#REF!</f>
        <v>#REF!</v>
      </c>
      <c r="F46" s="15" t="e">
        <f>#REF!</f>
        <v>#REF!</v>
      </c>
      <c r="G46" s="15" t="e">
        <f>#REF!</f>
        <v>#REF!</v>
      </c>
      <c r="H46" s="15" t="e">
        <f>#REF!</f>
        <v>#REF!</v>
      </c>
      <c r="I46" s="15" t="e">
        <f>#REF!</f>
        <v>#REF!</v>
      </c>
      <c r="J46" s="15" t="e">
        <f>#REF!</f>
        <v>#REF!</v>
      </c>
      <c r="K46" s="15" t="e">
        <f>#REF!</f>
        <v>#REF!</v>
      </c>
      <c r="L46" s="20" t="e">
        <f>#REF!</f>
        <v>#REF!</v>
      </c>
      <c r="M46" s="20" t="e">
        <f>#REF!</f>
        <v>#REF!</v>
      </c>
      <c r="N46" s="20" t="e">
        <f>#REF!</f>
        <v>#REF!</v>
      </c>
      <c r="O46" s="20" t="e">
        <f>#REF!</f>
        <v>#REF!</v>
      </c>
      <c r="P46" s="15" t="e">
        <f>#REF!</f>
        <v>#REF!</v>
      </c>
      <c r="Q46" s="15" t="e">
        <f>#REF!</f>
        <v>#REF!</v>
      </c>
      <c r="R46" s="101" t="e">
        <f>#REF!</f>
        <v>#REF!</v>
      </c>
      <c r="S46" s="102" t="e">
        <f>#REF!</f>
        <v>#REF!</v>
      </c>
      <c r="T46" s="21"/>
      <c r="U46" s="21"/>
      <c r="V46" s="21"/>
    </row>
    <row r="47" spans="1:47" x14ac:dyDescent="0.25">
      <c r="A47" s="96">
        <v>41487</v>
      </c>
      <c r="B47" s="99" t="e">
        <f>#REF!</f>
        <v>#REF!</v>
      </c>
      <c r="C47" s="15" t="e">
        <f>#REF!</f>
        <v>#REF!</v>
      </c>
      <c r="D47" s="15" t="e">
        <f>#REF!</f>
        <v>#REF!</v>
      </c>
      <c r="E47" s="15" t="e">
        <f>#REF!</f>
        <v>#REF!</v>
      </c>
      <c r="F47" s="15" t="e">
        <f>#REF!</f>
        <v>#REF!</v>
      </c>
      <c r="G47" s="15" t="e">
        <f>#REF!</f>
        <v>#REF!</v>
      </c>
      <c r="H47" s="15" t="e">
        <f>#REF!</f>
        <v>#REF!</v>
      </c>
      <c r="I47" s="15" t="e">
        <f>#REF!</f>
        <v>#REF!</v>
      </c>
      <c r="J47" s="15" t="e">
        <f>#REF!</f>
        <v>#REF!</v>
      </c>
      <c r="K47" s="15" t="e">
        <f>#REF!</f>
        <v>#REF!</v>
      </c>
      <c r="L47" s="20" t="e">
        <f>#REF!</f>
        <v>#REF!</v>
      </c>
      <c r="M47" s="20" t="e">
        <f>#REF!</f>
        <v>#REF!</v>
      </c>
      <c r="N47" s="20" t="e">
        <f>#REF!</f>
        <v>#REF!</v>
      </c>
      <c r="O47" s="20" t="e">
        <f>#REF!</f>
        <v>#REF!</v>
      </c>
      <c r="P47" s="15" t="e">
        <f>#REF!</f>
        <v>#REF!</v>
      </c>
      <c r="Q47" s="15" t="e">
        <f>#REF!</f>
        <v>#REF!</v>
      </c>
      <c r="R47" s="101" t="e">
        <f>#REF!</f>
        <v>#REF!</v>
      </c>
      <c r="S47" s="102" t="e">
        <f>#REF!</f>
        <v>#REF!</v>
      </c>
      <c r="T47" s="21"/>
      <c r="U47" s="21"/>
      <c r="V47" s="21"/>
    </row>
    <row r="48" spans="1:47" x14ac:dyDescent="0.25">
      <c r="A48" s="96">
        <v>41518</v>
      </c>
      <c r="B48" s="99" t="e">
        <f>#REF!</f>
        <v>#REF!</v>
      </c>
      <c r="C48" s="15" t="e">
        <f>#REF!</f>
        <v>#REF!</v>
      </c>
      <c r="D48" s="15" t="e">
        <f>#REF!</f>
        <v>#REF!</v>
      </c>
      <c r="E48" s="15" t="e">
        <f>#REF!</f>
        <v>#REF!</v>
      </c>
      <c r="F48" s="15" t="e">
        <f>#REF!</f>
        <v>#REF!</v>
      </c>
      <c r="G48" s="15" t="e">
        <f>#REF!</f>
        <v>#REF!</v>
      </c>
      <c r="H48" s="15" t="e">
        <f>#REF!</f>
        <v>#REF!</v>
      </c>
      <c r="I48" s="15" t="e">
        <f>#REF!</f>
        <v>#REF!</v>
      </c>
      <c r="J48" s="15" t="e">
        <f>#REF!</f>
        <v>#REF!</v>
      </c>
      <c r="K48" s="15" t="e">
        <f>#REF!</f>
        <v>#REF!</v>
      </c>
      <c r="L48" s="20" t="e">
        <f>#REF!</f>
        <v>#REF!</v>
      </c>
      <c r="M48" s="20" t="e">
        <f>#REF!</f>
        <v>#REF!</v>
      </c>
      <c r="N48" s="20" t="e">
        <f>#REF!</f>
        <v>#REF!</v>
      </c>
      <c r="O48" s="20" t="e">
        <f>#REF!</f>
        <v>#REF!</v>
      </c>
      <c r="P48" s="15" t="e">
        <f>#REF!</f>
        <v>#REF!</v>
      </c>
      <c r="Q48" s="15" t="e">
        <f>#REF!</f>
        <v>#REF!</v>
      </c>
      <c r="R48" s="101" t="e">
        <f>#REF!</f>
        <v>#REF!</v>
      </c>
      <c r="S48" s="102" t="e">
        <f>#REF!</f>
        <v>#REF!</v>
      </c>
      <c r="T48" s="21"/>
      <c r="U48" s="21"/>
      <c r="V48" s="21"/>
    </row>
    <row r="49" spans="1:47" x14ac:dyDescent="0.25">
      <c r="A49" s="96">
        <v>41548</v>
      </c>
      <c r="B49" s="99" t="e">
        <f>#REF!</f>
        <v>#REF!</v>
      </c>
      <c r="C49" s="15" t="e">
        <f>#REF!</f>
        <v>#REF!</v>
      </c>
      <c r="D49" s="15" t="e">
        <f>#REF!</f>
        <v>#REF!</v>
      </c>
      <c r="E49" s="15" t="e">
        <f>#REF!</f>
        <v>#REF!</v>
      </c>
      <c r="F49" s="15" t="e">
        <f>#REF!</f>
        <v>#REF!</v>
      </c>
      <c r="G49" s="15" t="e">
        <f>#REF!</f>
        <v>#REF!</v>
      </c>
      <c r="H49" s="15" t="e">
        <f>#REF!</f>
        <v>#REF!</v>
      </c>
      <c r="I49" s="15" t="e">
        <f>#REF!</f>
        <v>#REF!</v>
      </c>
      <c r="J49" s="15" t="e">
        <f>#REF!</f>
        <v>#REF!</v>
      </c>
      <c r="K49" s="15" t="e">
        <f>#REF!</f>
        <v>#REF!</v>
      </c>
      <c r="L49" s="20" t="e">
        <f>#REF!</f>
        <v>#REF!</v>
      </c>
      <c r="M49" s="20" t="e">
        <f>#REF!</f>
        <v>#REF!</v>
      </c>
      <c r="N49" s="20" t="e">
        <f>#REF!</f>
        <v>#REF!</v>
      </c>
      <c r="O49" s="20" t="e">
        <f>#REF!</f>
        <v>#REF!</v>
      </c>
      <c r="P49" s="15" t="e">
        <f>#REF!</f>
        <v>#REF!</v>
      </c>
      <c r="Q49" s="15" t="e">
        <f>#REF!</f>
        <v>#REF!</v>
      </c>
      <c r="R49" s="101" t="e">
        <f>#REF!</f>
        <v>#REF!</v>
      </c>
      <c r="S49" s="102" t="e">
        <f>#REF!</f>
        <v>#REF!</v>
      </c>
      <c r="T49" s="21"/>
      <c r="U49" s="21"/>
      <c r="V49" s="21"/>
    </row>
    <row r="50" spans="1:47" x14ac:dyDescent="0.25">
      <c r="A50" s="96">
        <v>41579</v>
      </c>
      <c r="B50" s="99" t="e">
        <f>#REF!</f>
        <v>#REF!</v>
      </c>
      <c r="C50" s="15" t="e">
        <f>#REF!</f>
        <v>#REF!</v>
      </c>
      <c r="D50" s="15" t="e">
        <f>#REF!</f>
        <v>#REF!</v>
      </c>
      <c r="E50" s="15" t="e">
        <f>#REF!</f>
        <v>#REF!</v>
      </c>
      <c r="F50" s="15" t="e">
        <f>#REF!</f>
        <v>#REF!</v>
      </c>
      <c r="G50" s="15" t="e">
        <f>#REF!</f>
        <v>#REF!</v>
      </c>
      <c r="H50" s="15" t="e">
        <f>#REF!</f>
        <v>#REF!</v>
      </c>
      <c r="I50" s="15" t="e">
        <f>#REF!</f>
        <v>#REF!</v>
      </c>
      <c r="J50" s="15" t="e">
        <f>#REF!</f>
        <v>#REF!</v>
      </c>
      <c r="K50" s="15" t="e">
        <f>#REF!</f>
        <v>#REF!</v>
      </c>
      <c r="L50" s="20" t="e">
        <f>#REF!</f>
        <v>#REF!</v>
      </c>
      <c r="M50" s="20" t="e">
        <f>#REF!</f>
        <v>#REF!</v>
      </c>
      <c r="N50" s="20" t="e">
        <f>#REF!</f>
        <v>#REF!</v>
      </c>
      <c r="O50" s="20" t="e">
        <f>#REF!</f>
        <v>#REF!</v>
      </c>
      <c r="P50" s="15" t="e">
        <f>#REF!</f>
        <v>#REF!</v>
      </c>
      <c r="Q50" s="15" t="e">
        <f>#REF!</f>
        <v>#REF!</v>
      </c>
      <c r="R50" s="101" t="e">
        <f>#REF!</f>
        <v>#REF!</v>
      </c>
      <c r="S50" s="102" t="e">
        <f>#REF!</f>
        <v>#REF!</v>
      </c>
      <c r="T50" s="21"/>
      <c r="U50" s="21"/>
      <c r="V50" s="21"/>
    </row>
    <row r="51" spans="1:47" ht="15.75" thickBot="1" x14ac:dyDescent="0.3">
      <c r="A51" s="97">
        <v>41609</v>
      </c>
      <c r="B51" s="99" t="e">
        <f>#REF!</f>
        <v>#REF!</v>
      </c>
      <c r="C51" s="15" t="e">
        <f>#REF!</f>
        <v>#REF!</v>
      </c>
      <c r="D51" s="15" t="e">
        <f>#REF!</f>
        <v>#REF!</v>
      </c>
      <c r="E51" s="15" t="e">
        <f>#REF!</f>
        <v>#REF!</v>
      </c>
      <c r="F51" s="15" t="e">
        <f>#REF!</f>
        <v>#REF!</v>
      </c>
      <c r="G51" s="15" t="e">
        <f>#REF!</f>
        <v>#REF!</v>
      </c>
      <c r="H51" s="15" t="e">
        <f>#REF!</f>
        <v>#REF!</v>
      </c>
      <c r="I51" s="15" t="e">
        <f>#REF!</f>
        <v>#REF!</v>
      </c>
      <c r="J51" s="15" t="e">
        <f>#REF!</f>
        <v>#REF!</v>
      </c>
      <c r="K51" s="15" t="e">
        <f>#REF!</f>
        <v>#REF!</v>
      </c>
      <c r="L51" s="20" t="e">
        <f>#REF!</f>
        <v>#REF!</v>
      </c>
      <c r="M51" s="20" t="e">
        <f>#REF!</f>
        <v>#REF!</v>
      </c>
      <c r="N51" s="20" t="e">
        <f>#REF!</f>
        <v>#REF!</v>
      </c>
      <c r="O51" s="20" t="e">
        <f>#REF!</f>
        <v>#REF!</v>
      </c>
      <c r="P51" s="15" t="e">
        <f>#REF!</f>
        <v>#REF!</v>
      </c>
      <c r="Q51" s="15" t="e">
        <f>#REF!</f>
        <v>#REF!</v>
      </c>
      <c r="R51" s="101" t="e">
        <f>#REF!</f>
        <v>#REF!</v>
      </c>
      <c r="S51" s="103" t="e">
        <f>#REF!</f>
        <v>#REF!</v>
      </c>
      <c r="T51" s="21"/>
      <c r="U51" s="21"/>
      <c r="V51" s="21"/>
    </row>
    <row r="52" spans="1:47" ht="18" customHeight="1" x14ac:dyDescent="0.25">
      <c r="A52" s="104" t="s">
        <v>33</v>
      </c>
      <c r="B52" s="105" t="e">
        <f>SUM(B40:B51)</f>
        <v>#REF!</v>
      </c>
      <c r="C52" s="106" t="e">
        <f>SUM(C40:C51)</f>
        <v>#REF!</v>
      </c>
      <c r="D52" s="106" t="e">
        <f>SUM(D40:D51)</f>
        <v>#REF!</v>
      </c>
      <c r="E52" s="106" t="e">
        <f>SUM(E40:E51)</f>
        <v>#REF!</v>
      </c>
      <c r="F52" s="106" t="e">
        <f t="shared" ref="F52:Q52" si="1">SUM(F40:F51)</f>
        <v>#REF!</v>
      </c>
      <c r="G52" s="106" t="e">
        <f t="shared" si="1"/>
        <v>#REF!</v>
      </c>
      <c r="H52" s="106" t="e">
        <f t="shared" si="1"/>
        <v>#REF!</v>
      </c>
      <c r="I52" s="106" t="e">
        <f t="shared" si="1"/>
        <v>#REF!</v>
      </c>
      <c r="J52" s="106" t="e">
        <f t="shared" si="1"/>
        <v>#REF!</v>
      </c>
      <c r="K52" s="106" t="e">
        <f t="shared" si="1"/>
        <v>#REF!</v>
      </c>
      <c r="L52" s="106" t="e">
        <f t="shared" si="1"/>
        <v>#REF!</v>
      </c>
      <c r="M52" s="106" t="e">
        <f t="shared" si="1"/>
        <v>#REF!</v>
      </c>
      <c r="N52" s="106" t="e">
        <f t="shared" si="1"/>
        <v>#REF!</v>
      </c>
      <c r="O52" s="106" t="e">
        <f t="shared" si="1"/>
        <v>#REF!</v>
      </c>
      <c r="P52" s="106" t="e">
        <f t="shared" si="1"/>
        <v>#REF!</v>
      </c>
      <c r="Q52" s="106" t="e">
        <f t="shared" si="1"/>
        <v>#REF!</v>
      </c>
      <c r="R52" s="107" t="e">
        <f>SUM(R40:R51)</f>
        <v>#REF!</v>
      </c>
      <c r="S52" s="152" t="e">
        <f>SUM(S40:S51)</f>
        <v>#REF!</v>
      </c>
      <c r="T52" s="108"/>
      <c r="U52" s="108"/>
      <c r="V52" s="108"/>
    </row>
    <row r="53" spans="1:47" ht="15.75" thickBot="1" x14ac:dyDescent="0.3">
      <c r="A53" s="109" t="s">
        <v>35</v>
      </c>
      <c r="B53" s="110" t="e">
        <f>B52/$R$52</f>
        <v>#REF!</v>
      </c>
      <c r="C53" s="111" t="e">
        <f t="shared" ref="C53:Q53" si="2">C52/$R$52</f>
        <v>#REF!</v>
      </c>
      <c r="D53" s="111" t="e">
        <f>D52/$R$52</f>
        <v>#REF!</v>
      </c>
      <c r="E53" s="111" t="e">
        <f t="shared" si="2"/>
        <v>#REF!</v>
      </c>
      <c r="F53" s="111" t="e">
        <f t="shared" si="2"/>
        <v>#REF!</v>
      </c>
      <c r="G53" s="111" t="e">
        <f t="shared" si="2"/>
        <v>#REF!</v>
      </c>
      <c r="H53" s="111" t="e">
        <f t="shared" si="2"/>
        <v>#REF!</v>
      </c>
      <c r="I53" s="111" t="e">
        <f t="shared" si="2"/>
        <v>#REF!</v>
      </c>
      <c r="J53" s="111" t="e">
        <f t="shared" si="2"/>
        <v>#REF!</v>
      </c>
      <c r="K53" s="111" t="e">
        <f>K52/$R$52</f>
        <v>#REF!</v>
      </c>
      <c r="L53" s="111" t="e">
        <f t="shared" si="2"/>
        <v>#REF!</v>
      </c>
      <c r="M53" s="111" t="e">
        <f t="shared" si="2"/>
        <v>#REF!</v>
      </c>
      <c r="N53" s="111" t="e">
        <f t="shared" si="2"/>
        <v>#REF!</v>
      </c>
      <c r="O53" s="111" t="e">
        <f t="shared" si="2"/>
        <v>#REF!</v>
      </c>
      <c r="P53" s="111" t="e">
        <f t="shared" si="2"/>
        <v>#REF!</v>
      </c>
      <c r="Q53" s="112" t="e">
        <f t="shared" si="2"/>
        <v>#REF!</v>
      </c>
      <c r="R53" s="113" t="e">
        <f>SUM(B53:Q53)</f>
        <v>#REF!</v>
      </c>
      <c r="S53" s="153"/>
      <c r="T53" s="114"/>
      <c r="U53" s="114"/>
      <c r="V53" s="114"/>
    </row>
    <row r="54" spans="1:47" x14ac:dyDescent="0.25">
      <c r="A54" s="21"/>
      <c r="B54" s="21"/>
      <c r="C54" s="21"/>
      <c r="D54" s="21"/>
      <c r="E54" s="21"/>
      <c r="F54" s="21"/>
      <c r="G54" s="21"/>
      <c r="H54" s="21"/>
      <c r="I54" s="21"/>
      <c r="J54" s="21"/>
      <c r="K54" s="21"/>
      <c r="L54" s="11"/>
      <c r="M54" s="11"/>
      <c r="N54" s="11"/>
      <c r="O54" s="11"/>
      <c r="P54" s="21"/>
      <c r="Q54" s="21"/>
      <c r="R54" s="21"/>
      <c r="S54" s="21"/>
      <c r="T54" s="21"/>
      <c r="U54" s="21"/>
      <c r="V54" s="21"/>
      <c r="W54" s="21"/>
    </row>
    <row r="55" spans="1:47" ht="15.75" thickBot="1" x14ac:dyDescent="0.3">
      <c r="A55" s="21"/>
      <c r="B55" s="15"/>
      <c r="C55" s="15"/>
      <c r="D55" s="15"/>
      <c r="E55" s="15"/>
    </row>
    <row r="56" spans="1:47" ht="8.25" customHeight="1" thickBot="1" x14ac:dyDescent="0.3">
      <c r="A56" s="128"/>
      <c r="B56" s="128"/>
      <c r="C56" s="128"/>
      <c r="D56" s="128"/>
      <c r="E56" s="128"/>
      <c r="F56" s="128"/>
      <c r="G56" s="128"/>
      <c r="H56" s="128"/>
      <c r="I56" s="128"/>
      <c r="J56" s="128"/>
      <c r="K56" s="128"/>
      <c r="L56" s="128"/>
      <c r="M56" s="128"/>
      <c r="N56" s="128"/>
      <c r="O56" s="128"/>
      <c r="P56" s="128"/>
      <c r="Q56" s="128"/>
      <c r="R56" s="128"/>
      <c r="S56" s="128"/>
      <c r="T56" s="128"/>
      <c r="U56" s="128"/>
      <c r="V56" s="128"/>
      <c r="W56" s="128"/>
      <c r="X56" s="128"/>
      <c r="Y56" s="128"/>
      <c r="Z56" s="128"/>
      <c r="AA56" s="128"/>
      <c r="AB56" s="128"/>
      <c r="AC56" s="128"/>
      <c r="AD56" s="128"/>
      <c r="AE56" s="128"/>
      <c r="AF56" s="128"/>
      <c r="AG56" s="128"/>
      <c r="AH56" s="128"/>
      <c r="AI56" s="128"/>
      <c r="AJ56" s="128"/>
      <c r="AK56" s="128"/>
      <c r="AL56" s="128"/>
      <c r="AM56" s="128"/>
      <c r="AN56" s="128"/>
      <c r="AO56" s="128"/>
      <c r="AP56" s="128"/>
      <c r="AQ56" s="128"/>
      <c r="AR56" s="128"/>
      <c r="AS56" s="128"/>
      <c r="AT56" s="128"/>
      <c r="AU56" s="128"/>
    </row>
    <row r="57" spans="1:47" x14ac:dyDescent="0.25">
      <c r="A57" s="21"/>
      <c r="B57" s="15"/>
      <c r="C57" s="15"/>
      <c r="D57" s="15"/>
      <c r="E57" s="15"/>
    </row>
    <row r="58" spans="1:47" x14ac:dyDescent="0.25">
      <c r="A58" s="21"/>
      <c r="B58" s="15"/>
      <c r="C58" s="15"/>
      <c r="D58" s="15"/>
      <c r="E58" s="15"/>
    </row>
    <row r="59" spans="1:47" x14ac:dyDescent="0.25">
      <c r="A59" s="21"/>
      <c r="B59" s="15"/>
      <c r="C59" s="15"/>
      <c r="D59" s="15"/>
      <c r="E59" s="15"/>
    </row>
    <row r="60" spans="1:47" x14ac:dyDescent="0.25">
      <c r="A60" s="21"/>
      <c r="B60" s="15"/>
      <c r="C60" s="15"/>
      <c r="D60" s="15"/>
      <c r="E60" s="15"/>
    </row>
    <row r="61" spans="1:47" x14ac:dyDescent="0.25">
      <c r="A61" s="21"/>
      <c r="B61" s="15"/>
      <c r="C61" s="15"/>
      <c r="D61" s="15"/>
      <c r="E61" s="15"/>
    </row>
    <row r="62" spans="1:47" x14ac:dyDescent="0.25">
      <c r="A62" s="21"/>
      <c r="B62" s="15"/>
      <c r="C62" s="15"/>
      <c r="D62" s="15"/>
      <c r="E62" s="15"/>
    </row>
    <row r="63" spans="1:47" x14ac:dyDescent="0.25">
      <c r="A63" s="21"/>
      <c r="B63" s="15"/>
      <c r="C63" s="15"/>
      <c r="D63" s="15"/>
      <c r="E63" s="15"/>
    </row>
    <row r="64" spans="1:47" x14ac:dyDescent="0.25">
      <c r="A64" s="21"/>
      <c r="B64" s="15"/>
      <c r="C64" s="15"/>
      <c r="D64" s="15"/>
      <c r="E64" s="15"/>
    </row>
    <row r="65" spans="1:23" x14ac:dyDescent="0.25">
      <c r="A65" s="115"/>
      <c r="B65" s="117"/>
      <c r="C65" s="117"/>
      <c r="D65" s="117"/>
      <c r="E65" s="117"/>
    </row>
    <row r="66" spans="1:23" x14ac:dyDescent="0.25">
      <c r="A66" s="115"/>
      <c r="B66" s="115"/>
      <c r="C66" s="115"/>
      <c r="D66" s="115"/>
      <c r="E66" s="115"/>
    </row>
    <row r="67" spans="1:23" x14ac:dyDescent="0.25">
      <c r="A67" s="21"/>
      <c r="B67" s="21"/>
      <c r="C67" s="21"/>
      <c r="D67" s="21"/>
      <c r="E67" s="21"/>
    </row>
    <row r="68" spans="1:23" x14ac:dyDescent="0.25">
      <c r="A68" s="21"/>
      <c r="B68" s="21"/>
      <c r="C68" s="21"/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  <c r="W68" s="21"/>
    </row>
    <row r="69" spans="1:23" x14ac:dyDescent="0.25">
      <c r="A69" s="21"/>
      <c r="B69" s="21"/>
      <c r="C69" s="21"/>
      <c r="D69" s="21"/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21"/>
      <c r="P69" s="21"/>
      <c r="Q69" s="21"/>
      <c r="R69" s="21"/>
      <c r="S69" s="21"/>
      <c r="T69" s="21"/>
      <c r="U69" s="21"/>
      <c r="V69" s="21"/>
      <c r="W69" s="21"/>
    </row>
    <row r="70" spans="1:23" x14ac:dyDescent="0.25">
      <c r="A70" s="21"/>
      <c r="B70" s="21"/>
      <c r="C70" s="21"/>
      <c r="D70" s="21"/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21"/>
      <c r="P70" s="21"/>
      <c r="Q70" s="21"/>
      <c r="R70" s="21"/>
      <c r="S70" s="21"/>
      <c r="T70" s="21"/>
      <c r="U70" s="21"/>
      <c r="V70" s="21"/>
      <c r="W70" s="21"/>
    </row>
    <row r="71" spans="1:23" x14ac:dyDescent="0.25">
      <c r="A71" s="21"/>
      <c r="B71" s="21"/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  <c r="W71" s="21"/>
    </row>
    <row r="72" spans="1:23" x14ac:dyDescent="0.25">
      <c r="A72" s="21"/>
      <c r="B72" s="21"/>
      <c r="C72" s="21"/>
      <c r="D72" s="21"/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1"/>
      <c r="Q72" s="21"/>
      <c r="R72" s="21"/>
      <c r="S72" s="21"/>
      <c r="T72" s="21"/>
      <c r="U72" s="21"/>
      <c r="V72" s="21"/>
      <c r="W72" s="21"/>
    </row>
  </sheetData>
  <mergeCells count="4">
    <mergeCell ref="S52:S53"/>
    <mergeCell ref="B2:H2"/>
    <mergeCell ref="B18:D18"/>
    <mergeCell ref="B38:S38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3"/>
  </sheetPr>
  <dimension ref="A1:Y101"/>
  <sheetViews>
    <sheetView topLeftCell="A10" zoomScale="90" zoomScaleNormal="90" workbookViewId="0">
      <selection activeCell="K63" sqref="K63"/>
    </sheetView>
  </sheetViews>
  <sheetFormatPr defaultRowHeight="15" outlineLevelCol="1" x14ac:dyDescent="0.25"/>
  <cols>
    <col min="1" max="1" width="14.28515625" customWidth="1"/>
    <col min="4" max="4" width="16.42578125" customWidth="1"/>
    <col min="5" max="5" width="11.7109375" customWidth="1"/>
    <col min="6" max="6" width="13.28515625" customWidth="1"/>
    <col min="7" max="7" width="14.7109375" customWidth="1"/>
    <col min="8" max="8" width="15" customWidth="1"/>
    <col min="11" max="21" width="9.140625" customWidth="1" outlineLevel="1"/>
  </cols>
  <sheetData>
    <row r="1" spans="1:25" ht="28.5" customHeight="1" thickBot="1" x14ac:dyDescent="0.3">
      <c r="A1" s="149" t="s">
        <v>52</v>
      </c>
      <c r="B1" s="150"/>
      <c r="C1" s="150"/>
      <c r="D1" s="150"/>
      <c r="E1" s="150"/>
      <c r="F1" s="150"/>
      <c r="G1" s="150"/>
      <c r="H1" s="150"/>
      <c r="I1" s="151"/>
    </row>
    <row r="2" spans="1:25" ht="60" customHeight="1" x14ac:dyDescent="0.25">
      <c r="A2" s="68" t="s">
        <v>0</v>
      </c>
      <c r="B2" s="69" t="s">
        <v>1</v>
      </c>
      <c r="C2" s="69" t="s">
        <v>2</v>
      </c>
      <c r="D2" s="70" t="s">
        <v>29</v>
      </c>
      <c r="E2" s="70" t="s">
        <v>11</v>
      </c>
      <c r="F2" s="70" t="s">
        <v>30</v>
      </c>
      <c r="G2" s="70" t="s">
        <v>31</v>
      </c>
      <c r="H2" s="71" t="s">
        <v>19</v>
      </c>
      <c r="I2" s="72" t="s">
        <v>20</v>
      </c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</row>
    <row r="3" spans="1:25" x14ac:dyDescent="0.25">
      <c r="A3" s="58" t="s">
        <v>50</v>
      </c>
      <c r="B3" s="21" t="s">
        <v>43</v>
      </c>
      <c r="C3" s="73">
        <v>41284</v>
      </c>
      <c r="D3" s="15">
        <v>698.88888888888891</v>
      </c>
      <c r="E3" s="15">
        <v>0</v>
      </c>
      <c r="F3" s="15">
        <v>66.666666666666671</v>
      </c>
      <c r="G3" s="15">
        <v>66.666666666666671</v>
      </c>
      <c r="H3" s="48">
        <f t="shared" ref="H3:H62" si="0">SUM(D3:G3)</f>
        <v>832.22222222222217</v>
      </c>
      <c r="I3" s="17"/>
      <c r="K3" s="75">
        <v>41306</v>
      </c>
      <c r="L3" s="75">
        <v>41334</v>
      </c>
      <c r="M3" s="75">
        <v>41365</v>
      </c>
      <c r="N3" s="75">
        <v>41395</v>
      </c>
      <c r="O3" s="75">
        <v>41426</v>
      </c>
      <c r="P3" s="75">
        <v>41456</v>
      </c>
      <c r="Q3" s="75">
        <v>41487</v>
      </c>
      <c r="R3" s="75">
        <v>41518</v>
      </c>
      <c r="S3" s="75">
        <v>41548</v>
      </c>
      <c r="T3" s="75">
        <v>41579</v>
      </c>
      <c r="U3" s="75">
        <v>41609</v>
      </c>
    </row>
    <row r="4" spans="1:25" x14ac:dyDescent="0.25">
      <c r="A4" s="58" t="s">
        <v>50</v>
      </c>
      <c r="B4" s="21" t="s">
        <v>43</v>
      </c>
      <c r="C4" s="73">
        <v>41285</v>
      </c>
      <c r="D4" s="15">
        <v>698.88888888888891</v>
      </c>
      <c r="E4" s="15">
        <v>0</v>
      </c>
      <c r="F4" s="15">
        <v>66.666666666666671</v>
      </c>
      <c r="G4" s="15">
        <v>66.666666666666671</v>
      </c>
      <c r="H4" s="16">
        <f t="shared" si="0"/>
        <v>832.22222222222217</v>
      </c>
      <c r="I4" s="17"/>
      <c r="K4" s="76">
        <v>642.22222222222229</v>
      </c>
      <c r="L4" s="76">
        <v>756.66666666666674</v>
      </c>
      <c r="M4" s="76">
        <v>756.66666666666674</v>
      </c>
      <c r="N4" s="76">
        <v>756.66666666666674</v>
      </c>
      <c r="O4" s="76">
        <v>288.88888888888891</v>
      </c>
      <c r="P4" s="76">
        <v>756.66666666666674</v>
      </c>
      <c r="Q4" s="76">
        <v>904.44444444444446</v>
      </c>
      <c r="R4" s="76">
        <v>756.66666666666674</v>
      </c>
      <c r="S4" s="76">
        <v>633.11111111111109</v>
      </c>
      <c r="T4" s="125">
        <v>756.66666666666674</v>
      </c>
      <c r="U4" s="76">
        <v>550.88888888888891</v>
      </c>
    </row>
    <row r="5" spans="1:25" x14ac:dyDescent="0.25">
      <c r="A5" s="58" t="s">
        <v>50</v>
      </c>
      <c r="B5" s="21" t="s">
        <v>43</v>
      </c>
      <c r="C5" s="73">
        <v>41285</v>
      </c>
      <c r="D5" s="15">
        <v>698.88888888888891</v>
      </c>
      <c r="E5" s="15">
        <v>0</v>
      </c>
      <c r="F5" s="15">
        <v>66.666666666666671</v>
      </c>
      <c r="G5" s="15">
        <v>66.666666666666671</v>
      </c>
      <c r="H5" s="16">
        <f t="shared" si="0"/>
        <v>832.22222222222217</v>
      </c>
      <c r="I5" s="17"/>
      <c r="K5" s="76">
        <v>633.11111111111109</v>
      </c>
      <c r="L5" s="76">
        <v>756.66666666666674</v>
      </c>
      <c r="M5" s="76">
        <v>756.66666666666674</v>
      </c>
      <c r="N5" s="76">
        <v>756.66666666666674</v>
      </c>
      <c r="O5" s="76">
        <v>832.22222222222229</v>
      </c>
      <c r="P5" s="76">
        <v>756.66666666666674</v>
      </c>
      <c r="Q5" s="76">
        <v>832.22222222222229</v>
      </c>
      <c r="R5" s="76">
        <v>575.55555555555554</v>
      </c>
      <c r="S5" s="76">
        <v>756.66666666666674</v>
      </c>
      <c r="T5" s="76">
        <v>575.55555555555554</v>
      </c>
      <c r="U5" s="76">
        <v>690</v>
      </c>
    </row>
    <row r="6" spans="1:25" x14ac:dyDescent="0.25">
      <c r="A6" s="58" t="s">
        <v>50</v>
      </c>
      <c r="B6" s="21" t="s">
        <v>43</v>
      </c>
      <c r="C6" s="73">
        <v>41285</v>
      </c>
      <c r="D6" s="15">
        <v>698.88888888888891</v>
      </c>
      <c r="E6" s="15">
        <v>0</v>
      </c>
      <c r="F6" s="15">
        <v>66.666666666666671</v>
      </c>
      <c r="G6" s="15">
        <v>66.666666666666671</v>
      </c>
      <c r="H6" s="16">
        <f t="shared" si="0"/>
        <v>832.22222222222217</v>
      </c>
      <c r="I6" s="17"/>
      <c r="K6" s="76">
        <v>575.55555555555554</v>
      </c>
      <c r="L6" s="76">
        <v>575.55555555555554</v>
      </c>
      <c r="M6" s="76">
        <v>756.66666666666674</v>
      </c>
      <c r="N6" s="76">
        <v>756.66666666666674</v>
      </c>
      <c r="O6" s="76">
        <v>832.22222222222229</v>
      </c>
      <c r="P6" s="76">
        <v>756.66666666666674</v>
      </c>
      <c r="Q6" s="76">
        <v>832.22222222222229</v>
      </c>
      <c r="R6" s="76">
        <v>832.22222222222229</v>
      </c>
      <c r="S6" s="76">
        <v>544.44444444444446</v>
      </c>
      <c r="T6" s="76">
        <v>575.55555555555554</v>
      </c>
      <c r="U6" s="76">
        <v>550.88888888888891</v>
      </c>
    </row>
    <row r="7" spans="1:25" x14ac:dyDescent="0.25">
      <c r="A7" s="58" t="s">
        <v>50</v>
      </c>
      <c r="B7" s="21" t="s">
        <v>43</v>
      </c>
      <c r="C7" s="73">
        <v>41285</v>
      </c>
      <c r="D7" s="15">
        <v>698.88888888888891</v>
      </c>
      <c r="E7" s="15">
        <v>0</v>
      </c>
      <c r="F7" s="15">
        <v>66.666666666666671</v>
      </c>
      <c r="G7" s="15">
        <v>66.666666666666671</v>
      </c>
      <c r="H7" s="16">
        <f t="shared" si="0"/>
        <v>832.22222222222217</v>
      </c>
      <c r="I7" s="17"/>
      <c r="K7" s="76">
        <v>575.55555555555554</v>
      </c>
      <c r="L7" s="76">
        <v>832.22222222222229</v>
      </c>
      <c r="M7" s="76">
        <v>756.66666666666674</v>
      </c>
      <c r="N7" s="76">
        <v>756.66666666666674</v>
      </c>
      <c r="O7" s="76">
        <v>832.22222222222229</v>
      </c>
      <c r="P7" s="76">
        <v>756.66666666666674</v>
      </c>
      <c r="Q7" s="76">
        <v>756.66666666666674</v>
      </c>
      <c r="R7" s="76">
        <v>832.22222222222229</v>
      </c>
      <c r="S7" s="76">
        <v>633.11111111111109</v>
      </c>
      <c r="T7" s="76">
        <v>633.11111111111109</v>
      </c>
      <c r="U7" s="76">
        <v>690</v>
      </c>
    </row>
    <row r="8" spans="1:25" x14ac:dyDescent="0.25">
      <c r="A8" s="58" t="s">
        <v>50</v>
      </c>
      <c r="B8" s="21" t="s">
        <v>43</v>
      </c>
      <c r="C8" s="73">
        <v>41285</v>
      </c>
      <c r="D8" s="15">
        <v>698.88888888888891</v>
      </c>
      <c r="E8" s="15">
        <v>0</v>
      </c>
      <c r="F8" s="15">
        <v>66.666666666666671</v>
      </c>
      <c r="G8" s="15">
        <v>66.666666666666671</v>
      </c>
      <c r="H8" s="16">
        <f t="shared" si="0"/>
        <v>832.22222222222217</v>
      </c>
      <c r="I8" s="17"/>
      <c r="K8" s="77">
        <v>756.66666666666674</v>
      </c>
      <c r="L8" s="76">
        <v>756.66666666666674</v>
      </c>
      <c r="M8" s="76">
        <v>756.66666666666674</v>
      </c>
      <c r="N8" s="76">
        <v>756.66666666666674</v>
      </c>
      <c r="O8" s="76">
        <v>832.22222222222229</v>
      </c>
      <c r="P8" s="76">
        <v>756.66666666666674</v>
      </c>
      <c r="Q8" s="76">
        <v>756.66666666666674</v>
      </c>
      <c r="R8" s="76">
        <v>832.22222222222229</v>
      </c>
      <c r="S8" s="78">
        <v>633.11111111111109</v>
      </c>
      <c r="T8" s="76">
        <v>756.66666666666674</v>
      </c>
      <c r="U8" s="76">
        <v>832.22222222222229</v>
      </c>
    </row>
    <row r="9" spans="1:25" x14ac:dyDescent="0.25">
      <c r="A9" s="58" t="s">
        <v>50</v>
      </c>
      <c r="B9" s="21" t="s">
        <v>43</v>
      </c>
      <c r="C9" s="73">
        <v>41285</v>
      </c>
      <c r="D9" s="15">
        <v>698.88888888888891</v>
      </c>
      <c r="E9" s="15">
        <v>0</v>
      </c>
      <c r="F9" s="15">
        <v>66.666666666666671</v>
      </c>
      <c r="G9" s="15">
        <v>66.666666666666671</v>
      </c>
      <c r="H9" s="16">
        <f t="shared" si="0"/>
        <v>832.22222222222217</v>
      </c>
      <c r="I9" s="17"/>
      <c r="K9" s="77">
        <v>756.66666666666674</v>
      </c>
      <c r="L9" s="76">
        <v>756.66666666666674</v>
      </c>
      <c r="M9" s="76">
        <v>756.66666666666674</v>
      </c>
      <c r="N9" s="76">
        <v>832.22222222222229</v>
      </c>
      <c r="O9" s="76">
        <v>756.66666666666674</v>
      </c>
      <c r="P9" s="76">
        <v>832.22222222222229</v>
      </c>
      <c r="Q9" s="76">
        <v>756.66666666666674</v>
      </c>
      <c r="R9" s="76">
        <v>756.66666666666674</v>
      </c>
      <c r="S9" s="76"/>
      <c r="T9" s="78">
        <v>571.44444444444446</v>
      </c>
      <c r="U9" s="76">
        <v>975.55555555555554</v>
      </c>
    </row>
    <row r="10" spans="1:25" x14ac:dyDescent="0.25">
      <c r="A10" s="58" t="s">
        <v>50</v>
      </c>
      <c r="B10" s="21" t="s">
        <v>43</v>
      </c>
      <c r="C10" s="73">
        <v>41285</v>
      </c>
      <c r="D10" s="15">
        <v>698.88888888888891</v>
      </c>
      <c r="E10" s="15">
        <v>0</v>
      </c>
      <c r="F10" s="15">
        <v>66.666666666666671</v>
      </c>
      <c r="G10" s="15">
        <v>66.666666666666671</v>
      </c>
      <c r="H10" s="16">
        <f t="shared" si="0"/>
        <v>832.22222222222217</v>
      </c>
      <c r="I10" s="17"/>
      <c r="K10" s="77">
        <v>756.66666666666674</v>
      </c>
      <c r="L10" s="76">
        <v>756.66666666666674</v>
      </c>
      <c r="M10" s="76">
        <v>507.77777777777777</v>
      </c>
      <c r="N10" s="76">
        <v>832.22222222222229</v>
      </c>
      <c r="O10" s="76">
        <v>832.22222222222229</v>
      </c>
      <c r="P10" s="76">
        <v>756.66666666666674</v>
      </c>
      <c r="Q10" s="78">
        <v>575.55555555555554</v>
      </c>
      <c r="R10" s="76">
        <v>575.55555555555554</v>
      </c>
      <c r="S10" s="76"/>
      <c r="T10" s="76">
        <v>690</v>
      </c>
      <c r="U10" s="76">
        <v>690</v>
      </c>
    </row>
    <row r="11" spans="1:25" x14ac:dyDescent="0.25">
      <c r="A11" s="58" t="s">
        <v>50</v>
      </c>
      <c r="B11" s="21" t="s">
        <v>43</v>
      </c>
      <c r="C11" s="73">
        <v>41285</v>
      </c>
      <c r="D11" s="15">
        <v>698.88888888888891</v>
      </c>
      <c r="E11" s="15">
        <v>0</v>
      </c>
      <c r="F11" s="15">
        <v>66.666666666666671</v>
      </c>
      <c r="G11" s="15">
        <v>66.666666666666671</v>
      </c>
      <c r="H11" s="16">
        <f t="shared" si="0"/>
        <v>832.22222222222217</v>
      </c>
      <c r="I11" s="17"/>
      <c r="K11" s="77">
        <v>832.22222222222229</v>
      </c>
      <c r="L11" s="76">
        <v>756.66666666666674</v>
      </c>
      <c r="M11" s="76">
        <v>832.22222222222229</v>
      </c>
      <c r="N11" s="76">
        <v>832.22222222222229</v>
      </c>
      <c r="O11" s="76">
        <v>832.22222222222229</v>
      </c>
      <c r="P11" s="78">
        <v>633.11111111111109</v>
      </c>
      <c r="Q11" s="76"/>
      <c r="R11" s="76">
        <v>832.22222222222229</v>
      </c>
      <c r="S11" s="76"/>
      <c r="T11" s="76"/>
      <c r="U11" s="76">
        <v>690</v>
      </c>
    </row>
    <row r="12" spans="1:25" x14ac:dyDescent="0.25">
      <c r="A12" s="58" t="s">
        <v>50</v>
      </c>
      <c r="B12" s="21" t="s">
        <v>43</v>
      </c>
      <c r="C12" s="73">
        <v>41284</v>
      </c>
      <c r="D12" s="15">
        <v>698.88888888888891</v>
      </c>
      <c r="E12" s="15">
        <v>0</v>
      </c>
      <c r="F12" s="15">
        <v>66.666666666666671</v>
      </c>
      <c r="G12" s="15">
        <v>66.666666666666671</v>
      </c>
      <c r="H12" s="16">
        <f t="shared" si="0"/>
        <v>832.22222222222217</v>
      </c>
      <c r="I12" s="17"/>
      <c r="K12" s="77">
        <v>756.66666666666674</v>
      </c>
      <c r="L12" s="76">
        <v>756.66666666666674</v>
      </c>
      <c r="M12" s="76">
        <v>756.66666666666674</v>
      </c>
      <c r="N12" s="76">
        <v>920.88888888888891</v>
      </c>
      <c r="O12" s="76">
        <v>832.22222222222229</v>
      </c>
      <c r="P12" s="76"/>
      <c r="Q12" s="76"/>
      <c r="R12" s="76">
        <v>756.66666666666674</v>
      </c>
      <c r="S12" s="76"/>
      <c r="T12" s="76"/>
      <c r="U12" s="76">
        <v>690</v>
      </c>
    </row>
    <row r="13" spans="1:25" x14ac:dyDescent="0.25">
      <c r="A13" s="58" t="s">
        <v>50</v>
      </c>
      <c r="B13" s="21" t="s">
        <v>43</v>
      </c>
      <c r="C13" s="73">
        <v>41285</v>
      </c>
      <c r="D13" s="15">
        <v>698.88888888888891</v>
      </c>
      <c r="E13" s="15">
        <v>0</v>
      </c>
      <c r="F13" s="15">
        <v>66.666666666666671</v>
      </c>
      <c r="G13" s="15">
        <v>66.666666666666671</v>
      </c>
      <c r="H13" s="16">
        <f t="shared" si="0"/>
        <v>832.22222222222217</v>
      </c>
      <c r="I13" s="17"/>
      <c r="K13" s="77">
        <v>756.66666666666674</v>
      </c>
      <c r="L13" s="76">
        <v>832.22222222222229</v>
      </c>
      <c r="M13" s="76">
        <v>756.66666666666674</v>
      </c>
      <c r="N13" s="76">
        <v>756.66666666666674</v>
      </c>
      <c r="O13" s="76">
        <v>756.66666666666674</v>
      </c>
      <c r="P13" s="76"/>
      <c r="Q13" s="76"/>
      <c r="R13" s="76">
        <v>633.11111111111109</v>
      </c>
      <c r="S13" s="76"/>
      <c r="T13" s="76"/>
      <c r="U13" s="76">
        <v>690</v>
      </c>
    </row>
    <row r="14" spans="1:25" x14ac:dyDescent="0.25">
      <c r="A14" s="58" t="s">
        <v>50</v>
      </c>
      <c r="B14" s="21" t="s">
        <v>43</v>
      </c>
      <c r="C14" s="73">
        <v>41285</v>
      </c>
      <c r="D14" s="15">
        <v>698.88888888888891</v>
      </c>
      <c r="E14" s="15">
        <v>0</v>
      </c>
      <c r="F14" s="15">
        <v>66.666666666666671</v>
      </c>
      <c r="G14" s="15">
        <v>66.666666666666671</v>
      </c>
      <c r="H14" s="16">
        <f t="shared" si="0"/>
        <v>832.22222222222217</v>
      </c>
      <c r="I14" s="17"/>
      <c r="K14" s="77">
        <v>756.66666666666674</v>
      </c>
      <c r="L14" s="76">
        <v>1085.5555555555557</v>
      </c>
      <c r="M14" s="76">
        <v>690.66666666666674</v>
      </c>
      <c r="N14" s="76">
        <v>756.66666666666674</v>
      </c>
      <c r="O14" s="76">
        <v>756.66666666666674</v>
      </c>
      <c r="P14" s="76"/>
      <c r="Q14" s="76"/>
      <c r="R14" s="76">
        <v>832.22222222222229</v>
      </c>
      <c r="S14" s="76"/>
      <c r="T14" s="76"/>
      <c r="U14" s="76">
        <v>690</v>
      </c>
    </row>
    <row r="15" spans="1:25" x14ac:dyDescent="0.25">
      <c r="A15" s="58" t="s">
        <v>50</v>
      </c>
      <c r="B15" s="21" t="s">
        <v>43</v>
      </c>
      <c r="C15" s="73">
        <v>41285</v>
      </c>
      <c r="D15" s="15">
        <v>698.88888888888891</v>
      </c>
      <c r="E15" s="15">
        <v>0</v>
      </c>
      <c r="F15" s="15">
        <v>66.666666666666671</v>
      </c>
      <c r="G15" s="15">
        <v>66.666666666666671</v>
      </c>
      <c r="H15" s="16">
        <f t="shared" si="0"/>
        <v>832.22222222222217</v>
      </c>
      <c r="I15" s="17"/>
      <c r="K15" s="77">
        <v>756.66666666666674</v>
      </c>
      <c r="L15" s="76">
        <v>756.66666666666674</v>
      </c>
      <c r="M15" s="76">
        <v>832.22222222222229</v>
      </c>
      <c r="N15" s="76">
        <v>756.66666666666674</v>
      </c>
      <c r="O15" s="76">
        <v>756.66666666666674</v>
      </c>
      <c r="P15" s="76"/>
      <c r="Q15" s="76"/>
      <c r="R15" s="76">
        <v>832.22222222222229</v>
      </c>
      <c r="S15" s="76"/>
      <c r="T15" s="76"/>
      <c r="U15" s="76">
        <v>690</v>
      </c>
    </row>
    <row r="16" spans="1:25" x14ac:dyDescent="0.25">
      <c r="A16" s="58" t="s">
        <v>50</v>
      </c>
      <c r="B16" s="21" t="s">
        <v>43</v>
      </c>
      <c r="C16" s="73">
        <v>41288</v>
      </c>
      <c r="D16" s="15">
        <v>698.88888888888891</v>
      </c>
      <c r="E16" s="15">
        <v>0</v>
      </c>
      <c r="F16" s="15">
        <v>66.666666666666671</v>
      </c>
      <c r="G16" s="15">
        <v>66.666666666666671</v>
      </c>
      <c r="H16" s="16">
        <f t="shared" si="0"/>
        <v>832.22222222222217</v>
      </c>
      <c r="I16" s="17"/>
      <c r="K16" s="77">
        <v>575.55555555555554</v>
      </c>
      <c r="L16" s="76">
        <v>756.66666666666674</v>
      </c>
      <c r="M16" s="76">
        <v>832.22222222222229</v>
      </c>
      <c r="N16" s="76">
        <v>756.66666666666674</v>
      </c>
      <c r="O16" s="76">
        <v>756.66666666666674</v>
      </c>
      <c r="P16" s="76"/>
      <c r="Q16" s="76"/>
      <c r="R16" s="76">
        <v>832.22222222222229</v>
      </c>
      <c r="S16" s="76"/>
      <c r="T16" s="76"/>
      <c r="U16" s="76">
        <v>550.88888888888891</v>
      </c>
    </row>
    <row r="17" spans="1:21" x14ac:dyDescent="0.25">
      <c r="A17" s="58" t="s">
        <v>50</v>
      </c>
      <c r="B17" s="21" t="s">
        <v>43</v>
      </c>
      <c r="C17" s="74">
        <v>41288</v>
      </c>
      <c r="D17" s="53">
        <v>698.88888888888891</v>
      </c>
      <c r="E17" s="53">
        <v>0</v>
      </c>
      <c r="F17" s="53">
        <v>66.666666666666671</v>
      </c>
      <c r="G17" s="53">
        <v>66.666666666666671</v>
      </c>
      <c r="H17" s="56">
        <f t="shared" si="0"/>
        <v>832.22222222222217</v>
      </c>
      <c r="I17" s="57"/>
      <c r="K17" s="79">
        <v>756.66666666666674</v>
      </c>
      <c r="L17" s="77">
        <v>756.66666666666674</v>
      </c>
      <c r="M17" s="76">
        <v>832.22222222222229</v>
      </c>
      <c r="N17" s="76">
        <v>756.66666666666674</v>
      </c>
      <c r="O17" s="76">
        <v>832.22222222222229</v>
      </c>
      <c r="P17" s="76"/>
      <c r="Q17" s="76"/>
      <c r="R17" s="78">
        <v>756.66666666666674</v>
      </c>
      <c r="S17" s="76"/>
      <c r="T17" s="76"/>
      <c r="U17" s="76">
        <v>832.22222222222229</v>
      </c>
    </row>
    <row r="18" spans="1:21" x14ac:dyDescent="0.25">
      <c r="A18" s="58" t="s">
        <v>50</v>
      </c>
      <c r="B18" s="21" t="s">
        <v>43</v>
      </c>
      <c r="C18" s="73">
        <v>41288</v>
      </c>
      <c r="D18" s="15">
        <v>698.88888888888891</v>
      </c>
      <c r="E18" s="15">
        <v>0</v>
      </c>
      <c r="F18" s="15">
        <v>66.666666666666671</v>
      </c>
      <c r="G18" s="15">
        <v>66.666666666666671</v>
      </c>
      <c r="H18" s="16">
        <f t="shared" si="0"/>
        <v>832.22222222222217</v>
      </c>
      <c r="I18" s="17"/>
      <c r="K18" s="77">
        <v>832.22222222222229</v>
      </c>
      <c r="L18" s="77">
        <v>756.66666666666674</v>
      </c>
      <c r="M18" s="76">
        <v>832.22222222222229</v>
      </c>
      <c r="N18" s="76">
        <v>756.66666666666674</v>
      </c>
      <c r="O18" s="76">
        <v>756.66666666666674</v>
      </c>
      <c r="P18" s="76"/>
      <c r="Q18" s="76"/>
      <c r="R18" s="76"/>
      <c r="S18" s="76"/>
      <c r="T18" s="76"/>
      <c r="U18" s="78">
        <v>832.22222222222229</v>
      </c>
    </row>
    <row r="19" spans="1:21" x14ac:dyDescent="0.25">
      <c r="A19" s="58" t="s">
        <v>50</v>
      </c>
      <c r="B19" s="21" t="s">
        <v>43</v>
      </c>
      <c r="C19" s="73">
        <v>41288</v>
      </c>
      <c r="D19" s="15">
        <v>698.88888888888891</v>
      </c>
      <c r="E19" s="15">
        <v>0</v>
      </c>
      <c r="F19" s="15">
        <v>66.666666666666671</v>
      </c>
      <c r="G19" s="15">
        <v>66.666666666666671</v>
      </c>
      <c r="H19" s="16">
        <f t="shared" si="0"/>
        <v>832.22222222222217</v>
      </c>
      <c r="I19" s="17"/>
      <c r="K19" s="77">
        <v>575.55555555555554</v>
      </c>
      <c r="L19" s="77">
        <v>756.66666666666674</v>
      </c>
      <c r="M19" s="76">
        <v>832.22222222222229</v>
      </c>
      <c r="N19" s="76">
        <v>756.66666666666674</v>
      </c>
      <c r="O19" s="76">
        <v>756.66666666666674</v>
      </c>
      <c r="P19" s="76"/>
      <c r="Q19" s="76"/>
      <c r="R19" s="76"/>
      <c r="S19" s="76"/>
      <c r="T19" s="76"/>
      <c r="U19" s="76"/>
    </row>
    <row r="20" spans="1:21" x14ac:dyDescent="0.25">
      <c r="A20" s="58" t="s">
        <v>50</v>
      </c>
      <c r="B20" s="21" t="s">
        <v>43</v>
      </c>
      <c r="C20" s="73">
        <v>41288</v>
      </c>
      <c r="D20" s="15">
        <v>698.88888888888891</v>
      </c>
      <c r="E20" s="15">
        <v>0</v>
      </c>
      <c r="F20" s="15">
        <v>66.666666666666671</v>
      </c>
      <c r="G20" s="15">
        <v>66.666666666666671</v>
      </c>
      <c r="H20" s="16">
        <f t="shared" si="0"/>
        <v>832.22222222222217</v>
      </c>
      <c r="I20" s="17"/>
      <c r="K20" s="77">
        <v>575.55555555555554</v>
      </c>
      <c r="L20" s="77">
        <v>756.66666666666674</v>
      </c>
      <c r="M20" s="76">
        <v>832.22222222222229</v>
      </c>
      <c r="N20" s="76">
        <v>756.66666666666674</v>
      </c>
      <c r="O20" s="76">
        <v>756.66666666666674</v>
      </c>
      <c r="P20" s="76"/>
      <c r="Q20" s="76"/>
      <c r="R20" s="76"/>
      <c r="S20" s="76"/>
      <c r="T20" s="76"/>
      <c r="U20" s="76"/>
    </row>
    <row r="21" spans="1:21" x14ac:dyDescent="0.25">
      <c r="A21" s="58" t="s">
        <v>50</v>
      </c>
      <c r="B21" s="21" t="s">
        <v>43</v>
      </c>
      <c r="C21" s="73">
        <v>41288</v>
      </c>
      <c r="D21" s="15">
        <v>698.88888888888891</v>
      </c>
      <c r="E21" s="15">
        <v>0</v>
      </c>
      <c r="F21" s="15">
        <v>66.666666666666671</v>
      </c>
      <c r="G21" s="15">
        <v>66.666666666666671</v>
      </c>
      <c r="H21" s="16">
        <f t="shared" si="0"/>
        <v>832.22222222222217</v>
      </c>
      <c r="I21" s="17"/>
      <c r="K21" s="77">
        <v>756.66666666666674</v>
      </c>
      <c r="L21" s="77">
        <v>507.77777777777777</v>
      </c>
      <c r="M21" s="76">
        <v>832.22222222222229</v>
      </c>
      <c r="N21" s="76">
        <v>756.66666666666674</v>
      </c>
      <c r="O21" s="76">
        <v>756.66666666666674</v>
      </c>
      <c r="P21" s="76"/>
      <c r="Q21" s="76"/>
      <c r="R21" s="76"/>
      <c r="S21" s="76"/>
      <c r="T21" s="76"/>
      <c r="U21" s="76"/>
    </row>
    <row r="22" spans="1:21" x14ac:dyDescent="0.25">
      <c r="A22" s="58" t="s">
        <v>50</v>
      </c>
      <c r="B22" s="21" t="s">
        <v>43</v>
      </c>
      <c r="C22" s="73">
        <v>41288</v>
      </c>
      <c r="D22" s="15">
        <v>698.88888888888891</v>
      </c>
      <c r="E22" s="15">
        <v>0</v>
      </c>
      <c r="F22" s="15">
        <v>66.666666666666671</v>
      </c>
      <c r="G22" s="15">
        <v>66.666666666666671</v>
      </c>
      <c r="H22" s="16">
        <f t="shared" si="0"/>
        <v>832.22222222222217</v>
      </c>
      <c r="I22" s="17"/>
      <c r="K22" s="77">
        <v>756.66666666666674</v>
      </c>
      <c r="L22" s="77">
        <v>756.66666666666674</v>
      </c>
      <c r="M22" s="76">
        <v>832.22222222222229</v>
      </c>
      <c r="N22" s="76">
        <v>756.66666666666674</v>
      </c>
      <c r="O22" s="76">
        <v>756.66666666666674</v>
      </c>
      <c r="P22" s="76"/>
      <c r="Q22" s="76"/>
      <c r="R22" s="76"/>
      <c r="S22" s="76"/>
      <c r="T22" s="76"/>
      <c r="U22" s="76"/>
    </row>
    <row r="23" spans="1:21" x14ac:dyDescent="0.25">
      <c r="A23" s="58" t="s">
        <v>50</v>
      </c>
      <c r="B23" s="21" t="s">
        <v>43</v>
      </c>
      <c r="C23" s="73">
        <v>41284</v>
      </c>
      <c r="D23" s="15">
        <v>698.88888888888891</v>
      </c>
      <c r="E23" s="15">
        <v>0</v>
      </c>
      <c r="F23" s="15">
        <v>66.666666666666671</v>
      </c>
      <c r="G23" s="15">
        <v>66.666666666666671</v>
      </c>
      <c r="H23" s="16">
        <f t="shared" si="0"/>
        <v>832.22222222222217</v>
      </c>
      <c r="I23" s="17"/>
      <c r="K23" s="77">
        <v>832.22222222222229</v>
      </c>
      <c r="L23" s="77">
        <v>756.66666666666674</v>
      </c>
      <c r="M23" s="77">
        <v>575.55555555555554</v>
      </c>
      <c r="N23" s="77">
        <v>832.22222222222229</v>
      </c>
      <c r="O23" s="77">
        <v>832.22222222222229</v>
      </c>
      <c r="P23" s="77"/>
      <c r="Q23" s="77"/>
      <c r="R23" s="77"/>
      <c r="S23" s="77"/>
      <c r="T23" s="77"/>
      <c r="U23" s="77"/>
    </row>
    <row r="24" spans="1:21" x14ac:dyDescent="0.25">
      <c r="A24" s="58" t="s">
        <v>50</v>
      </c>
      <c r="B24" s="21" t="s">
        <v>43</v>
      </c>
      <c r="C24" s="73">
        <v>41288</v>
      </c>
      <c r="D24" s="15">
        <v>698.88888888888891</v>
      </c>
      <c r="E24" s="15">
        <v>0</v>
      </c>
      <c r="F24" s="15">
        <v>66.666666666666671</v>
      </c>
      <c r="G24" s="15">
        <v>66.666666666666671</v>
      </c>
      <c r="H24" s="16">
        <f>SUM(D24:G24)</f>
        <v>832.22222222222217</v>
      </c>
      <c r="I24" s="17"/>
      <c r="K24" s="77">
        <v>832.22222222222229</v>
      </c>
      <c r="L24" s="77">
        <v>756.66666666666674</v>
      </c>
      <c r="M24" s="77">
        <v>756.66666666666674</v>
      </c>
      <c r="N24" s="77">
        <v>832.22222222222229</v>
      </c>
      <c r="O24" s="77">
        <v>756.66666666666674</v>
      </c>
      <c r="P24" s="77"/>
      <c r="Q24" s="77"/>
      <c r="R24" s="77"/>
      <c r="S24" s="77"/>
      <c r="T24" s="77"/>
      <c r="U24" s="77"/>
    </row>
    <row r="25" spans="1:21" x14ac:dyDescent="0.25">
      <c r="A25" s="58" t="s">
        <v>50</v>
      </c>
      <c r="B25" s="21" t="s">
        <v>43</v>
      </c>
      <c r="C25" s="73">
        <v>41288</v>
      </c>
      <c r="D25" s="15">
        <v>698.88888888888891</v>
      </c>
      <c r="E25" s="15">
        <v>0</v>
      </c>
      <c r="F25" s="15">
        <v>66.666666666666671</v>
      </c>
      <c r="G25" s="15">
        <v>66.666666666666671</v>
      </c>
      <c r="H25" s="16">
        <f t="shared" si="0"/>
        <v>832.22222222222217</v>
      </c>
      <c r="I25" s="17"/>
      <c r="K25" s="77">
        <v>756.66666666666674</v>
      </c>
      <c r="L25" s="77">
        <v>633.11111111111109</v>
      </c>
      <c r="M25" s="77">
        <v>575.55555555555554</v>
      </c>
      <c r="N25" s="77">
        <v>832.22222222222229</v>
      </c>
      <c r="O25" s="77">
        <v>756.66666666666674</v>
      </c>
      <c r="P25" s="77"/>
      <c r="Q25" s="77"/>
      <c r="R25" s="77"/>
      <c r="S25" s="77"/>
      <c r="T25" s="77"/>
      <c r="U25" s="77"/>
    </row>
    <row r="26" spans="1:21" x14ac:dyDescent="0.25">
      <c r="A26" s="58" t="s">
        <v>50</v>
      </c>
      <c r="B26" s="21" t="s">
        <v>43</v>
      </c>
      <c r="C26" s="73">
        <v>41288</v>
      </c>
      <c r="D26" s="15">
        <v>698.88888888888891</v>
      </c>
      <c r="E26" s="15">
        <v>0</v>
      </c>
      <c r="F26" s="15">
        <v>66.666666666666671</v>
      </c>
      <c r="G26" s="15">
        <v>66.666666666666671</v>
      </c>
      <c r="H26" s="16">
        <f t="shared" si="0"/>
        <v>832.22222222222217</v>
      </c>
      <c r="I26" s="17"/>
      <c r="K26" s="77">
        <v>756.66666666666674</v>
      </c>
      <c r="L26" s="77">
        <v>756.66666666666674</v>
      </c>
      <c r="M26" s="77">
        <v>756.66666666666674</v>
      </c>
      <c r="N26" s="77">
        <v>756.66666666666674</v>
      </c>
      <c r="O26" s="77">
        <v>756.66666666666674</v>
      </c>
      <c r="P26" s="77"/>
      <c r="Q26" s="77"/>
      <c r="R26" s="77"/>
      <c r="S26" s="77"/>
      <c r="T26" s="77"/>
      <c r="U26" s="77"/>
    </row>
    <row r="27" spans="1:21" x14ac:dyDescent="0.25">
      <c r="A27" s="58" t="s">
        <v>50</v>
      </c>
      <c r="B27" s="21" t="s">
        <v>43</v>
      </c>
      <c r="C27" s="73">
        <v>41288</v>
      </c>
      <c r="D27" s="15">
        <v>698.88888888888891</v>
      </c>
      <c r="E27" s="15">
        <v>0</v>
      </c>
      <c r="F27" s="15">
        <v>66.666666666666671</v>
      </c>
      <c r="G27" s="15">
        <v>66.666666666666671</v>
      </c>
      <c r="H27" s="16">
        <f t="shared" si="0"/>
        <v>832.22222222222217</v>
      </c>
      <c r="I27" s="17"/>
      <c r="K27" s="77">
        <v>756.66666666666674</v>
      </c>
      <c r="L27" s="77">
        <v>756.66666666666674</v>
      </c>
      <c r="M27" s="77">
        <v>507.77777777777777</v>
      </c>
      <c r="N27" s="77">
        <v>756.66666666666674</v>
      </c>
      <c r="O27" s="87">
        <v>633.11111111111109</v>
      </c>
      <c r="P27" s="77"/>
      <c r="Q27" s="77"/>
      <c r="R27" s="77"/>
      <c r="S27" s="77"/>
      <c r="T27" s="77"/>
      <c r="U27" s="77"/>
    </row>
    <row r="28" spans="1:21" x14ac:dyDescent="0.25">
      <c r="A28" s="58" t="s">
        <v>50</v>
      </c>
      <c r="B28" s="21" t="s">
        <v>43</v>
      </c>
      <c r="C28" s="73">
        <v>41288</v>
      </c>
      <c r="D28" s="15">
        <v>698.88888888888891</v>
      </c>
      <c r="E28" s="15">
        <v>0</v>
      </c>
      <c r="F28" s="15">
        <v>66.666666666666671</v>
      </c>
      <c r="G28" s="15">
        <v>66.666666666666671</v>
      </c>
      <c r="H28" s="16">
        <f t="shared" si="0"/>
        <v>832.22222222222217</v>
      </c>
      <c r="I28" s="17"/>
      <c r="K28" s="77">
        <v>756.66666666666674</v>
      </c>
      <c r="L28" s="77">
        <v>832.22222222222229</v>
      </c>
      <c r="M28" s="77">
        <v>575.55555555555554</v>
      </c>
      <c r="N28" s="77">
        <v>661.88888888888891</v>
      </c>
      <c r="O28" s="77">
        <v>756.66666666666674</v>
      </c>
      <c r="P28" s="77"/>
      <c r="Q28" s="77"/>
      <c r="R28" s="77"/>
      <c r="S28" s="77"/>
      <c r="T28" s="77"/>
      <c r="U28" s="77"/>
    </row>
    <row r="29" spans="1:21" x14ac:dyDescent="0.25">
      <c r="A29" s="58" t="s">
        <v>50</v>
      </c>
      <c r="B29" s="21" t="s">
        <v>43</v>
      </c>
      <c r="C29" s="73">
        <v>41288</v>
      </c>
      <c r="D29" s="15">
        <v>698.88888888888891</v>
      </c>
      <c r="E29" s="15">
        <v>0</v>
      </c>
      <c r="F29" s="15">
        <v>66.666666666666671</v>
      </c>
      <c r="G29" s="15">
        <v>66.666666666666671</v>
      </c>
      <c r="H29" s="16">
        <f t="shared" si="0"/>
        <v>832.22222222222217</v>
      </c>
      <c r="I29" s="17"/>
      <c r="K29" s="77">
        <v>920.88888888888891</v>
      </c>
      <c r="L29" s="77">
        <v>832.22222222222229</v>
      </c>
      <c r="M29" s="77">
        <v>575.55555555555554</v>
      </c>
      <c r="N29" s="77">
        <v>832.22222222222229</v>
      </c>
      <c r="O29" s="77"/>
      <c r="P29" s="77"/>
      <c r="Q29" s="77"/>
      <c r="R29" s="77"/>
      <c r="S29" s="77"/>
      <c r="T29" s="77"/>
      <c r="U29" s="77"/>
    </row>
    <row r="30" spans="1:21" x14ac:dyDescent="0.25">
      <c r="A30" s="58" t="s">
        <v>50</v>
      </c>
      <c r="B30" s="21" t="s">
        <v>43</v>
      </c>
      <c r="C30" s="73">
        <v>41288</v>
      </c>
      <c r="D30" s="15">
        <v>698.88888888888891</v>
      </c>
      <c r="E30" s="15">
        <v>0</v>
      </c>
      <c r="F30" s="15">
        <v>66.666666666666671</v>
      </c>
      <c r="G30" s="15">
        <v>66.666666666666671</v>
      </c>
      <c r="H30" s="16">
        <f t="shared" si="0"/>
        <v>832.22222222222217</v>
      </c>
      <c r="I30" s="17"/>
      <c r="K30" s="77">
        <v>575.55555555555554</v>
      </c>
      <c r="L30" s="77">
        <v>832.22222222222229</v>
      </c>
      <c r="M30" s="77">
        <v>575.55555555555554</v>
      </c>
      <c r="N30" s="77">
        <v>832.22222222222229</v>
      </c>
      <c r="O30" s="77"/>
      <c r="P30" s="77"/>
      <c r="Q30" s="77"/>
      <c r="R30" s="77"/>
      <c r="S30" s="77"/>
      <c r="T30" s="77"/>
      <c r="U30" s="77"/>
    </row>
    <row r="31" spans="1:21" x14ac:dyDescent="0.25">
      <c r="A31" s="58" t="s">
        <v>50</v>
      </c>
      <c r="B31" s="21" t="s">
        <v>43</v>
      </c>
      <c r="C31" s="73">
        <v>41288</v>
      </c>
      <c r="D31" s="15">
        <v>698.88888888888891</v>
      </c>
      <c r="E31" s="15">
        <v>0</v>
      </c>
      <c r="F31" s="15">
        <v>66.666666666666671</v>
      </c>
      <c r="G31" s="15">
        <v>66.666666666666671</v>
      </c>
      <c r="H31" s="16">
        <f t="shared" si="0"/>
        <v>832.22222222222217</v>
      </c>
      <c r="I31" s="17"/>
      <c r="K31" s="77">
        <v>832.22222222222229</v>
      </c>
      <c r="L31" s="77">
        <v>832.22222222222229</v>
      </c>
      <c r="M31" s="77">
        <v>575.55555555555554</v>
      </c>
      <c r="N31" s="77">
        <v>832.22222222222229</v>
      </c>
      <c r="O31" s="77"/>
      <c r="P31" s="77"/>
      <c r="Q31" s="77"/>
      <c r="R31" s="77"/>
      <c r="S31" s="77"/>
      <c r="T31" s="77"/>
      <c r="U31" s="77"/>
    </row>
    <row r="32" spans="1:21" x14ac:dyDescent="0.25">
      <c r="A32" s="58" t="s">
        <v>50</v>
      </c>
      <c r="B32" s="21" t="s">
        <v>43</v>
      </c>
      <c r="C32" s="74">
        <v>41288</v>
      </c>
      <c r="D32" s="53">
        <v>698.88888888888891</v>
      </c>
      <c r="E32" s="53">
        <v>0</v>
      </c>
      <c r="F32" s="53">
        <v>66.666666666666671</v>
      </c>
      <c r="G32" s="53">
        <v>66.666666666666671</v>
      </c>
      <c r="H32" s="56">
        <f t="shared" si="0"/>
        <v>832.22222222222217</v>
      </c>
      <c r="I32" s="57"/>
      <c r="K32" s="77">
        <v>832.22222222222229</v>
      </c>
      <c r="L32" s="77">
        <v>756.66666666666674</v>
      </c>
      <c r="M32" s="77">
        <v>575.55555555555554</v>
      </c>
      <c r="N32" s="77">
        <v>832.22222222222229</v>
      </c>
      <c r="O32" s="77"/>
      <c r="P32" s="77"/>
      <c r="Q32" s="77"/>
      <c r="R32" s="77"/>
      <c r="S32" s="77"/>
      <c r="T32" s="77"/>
      <c r="U32" s="77"/>
    </row>
    <row r="33" spans="1:21" x14ac:dyDescent="0.25">
      <c r="A33" s="58" t="s">
        <v>50</v>
      </c>
      <c r="B33" s="21" t="s">
        <v>43</v>
      </c>
      <c r="C33" s="73">
        <v>41284</v>
      </c>
      <c r="D33" s="15">
        <v>698.88888888888891</v>
      </c>
      <c r="E33" s="15">
        <v>0</v>
      </c>
      <c r="F33" s="15">
        <v>66.666666666666671</v>
      </c>
      <c r="G33" s="15">
        <v>66.666666666666671</v>
      </c>
      <c r="H33" s="16">
        <f t="shared" si="0"/>
        <v>832.22222222222217</v>
      </c>
      <c r="I33" s="17"/>
      <c r="K33" s="77">
        <v>832.22222222222229</v>
      </c>
      <c r="L33" s="77">
        <v>756.66666666666674</v>
      </c>
      <c r="M33" s="77">
        <v>832.22222222222229</v>
      </c>
      <c r="N33" s="77">
        <v>832.22222222222229</v>
      </c>
      <c r="O33" s="77"/>
      <c r="P33" s="77"/>
      <c r="Q33" s="77"/>
      <c r="R33" s="77"/>
      <c r="S33" s="77"/>
      <c r="T33" s="77"/>
      <c r="U33" s="77"/>
    </row>
    <row r="34" spans="1:21" x14ac:dyDescent="0.25">
      <c r="A34" s="58" t="s">
        <v>50</v>
      </c>
      <c r="B34" s="21" t="s">
        <v>43</v>
      </c>
      <c r="C34" s="73">
        <v>41292</v>
      </c>
      <c r="D34" s="15">
        <v>698.88888888888891</v>
      </c>
      <c r="E34" s="15">
        <v>0</v>
      </c>
      <c r="F34" s="15">
        <v>66.666666666666671</v>
      </c>
      <c r="G34" s="15">
        <v>66.666666666666671</v>
      </c>
      <c r="H34" s="16">
        <f t="shared" si="0"/>
        <v>832.22222222222217</v>
      </c>
      <c r="I34" s="17"/>
      <c r="K34" s="77">
        <v>575.55555555555554</v>
      </c>
      <c r="L34" s="77">
        <v>756.66666666666674</v>
      </c>
      <c r="M34" s="77">
        <v>507.77777777777777</v>
      </c>
      <c r="N34" s="77">
        <v>832.22222222222229</v>
      </c>
      <c r="O34" s="77"/>
      <c r="P34" s="77"/>
      <c r="Q34" s="77"/>
      <c r="R34" s="77"/>
      <c r="S34" s="77"/>
      <c r="T34" s="77"/>
      <c r="U34" s="77"/>
    </row>
    <row r="35" spans="1:21" x14ac:dyDescent="0.25">
      <c r="A35" s="58" t="s">
        <v>50</v>
      </c>
      <c r="B35" s="21" t="s">
        <v>43</v>
      </c>
      <c r="C35" s="73">
        <v>41292</v>
      </c>
      <c r="D35" s="15">
        <v>698.88888888888891</v>
      </c>
      <c r="E35" s="15">
        <v>0</v>
      </c>
      <c r="F35" s="15">
        <v>66.666666666666671</v>
      </c>
      <c r="G35" s="15">
        <v>66.666666666666671</v>
      </c>
      <c r="H35" s="16">
        <f t="shared" si="0"/>
        <v>832.22222222222217</v>
      </c>
      <c r="I35" s="17"/>
      <c r="K35" s="77">
        <v>832.22222222222229</v>
      </c>
      <c r="L35" s="77">
        <v>756.66666666666674</v>
      </c>
      <c r="M35" s="77">
        <v>832.22222222222229</v>
      </c>
      <c r="N35" s="77">
        <v>756.66666666666674</v>
      </c>
      <c r="O35" s="77"/>
      <c r="P35" s="77"/>
      <c r="Q35" s="77"/>
      <c r="R35" s="77"/>
      <c r="S35" s="77"/>
      <c r="T35" s="77"/>
      <c r="U35" s="77"/>
    </row>
    <row r="36" spans="1:21" x14ac:dyDescent="0.25">
      <c r="A36" s="58" t="s">
        <v>50</v>
      </c>
      <c r="B36" s="21" t="s">
        <v>43</v>
      </c>
      <c r="C36" s="73">
        <v>41292</v>
      </c>
      <c r="D36" s="15">
        <v>698.88888888888891</v>
      </c>
      <c r="E36" s="15">
        <v>0</v>
      </c>
      <c r="F36" s="15">
        <v>66.666666666666671</v>
      </c>
      <c r="G36" s="15">
        <v>66.666666666666671</v>
      </c>
      <c r="H36" s="16">
        <f t="shared" si="0"/>
        <v>832.22222222222217</v>
      </c>
      <c r="I36" s="17"/>
      <c r="K36" s="77">
        <v>756.66666666666674</v>
      </c>
      <c r="L36" s="77">
        <v>832.22222222222229</v>
      </c>
      <c r="M36" s="77">
        <v>507.77777777777777</v>
      </c>
      <c r="N36" s="87">
        <v>756.66666666666674</v>
      </c>
      <c r="O36" s="77"/>
      <c r="P36" s="77"/>
      <c r="Q36" s="77"/>
      <c r="R36" s="77"/>
      <c r="S36" s="77"/>
      <c r="T36" s="77"/>
      <c r="U36" s="77"/>
    </row>
    <row r="37" spans="1:21" x14ac:dyDescent="0.25">
      <c r="A37" s="58" t="s">
        <v>50</v>
      </c>
      <c r="B37" s="21" t="s">
        <v>43</v>
      </c>
      <c r="C37" s="73">
        <v>41292</v>
      </c>
      <c r="D37" s="15">
        <v>698.88888888888891</v>
      </c>
      <c r="E37" s="15">
        <v>0</v>
      </c>
      <c r="F37" s="15">
        <v>66.666666666666671</v>
      </c>
      <c r="G37" s="15">
        <v>66.666666666666671</v>
      </c>
      <c r="H37" s="16">
        <f t="shared" si="0"/>
        <v>832.22222222222217</v>
      </c>
      <c r="I37" s="17"/>
      <c r="K37" s="77">
        <v>575.55555555555554</v>
      </c>
      <c r="L37" s="77">
        <v>832.22222222222229</v>
      </c>
      <c r="M37" s="77">
        <v>507.77777777777777</v>
      </c>
      <c r="N37" s="77">
        <v>756.66666666666674</v>
      </c>
      <c r="O37" s="77"/>
      <c r="P37" s="77"/>
      <c r="Q37" s="77"/>
      <c r="R37" s="77"/>
      <c r="S37" s="77"/>
      <c r="T37" s="77"/>
      <c r="U37" s="77"/>
    </row>
    <row r="38" spans="1:21" x14ac:dyDescent="0.25">
      <c r="A38" s="58" t="s">
        <v>50</v>
      </c>
      <c r="B38" s="21" t="s">
        <v>43</v>
      </c>
      <c r="C38" s="73">
        <v>41292</v>
      </c>
      <c r="D38" s="15">
        <v>698.88888888888891</v>
      </c>
      <c r="E38" s="15">
        <v>0</v>
      </c>
      <c r="F38" s="15">
        <v>66.666666666666671</v>
      </c>
      <c r="G38" s="15">
        <v>66.666666666666671</v>
      </c>
      <c r="H38" s="16">
        <f t="shared" si="0"/>
        <v>832.22222222222217</v>
      </c>
      <c r="I38" s="17"/>
      <c r="K38" s="77">
        <v>756.66666666666674</v>
      </c>
      <c r="L38" s="77">
        <v>756.66666666666674</v>
      </c>
      <c r="M38" s="77">
        <v>575.55555555555554</v>
      </c>
      <c r="N38" s="77">
        <v>756.66666666666674</v>
      </c>
      <c r="O38" s="77"/>
      <c r="P38" s="77"/>
      <c r="Q38" s="77"/>
      <c r="R38" s="77"/>
      <c r="S38" s="77"/>
      <c r="T38" s="77"/>
      <c r="U38" s="77"/>
    </row>
    <row r="39" spans="1:21" x14ac:dyDescent="0.25">
      <c r="A39" s="58" t="s">
        <v>50</v>
      </c>
      <c r="B39" s="21" t="s">
        <v>43</v>
      </c>
      <c r="C39" s="73">
        <v>41292</v>
      </c>
      <c r="D39" s="15">
        <v>698.88888888888891</v>
      </c>
      <c r="E39" s="15">
        <v>0</v>
      </c>
      <c r="F39" s="15">
        <v>66.666666666666671</v>
      </c>
      <c r="G39" s="15">
        <v>66.666666666666671</v>
      </c>
      <c r="H39" s="16">
        <f t="shared" si="0"/>
        <v>832.22222222222217</v>
      </c>
      <c r="I39" s="17"/>
      <c r="K39" s="77">
        <v>756.66666666666674</v>
      </c>
      <c r="L39" s="77">
        <v>756.66666666666674</v>
      </c>
      <c r="M39" s="77">
        <v>575.55555555555554</v>
      </c>
      <c r="N39" s="77">
        <v>756.66666666666674</v>
      </c>
      <c r="O39" s="77"/>
      <c r="P39" s="77"/>
      <c r="Q39" s="77"/>
      <c r="R39" s="77"/>
      <c r="S39" s="77"/>
      <c r="T39" s="77"/>
      <c r="U39" s="77"/>
    </row>
    <row r="40" spans="1:21" x14ac:dyDescent="0.25">
      <c r="A40" s="58" t="s">
        <v>50</v>
      </c>
      <c r="B40" s="21" t="s">
        <v>43</v>
      </c>
      <c r="C40" s="73">
        <v>41292</v>
      </c>
      <c r="D40" s="15">
        <v>698.88888888888891</v>
      </c>
      <c r="E40" s="15">
        <v>0</v>
      </c>
      <c r="F40" s="15">
        <v>66.666666666666671</v>
      </c>
      <c r="G40" s="15">
        <v>66.666666666666671</v>
      </c>
      <c r="H40" s="16">
        <f t="shared" si="0"/>
        <v>832.22222222222217</v>
      </c>
      <c r="I40" s="17"/>
      <c r="K40" s="77">
        <v>832.22222222222229</v>
      </c>
      <c r="L40" s="77">
        <v>288.88888888888891</v>
      </c>
      <c r="M40" s="77">
        <v>756.66666666666674</v>
      </c>
      <c r="N40" s="77">
        <v>756.66666666666674</v>
      </c>
      <c r="O40" s="77"/>
      <c r="P40" s="77"/>
      <c r="Q40" s="77"/>
      <c r="R40" s="77"/>
      <c r="S40" s="77"/>
      <c r="T40" s="77"/>
      <c r="U40" s="77"/>
    </row>
    <row r="41" spans="1:21" x14ac:dyDescent="0.25">
      <c r="A41" s="58" t="s">
        <v>50</v>
      </c>
      <c r="B41" s="21" t="s">
        <v>43</v>
      </c>
      <c r="C41" s="73">
        <v>41295</v>
      </c>
      <c r="D41" s="15">
        <v>698.88888888888891</v>
      </c>
      <c r="E41" s="15">
        <v>0</v>
      </c>
      <c r="F41" s="15">
        <v>66.666666666666671</v>
      </c>
      <c r="G41" s="15">
        <v>66.666666666666671</v>
      </c>
      <c r="H41" s="16">
        <f t="shared" si="0"/>
        <v>832.22222222222217</v>
      </c>
      <c r="I41" s="17"/>
      <c r="K41" s="77">
        <v>633.11111111111109</v>
      </c>
      <c r="L41" s="77">
        <v>177.77777777777777</v>
      </c>
      <c r="M41" s="77">
        <v>832.22222222222229</v>
      </c>
      <c r="N41" s="77">
        <v>756.66666666666674</v>
      </c>
      <c r="O41" s="77"/>
      <c r="P41" s="77"/>
      <c r="Q41" s="77"/>
      <c r="R41" s="77"/>
      <c r="S41" s="77"/>
      <c r="T41" s="77"/>
      <c r="U41" s="77"/>
    </row>
    <row r="42" spans="1:21" x14ac:dyDescent="0.25">
      <c r="A42" s="58" t="s">
        <v>50</v>
      </c>
      <c r="B42" s="21" t="s">
        <v>43</v>
      </c>
      <c r="C42" s="73">
        <v>41284</v>
      </c>
      <c r="D42" s="15">
        <v>698.88888888888891</v>
      </c>
      <c r="E42" s="15">
        <v>0</v>
      </c>
      <c r="F42" s="15">
        <v>66.666666666666671</v>
      </c>
      <c r="G42" s="15">
        <v>66.666666666666671</v>
      </c>
      <c r="H42" s="16">
        <f t="shared" si="0"/>
        <v>832.22222222222217</v>
      </c>
      <c r="I42" s="17"/>
      <c r="K42" s="77">
        <v>756.66666666666674</v>
      </c>
      <c r="L42" s="77"/>
      <c r="M42" s="77">
        <v>832.22222222222229</v>
      </c>
      <c r="N42" s="77">
        <v>756.66666666666674</v>
      </c>
      <c r="O42" s="77"/>
      <c r="P42" s="77"/>
      <c r="Q42" s="77"/>
      <c r="R42" s="77"/>
      <c r="S42" s="77"/>
      <c r="T42" s="77"/>
      <c r="U42" s="77"/>
    </row>
    <row r="43" spans="1:21" x14ac:dyDescent="0.25">
      <c r="A43" s="58" t="s">
        <v>50</v>
      </c>
      <c r="B43" s="21" t="s">
        <v>43</v>
      </c>
      <c r="C43" s="73">
        <v>41295</v>
      </c>
      <c r="D43" s="15">
        <v>698.88888888888891</v>
      </c>
      <c r="E43" s="15">
        <v>0</v>
      </c>
      <c r="F43" s="15">
        <v>66.666666666666671</v>
      </c>
      <c r="G43" s="15">
        <v>66.666666666666671</v>
      </c>
      <c r="H43" s="16">
        <f t="shared" si="0"/>
        <v>832.22222222222217</v>
      </c>
      <c r="I43" s="17"/>
      <c r="K43" s="77">
        <v>756.66666666666674</v>
      </c>
      <c r="L43" s="77"/>
      <c r="M43" s="77">
        <v>832.22222222222229</v>
      </c>
      <c r="N43" s="77">
        <v>756.66666666666674</v>
      </c>
      <c r="O43" s="77"/>
      <c r="P43" s="77"/>
      <c r="Q43" s="77"/>
      <c r="R43" s="77"/>
      <c r="S43" s="77"/>
      <c r="T43" s="77"/>
      <c r="U43" s="77"/>
    </row>
    <row r="44" spans="1:21" x14ac:dyDescent="0.25">
      <c r="A44" s="58" t="s">
        <v>50</v>
      </c>
      <c r="B44" s="21" t="s">
        <v>43</v>
      </c>
      <c r="C44" s="73">
        <v>41295</v>
      </c>
      <c r="D44" s="15">
        <v>698.88888888888891</v>
      </c>
      <c r="E44" s="15">
        <v>0</v>
      </c>
      <c r="F44" s="15">
        <v>66.666666666666671</v>
      </c>
      <c r="G44" s="15">
        <v>66.666666666666671</v>
      </c>
      <c r="H44" s="16">
        <f t="shared" si="0"/>
        <v>832.22222222222217</v>
      </c>
      <c r="I44" s="17"/>
      <c r="K44" s="77">
        <v>288.88888888888891</v>
      </c>
      <c r="L44" s="77"/>
      <c r="M44" s="77"/>
      <c r="N44" s="77">
        <v>756.66666666666674</v>
      </c>
      <c r="O44" s="77"/>
      <c r="P44" s="77"/>
      <c r="Q44" s="77"/>
      <c r="R44" s="77"/>
      <c r="S44" s="77"/>
      <c r="T44" s="77"/>
      <c r="U44" s="77"/>
    </row>
    <row r="45" spans="1:21" x14ac:dyDescent="0.25">
      <c r="A45" s="58" t="s">
        <v>50</v>
      </c>
      <c r="B45" s="21" t="s">
        <v>43</v>
      </c>
      <c r="C45" s="73">
        <v>41295</v>
      </c>
      <c r="D45" s="15">
        <v>698.88888888888891</v>
      </c>
      <c r="E45" s="15">
        <v>0</v>
      </c>
      <c r="F45" s="15">
        <v>66.666666666666671</v>
      </c>
      <c r="G45" s="15">
        <v>66.666666666666671</v>
      </c>
      <c r="H45" s="16">
        <f t="shared" si="0"/>
        <v>832.22222222222217</v>
      </c>
      <c r="I45" s="17"/>
      <c r="K45" s="77"/>
      <c r="L45" s="77"/>
      <c r="M45" s="77"/>
      <c r="N45" s="77"/>
      <c r="O45" s="77"/>
      <c r="P45" s="77"/>
      <c r="Q45" s="77"/>
      <c r="R45" s="77"/>
      <c r="S45" s="77"/>
      <c r="T45" s="77"/>
      <c r="U45" s="77"/>
    </row>
    <row r="46" spans="1:21" x14ac:dyDescent="0.25">
      <c r="A46" s="58" t="s">
        <v>50</v>
      </c>
      <c r="B46" s="21" t="s">
        <v>43</v>
      </c>
      <c r="C46" s="73">
        <v>41297</v>
      </c>
      <c r="D46" s="15">
        <v>411.11111111111114</v>
      </c>
      <c r="E46" s="15">
        <v>0</v>
      </c>
      <c r="F46" s="15">
        <v>66.666666666666671</v>
      </c>
      <c r="G46" s="15">
        <v>66.666666666666671</v>
      </c>
      <c r="H46" s="16">
        <f t="shared" si="0"/>
        <v>544.44444444444446</v>
      </c>
      <c r="I46" s="17"/>
      <c r="K46" s="144"/>
      <c r="L46" s="144"/>
      <c r="M46" s="144"/>
      <c r="N46" s="144"/>
      <c r="O46" s="144"/>
      <c r="P46" s="144"/>
      <c r="Q46" s="144"/>
      <c r="R46" s="144"/>
      <c r="S46" s="144"/>
      <c r="T46" s="144"/>
      <c r="U46" s="144"/>
    </row>
    <row r="47" spans="1:21" x14ac:dyDescent="0.25">
      <c r="A47" s="58" t="s">
        <v>50</v>
      </c>
      <c r="B47" s="21" t="s">
        <v>43</v>
      </c>
      <c r="C47" s="73">
        <v>41297</v>
      </c>
      <c r="D47" s="15">
        <v>411.11111111111114</v>
      </c>
      <c r="E47" s="15">
        <v>0</v>
      </c>
      <c r="F47" s="15">
        <v>66.666666666666671</v>
      </c>
      <c r="G47" s="15">
        <v>66.666666666666671</v>
      </c>
      <c r="H47" s="16">
        <f t="shared" si="0"/>
        <v>544.44444444444446</v>
      </c>
      <c r="I47" s="17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</row>
    <row r="48" spans="1:21" x14ac:dyDescent="0.25">
      <c r="A48" s="58" t="s">
        <v>50</v>
      </c>
      <c r="B48" s="21" t="s">
        <v>43</v>
      </c>
      <c r="C48" s="73">
        <v>41297</v>
      </c>
      <c r="D48" s="15">
        <v>411.11111111111114</v>
      </c>
      <c r="E48" s="15">
        <v>0</v>
      </c>
      <c r="F48" s="15">
        <v>66.666666666666671</v>
      </c>
      <c r="G48" s="15">
        <v>66.666666666666671</v>
      </c>
      <c r="H48" s="16">
        <f t="shared" si="0"/>
        <v>544.44444444444446</v>
      </c>
      <c r="I48" s="17"/>
    </row>
    <row r="49" spans="1:9" x14ac:dyDescent="0.25">
      <c r="A49" s="58" t="s">
        <v>50</v>
      </c>
      <c r="B49" s="21" t="s">
        <v>43</v>
      </c>
      <c r="C49" s="73">
        <v>41297</v>
      </c>
      <c r="D49" s="15">
        <v>698.88888888888891</v>
      </c>
      <c r="E49" s="15">
        <v>0</v>
      </c>
      <c r="F49" s="15">
        <v>66.666666666666671</v>
      </c>
      <c r="G49" s="15">
        <v>66.666666666666671</v>
      </c>
      <c r="H49" s="16">
        <f t="shared" si="0"/>
        <v>832.22222222222217</v>
      </c>
      <c r="I49" s="17"/>
    </row>
    <row r="50" spans="1:9" x14ac:dyDescent="0.25">
      <c r="A50" s="58" t="s">
        <v>50</v>
      </c>
      <c r="B50" s="21" t="s">
        <v>43</v>
      </c>
      <c r="C50" s="73">
        <v>41298</v>
      </c>
      <c r="D50" s="15">
        <v>698.88888888888891</v>
      </c>
      <c r="E50" s="15">
        <v>0</v>
      </c>
      <c r="F50" s="15">
        <v>66.666666666666671</v>
      </c>
      <c r="G50" s="15">
        <v>66.666666666666671</v>
      </c>
      <c r="H50" s="16">
        <f t="shared" si="0"/>
        <v>832.22222222222217</v>
      </c>
      <c r="I50" s="17"/>
    </row>
    <row r="51" spans="1:9" x14ac:dyDescent="0.25">
      <c r="A51" s="58" t="s">
        <v>50</v>
      </c>
      <c r="B51" s="21" t="s">
        <v>43</v>
      </c>
      <c r="C51" s="73">
        <v>41284</v>
      </c>
      <c r="D51" s="15">
        <v>698.88888888888891</v>
      </c>
      <c r="E51" s="15">
        <v>0</v>
      </c>
      <c r="F51" s="15">
        <v>66.666666666666671</v>
      </c>
      <c r="G51" s="15">
        <v>66.666666666666671</v>
      </c>
      <c r="H51" s="16">
        <f t="shared" si="0"/>
        <v>832.22222222222217</v>
      </c>
      <c r="I51" s="17"/>
    </row>
    <row r="52" spans="1:9" x14ac:dyDescent="0.25">
      <c r="A52" s="58" t="s">
        <v>50</v>
      </c>
      <c r="B52" s="21" t="s">
        <v>43</v>
      </c>
      <c r="C52" s="73">
        <v>41298</v>
      </c>
      <c r="D52" s="15">
        <v>698.88888888888891</v>
      </c>
      <c r="E52" s="15">
        <v>0</v>
      </c>
      <c r="F52" s="15">
        <v>66.666666666666671</v>
      </c>
      <c r="G52" s="15">
        <v>66.666666666666671</v>
      </c>
      <c r="H52" s="16">
        <f t="shared" si="0"/>
        <v>832.22222222222217</v>
      </c>
      <c r="I52" s="17"/>
    </row>
    <row r="53" spans="1:9" x14ac:dyDescent="0.25">
      <c r="A53" s="58" t="s">
        <v>50</v>
      </c>
      <c r="B53" s="21" t="s">
        <v>43</v>
      </c>
      <c r="C53" s="73">
        <v>41298</v>
      </c>
      <c r="D53" s="15">
        <v>698.88888888888891</v>
      </c>
      <c r="E53" s="15">
        <v>0</v>
      </c>
      <c r="F53" s="15">
        <v>66.666666666666671</v>
      </c>
      <c r="G53" s="15">
        <v>66.666666666666671</v>
      </c>
      <c r="H53" s="16">
        <f t="shared" si="0"/>
        <v>832.22222222222217</v>
      </c>
      <c r="I53" s="17"/>
    </row>
    <row r="54" spans="1:9" x14ac:dyDescent="0.25">
      <c r="A54" s="58" t="s">
        <v>50</v>
      </c>
      <c r="B54" s="21" t="s">
        <v>43</v>
      </c>
      <c r="C54" s="73">
        <v>41284</v>
      </c>
      <c r="D54" s="15">
        <v>698.88888888888891</v>
      </c>
      <c r="E54" s="15">
        <v>0</v>
      </c>
      <c r="F54" s="15">
        <v>66.666666666666671</v>
      </c>
      <c r="G54" s="15">
        <v>66.666666666666671</v>
      </c>
      <c r="H54" s="16">
        <f t="shared" si="0"/>
        <v>832.22222222222217</v>
      </c>
      <c r="I54" s="17"/>
    </row>
    <row r="55" spans="1:9" x14ac:dyDescent="0.25">
      <c r="A55" s="58" t="s">
        <v>50</v>
      </c>
      <c r="B55" s="21" t="s">
        <v>43</v>
      </c>
      <c r="C55" s="74">
        <v>41284</v>
      </c>
      <c r="D55" s="53">
        <v>698.88888888888891</v>
      </c>
      <c r="E55" s="53">
        <v>0</v>
      </c>
      <c r="F55" s="53">
        <v>66.666666666666671</v>
      </c>
      <c r="G55" s="53">
        <v>66.666666666666671</v>
      </c>
      <c r="H55" s="56">
        <f t="shared" si="0"/>
        <v>832.22222222222217</v>
      </c>
      <c r="I55" s="57"/>
    </row>
    <row r="56" spans="1:9" x14ac:dyDescent="0.25">
      <c r="A56" s="58" t="s">
        <v>50</v>
      </c>
      <c r="B56" s="21" t="s">
        <v>43</v>
      </c>
      <c r="C56" s="73">
        <v>41298</v>
      </c>
      <c r="D56" s="15">
        <v>698.88888888888891</v>
      </c>
      <c r="E56" s="15">
        <v>0</v>
      </c>
      <c r="F56" s="15">
        <v>66.666666666666671</v>
      </c>
      <c r="G56" s="15">
        <v>66.666666666666671</v>
      </c>
      <c r="H56" s="16">
        <f t="shared" si="0"/>
        <v>832.22222222222217</v>
      </c>
      <c r="I56" s="17"/>
    </row>
    <row r="57" spans="1:9" x14ac:dyDescent="0.25">
      <c r="A57" s="58" t="s">
        <v>50</v>
      </c>
      <c r="B57" s="21" t="s">
        <v>43</v>
      </c>
      <c r="C57" s="73">
        <v>41298</v>
      </c>
      <c r="D57" s="15">
        <v>698.88888888888891</v>
      </c>
      <c r="E57" s="15">
        <v>0</v>
      </c>
      <c r="F57" s="15">
        <v>66.666666666666671</v>
      </c>
      <c r="G57" s="15">
        <v>66.666666666666671</v>
      </c>
      <c r="H57" s="16">
        <f t="shared" si="0"/>
        <v>832.22222222222217</v>
      </c>
      <c r="I57" s="17"/>
    </row>
    <row r="58" spans="1:9" x14ac:dyDescent="0.25">
      <c r="A58" s="58" t="s">
        <v>50</v>
      </c>
      <c r="B58" s="21" t="s">
        <v>43</v>
      </c>
      <c r="C58" s="73">
        <v>41298</v>
      </c>
      <c r="D58" s="15">
        <v>698.88888888888891</v>
      </c>
      <c r="E58" s="15">
        <v>0</v>
      </c>
      <c r="F58" s="15">
        <v>66.666666666666671</v>
      </c>
      <c r="G58" s="15">
        <v>66.666666666666671</v>
      </c>
      <c r="H58" s="16">
        <f t="shared" si="0"/>
        <v>832.22222222222217</v>
      </c>
      <c r="I58" s="17"/>
    </row>
    <row r="59" spans="1:9" x14ac:dyDescent="0.25">
      <c r="A59" s="58" t="s">
        <v>50</v>
      </c>
      <c r="B59" s="21" t="s">
        <v>43</v>
      </c>
      <c r="C59" s="73">
        <v>41299</v>
      </c>
      <c r="D59" s="15">
        <v>698.88888888888891</v>
      </c>
      <c r="E59" s="15">
        <v>0</v>
      </c>
      <c r="F59" s="15">
        <v>66.666666666666671</v>
      </c>
      <c r="G59" s="15">
        <v>66.666666666666671</v>
      </c>
      <c r="H59" s="16">
        <f t="shared" si="0"/>
        <v>832.22222222222217</v>
      </c>
      <c r="I59" s="17"/>
    </row>
    <row r="60" spans="1:9" x14ac:dyDescent="0.25">
      <c r="A60" s="58" t="s">
        <v>50</v>
      </c>
      <c r="B60" s="21" t="s">
        <v>43</v>
      </c>
      <c r="C60" s="73">
        <v>41302</v>
      </c>
      <c r="D60" s="15">
        <v>698.88888888888891</v>
      </c>
      <c r="E60" s="15">
        <v>0</v>
      </c>
      <c r="F60" s="15">
        <v>66.666666666666671</v>
      </c>
      <c r="G60" s="15">
        <v>66.666666666666671</v>
      </c>
      <c r="H60" s="16">
        <f t="shared" si="0"/>
        <v>832.22222222222217</v>
      </c>
      <c r="I60" s="17"/>
    </row>
    <row r="61" spans="1:9" x14ac:dyDescent="0.25">
      <c r="A61" s="58" t="s">
        <v>50</v>
      </c>
      <c r="B61" s="21" t="s">
        <v>43</v>
      </c>
      <c r="C61" s="73">
        <v>41302</v>
      </c>
      <c r="D61" s="15">
        <v>411.11111111111114</v>
      </c>
      <c r="E61" s="15">
        <v>0</v>
      </c>
      <c r="F61" s="15">
        <v>82.222222222222229</v>
      </c>
      <c r="G61" s="15">
        <v>82.222222222222229</v>
      </c>
      <c r="H61" s="16">
        <f t="shared" si="0"/>
        <v>575.55555555555566</v>
      </c>
      <c r="I61" s="17"/>
    </row>
    <row r="62" spans="1:9" x14ac:dyDescent="0.25">
      <c r="A62" s="58" t="s">
        <v>50</v>
      </c>
      <c r="B62" s="21" t="s">
        <v>43</v>
      </c>
      <c r="C62" s="73">
        <v>41305</v>
      </c>
      <c r="D62" s="15">
        <v>698.88888888888891</v>
      </c>
      <c r="E62" s="15">
        <v>0</v>
      </c>
      <c r="F62" s="15">
        <v>66.666666666666671</v>
      </c>
      <c r="G62" s="15">
        <v>66.666666666666671</v>
      </c>
      <c r="H62" s="16">
        <f t="shared" si="0"/>
        <v>832.22222222222217</v>
      </c>
      <c r="I62" s="17"/>
    </row>
    <row r="63" spans="1:9" x14ac:dyDescent="0.25">
      <c r="A63" s="80">
        <f>COUNTA(A3:A62)</f>
        <v>60</v>
      </c>
      <c r="B63" s="21" t="s">
        <v>43</v>
      </c>
      <c r="C63" s="81">
        <v>41275</v>
      </c>
      <c r="D63" s="82">
        <f t="shared" ref="D63:F63" si="1">SUM(D3:D62)</f>
        <v>40782.222222222263</v>
      </c>
      <c r="E63" s="82">
        <f t="shared" si="1"/>
        <v>0</v>
      </c>
      <c r="F63" s="82">
        <f t="shared" si="1"/>
        <v>4015.555555555552</v>
      </c>
      <c r="G63" s="82">
        <f>SUM(G3:G62)</f>
        <v>4015.555555555552</v>
      </c>
      <c r="H63" s="118">
        <f>SUM(H3:H62)</f>
        <v>48813.333333333292</v>
      </c>
      <c r="I63" s="83" t="str">
        <f>IF(SUM(D63:G63)=H63,"OK","PROB")</f>
        <v>PROB</v>
      </c>
    </row>
    <row r="64" spans="1:9" x14ac:dyDescent="0.25">
      <c r="A64" s="84">
        <f>COUNTA(K4:K94)</f>
        <v>41</v>
      </c>
      <c r="B64" s="21" t="s">
        <v>43</v>
      </c>
      <c r="C64" s="85">
        <v>41306</v>
      </c>
      <c r="D64" s="86"/>
      <c r="E64" s="86"/>
      <c r="F64" s="86"/>
      <c r="G64" s="86"/>
      <c r="H64" s="116">
        <f>SUM(K$4:K$93)</f>
        <v>29589.333333333343</v>
      </c>
      <c r="I64" s="17"/>
    </row>
    <row r="65" spans="1:25" x14ac:dyDescent="0.25">
      <c r="A65" s="84">
        <f>COUNTA(L4:L98)</f>
        <v>38</v>
      </c>
      <c r="B65" s="21" t="s">
        <v>43</v>
      </c>
      <c r="C65" s="85">
        <v>41334</v>
      </c>
      <c r="D65" s="86"/>
      <c r="E65" s="86"/>
      <c r="F65" s="86"/>
      <c r="G65" s="86"/>
      <c r="H65" s="116">
        <f>SUM(L$4:L$94)</f>
        <v>28086.444444444453</v>
      </c>
      <c r="I65" s="17"/>
    </row>
    <row r="66" spans="1:25" x14ac:dyDescent="0.25">
      <c r="A66" s="84">
        <f>COUNTA(M4:M98)</f>
        <v>40</v>
      </c>
      <c r="B66" s="21" t="s">
        <v>43</v>
      </c>
      <c r="C66" s="85">
        <v>41365</v>
      </c>
      <c r="D66" s="86"/>
      <c r="E66" s="86"/>
      <c r="F66" s="86"/>
      <c r="G66" s="86"/>
      <c r="H66" s="116">
        <f>SUM(M$4:M$98)</f>
        <v>28384</v>
      </c>
      <c r="I66" s="17"/>
    </row>
    <row r="67" spans="1:25" x14ac:dyDescent="0.25">
      <c r="A67" s="84">
        <f>COUNTA(N4:N98)</f>
        <v>41</v>
      </c>
      <c r="B67" s="21" t="s">
        <v>43</v>
      </c>
      <c r="C67" s="85">
        <v>41395</v>
      </c>
      <c r="D67" s="86"/>
      <c r="E67" s="86"/>
      <c r="F67" s="86"/>
      <c r="G67" s="86"/>
      <c r="H67" s="116">
        <f>SUM(N$4:N$97)</f>
        <v>31999.44444444446</v>
      </c>
      <c r="I67" s="17"/>
    </row>
    <row r="68" spans="1:25" x14ac:dyDescent="0.25">
      <c r="A68" s="84">
        <f>COUNTA(O4:O98)</f>
        <v>25</v>
      </c>
      <c r="B68" s="21" t="s">
        <v>43</v>
      </c>
      <c r="C68" s="85">
        <v>41426</v>
      </c>
      <c r="D68" s="86"/>
      <c r="E68" s="86"/>
      <c r="F68" s="86"/>
      <c r="G68" s="86"/>
      <c r="H68" s="116">
        <f>SUM(O$4:O$93)</f>
        <v>19005.333333333332</v>
      </c>
      <c r="I68" s="17"/>
    </row>
    <row r="69" spans="1:25" x14ac:dyDescent="0.25">
      <c r="A69" s="84">
        <f>COUNTA(P4:P98)</f>
        <v>8</v>
      </c>
      <c r="B69" s="21" t="s">
        <v>43</v>
      </c>
      <c r="C69" s="85">
        <v>41456</v>
      </c>
      <c r="D69" s="86"/>
      <c r="E69" s="86"/>
      <c r="F69" s="86"/>
      <c r="G69" s="86"/>
      <c r="H69" s="116">
        <f>SUM(P$4:P$93)</f>
        <v>6005.3333333333348</v>
      </c>
      <c r="I69" s="17"/>
    </row>
    <row r="70" spans="1:25" x14ac:dyDescent="0.25">
      <c r="A70" s="84">
        <f>COUNTA(Q4:Q98)</f>
        <v>7</v>
      </c>
      <c r="B70" s="21" t="s">
        <v>43</v>
      </c>
      <c r="C70" s="85">
        <v>41487</v>
      </c>
      <c r="D70" s="86"/>
      <c r="E70" s="86"/>
      <c r="F70" s="86"/>
      <c r="G70" s="86"/>
      <c r="H70" s="116">
        <f>SUM(Q$4:Q$47)</f>
        <v>5414.4444444444453</v>
      </c>
      <c r="I70" s="17"/>
    </row>
    <row r="71" spans="1:25" x14ac:dyDescent="0.25">
      <c r="A71" s="84">
        <f>COUNTA(R4:R98)</f>
        <v>14</v>
      </c>
      <c r="B71" s="21" t="s">
        <v>43</v>
      </c>
      <c r="C71" s="85">
        <v>41518</v>
      </c>
      <c r="D71" s="86"/>
      <c r="E71" s="86"/>
      <c r="F71" s="86"/>
      <c r="G71" s="86"/>
      <c r="H71" s="116">
        <f>SUM(R$4:R$93)</f>
        <v>10636.444444444445</v>
      </c>
      <c r="I71" s="17"/>
    </row>
    <row r="72" spans="1:25" x14ac:dyDescent="0.25">
      <c r="A72" s="84">
        <f>COUNTA(S4:S98)</f>
        <v>5</v>
      </c>
      <c r="B72" s="21" t="s">
        <v>43</v>
      </c>
      <c r="C72" s="85">
        <v>41548</v>
      </c>
      <c r="D72" s="86"/>
      <c r="E72" s="86"/>
      <c r="F72" s="86"/>
      <c r="G72" s="86"/>
      <c r="H72" s="116">
        <f>SUM(S$4:S$94)</f>
        <v>3200.4444444444443</v>
      </c>
      <c r="I72" s="17"/>
    </row>
    <row r="73" spans="1:25" x14ac:dyDescent="0.25">
      <c r="A73" s="84">
        <f>COUNTA(T4:T98)</f>
        <v>7</v>
      </c>
      <c r="B73" s="21" t="s">
        <v>43</v>
      </c>
      <c r="C73" s="85">
        <v>41579</v>
      </c>
      <c r="D73" s="86"/>
      <c r="E73" s="86"/>
      <c r="F73" s="86"/>
      <c r="G73" s="86"/>
      <c r="H73" s="116">
        <f>SUM(T$4:T$93)</f>
        <v>4559</v>
      </c>
      <c r="I73" s="17"/>
    </row>
    <row r="74" spans="1:25" ht="15.75" thickBot="1" x14ac:dyDescent="0.3">
      <c r="A74" s="84">
        <f>COUNTA(U4:U98)</f>
        <v>15</v>
      </c>
      <c r="B74" s="21" t="s">
        <v>43</v>
      </c>
      <c r="C74" s="85">
        <v>41609</v>
      </c>
      <c r="D74" s="86"/>
      <c r="E74" s="86"/>
      <c r="F74" s="86"/>
      <c r="G74" s="86"/>
      <c r="H74" s="116">
        <f>SUM(U$4:U$93)</f>
        <v>10644.888888888889</v>
      </c>
      <c r="I74" s="17"/>
    </row>
    <row r="75" spans="1:25" ht="15.75" thickBot="1" x14ac:dyDescent="0.3">
      <c r="A75" s="88">
        <f>SUM(A63:A74)</f>
        <v>301</v>
      </c>
      <c r="B75" s="21" t="s">
        <v>43</v>
      </c>
      <c r="C75" s="89" t="s">
        <v>21</v>
      </c>
      <c r="D75" s="90"/>
      <c r="E75" s="90"/>
      <c r="F75" s="90"/>
      <c r="G75" s="90"/>
      <c r="H75" s="91">
        <f>SUM(H63:H74)</f>
        <v>226338.44444444441</v>
      </c>
      <c r="I75" s="92"/>
    </row>
    <row r="76" spans="1:25" x14ac:dyDescent="0.25">
      <c r="A76" s="11"/>
      <c r="B76" s="11"/>
      <c r="C76" s="93"/>
      <c r="D76" s="20"/>
      <c r="E76" s="20"/>
      <c r="F76" s="20"/>
      <c r="G76" s="20"/>
      <c r="H76" s="44"/>
      <c r="I76" s="11"/>
      <c r="J76" s="11"/>
      <c r="V76" s="11"/>
      <c r="W76" s="11"/>
      <c r="X76" s="11"/>
      <c r="Y76" s="11"/>
    </row>
    <row r="77" spans="1:25" x14ac:dyDescent="0.25">
      <c r="A77" s="11"/>
      <c r="B77" s="11"/>
      <c r="C77" s="93"/>
      <c r="D77" s="20"/>
      <c r="E77" s="20"/>
      <c r="F77" s="20"/>
      <c r="G77" s="20"/>
      <c r="H77" s="44"/>
      <c r="I77" s="11"/>
      <c r="J77" s="11"/>
      <c r="V77" s="11"/>
      <c r="W77" s="11"/>
      <c r="X77" s="11"/>
      <c r="Y77" s="11"/>
    </row>
    <row r="78" spans="1:25" x14ac:dyDescent="0.25">
      <c r="A78" s="11"/>
      <c r="B78" s="11"/>
      <c r="C78" s="93"/>
      <c r="D78" s="20"/>
      <c r="E78" s="20"/>
      <c r="F78" s="20"/>
      <c r="G78" s="20"/>
      <c r="H78" s="44"/>
      <c r="I78" s="11"/>
      <c r="J78" s="11"/>
      <c r="V78" s="11"/>
      <c r="W78" s="11"/>
      <c r="X78" s="11"/>
      <c r="Y78" s="11"/>
    </row>
    <row r="79" spans="1:25" x14ac:dyDescent="0.25">
      <c r="A79" s="11"/>
      <c r="B79" s="11"/>
      <c r="C79" s="93"/>
      <c r="D79" s="20"/>
      <c r="E79" s="20"/>
      <c r="F79" s="20"/>
      <c r="G79" s="20"/>
      <c r="H79" s="44"/>
      <c r="I79" s="11"/>
      <c r="J79" s="11"/>
      <c r="V79" s="11"/>
      <c r="W79" s="11"/>
      <c r="X79" s="11"/>
      <c r="Y79" s="11"/>
    </row>
    <row r="80" spans="1:25" x14ac:dyDescent="0.25">
      <c r="A80" s="11"/>
      <c r="B80" s="11"/>
      <c r="C80" s="93"/>
      <c r="D80" s="20"/>
      <c r="E80" s="20"/>
      <c r="F80" s="20"/>
      <c r="G80" s="20"/>
      <c r="H80" s="44"/>
      <c r="I80" s="11"/>
      <c r="J80" s="11"/>
      <c r="V80" s="11"/>
      <c r="W80" s="11"/>
      <c r="X80" s="11"/>
      <c r="Y80" s="11"/>
    </row>
    <row r="81" spans="1:25" x14ac:dyDescent="0.25">
      <c r="A81" s="11"/>
      <c r="B81" s="11"/>
      <c r="C81" s="93"/>
      <c r="D81" s="20"/>
      <c r="E81" s="20"/>
      <c r="F81" s="20"/>
      <c r="G81" s="20"/>
      <c r="H81" s="44"/>
      <c r="I81" s="11"/>
      <c r="J81" s="11"/>
      <c r="V81" s="11"/>
      <c r="W81" s="11"/>
      <c r="X81" s="11"/>
      <c r="Y81" s="11"/>
    </row>
    <row r="82" spans="1:25" x14ac:dyDescent="0.25">
      <c r="A82" s="11"/>
      <c r="B82" s="11"/>
      <c r="C82" s="93"/>
      <c r="D82" s="20"/>
      <c r="E82" s="20"/>
      <c r="F82" s="20"/>
      <c r="G82" s="20"/>
      <c r="H82" s="44"/>
      <c r="I82" s="11"/>
      <c r="J82" s="11"/>
      <c r="V82" s="11"/>
      <c r="W82" s="11"/>
      <c r="X82" s="11"/>
      <c r="Y82" s="11"/>
    </row>
    <row r="83" spans="1:25" x14ac:dyDescent="0.25">
      <c r="A83" s="11"/>
      <c r="B83" s="11"/>
      <c r="C83" s="93"/>
      <c r="D83" s="20"/>
      <c r="E83" s="20"/>
      <c r="F83" s="20"/>
      <c r="G83" s="20"/>
      <c r="H83" s="44"/>
      <c r="I83" s="11"/>
      <c r="J83" s="11"/>
      <c r="V83" s="11"/>
      <c r="W83" s="11"/>
      <c r="X83" s="11"/>
      <c r="Y83" s="11"/>
    </row>
    <row r="84" spans="1:25" x14ac:dyDescent="0.25">
      <c r="A84" s="11"/>
      <c r="B84" s="11"/>
      <c r="C84" s="93"/>
      <c r="D84" s="20"/>
      <c r="E84" s="20"/>
      <c r="F84" s="20"/>
      <c r="G84" s="20"/>
      <c r="H84" s="44"/>
      <c r="I84" s="11"/>
      <c r="J84" s="11"/>
      <c r="V84" s="11"/>
      <c r="W84" s="11"/>
      <c r="X84" s="11"/>
      <c r="Y84" s="11"/>
    </row>
    <row r="85" spans="1:25" x14ac:dyDescent="0.25">
      <c r="A85" s="11"/>
      <c r="B85" s="11"/>
      <c r="C85" s="93"/>
      <c r="D85" s="20"/>
      <c r="E85" s="20"/>
      <c r="F85" s="20"/>
      <c r="G85" s="20"/>
      <c r="H85" s="44"/>
      <c r="I85" s="11"/>
      <c r="J85" s="11"/>
      <c r="V85" s="11"/>
      <c r="W85" s="11"/>
      <c r="X85" s="11"/>
      <c r="Y85" s="11"/>
    </row>
    <row r="86" spans="1:25" x14ac:dyDescent="0.25">
      <c r="A86" s="11"/>
      <c r="B86" s="11"/>
      <c r="C86" s="93"/>
      <c r="D86" s="20"/>
      <c r="E86" s="20"/>
      <c r="F86" s="20"/>
      <c r="G86" s="20"/>
      <c r="H86" s="44"/>
      <c r="I86" s="11"/>
      <c r="J86" s="11"/>
      <c r="V86" s="11"/>
      <c r="W86" s="11"/>
      <c r="X86" s="11"/>
      <c r="Y86" s="11"/>
    </row>
    <row r="87" spans="1:25" x14ac:dyDescent="0.25">
      <c r="A87" s="11"/>
      <c r="B87" s="11"/>
      <c r="C87" s="93"/>
      <c r="D87" s="20"/>
      <c r="E87" s="20"/>
      <c r="F87" s="20"/>
      <c r="G87" s="20"/>
      <c r="H87" s="44"/>
      <c r="I87" s="11"/>
      <c r="J87" s="11"/>
      <c r="V87" s="11"/>
      <c r="W87" s="11"/>
      <c r="X87" s="11"/>
      <c r="Y87" s="11"/>
    </row>
    <row r="88" spans="1:25" x14ac:dyDescent="0.25">
      <c r="A88" s="11"/>
      <c r="B88" s="11"/>
      <c r="C88" s="93"/>
      <c r="D88" s="20"/>
      <c r="E88" s="20"/>
      <c r="F88" s="20"/>
      <c r="G88" s="20"/>
      <c r="H88" s="44"/>
      <c r="I88" s="11"/>
      <c r="J88" s="11"/>
      <c r="V88" s="11"/>
      <c r="W88" s="11"/>
      <c r="X88" s="11"/>
      <c r="Y88" s="11"/>
    </row>
    <row r="89" spans="1:25" x14ac:dyDescent="0.25">
      <c r="A89" s="11"/>
      <c r="B89" s="11"/>
      <c r="C89" s="93"/>
      <c r="D89" s="20"/>
      <c r="E89" s="20"/>
      <c r="F89" s="20"/>
      <c r="G89" s="20"/>
      <c r="H89" s="44"/>
      <c r="I89" s="11"/>
      <c r="J89" s="11"/>
      <c r="V89" s="11"/>
      <c r="W89" s="11"/>
      <c r="X89" s="11"/>
      <c r="Y89" s="11"/>
    </row>
    <row r="90" spans="1:25" x14ac:dyDescent="0.25">
      <c r="A90" s="11"/>
      <c r="B90" s="11"/>
      <c r="C90" s="93"/>
      <c r="D90" s="20"/>
      <c r="E90" s="20"/>
      <c r="F90" s="20"/>
      <c r="G90" s="20"/>
      <c r="H90" s="44"/>
      <c r="I90" s="11"/>
      <c r="J90" s="11"/>
      <c r="V90" s="11"/>
      <c r="W90" s="11"/>
      <c r="X90" s="11"/>
      <c r="Y90" s="11"/>
    </row>
    <row r="91" spans="1:25" x14ac:dyDescent="0.25">
      <c r="A91" s="11"/>
      <c r="B91" s="11"/>
      <c r="C91" s="93"/>
      <c r="D91" s="20"/>
      <c r="E91" s="20"/>
      <c r="F91" s="20"/>
      <c r="G91" s="20"/>
      <c r="H91" s="44"/>
      <c r="I91" s="11"/>
      <c r="J91" s="11"/>
      <c r="V91" s="11"/>
      <c r="W91" s="11"/>
      <c r="X91" s="11"/>
      <c r="Y91" s="11"/>
    </row>
    <row r="92" spans="1:25" x14ac:dyDescent="0.25">
      <c r="A92" s="11"/>
      <c r="B92" s="11"/>
      <c r="C92" s="93"/>
      <c r="D92" s="20"/>
      <c r="E92" s="20"/>
      <c r="F92" s="20"/>
      <c r="G92" s="20"/>
      <c r="H92" s="44"/>
      <c r="I92" s="11"/>
      <c r="J92" s="11"/>
      <c r="K92" s="20"/>
      <c r="L92" s="20"/>
      <c r="M92" s="20"/>
      <c r="N92" s="20"/>
      <c r="O92" s="20"/>
      <c r="P92" s="20"/>
      <c r="Q92" s="20"/>
      <c r="R92" s="20"/>
      <c r="S92" s="20"/>
      <c r="T92" s="20"/>
      <c r="U92" s="20"/>
      <c r="V92" s="11"/>
      <c r="W92" s="11"/>
      <c r="X92" s="11"/>
      <c r="Y92" s="11"/>
    </row>
    <row r="93" spans="1:25" x14ac:dyDescent="0.25">
      <c r="A93" s="11"/>
      <c r="B93" s="11"/>
      <c r="C93" s="93"/>
      <c r="D93" s="20"/>
      <c r="E93" s="20"/>
      <c r="F93" s="20"/>
      <c r="G93" s="20"/>
      <c r="H93" s="44"/>
      <c r="I93" s="11"/>
      <c r="J93" s="11"/>
      <c r="K93" s="20"/>
      <c r="L93" s="20"/>
      <c r="M93" s="20"/>
      <c r="N93" s="20"/>
      <c r="O93" s="20"/>
      <c r="P93" s="20"/>
      <c r="Q93" s="20"/>
      <c r="R93" s="20"/>
      <c r="S93" s="20"/>
      <c r="T93" s="20"/>
      <c r="U93" s="20"/>
      <c r="V93" s="11"/>
      <c r="W93" s="11"/>
      <c r="X93" s="11"/>
      <c r="Y93" s="11"/>
    </row>
    <row r="94" spans="1:25" x14ac:dyDescent="0.25">
      <c r="A94" s="11"/>
      <c r="B94" s="11"/>
      <c r="C94" s="93"/>
      <c r="D94" s="20"/>
      <c r="E94" s="20"/>
      <c r="F94" s="20"/>
      <c r="G94" s="20"/>
      <c r="H94" s="44"/>
      <c r="I94" s="11"/>
      <c r="J94" s="11"/>
      <c r="K94" s="20"/>
      <c r="L94" s="20"/>
      <c r="M94" s="20"/>
      <c r="N94" s="20"/>
      <c r="O94" s="20"/>
      <c r="P94" s="20"/>
      <c r="Q94" s="20"/>
      <c r="R94" s="20"/>
      <c r="S94" s="20"/>
      <c r="T94" s="20"/>
      <c r="U94" s="20"/>
      <c r="V94" s="11"/>
      <c r="W94" s="11"/>
      <c r="X94" s="11"/>
      <c r="Y94" s="11"/>
    </row>
    <row r="95" spans="1:25" x14ac:dyDescent="0.25">
      <c r="A95" s="11"/>
      <c r="B95" s="11"/>
      <c r="C95" s="93"/>
      <c r="D95" s="20"/>
      <c r="E95" s="20"/>
      <c r="F95" s="20"/>
      <c r="G95" s="20"/>
      <c r="H95" s="44"/>
      <c r="I95" s="11"/>
      <c r="J95" s="11"/>
      <c r="K95" s="20"/>
      <c r="L95" s="20"/>
      <c r="M95" s="20"/>
      <c r="N95" s="20"/>
      <c r="O95" s="20"/>
      <c r="P95" s="20"/>
      <c r="Q95" s="20"/>
      <c r="R95" s="20"/>
      <c r="S95" s="20"/>
      <c r="T95" s="20"/>
      <c r="U95" s="20"/>
      <c r="V95" s="11"/>
      <c r="W95" s="11"/>
      <c r="X95" s="11"/>
      <c r="Y95" s="11"/>
    </row>
    <row r="96" spans="1:25" x14ac:dyDescent="0.25">
      <c r="A96" s="11"/>
      <c r="B96" s="11"/>
      <c r="C96" s="93"/>
      <c r="D96" s="20"/>
      <c r="E96" s="20"/>
      <c r="F96" s="20"/>
      <c r="G96" s="20"/>
      <c r="H96" s="44"/>
      <c r="I96" s="11"/>
      <c r="J96" s="11"/>
      <c r="K96" s="20"/>
      <c r="L96" s="20"/>
      <c r="M96" s="20"/>
      <c r="N96" s="20"/>
      <c r="O96" s="20"/>
      <c r="P96" s="20"/>
      <c r="Q96" s="20"/>
      <c r="R96" s="20"/>
      <c r="S96" s="20"/>
      <c r="T96" s="20"/>
      <c r="U96" s="20"/>
      <c r="V96" s="11"/>
      <c r="W96" s="11"/>
      <c r="X96" s="11"/>
      <c r="Y96" s="11"/>
    </row>
    <row r="97" spans="1:25" x14ac:dyDescent="0.25">
      <c r="A97" s="11"/>
      <c r="B97" s="11"/>
      <c r="C97" s="93"/>
      <c r="D97" s="20"/>
      <c r="E97" s="20"/>
      <c r="F97" s="20"/>
      <c r="G97" s="20"/>
      <c r="H97" s="44"/>
      <c r="I97" s="11"/>
      <c r="J97" s="11"/>
      <c r="K97" s="20"/>
      <c r="L97" s="20"/>
      <c r="M97" s="20"/>
      <c r="N97" s="20"/>
      <c r="O97" s="20"/>
      <c r="P97" s="20"/>
      <c r="Q97" s="20"/>
      <c r="R97" s="20"/>
      <c r="S97" s="20"/>
      <c r="T97" s="20"/>
      <c r="U97" s="20"/>
      <c r="V97" s="11"/>
      <c r="W97" s="11"/>
      <c r="X97" s="11"/>
      <c r="Y97" s="11"/>
    </row>
    <row r="98" spans="1:25" x14ac:dyDescent="0.25">
      <c r="A98" s="11"/>
      <c r="B98" s="11"/>
      <c r="C98" s="93"/>
      <c r="D98" s="20"/>
      <c r="E98" s="20"/>
      <c r="F98" s="20"/>
      <c r="G98" s="20"/>
      <c r="H98" s="44"/>
      <c r="I98" s="11"/>
      <c r="J98" s="11"/>
      <c r="K98" s="20"/>
      <c r="L98" s="20"/>
      <c r="M98" s="20"/>
      <c r="N98" s="20"/>
      <c r="O98" s="20"/>
      <c r="P98" s="20"/>
      <c r="Q98" s="20"/>
      <c r="R98" s="20"/>
      <c r="S98" s="20"/>
      <c r="T98" s="20"/>
      <c r="U98" s="20"/>
      <c r="V98" s="11"/>
      <c r="W98" s="11"/>
      <c r="X98" s="11"/>
      <c r="Y98" s="11"/>
    </row>
    <row r="99" spans="1:25" x14ac:dyDescent="0.25">
      <c r="A99" s="11"/>
      <c r="B99" s="11"/>
      <c r="C99" s="93"/>
      <c r="D99" s="20"/>
      <c r="E99" s="20"/>
      <c r="F99" s="20"/>
      <c r="G99" s="20"/>
      <c r="H99" s="44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  <c r="U99" s="11"/>
      <c r="V99" s="11"/>
      <c r="W99" s="11"/>
      <c r="X99" s="11"/>
      <c r="Y99" s="11"/>
    </row>
    <row r="100" spans="1:25" x14ac:dyDescent="0.25">
      <c r="A100" s="11"/>
      <c r="B100" s="11"/>
      <c r="C100" s="93"/>
      <c r="D100" s="20"/>
      <c r="E100" s="20"/>
      <c r="F100" s="20"/>
      <c r="G100" s="20"/>
      <c r="H100" s="44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  <c r="U100" s="11"/>
      <c r="V100" s="11"/>
      <c r="W100" s="11"/>
      <c r="X100" s="11"/>
      <c r="Y100" s="11"/>
    </row>
    <row r="101" spans="1:25" x14ac:dyDescent="0.25">
      <c r="A101" s="11"/>
      <c r="B101" s="11"/>
      <c r="C101" s="93"/>
      <c r="D101" s="20"/>
      <c r="E101" s="20"/>
      <c r="F101" s="20"/>
      <c r="G101" s="20"/>
      <c r="H101" s="44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  <c r="Y101" s="11"/>
    </row>
  </sheetData>
  <mergeCells count="1">
    <mergeCell ref="A1:I1"/>
  </mergeCells>
  <pageMargins left="0.7" right="0.7" top="0.75" bottom="0.75" header="0.3" footer="0.3"/>
  <pageSetup paperSize="9" orientation="portrait" verticalDpi="0" r:id="rId1"/>
  <ignoredErrors>
    <ignoredError sqref="A64:A74 H3:H62" formulaRange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theme="4"/>
  </sheetPr>
  <dimension ref="A1:W66"/>
  <sheetViews>
    <sheetView zoomScale="90" zoomScaleNormal="90" workbookViewId="0">
      <pane ySplit="2" topLeftCell="A3" activePane="bottomLeft" state="frozen"/>
      <selection pane="bottomLeft" activeCell="D3" sqref="D3:U59"/>
    </sheetView>
  </sheetViews>
  <sheetFormatPr defaultRowHeight="15" x14ac:dyDescent="0.25"/>
  <cols>
    <col min="1" max="1" width="14.28515625" customWidth="1"/>
    <col min="2" max="2" width="11.7109375" customWidth="1"/>
    <col min="4" max="4" width="10.85546875" customWidth="1"/>
    <col min="20" max="20" width="11.7109375" customWidth="1"/>
  </cols>
  <sheetData>
    <row r="1" spans="1:23" ht="28.5" customHeight="1" thickBot="1" x14ac:dyDescent="0.3">
      <c r="A1" s="1">
        <v>41275</v>
      </c>
      <c r="B1" s="156" t="s">
        <v>39</v>
      </c>
      <c r="C1" s="156"/>
      <c r="D1" s="156"/>
      <c r="E1" s="156"/>
      <c r="F1" s="156"/>
      <c r="G1" s="156"/>
      <c r="H1" s="156"/>
      <c r="I1" s="156"/>
      <c r="J1" s="156"/>
      <c r="K1" s="156"/>
      <c r="L1" s="156"/>
      <c r="M1" s="156"/>
      <c r="N1" s="156"/>
      <c r="O1" s="156"/>
      <c r="P1" s="156"/>
      <c r="Q1" s="156"/>
      <c r="R1" s="156"/>
      <c r="S1" s="156"/>
      <c r="T1" s="156"/>
      <c r="U1" s="157"/>
      <c r="V1" s="2" t="str">
        <f>IF((SUM(V3:V35)/A36)=13,"OK","PROB")</f>
        <v>OK</v>
      </c>
      <c r="W1" s="3"/>
    </row>
    <row r="2" spans="1:23" ht="60" customHeight="1" x14ac:dyDescent="0.25">
      <c r="A2" s="68" t="s">
        <v>0</v>
      </c>
      <c r="B2" s="69" t="s">
        <v>1</v>
      </c>
      <c r="C2" s="119" t="s">
        <v>2</v>
      </c>
      <c r="D2" s="70" t="s">
        <v>3</v>
      </c>
      <c r="E2" s="70" t="s">
        <v>4</v>
      </c>
      <c r="F2" s="70" t="s">
        <v>5</v>
      </c>
      <c r="G2" s="70" t="s">
        <v>6</v>
      </c>
      <c r="H2" s="70" t="s">
        <v>7</v>
      </c>
      <c r="I2" s="70" t="s">
        <v>8</v>
      </c>
      <c r="J2" s="70" t="s">
        <v>9</v>
      </c>
      <c r="K2" s="70" t="s">
        <v>10</v>
      </c>
      <c r="L2" s="70" t="s">
        <v>11</v>
      </c>
      <c r="M2" s="70" t="s">
        <v>12</v>
      </c>
      <c r="N2" s="70" t="s">
        <v>13</v>
      </c>
      <c r="O2" s="70" t="s">
        <v>14</v>
      </c>
      <c r="P2" s="70" t="s">
        <v>15</v>
      </c>
      <c r="Q2" s="70" t="s">
        <v>16</v>
      </c>
      <c r="R2" s="70" t="s">
        <v>17</v>
      </c>
      <c r="S2" s="70" t="s">
        <v>18</v>
      </c>
      <c r="T2" s="71" t="s">
        <v>19</v>
      </c>
      <c r="U2" s="72" t="s">
        <v>20</v>
      </c>
      <c r="V2" s="8"/>
      <c r="W2" s="9"/>
    </row>
    <row r="3" spans="1:23" x14ac:dyDescent="0.25">
      <c r="A3" s="58" t="s">
        <v>50</v>
      </c>
      <c r="B3" s="21" t="s">
        <v>43</v>
      </c>
      <c r="C3" s="19">
        <v>41284</v>
      </c>
      <c r="D3" s="15">
        <v>24.444444509581217</v>
      </c>
      <c r="E3" s="15">
        <v>120.00000031976234</v>
      </c>
      <c r="F3" s="15">
        <v>0</v>
      </c>
      <c r="G3" s="15">
        <v>244.4444450958122</v>
      </c>
      <c r="H3" s="15">
        <v>0</v>
      </c>
      <c r="I3" s="15">
        <v>0</v>
      </c>
      <c r="J3" s="15">
        <v>0</v>
      </c>
      <c r="K3" s="15">
        <v>0</v>
      </c>
      <c r="L3" s="15">
        <v>0</v>
      </c>
      <c r="M3" s="15">
        <v>0</v>
      </c>
      <c r="N3" s="14" t="s">
        <v>21</v>
      </c>
      <c r="O3" s="20">
        <v>41.333333443473698</v>
      </c>
      <c r="P3" s="14">
        <v>0</v>
      </c>
      <c r="Q3" s="14" t="s">
        <v>21</v>
      </c>
      <c r="R3" s="14" t="s">
        <v>21</v>
      </c>
      <c r="S3" s="15">
        <v>82.666666886947397</v>
      </c>
      <c r="T3" s="48">
        <f t="shared" ref="T3:T35" si="0">SUM(D3:S3)</f>
        <v>512.88889025557683</v>
      </c>
      <c r="U3" s="17"/>
      <c r="V3" s="18">
        <f>COUNT(D3:S3)</f>
        <v>13</v>
      </c>
      <c r="W3" s="11"/>
    </row>
    <row r="4" spans="1:23" x14ac:dyDescent="0.25">
      <c r="A4" s="58" t="s">
        <v>50</v>
      </c>
      <c r="B4" s="21" t="s">
        <v>44</v>
      </c>
      <c r="C4" s="19">
        <v>41284</v>
      </c>
      <c r="D4" s="15">
        <v>24.444444509581217</v>
      </c>
      <c r="E4" s="15">
        <v>0</v>
      </c>
      <c r="F4" s="15">
        <v>0</v>
      </c>
      <c r="G4" s="15">
        <v>244.4444450958122</v>
      </c>
      <c r="H4" s="15">
        <v>0</v>
      </c>
      <c r="I4" s="15">
        <v>0</v>
      </c>
      <c r="J4" s="15">
        <v>0</v>
      </c>
      <c r="K4" s="15">
        <v>0</v>
      </c>
      <c r="L4" s="15">
        <v>82.22222244131865</v>
      </c>
      <c r="M4" s="15">
        <v>0</v>
      </c>
      <c r="N4" s="14" t="s">
        <v>21</v>
      </c>
      <c r="O4" s="20">
        <v>0</v>
      </c>
      <c r="P4" s="14">
        <v>0</v>
      </c>
      <c r="Q4" s="14" t="s">
        <v>21</v>
      </c>
      <c r="R4" s="14" t="s">
        <v>21</v>
      </c>
      <c r="S4" s="15">
        <v>41.333333443473698</v>
      </c>
      <c r="T4" s="16">
        <f t="shared" si="0"/>
        <v>392.44444549018573</v>
      </c>
      <c r="U4" s="17"/>
      <c r="V4" s="18">
        <f t="shared" ref="V4:V35" si="1">COUNT(D4:S4)</f>
        <v>13</v>
      </c>
      <c r="W4" s="11"/>
    </row>
    <row r="5" spans="1:23" x14ac:dyDescent="0.25">
      <c r="A5" s="58" t="s">
        <v>50</v>
      </c>
      <c r="B5" s="21" t="s">
        <v>45</v>
      </c>
      <c r="C5" s="19">
        <v>41284</v>
      </c>
      <c r="D5" s="15">
        <v>24.444444509581217</v>
      </c>
      <c r="E5" s="15">
        <v>288.88888965868705</v>
      </c>
      <c r="F5" s="15">
        <v>0</v>
      </c>
      <c r="G5" s="15">
        <v>244.4444450958122</v>
      </c>
      <c r="H5" s="15">
        <v>0</v>
      </c>
      <c r="I5" s="15">
        <v>0</v>
      </c>
      <c r="J5" s="15">
        <v>0</v>
      </c>
      <c r="K5" s="15">
        <v>0</v>
      </c>
      <c r="L5" s="15">
        <v>164.4444448826373</v>
      </c>
      <c r="M5" s="15">
        <v>0</v>
      </c>
      <c r="N5" s="14" t="s">
        <v>21</v>
      </c>
      <c r="O5" s="20">
        <v>41.333333443473698</v>
      </c>
      <c r="P5" s="14">
        <v>0</v>
      </c>
      <c r="Q5" s="14" t="s">
        <v>21</v>
      </c>
      <c r="R5" s="14" t="s">
        <v>21</v>
      </c>
      <c r="S5" s="15">
        <v>111.11111140718735</v>
      </c>
      <c r="T5" s="16">
        <f t="shared" si="0"/>
        <v>874.66666899737879</v>
      </c>
      <c r="U5" s="17"/>
      <c r="V5" s="18">
        <f t="shared" si="1"/>
        <v>13</v>
      </c>
      <c r="W5" s="11"/>
    </row>
    <row r="6" spans="1:23" x14ac:dyDescent="0.25">
      <c r="A6" s="58" t="s">
        <v>50</v>
      </c>
      <c r="B6" s="21" t="s">
        <v>47</v>
      </c>
      <c r="C6" s="19">
        <v>41292</v>
      </c>
      <c r="D6" s="15">
        <v>24.444444509581217</v>
      </c>
      <c r="E6" s="15">
        <v>260.00000069281839</v>
      </c>
      <c r="F6" s="15">
        <v>0</v>
      </c>
      <c r="G6" s="15">
        <v>244.4444450958122</v>
      </c>
      <c r="H6" s="15">
        <v>0</v>
      </c>
      <c r="I6" s="15">
        <v>0</v>
      </c>
      <c r="J6" s="15">
        <v>0</v>
      </c>
      <c r="K6" s="15">
        <v>165.33333377389479</v>
      </c>
      <c r="L6" s="15">
        <v>0</v>
      </c>
      <c r="M6" s="15">
        <v>0</v>
      </c>
      <c r="N6" s="14" t="s">
        <v>21</v>
      </c>
      <c r="O6" s="20">
        <v>41.333333443473698</v>
      </c>
      <c r="P6" s="14">
        <v>0</v>
      </c>
      <c r="Q6" s="14" t="s">
        <v>21</v>
      </c>
      <c r="R6" s="14" t="s">
        <v>21</v>
      </c>
      <c r="S6" s="15">
        <v>111.11111140718735</v>
      </c>
      <c r="T6" s="16">
        <f t="shared" si="0"/>
        <v>846.6666689227676</v>
      </c>
      <c r="U6" s="17"/>
      <c r="V6" s="18">
        <f t="shared" si="1"/>
        <v>13</v>
      </c>
      <c r="W6" s="11"/>
    </row>
    <row r="7" spans="1:23" x14ac:dyDescent="0.25">
      <c r="A7" s="58" t="s">
        <v>50</v>
      </c>
      <c r="B7" s="21" t="s">
        <v>46</v>
      </c>
      <c r="C7" s="19">
        <v>41292</v>
      </c>
      <c r="D7" s="15">
        <v>24.444444509581217</v>
      </c>
      <c r="E7" s="15">
        <v>400.00000106587447</v>
      </c>
      <c r="F7" s="15">
        <v>0</v>
      </c>
      <c r="G7" s="15">
        <v>244.4444450958122</v>
      </c>
      <c r="H7" s="15">
        <v>0</v>
      </c>
      <c r="I7" s="15">
        <v>0</v>
      </c>
      <c r="J7" s="15">
        <v>0</v>
      </c>
      <c r="K7" s="15">
        <v>41.333333443473698</v>
      </c>
      <c r="L7" s="15">
        <v>0</v>
      </c>
      <c r="M7" s="15">
        <v>0</v>
      </c>
      <c r="N7" s="14" t="s">
        <v>21</v>
      </c>
      <c r="O7" s="20">
        <v>0</v>
      </c>
      <c r="P7" s="14">
        <v>0</v>
      </c>
      <c r="Q7" s="14" t="s">
        <v>21</v>
      </c>
      <c r="R7" s="14" t="s">
        <v>21</v>
      </c>
      <c r="S7" s="15">
        <v>111.11111140718735</v>
      </c>
      <c r="T7" s="16">
        <f t="shared" si="0"/>
        <v>821.33333552192892</v>
      </c>
      <c r="U7" s="17"/>
      <c r="V7" s="18">
        <f t="shared" si="1"/>
        <v>13</v>
      </c>
      <c r="W7" s="11"/>
    </row>
    <row r="8" spans="1:23" x14ac:dyDescent="0.25">
      <c r="A8" s="58" t="s">
        <v>50</v>
      </c>
      <c r="B8" s="21" t="s">
        <v>48</v>
      </c>
      <c r="C8" s="19">
        <v>41288</v>
      </c>
      <c r="D8" s="15">
        <v>24.444444509581217</v>
      </c>
      <c r="E8" s="15">
        <v>0</v>
      </c>
      <c r="F8" s="15">
        <v>0</v>
      </c>
      <c r="G8" s="15">
        <v>244.4444450958122</v>
      </c>
      <c r="H8" s="15">
        <v>0</v>
      </c>
      <c r="I8" s="15">
        <v>0</v>
      </c>
      <c r="J8" s="15">
        <v>0</v>
      </c>
      <c r="K8" s="15">
        <v>0</v>
      </c>
      <c r="L8" s="15">
        <v>0</v>
      </c>
      <c r="M8" s="15">
        <v>0</v>
      </c>
      <c r="N8" s="14" t="s">
        <v>21</v>
      </c>
      <c r="O8" s="20">
        <v>0</v>
      </c>
      <c r="P8" s="14">
        <v>0</v>
      </c>
      <c r="Q8" s="14" t="s">
        <v>21</v>
      </c>
      <c r="R8" s="14" t="s">
        <v>21</v>
      </c>
      <c r="S8" s="15">
        <v>41.333333443473698</v>
      </c>
      <c r="T8" s="16">
        <f t="shared" si="0"/>
        <v>310.22222304886708</v>
      </c>
      <c r="U8" s="17"/>
      <c r="V8" s="18">
        <f t="shared" si="1"/>
        <v>13</v>
      </c>
      <c r="W8" s="11"/>
    </row>
    <row r="9" spans="1:23" x14ac:dyDescent="0.25">
      <c r="A9" s="58" t="s">
        <v>50</v>
      </c>
      <c r="B9" s="21" t="s">
        <v>49</v>
      </c>
      <c r="C9" s="19">
        <v>41296</v>
      </c>
      <c r="D9" s="15">
        <v>24.444444509581217</v>
      </c>
      <c r="E9" s="15">
        <v>0</v>
      </c>
      <c r="F9" s="15">
        <v>0</v>
      </c>
      <c r="G9" s="15">
        <v>244.4444450958122</v>
      </c>
      <c r="H9" s="15">
        <v>0</v>
      </c>
      <c r="I9" s="15">
        <v>0</v>
      </c>
      <c r="J9" s="15">
        <v>0</v>
      </c>
      <c r="K9" s="15">
        <v>0</v>
      </c>
      <c r="L9" s="15">
        <v>82.22222244131865</v>
      </c>
      <c r="M9" s="15">
        <v>0</v>
      </c>
      <c r="N9" s="14" t="s">
        <v>21</v>
      </c>
      <c r="O9" s="20">
        <v>0</v>
      </c>
      <c r="P9" s="14">
        <v>0</v>
      </c>
      <c r="Q9" s="14" t="s">
        <v>21</v>
      </c>
      <c r="R9" s="14" t="s">
        <v>21</v>
      </c>
      <c r="S9" s="15">
        <v>41.333333443473698</v>
      </c>
      <c r="T9" s="16">
        <f t="shared" si="0"/>
        <v>392.44444549018573</v>
      </c>
      <c r="U9" s="17"/>
      <c r="V9" s="18">
        <f t="shared" si="1"/>
        <v>13</v>
      </c>
      <c r="W9" s="11"/>
    </row>
    <row r="10" spans="1:23" x14ac:dyDescent="0.25">
      <c r="A10" s="58" t="s">
        <v>50</v>
      </c>
      <c r="B10" s="21" t="s">
        <v>43</v>
      </c>
      <c r="C10" s="12">
        <v>41296</v>
      </c>
      <c r="D10" s="13">
        <v>24.444444509581217</v>
      </c>
      <c r="E10" s="13">
        <v>400.00000106587447</v>
      </c>
      <c r="F10" s="13">
        <v>0</v>
      </c>
      <c r="G10" s="13">
        <v>244.4444450958122</v>
      </c>
      <c r="H10" s="13">
        <v>0</v>
      </c>
      <c r="I10" s="13">
        <v>0</v>
      </c>
      <c r="J10" s="13">
        <v>0</v>
      </c>
      <c r="K10" s="13">
        <v>82.666666886947397</v>
      </c>
      <c r="L10" s="13">
        <v>0</v>
      </c>
      <c r="M10" s="13">
        <v>0</v>
      </c>
      <c r="N10" s="14" t="s">
        <v>21</v>
      </c>
      <c r="O10" s="14">
        <v>41.333333443473698</v>
      </c>
      <c r="P10" s="14">
        <v>0</v>
      </c>
      <c r="Q10" s="14" t="s">
        <v>21</v>
      </c>
      <c r="R10" s="14" t="s">
        <v>21</v>
      </c>
      <c r="S10" s="15">
        <v>111.11111140718735</v>
      </c>
      <c r="T10" s="16">
        <f t="shared" si="0"/>
        <v>904.0000024088763</v>
      </c>
      <c r="U10" s="17"/>
      <c r="V10" s="18">
        <f t="shared" si="1"/>
        <v>13</v>
      </c>
      <c r="W10" s="11"/>
    </row>
    <row r="11" spans="1:23" x14ac:dyDescent="0.25">
      <c r="A11" s="58" t="s">
        <v>50</v>
      </c>
      <c r="B11" s="21" t="s">
        <v>44</v>
      </c>
      <c r="C11" s="12">
        <v>41296</v>
      </c>
      <c r="D11" s="13">
        <v>24.444444509581217</v>
      </c>
      <c r="E11" s="13">
        <v>288.88888965868705</v>
      </c>
      <c r="F11" s="13">
        <v>0</v>
      </c>
      <c r="G11" s="13">
        <v>244.4444450958122</v>
      </c>
      <c r="H11" s="13">
        <v>0</v>
      </c>
      <c r="I11" s="13">
        <v>0</v>
      </c>
      <c r="J11" s="13">
        <v>0</v>
      </c>
      <c r="K11" s="13">
        <v>0</v>
      </c>
      <c r="L11" s="13">
        <v>164.4444448826373</v>
      </c>
      <c r="M11" s="13">
        <v>0</v>
      </c>
      <c r="N11" s="14" t="s">
        <v>21</v>
      </c>
      <c r="O11" s="14">
        <v>41.333333443473698</v>
      </c>
      <c r="P11" s="14">
        <v>0</v>
      </c>
      <c r="Q11" s="14" t="s">
        <v>21</v>
      </c>
      <c r="R11" s="14" t="s">
        <v>21</v>
      </c>
      <c r="S11" s="15">
        <v>111.11111140718735</v>
      </c>
      <c r="T11" s="16">
        <f t="shared" si="0"/>
        <v>874.66666899737879</v>
      </c>
      <c r="U11" s="17"/>
      <c r="V11" s="18">
        <f t="shared" si="1"/>
        <v>13</v>
      </c>
      <c r="W11" s="11"/>
    </row>
    <row r="12" spans="1:23" x14ac:dyDescent="0.25">
      <c r="A12" s="58" t="s">
        <v>50</v>
      </c>
      <c r="B12" s="21" t="s">
        <v>45</v>
      </c>
      <c r="C12" s="12">
        <v>41298</v>
      </c>
      <c r="D12" s="13">
        <v>44.444444562874942</v>
      </c>
      <c r="E12" s="13">
        <v>26.666666737724967</v>
      </c>
      <c r="F12" s="13">
        <v>26.666666737724967</v>
      </c>
      <c r="G12" s="13">
        <v>311.1111119401246</v>
      </c>
      <c r="H12" s="13">
        <v>8.8888889125749895</v>
      </c>
      <c r="I12" s="13">
        <v>4.4444444562874947</v>
      </c>
      <c r="J12" s="13">
        <v>0</v>
      </c>
      <c r="K12" s="13">
        <v>0</v>
      </c>
      <c r="L12" s="13">
        <v>0</v>
      </c>
      <c r="M12" s="13">
        <v>0</v>
      </c>
      <c r="N12" s="14" t="s">
        <v>21</v>
      </c>
      <c r="O12" s="14">
        <v>0</v>
      </c>
      <c r="P12" s="14">
        <v>0</v>
      </c>
      <c r="Q12" s="14" t="s">
        <v>21</v>
      </c>
      <c r="R12" s="14" t="s">
        <v>21</v>
      </c>
      <c r="S12" s="15">
        <v>106.66666695089987</v>
      </c>
      <c r="T12" s="16">
        <f t="shared" si="0"/>
        <v>528.88889029821189</v>
      </c>
      <c r="U12" s="17"/>
      <c r="V12" s="18">
        <f t="shared" si="1"/>
        <v>13</v>
      </c>
      <c r="W12" s="11"/>
    </row>
    <row r="13" spans="1:23" x14ac:dyDescent="0.25">
      <c r="A13" s="58" t="s">
        <v>50</v>
      </c>
      <c r="B13" s="21" t="s">
        <v>47</v>
      </c>
      <c r="C13" s="12">
        <v>41298</v>
      </c>
      <c r="D13" s="13">
        <v>24.444444509581217</v>
      </c>
      <c r="E13" s="13">
        <v>240.00000063952467</v>
      </c>
      <c r="F13" s="13">
        <v>0</v>
      </c>
      <c r="G13" s="13">
        <v>244.4444450958122</v>
      </c>
      <c r="H13" s="13">
        <v>0</v>
      </c>
      <c r="I13" s="13">
        <v>0</v>
      </c>
      <c r="J13" s="13">
        <v>0</v>
      </c>
      <c r="K13" s="13">
        <v>41.333333443473698</v>
      </c>
      <c r="L13" s="13">
        <v>82.22222244131865</v>
      </c>
      <c r="M13" s="13">
        <v>0</v>
      </c>
      <c r="N13" s="14" t="s">
        <v>21</v>
      </c>
      <c r="O13" s="14">
        <v>0</v>
      </c>
      <c r="P13" s="14">
        <v>0</v>
      </c>
      <c r="Q13" s="14" t="s">
        <v>21</v>
      </c>
      <c r="R13" s="14" t="s">
        <v>21</v>
      </c>
      <c r="S13" s="15">
        <v>111.11111140718735</v>
      </c>
      <c r="T13" s="16">
        <f t="shared" si="0"/>
        <v>743.55555753689782</v>
      </c>
      <c r="U13" s="17"/>
      <c r="V13" s="18">
        <f t="shared" si="1"/>
        <v>13</v>
      </c>
      <c r="W13" s="11"/>
    </row>
    <row r="14" spans="1:23" x14ac:dyDescent="0.25">
      <c r="A14" s="58" t="s">
        <v>50</v>
      </c>
      <c r="B14" s="21" t="s">
        <v>46</v>
      </c>
      <c r="C14" s="12">
        <v>41284</v>
      </c>
      <c r="D14" s="13">
        <v>24.444444509581217</v>
      </c>
      <c r="E14" s="13">
        <v>120.00000031976234</v>
      </c>
      <c r="F14" s="13">
        <v>0</v>
      </c>
      <c r="G14" s="13">
        <v>244.4444450958122</v>
      </c>
      <c r="H14" s="13">
        <v>0</v>
      </c>
      <c r="I14" s="13">
        <v>0</v>
      </c>
      <c r="J14" s="13">
        <v>0</v>
      </c>
      <c r="K14" s="13">
        <v>0</v>
      </c>
      <c r="L14" s="13">
        <v>0</v>
      </c>
      <c r="M14" s="13">
        <v>0</v>
      </c>
      <c r="N14" s="14" t="s">
        <v>21</v>
      </c>
      <c r="O14" s="14">
        <v>41.333333443473698</v>
      </c>
      <c r="P14" s="14">
        <v>0</v>
      </c>
      <c r="Q14" s="14" t="s">
        <v>21</v>
      </c>
      <c r="R14" s="14" t="s">
        <v>21</v>
      </c>
      <c r="S14" s="15">
        <v>82.666666886947397</v>
      </c>
      <c r="T14" s="16">
        <f t="shared" si="0"/>
        <v>512.88889025557683</v>
      </c>
      <c r="U14" s="17"/>
      <c r="V14" s="18">
        <f t="shared" si="1"/>
        <v>13</v>
      </c>
      <c r="W14" s="11"/>
    </row>
    <row r="15" spans="1:23" x14ac:dyDescent="0.25">
      <c r="A15" s="58" t="s">
        <v>50</v>
      </c>
      <c r="B15" s="21" t="s">
        <v>48</v>
      </c>
      <c r="C15" s="12">
        <v>41299</v>
      </c>
      <c r="D15" s="13">
        <v>24.444444509581217</v>
      </c>
      <c r="E15" s="13">
        <v>288.88888965868705</v>
      </c>
      <c r="F15" s="13">
        <v>0</v>
      </c>
      <c r="G15" s="13">
        <v>244.4444450958122</v>
      </c>
      <c r="H15" s="13">
        <v>0</v>
      </c>
      <c r="I15" s="13">
        <v>0</v>
      </c>
      <c r="J15" s="13">
        <v>0</v>
      </c>
      <c r="K15" s="13">
        <v>0</v>
      </c>
      <c r="L15" s="13">
        <v>82.22222244131865</v>
      </c>
      <c r="M15" s="13">
        <v>0</v>
      </c>
      <c r="N15" s="14" t="s">
        <v>21</v>
      </c>
      <c r="O15" s="14">
        <v>41.333333443473698</v>
      </c>
      <c r="P15" s="14">
        <v>0</v>
      </c>
      <c r="Q15" s="14" t="s">
        <v>21</v>
      </c>
      <c r="R15" s="14" t="s">
        <v>21</v>
      </c>
      <c r="S15" s="15">
        <v>111.11111140718735</v>
      </c>
      <c r="T15" s="16">
        <f t="shared" si="0"/>
        <v>792.44444655606014</v>
      </c>
      <c r="U15" s="17"/>
      <c r="V15" s="18">
        <f t="shared" si="1"/>
        <v>13</v>
      </c>
      <c r="W15" s="11"/>
    </row>
    <row r="16" spans="1:23" x14ac:dyDescent="0.25">
      <c r="A16" s="58" t="s">
        <v>50</v>
      </c>
      <c r="B16" s="21" t="s">
        <v>49</v>
      </c>
      <c r="C16" s="12">
        <v>41295</v>
      </c>
      <c r="D16" s="13">
        <v>24.444444509581217</v>
      </c>
      <c r="E16" s="13">
        <v>0</v>
      </c>
      <c r="F16" s="13">
        <v>0</v>
      </c>
      <c r="G16" s="13">
        <v>244.4444450958122</v>
      </c>
      <c r="H16" s="13">
        <v>0</v>
      </c>
      <c r="I16" s="13">
        <v>0</v>
      </c>
      <c r="J16" s="13">
        <v>0</v>
      </c>
      <c r="K16" s="13">
        <v>0</v>
      </c>
      <c r="L16" s="13">
        <v>0</v>
      </c>
      <c r="M16" s="13">
        <v>0</v>
      </c>
      <c r="N16" s="14" t="s">
        <v>21</v>
      </c>
      <c r="O16" s="14">
        <v>41.333333443473698</v>
      </c>
      <c r="P16" s="14">
        <v>0</v>
      </c>
      <c r="Q16" s="14" t="s">
        <v>21</v>
      </c>
      <c r="R16" s="14" t="s">
        <v>21</v>
      </c>
      <c r="S16" s="15">
        <v>41.333333443473698</v>
      </c>
      <c r="T16" s="16">
        <f t="shared" si="0"/>
        <v>351.55555649234077</v>
      </c>
      <c r="U16" s="17"/>
      <c r="V16" s="18">
        <f t="shared" si="1"/>
        <v>13</v>
      </c>
      <c r="W16" s="11"/>
    </row>
    <row r="17" spans="1:23" x14ac:dyDescent="0.25">
      <c r="A17" s="58" t="s">
        <v>50</v>
      </c>
      <c r="B17" s="21" t="s">
        <v>43</v>
      </c>
      <c r="C17" s="59">
        <v>41299</v>
      </c>
      <c r="D17" s="60">
        <v>24.444444509581217</v>
      </c>
      <c r="E17" s="60">
        <v>260.00000069281839</v>
      </c>
      <c r="F17" s="60">
        <v>0</v>
      </c>
      <c r="G17" s="60">
        <v>244.4444450958122</v>
      </c>
      <c r="H17" s="60">
        <v>0</v>
      </c>
      <c r="I17" s="60">
        <v>0</v>
      </c>
      <c r="J17" s="60">
        <v>0</v>
      </c>
      <c r="K17" s="60">
        <v>41.333333443473698</v>
      </c>
      <c r="L17" s="60">
        <v>82.22222244131865</v>
      </c>
      <c r="M17" s="60">
        <v>0</v>
      </c>
      <c r="N17" s="55" t="s">
        <v>21</v>
      </c>
      <c r="O17" s="55">
        <v>41.333333443473698</v>
      </c>
      <c r="P17" s="55">
        <v>0</v>
      </c>
      <c r="Q17" s="55" t="s">
        <v>21</v>
      </c>
      <c r="R17" s="55" t="s">
        <v>21</v>
      </c>
      <c r="S17" s="53">
        <v>111.11111140718735</v>
      </c>
      <c r="T17" s="56">
        <f t="shared" si="0"/>
        <v>804.88889103366523</v>
      </c>
      <c r="U17" s="57"/>
      <c r="V17" s="18">
        <f t="shared" si="1"/>
        <v>13</v>
      </c>
      <c r="W17" s="11"/>
    </row>
    <row r="18" spans="1:23" x14ac:dyDescent="0.25">
      <c r="A18" s="58" t="s">
        <v>50</v>
      </c>
      <c r="B18" s="21" t="s">
        <v>44</v>
      </c>
      <c r="C18" s="12">
        <v>41303</v>
      </c>
      <c r="D18" s="13">
        <v>24.444444509581217</v>
      </c>
      <c r="E18" s="13">
        <v>0</v>
      </c>
      <c r="F18" s="13">
        <v>0</v>
      </c>
      <c r="G18" s="13">
        <v>244.4444450958122</v>
      </c>
      <c r="H18" s="13">
        <v>0</v>
      </c>
      <c r="I18" s="13">
        <v>0</v>
      </c>
      <c r="J18" s="13">
        <v>0</v>
      </c>
      <c r="K18" s="13">
        <v>0</v>
      </c>
      <c r="L18" s="13">
        <v>0</v>
      </c>
      <c r="M18" s="13">
        <v>0</v>
      </c>
      <c r="N18" s="14" t="s">
        <v>21</v>
      </c>
      <c r="O18" s="14">
        <v>41.333333443473698</v>
      </c>
      <c r="P18" s="14">
        <v>0</v>
      </c>
      <c r="Q18" s="14" t="s">
        <v>21</v>
      </c>
      <c r="R18" s="14" t="s">
        <v>21</v>
      </c>
      <c r="S18" s="15">
        <v>41.333333443473698</v>
      </c>
      <c r="T18" s="16">
        <f t="shared" si="0"/>
        <v>351.55555649234077</v>
      </c>
      <c r="U18" s="17"/>
      <c r="V18" s="18">
        <f t="shared" si="1"/>
        <v>13</v>
      </c>
      <c r="W18" s="11"/>
    </row>
    <row r="19" spans="1:23" x14ac:dyDescent="0.25">
      <c r="A19" s="58" t="s">
        <v>50</v>
      </c>
      <c r="B19" s="21" t="s">
        <v>45</v>
      </c>
      <c r="C19" s="12">
        <v>41303</v>
      </c>
      <c r="D19" s="13">
        <v>24.444444509581217</v>
      </c>
      <c r="E19" s="13">
        <v>40.000000106587457</v>
      </c>
      <c r="F19" s="13">
        <v>0</v>
      </c>
      <c r="G19" s="13">
        <v>244.4444450958122</v>
      </c>
      <c r="H19" s="13">
        <v>0</v>
      </c>
      <c r="I19" s="13">
        <v>0</v>
      </c>
      <c r="J19" s="13">
        <v>0</v>
      </c>
      <c r="K19" s="13">
        <v>0</v>
      </c>
      <c r="L19" s="13">
        <v>82.22222244131865</v>
      </c>
      <c r="M19" s="13">
        <v>66.666666844312431</v>
      </c>
      <c r="N19" s="14" t="s">
        <v>21</v>
      </c>
      <c r="O19" s="14">
        <v>0</v>
      </c>
      <c r="P19" s="14" t="s">
        <v>21</v>
      </c>
      <c r="Q19" s="14" t="s">
        <v>21</v>
      </c>
      <c r="R19" s="14">
        <v>400.00000106587447</v>
      </c>
      <c r="S19" s="15">
        <v>41.333333443473698</v>
      </c>
      <c r="T19" s="16">
        <f t="shared" si="0"/>
        <v>899.11111350696024</v>
      </c>
      <c r="U19" s="17"/>
      <c r="V19" s="18">
        <f t="shared" si="1"/>
        <v>13</v>
      </c>
      <c r="W19" s="11"/>
    </row>
    <row r="20" spans="1:23" x14ac:dyDescent="0.25">
      <c r="A20" s="58" t="s">
        <v>50</v>
      </c>
      <c r="B20" s="21" t="s">
        <v>47</v>
      </c>
      <c r="C20" s="12">
        <v>41303</v>
      </c>
      <c r="D20" s="13">
        <v>24.444444509581217</v>
      </c>
      <c r="E20" s="13">
        <v>400.00000106587447</v>
      </c>
      <c r="F20" s="13">
        <v>0</v>
      </c>
      <c r="G20" s="13">
        <v>244.4444450958122</v>
      </c>
      <c r="H20" s="13">
        <v>0</v>
      </c>
      <c r="I20" s="13">
        <v>0</v>
      </c>
      <c r="J20" s="13">
        <v>0</v>
      </c>
      <c r="K20" s="13">
        <v>124.00000033042109</v>
      </c>
      <c r="L20" s="13">
        <v>82.22222244131865</v>
      </c>
      <c r="M20" s="13">
        <v>166.66666711078105</v>
      </c>
      <c r="N20" s="14" t="s">
        <v>21</v>
      </c>
      <c r="O20" s="14">
        <v>124.00000033042109</v>
      </c>
      <c r="P20" s="14">
        <v>0</v>
      </c>
      <c r="Q20" s="14" t="s">
        <v>21</v>
      </c>
      <c r="R20" s="14" t="s">
        <v>21</v>
      </c>
      <c r="S20" s="15">
        <v>111.11111140718735</v>
      </c>
      <c r="T20" s="16">
        <f t="shared" si="0"/>
        <v>1276.888892291397</v>
      </c>
      <c r="U20" s="17"/>
      <c r="V20" s="18">
        <f t="shared" si="1"/>
        <v>13</v>
      </c>
      <c r="W20" s="11"/>
    </row>
    <row r="21" spans="1:23" x14ac:dyDescent="0.25">
      <c r="A21" s="58" t="s">
        <v>50</v>
      </c>
      <c r="B21" s="21" t="s">
        <v>46</v>
      </c>
      <c r="C21" s="12">
        <v>41303</v>
      </c>
      <c r="D21" s="13">
        <v>24.444444509581217</v>
      </c>
      <c r="E21" s="13">
        <v>400.00000106587447</v>
      </c>
      <c r="F21" s="13">
        <v>0</v>
      </c>
      <c r="G21" s="13">
        <v>244.4444450958122</v>
      </c>
      <c r="H21" s="13">
        <v>0</v>
      </c>
      <c r="I21" s="13">
        <v>0</v>
      </c>
      <c r="J21" s="13">
        <v>0</v>
      </c>
      <c r="K21" s="13">
        <v>82.666666886947397</v>
      </c>
      <c r="L21" s="13">
        <v>82.22222244131865</v>
      </c>
      <c r="M21" s="13">
        <v>0</v>
      </c>
      <c r="N21" s="14" t="s">
        <v>21</v>
      </c>
      <c r="O21" s="14">
        <v>41.333333443473698</v>
      </c>
      <c r="P21" s="14">
        <v>0</v>
      </c>
      <c r="Q21" s="14" t="s">
        <v>21</v>
      </c>
      <c r="R21" s="14" t="s">
        <v>21</v>
      </c>
      <c r="S21" s="15">
        <v>111.11111140718735</v>
      </c>
      <c r="T21" s="16">
        <f t="shared" si="0"/>
        <v>986.22222485019495</v>
      </c>
      <c r="U21" s="17"/>
      <c r="V21" s="18">
        <f t="shared" si="1"/>
        <v>13</v>
      </c>
      <c r="W21" s="11"/>
    </row>
    <row r="22" spans="1:23" x14ac:dyDescent="0.25">
      <c r="A22" s="58" t="s">
        <v>50</v>
      </c>
      <c r="B22" s="21" t="s">
        <v>48</v>
      </c>
      <c r="C22" s="12">
        <v>41303</v>
      </c>
      <c r="D22" s="13">
        <v>24.444444509581217</v>
      </c>
      <c r="E22" s="13">
        <v>288.88888965868705</v>
      </c>
      <c r="F22" s="13">
        <v>0</v>
      </c>
      <c r="G22" s="13">
        <v>244.4444450958122</v>
      </c>
      <c r="H22" s="13">
        <v>0</v>
      </c>
      <c r="I22" s="13">
        <v>0</v>
      </c>
      <c r="J22" s="13">
        <v>0</v>
      </c>
      <c r="K22" s="13">
        <v>0</v>
      </c>
      <c r="L22" s="13">
        <v>82.22222244131865</v>
      </c>
      <c r="M22" s="13">
        <v>0</v>
      </c>
      <c r="N22" s="14" t="s">
        <v>21</v>
      </c>
      <c r="O22" s="14">
        <v>41.333333443473698</v>
      </c>
      <c r="P22" s="14">
        <v>24.111111175359657</v>
      </c>
      <c r="Q22" s="14" t="s">
        <v>21</v>
      </c>
      <c r="R22" s="14" t="s">
        <v>21</v>
      </c>
      <c r="S22" s="15">
        <v>111.11111140718735</v>
      </c>
      <c r="T22" s="16">
        <f t="shared" si="0"/>
        <v>816.55555773141975</v>
      </c>
      <c r="U22" s="17"/>
      <c r="V22" s="18">
        <f t="shared" si="1"/>
        <v>13</v>
      </c>
      <c r="W22" s="11"/>
    </row>
    <row r="23" spans="1:23" x14ac:dyDescent="0.25">
      <c r="A23" s="58" t="s">
        <v>50</v>
      </c>
      <c r="B23" s="21" t="s">
        <v>49</v>
      </c>
      <c r="C23" s="12">
        <v>41303</v>
      </c>
      <c r="D23" s="13">
        <v>24.444444509581217</v>
      </c>
      <c r="E23" s="13">
        <v>14.444444482934356</v>
      </c>
      <c r="F23" s="13">
        <v>0</v>
      </c>
      <c r="G23" s="13">
        <v>244.4444450958122</v>
      </c>
      <c r="H23" s="13">
        <v>0</v>
      </c>
      <c r="I23" s="13">
        <v>0</v>
      </c>
      <c r="J23" s="13">
        <v>0</v>
      </c>
      <c r="K23" s="13">
        <v>0</v>
      </c>
      <c r="L23" s="13">
        <v>82.22222244131865</v>
      </c>
      <c r="M23" s="13">
        <v>0</v>
      </c>
      <c r="N23" s="14" t="s">
        <v>21</v>
      </c>
      <c r="O23" s="14">
        <v>0</v>
      </c>
      <c r="P23" s="14">
        <v>0</v>
      </c>
      <c r="Q23" s="14" t="s">
        <v>21</v>
      </c>
      <c r="R23" s="14" t="s">
        <v>21</v>
      </c>
      <c r="S23" s="15">
        <v>41.333333443473698</v>
      </c>
      <c r="T23" s="16">
        <f t="shared" si="0"/>
        <v>406.88888997312011</v>
      </c>
      <c r="U23" s="17"/>
      <c r="V23" s="18">
        <f t="shared" si="1"/>
        <v>13</v>
      </c>
      <c r="W23" s="11"/>
    </row>
    <row r="24" spans="1:23" x14ac:dyDescent="0.25">
      <c r="A24" s="58" t="s">
        <v>50</v>
      </c>
      <c r="B24" s="21" t="s">
        <v>43</v>
      </c>
      <c r="C24" s="12">
        <v>41284</v>
      </c>
      <c r="D24" s="13">
        <v>24.444444509581217</v>
      </c>
      <c r="E24" s="13">
        <v>100.00000026646862</v>
      </c>
      <c r="F24" s="13">
        <v>0</v>
      </c>
      <c r="G24" s="13">
        <v>244.4444450958122</v>
      </c>
      <c r="H24" s="13">
        <v>0</v>
      </c>
      <c r="I24" s="13">
        <v>0</v>
      </c>
      <c r="J24" s="13">
        <v>0</v>
      </c>
      <c r="K24" s="13">
        <v>0</v>
      </c>
      <c r="L24" s="13">
        <v>0</v>
      </c>
      <c r="M24" s="13">
        <v>0</v>
      </c>
      <c r="N24" s="14" t="s">
        <v>21</v>
      </c>
      <c r="O24" s="14">
        <v>41.333333443473698</v>
      </c>
      <c r="P24" s="14">
        <v>24.111111175359657</v>
      </c>
      <c r="Q24" s="14" t="s">
        <v>21</v>
      </c>
      <c r="R24" s="14" t="s">
        <v>21</v>
      </c>
      <c r="S24" s="15">
        <v>41.333333443473698</v>
      </c>
      <c r="T24" s="16">
        <f t="shared" si="0"/>
        <v>475.66666793416908</v>
      </c>
      <c r="U24" s="17"/>
      <c r="V24" s="18">
        <f t="shared" si="1"/>
        <v>13</v>
      </c>
      <c r="W24" s="11"/>
    </row>
    <row r="25" spans="1:23" x14ac:dyDescent="0.25">
      <c r="A25" s="58" t="s">
        <v>50</v>
      </c>
      <c r="B25" s="21" t="s">
        <v>44</v>
      </c>
      <c r="C25" s="12">
        <v>41284</v>
      </c>
      <c r="D25" s="13">
        <v>24.444444509581217</v>
      </c>
      <c r="E25" s="13">
        <v>20.000000053293729</v>
      </c>
      <c r="F25" s="13">
        <v>0</v>
      </c>
      <c r="G25" s="13">
        <v>244.4444450958122</v>
      </c>
      <c r="H25" s="13">
        <v>0</v>
      </c>
      <c r="I25" s="13">
        <v>0</v>
      </c>
      <c r="J25" s="13">
        <v>0</v>
      </c>
      <c r="K25" s="13">
        <v>0</v>
      </c>
      <c r="L25" s="13">
        <v>0</v>
      </c>
      <c r="M25" s="13">
        <v>0</v>
      </c>
      <c r="N25" s="14" t="s">
        <v>21</v>
      </c>
      <c r="O25" s="14">
        <v>0</v>
      </c>
      <c r="P25" s="14">
        <v>0</v>
      </c>
      <c r="Q25" s="14" t="s">
        <v>21</v>
      </c>
      <c r="R25" s="14" t="s">
        <v>21</v>
      </c>
      <c r="S25" s="15">
        <v>41.333333443473698</v>
      </c>
      <c r="T25" s="16">
        <f t="shared" si="0"/>
        <v>330.22222310216085</v>
      </c>
      <c r="U25" s="17"/>
      <c r="V25" s="18">
        <f t="shared" si="1"/>
        <v>13</v>
      </c>
      <c r="W25" s="11"/>
    </row>
    <row r="26" spans="1:23" x14ac:dyDescent="0.25">
      <c r="A26" s="58" t="s">
        <v>50</v>
      </c>
      <c r="B26" s="21" t="s">
        <v>45</v>
      </c>
      <c r="C26" s="12">
        <v>41285</v>
      </c>
      <c r="D26" s="13">
        <v>24.444444509581217</v>
      </c>
      <c r="E26" s="13">
        <v>400.00000106587447</v>
      </c>
      <c r="F26" s="13">
        <v>0</v>
      </c>
      <c r="G26" s="13">
        <v>244.4444450958122</v>
      </c>
      <c r="H26" s="13">
        <v>0</v>
      </c>
      <c r="I26" s="13">
        <v>0</v>
      </c>
      <c r="J26" s="13">
        <v>0</v>
      </c>
      <c r="K26" s="13">
        <v>82.666666886947397</v>
      </c>
      <c r="L26" s="13">
        <v>0</v>
      </c>
      <c r="M26" s="13">
        <v>0</v>
      </c>
      <c r="N26" s="14" t="s">
        <v>21</v>
      </c>
      <c r="O26" s="14">
        <v>41.333333443473698</v>
      </c>
      <c r="P26" s="14">
        <v>0</v>
      </c>
      <c r="Q26" s="14" t="s">
        <v>21</v>
      </c>
      <c r="R26" s="14" t="s">
        <v>21</v>
      </c>
      <c r="S26" s="15">
        <v>111.11111140718735</v>
      </c>
      <c r="T26" s="16">
        <f t="shared" si="0"/>
        <v>904.0000024088763</v>
      </c>
      <c r="U26" s="17"/>
      <c r="V26" s="18">
        <f t="shared" si="1"/>
        <v>13</v>
      </c>
      <c r="W26" s="11"/>
    </row>
    <row r="27" spans="1:23" x14ac:dyDescent="0.25">
      <c r="A27" s="58" t="s">
        <v>50</v>
      </c>
      <c r="B27" s="21" t="s">
        <v>47</v>
      </c>
      <c r="C27" s="12">
        <v>41285</v>
      </c>
      <c r="D27" s="13">
        <v>24.444444509581217</v>
      </c>
      <c r="E27" s="13">
        <v>400.00000106587447</v>
      </c>
      <c r="F27" s="13">
        <v>0</v>
      </c>
      <c r="G27" s="13">
        <v>244.4444450958122</v>
      </c>
      <c r="H27" s="13">
        <v>0</v>
      </c>
      <c r="I27" s="13">
        <v>0</v>
      </c>
      <c r="J27" s="13">
        <v>0</v>
      </c>
      <c r="K27" s="13">
        <v>82.666666886947397</v>
      </c>
      <c r="L27" s="13">
        <v>0</v>
      </c>
      <c r="M27" s="13">
        <v>0</v>
      </c>
      <c r="N27" s="14" t="s">
        <v>21</v>
      </c>
      <c r="O27" s="14">
        <v>41.333333443473698</v>
      </c>
      <c r="P27" s="14">
        <v>24.111111175359657</v>
      </c>
      <c r="Q27" s="14" t="s">
        <v>21</v>
      </c>
      <c r="R27" s="14" t="s">
        <v>21</v>
      </c>
      <c r="S27" s="15">
        <v>111.11111140718735</v>
      </c>
      <c r="T27" s="16">
        <f t="shared" si="0"/>
        <v>928.11111358423591</v>
      </c>
      <c r="U27" s="17"/>
      <c r="V27" s="18">
        <f t="shared" si="1"/>
        <v>13</v>
      </c>
      <c r="W27" s="11"/>
    </row>
    <row r="28" spans="1:23" x14ac:dyDescent="0.25">
      <c r="A28" s="58" t="s">
        <v>50</v>
      </c>
      <c r="B28" s="21" t="s">
        <v>46</v>
      </c>
      <c r="C28" s="12">
        <v>41288</v>
      </c>
      <c r="D28" s="13">
        <v>24.444444509581217</v>
      </c>
      <c r="E28" s="13">
        <v>0</v>
      </c>
      <c r="F28" s="13">
        <v>0</v>
      </c>
      <c r="G28" s="13">
        <v>244.4444450958122</v>
      </c>
      <c r="H28" s="13">
        <v>0</v>
      </c>
      <c r="I28" s="13">
        <v>0</v>
      </c>
      <c r="J28" s="13">
        <v>0</v>
      </c>
      <c r="K28" s="13">
        <v>0</v>
      </c>
      <c r="L28" s="13">
        <v>0</v>
      </c>
      <c r="M28" s="13">
        <v>0</v>
      </c>
      <c r="N28" s="14" t="s">
        <v>21</v>
      </c>
      <c r="O28" s="14">
        <v>41.333333443473698</v>
      </c>
      <c r="P28" s="14">
        <v>24.111111175359657</v>
      </c>
      <c r="Q28" s="14" t="s">
        <v>21</v>
      </c>
      <c r="R28" s="14" t="s">
        <v>21</v>
      </c>
      <c r="S28" s="15">
        <v>41.333333443473698</v>
      </c>
      <c r="T28" s="16">
        <f t="shared" si="0"/>
        <v>375.66666766770044</v>
      </c>
      <c r="U28" s="17"/>
      <c r="V28" s="18">
        <f t="shared" si="1"/>
        <v>13</v>
      </c>
      <c r="W28" s="11"/>
    </row>
    <row r="29" spans="1:23" x14ac:dyDescent="0.25">
      <c r="A29" s="58" t="s">
        <v>50</v>
      </c>
      <c r="B29" s="21" t="s">
        <v>48</v>
      </c>
      <c r="C29" s="12">
        <v>41288</v>
      </c>
      <c r="D29" s="13">
        <v>24.444444509581217</v>
      </c>
      <c r="E29" s="13">
        <v>400.00000106587447</v>
      </c>
      <c r="F29" s="13">
        <v>0</v>
      </c>
      <c r="G29" s="13">
        <v>244.4444450958122</v>
      </c>
      <c r="H29" s="13">
        <v>0</v>
      </c>
      <c r="I29" s="13">
        <v>0</v>
      </c>
      <c r="J29" s="13">
        <v>0</v>
      </c>
      <c r="K29" s="13">
        <v>124.00000033042109</v>
      </c>
      <c r="L29" s="13">
        <v>0</v>
      </c>
      <c r="M29" s="13">
        <v>0</v>
      </c>
      <c r="N29" s="14" t="s">
        <v>21</v>
      </c>
      <c r="O29" s="14">
        <v>41.333333443473698</v>
      </c>
      <c r="P29" s="14">
        <v>0</v>
      </c>
      <c r="Q29" s="14" t="s">
        <v>21</v>
      </c>
      <c r="R29" s="14" t="s">
        <v>21</v>
      </c>
      <c r="S29" s="15">
        <v>111.11111140718735</v>
      </c>
      <c r="T29" s="16">
        <f t="shared" si="0"/>
        <v>945.33333585235005</v>
      </c>
      <c r="U29" s="17"/>
      <c r="V29" s="18">
        <f t="shared" si="1"/>
        <v>13</v>
      </c>
      <c r="W29" s="11"/>
    </row>
    <row r="30" spans="1:23" x14ac:dyDescent="0.25">
      <c r="A30" s="58" t="s">
        <v>50</v>
      </c>
      <c r="B30" s="21" t="s">
        <v>49</v>
      </c>
      <c r="C30" s="12">
        <v>41288</v>
      </c>
      <c r="D30" s="13">
        <v>24.444444509581217</v>
      </c>
      <c r="E30" s="13">
        <v>0</v>
      </c>
      <c r="F30" s="13">
        <v>0</v>
      </c>
      <c r="G30" s="13">
        <v>244.4444450958122</v>
      </c>
      <c r="H30" s="13">
        <v>0</v>
      </c>
      <c r="I30" s="13">
        <v>0</v>
      </c>
      <c r="J30" s="13">
        <v>0</v>
      </c>
      <c r="K30" s="13">
        <v>0</v>
      </c>
      <c r="L30" s="13">
        <v>82.22222244131865</v>
      </c>
      <c r="M30" s="13">
        <v>0</v>
      </c>
      <c r="N30" s="14" t="s">
        <v>21</v>
      </c>
      <c r="O30" s="14">
        <v>82.666666886947397</v>
      </c>
      <c r="P30" s="14">
        <v>24.111111175359657</v>
      </c>
      <c r="Q30" s="14" t="s">
        <v>21</v>
      </c>
      <c r="R30" s="14" t="s">
        <v>21</v>
      </c>
      <c r="S30" s="15">
        <v>41.333333443473698</v>
      </c>
      <c r="T30" s="16">
        <f t="shared" si="0"/>
        <v>499.22222355249278</v>
      </c>
      <c r="U30" s="17"/>
      <c r="V30" s="18">
        <f t="shared" si="1"/>
        <v>13</v>
      </c>
      <c r="W30" s="11"/>
    </row>
    <row r="31" spans="1:23" x14ac:dyDescent="0.25">
      <c r="A31" s="58" t="s">
        <v>50</v>
      </c>
      <c r="B31" s="21" t="s">
        <v>43</v>
      </c>
      <c r="C31" s="12">
        <v>41304</v>
      </c>
      <c r="D31" s="13">
        <v>24.444444509581217</v>
      </c>
      <c r="E31" s="13">
        <v>0</v>
      </c>
      <c r="F31" s="13">
        <v>0</v>
      </c>
      <c r="G31" s="13">
        <v>244.4444450958122</v>
      </c>
      <c r="H31" s="13">
        <v>0</v>
      </c>
      <c r="I31" s="13">
        <v>0</v>
      </c>
      <c r="J31" s="13">
        <v>0</v>
      </c>
      <c r="K31" s="13">
        <v>0</v>
      </c>
      <c r="L31" s="13">
        <v>82.22222244131865</v>
      </c>
      <c r="M31" s="13">
        <v>0</v>
      </c>
      <c r="N31" s="14" t="s">
        <v>21</v>
      </c>
      <c r="O31" s="14">
        <v>0</v>
      </c>
      <c r="P31" s="14" t="s">
        <v>21</v>
      </c>
      <c r="Q31" s="14" t="s">
        <v>21</v>
      </c>
      <c r="R31" s="14">
        <v>0</v>
      </c>
      <c r="S31" s="15">
        <v>41.333333443473698</v>
      </c>
      <c r="T31" s="16">
        <f t="shared" si="0"/>
        <v>392.44444549018573</v>
      </c>
      <c r="U31" s="17"/>
      <c r="V31" s="18">
        <f t="shared" si="1"/>
        <v>13</v>
      </c>
      <c r="W31" s="11"/>
    </row>
    <row r="32" spans="1:23" x14ac:dyDescent="0.25">
      <c r="A32" s="58" t="s">
        <v>50</v>
      </c>
      <c r="B32" s="21" t="s">
        <v>44</v>
      </c>
      <c r="C32" s="59">
        <v>41304</v>
      </c>
      <c r="D32" s="60">
        <v>24.444444509581217</v>
      </c>
      <c r="E32" s="60">
        <v>60.000000159881168</v>
      </c>
      <c r="F32" s="60">
        <v>0</v>
      </c>
      <c r="G32" s="60">
        <v>244.4444450958122</v>
      </c>
      <c r="H32" s="60">
        <v>0</v>
      </c>
      <c r="I32" s="60">
        <v>0</v>
      </c>
      <c r="J32" s="60">
        <v>0</v>
      </c>
      <c r="K32" s="60">
        <v>0</v>
      </c>
      <c r="L32" s="60">
        <v>82.22222244131865</v>
      </c>
      <c r="M32" s="60">
        <v>0</v>
      </c>
      <c r="N32" s="55" t="s">
        <v>21</v>
      </c>
      <c r="O32" s="55">
        <v>0</v>
      </c>
      <c r="P32" s="55" t="s">
        <v>21</v>
      </c>
      <c r="Q32" s="55" t="s">
        <v>21</v>
      </c>
      <c r="R32" s="55">
        <v>0</v>
      </c>
      <c r="S32" s="53">
        <v>41.333333443473698</v>
      </c>
      <c r="T32" s="56">
        <f t="shared" si="0"/>
        <v>452.44444565006694</v>
      </c>
      <c r="U32" s="57"/>
      <c r="V32" s="18">
        <f t="shared" si="1"/>
        <v>13</v>
      </c>
      <c r="W32" s="11"/>
    </row>
    <row r="33" spans="1:23" x14ac:dyDescent="0.25">
      <c r="A33" s="58" t="s">
        <v>50</v>
      </c>
      <c r="B33" s="21" t="s">
        <v>45</v>
      </c>
      <c r="C33" s="12">
        <v>41304</v>
      </c>
      <c r="D33" s="13">
        <v>24.444444509581217</v>
      </c>
      <c r="E33" s="13">
        <v>400.00000106587447</v>
      </c>
      <c r="F33" s="13">
        <v>0</v>
      </c>
      <c r="G33" s="13">
        <v>244.4444450958122</v>
      </c>
      <c r="H33" s="13">
        <v>0</v>
      </c>
      <c r="I33" s="13">
        <v>0</v>
      </c>
      <c r="J33" s="13">
        <v>0</v>
      </c>
      <c r="K33" s="13">
        <v>41.333333443473698</v>
      </c>
      <c r="L33" s="13">
        <v>0</v>
      </c>
      <c r="M33" s="13">
        <v>0</v>
      </c>
      <c r="N33" s="14" t="s">
        <v>21</v>
      </c>
      <c r="O33" s="14">
        <v>0</v>
      </c>
      <c r="P33" s="14">
        <v>0</v>
      </c>
      <c r="Q33" s="14" t="s">
        <v>21</v>
      </c>
      <c r="R33" s="14" t="s">
        <v>21</v>
      </c>
      <c r="S33" s="15">
        <v>111.11111140718735</v>
      </c>
      <c r="T33" s="16">
        <f t="shared" si="0"/>
        <v>821.33333552192892</v>
      </c>
      <c r="U33" s="17"/>
      <c r="V33" s="18">
        <f t="shared" si="1"/>
        <v>13</v>
      </c>
      <c r="W33" s="11"/>
    </row>
    <row r="34" spans="1:23" x14ac:dyDescent="0.25">
      <c r="A34" s="58" t="s">
        <v>50</v>
      </c>
      <c r="B34" s="21" t="s">
        <v>47</v>
      </c>
      <c r="C34" s="12">
        <v>41305</v>
      </c>
      <c r="D34" s="13">
        <v>44.444444562874942</v>
      </c>
      <c r="E34" s="13">
        <v>0</v>
      </c>
      <c r="F34" s="13">
        <v>26.666666737724967</v>
      </c>
      <c r="G34" s="13">
        <v>355.55555650299954</v>
      </c>
      <c r="H34" s="13">
        <v>8.8888889125749895</v>
      </c>
      <c r="I34" s="13">
        <v>4.4444444562874947</v>
      </c>
      <c r="J34" s="13">
        <v>0</v>
      </c>
      <c r="K34" s="13">
        <v>0</v>
      </c>
      <c r="L34" s="13">
        <v>0</v>
      </c>
      <c r="M34" s="13" t="s">
        <v>21</v>
      </c>
      <c r="N34" s="14" t="s">
        <v>21</v>
      </c>
      <c r="O34" s="14">
        <v>88.888889125749884</v>
      </c>
      <c r="P34" s="14">
        <v>0</v>
      </c>
      <c r="Q34" s="14">
        <v>177.77777825149977</v>
      </c>
      <c r="R34" s="14" t="s">
        <v>21</v>
      </c>
      <c r="S34" s="15">
        <v>106.66666695089987</v>
      </c>
      <c r="T34" s="16">
        <f t="shared" si="0"/>
        <v>813.3333355006115</v>
      </c>
      <c r="U34" s="17"/>
      <c r="V34" s="18">
        <f t="shared" si="1"/>
        <v>13</v>
      </c>
      <c r="W34" s="11"/>
    </row>
    <row r="35" spans="1:23" ht="15.75" thickBot="1" x14ac:dyDescent="0.3">
      <c r="A35" s="58" t="s">
        <v>50</v>
      </c>
      <c r="B35" s="21" t="s">
        <v>46</v>
      </c>
      <c r="C35" s="12">
        <v>41305</v>
      </c>
      <c r="D35" s="13">
        <v>44.444444562874942</v>
      </c>
      <c r="E35" s="13">
        <v>0</v>
      </c>
      <c r="F35" s="13">
        <v>26.666666737724967</v>
      </c>
      <c r="G35" s="13">
        <v>311.1111119401246</v>
      </c>
      <c r="H35" s="13">
        <v>8.8888889125749895</v>
      </c>
      <c r="I35" s="13">
        <v>4.4444444562874947</v>
      </c>
      <c r="J35" s="13">
        <v>0</v>
      </c>
      <c r="K35" s="13">
        <v>0</v>
      </c>
      <c r="L35" s="13">
        <v>0</v>
      </c>
      <c r="M35" s="13" t="s">
        <v>21</v>
      </c>
      <c r="N35" s="14">
        <v>0</v>
      </c>
      <c r="O35" s="14">
        <v>0</v>
      </c>
      <c r="P35" s="14">
        <v>0</v>
      </c>
      <c r="Q35" s="14" t="s">
        <v>21</v>
      </c>
      <c r="R35" s="14" t="s">
        <v>21</v>
      </c>
      <c r="S35" s="15">
        <v>106.66666695089987</v>
      </c>
      <c r="T35" s="16">
        <f t="shared" si="0"/>
        <v>502.22222356048684</v>
      </c>
      <c r="U35" s="17"/>
      <c r="V35" s="18">
        <f t="shared" si="1"/>
        <v>13</v>
      </c>
      <c r="W35" s="11"/>
    </row>
    <row r="36" spans="1:23" ht="15.75" thickBot="1" x14ac:dyDescent="0.3">
      <c r="A36" s="22">
        <f>COUNTA(A3:A35)</f>
        <v>33</v>
      </c>
      <c r="B36" s="23" t="s">
        <v>21</v>
      </c>
      <c r="C36" s="24" t="s">
        <v>21</v>
      </c>
      <c r="D36" s="25">
        <f>SUM(D3:D35)</f>
        <v>866.66666897606137</v>
      </c>
      <c r="E36" s="25">
        <f t="shared" ref="E36:T36" si="2">SUM(E3:E35)</f>
        <v>5616.6666816333191</v>
      </c>
      <c r="F36" s="25">
        <f t="shared" si="2"/>
        <v>80.0000002131749</v>
      </c>
      <c r="G36" s="25">
        <f t="shared" si="2"/>
        <v>8311.111133257622</v>
      </c>
      <c r="H36" s="25">
        <f t="shared" si="2"/>
        <v>26.666666737724967</v>
      </c>
      <c r="I36" s="25">
        <f t="shared" si="2"/>
        <v>13.333333368862483</v>
      </c>
      <c r="J36" s="25">
        <f t="shared" si="2"/>
        <v>0</v>
      </c>
      <c r="K36" s="25">
        <f t="shared" si="2"/>
        <v>909.33333575642143</v>
      </c>
      <c r="L36" s="25">
        <f t="shared" si="2"/>
        <v>1397.7777815024165</v>
      </c>
      <c r="M36" s="25">
        <f t="shared" si="2"/>
        <v>233.33333395509348</v>
      </c>
      <c r="N36" s="25">
        <f t="shared" si="2"/>
        <v>0</v>
      </c>
      <c r="O36" s="25">
        <f t="shared" si="2"/>
        <v>998.22222488217153</v>
      </c>
      <c r="P36" s="25">
        <f t="shared" si="2"/>
        <v>120.55555587679828</v>
      </c>
      <c r="Q36" s="25">
        <f t="shared" si="2"/>
        <v>177.77777825149977</v>
      </c>
      <c r="R36" s="25">
        <f t="shared" si="2"/>
        <v>400.00000106587447</v>
      </c>
      <c r="S36" s="25">
        <f t="shared" si="2"/>
        <v>2689.3333404995633</v>
      </c>
      <c r="T36" s="26">
        <f t="shared" si="2"/>
        <v>21840.777835976598</v>
      </c>
      <c r="U36" s="27"/>
      <c r="V36" s="28"/>
      <c r="W36" s="29"/>
    </row>
    <row r="37" spans="1:23" ht="9" customHeight="1" thickBot="1" x14ac:dyDescent="0.3">
      <c r="A37" s="61"/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  <c r="Q37" s="62"/>
      <c r="R37" s="62"/>
      <c r="S37" s="63"/>
      <c r="T37" s="63"/>
      <c r="U37" s="64"/>
      <c r="V37" s="18"/>
      <c r="W37" s="11"/>
    </row>
    <row r="38" spans="1:23" x14ac:dyDescent="0.25">
      <c r="A38" s="65">
        <f t="shared" ref="A38:A58" si="3">COUNTIF($B$3:$B$37,B38)</f>
        <v>5</v>
      </c>
      <c r="B38" s="158" t="s">
        <v>43</v>
      </c>
      <c r="C38" s="158"/>
      <c r="D38" s="35">
        <f t="shared" ref="D38:S55" ca="1" si="4">SUMIF($B$3:$T$37,$B38,D$3:D$37)</f>
        <v>122.22222254790609</v>
      </c>
      <c r="E38" s="35">
        <f t="shared" ca="1" si="4"/>
        <v>880.00000234492381</v>
      </c>
      <c r="F38" s="35">
        <f t="shared" ca="1" si="4"/>
        <v>0</v>
      </c>
      <c r="G38" s="35">
        <f t="shared" ca="1" si="4"/>
        <v>1222.2222254790611</v>
      </c>
      <c r="H38" s="35">
        <f t="shared" ca="1" si="4"/>
        <v>0</v>
      </c>
      <c r="I38" s="35">
        <f t="shared" ca="1" si="4"/>
        <v>0</v>
      </c>
      <c r="J38" s="35">
        <f t="shared" ca="1" si="4"/>
        <v>0</v>
      </c>
      <c r="K38" s="35">
        <f t="shared" ca="1" si="4"/>
        <v>124.0000003304211</v>
      </c>
      <c r="L38" s="35">
        <f t="shared" ca="1" si="4"/>
        <v>164.4444448826373</v>
      </c>
      <c r="M38" s="35">
        <f t="shared" ca="1" si="4"/>
        <v>0</v>
      </c>
      <c r="N38" s="35">
        <f t="shared" ca="1" si="4"/>
        <v>0</v>
      </c>
      <c r="O38" s="35">
        <f t="shared" ca="1" si="4"/>
        <v>165.33333377389479</v>
      </c>
      <c r="P38" s="35">
        <f t="shared" ca="1" si="4"/>
        <v>24.111111175359657</v>
      </c>
      <c r="Q38" s="35">
        <f t="shared" ca="1" si="4"/>
        <v>0</v>
      </c>
      <c r="R38" s="35">
        <f t="shared" ca="1" si="4"/>
        <v>0</v>
      </c>
      <c r="S38" s="35">
        <f t="shared" ca="1" si="4"/>
        <v>387.5555565882695</v>
      </c>
      <c r="T38" s="66">
        <f t="shared" ref="N38:T58" ca="1" si="5">SUMIF($B$3:$T$37,$B38,T$3:T$37)</f>
        <v>3089.8888971224737</v>
      </c>
      <c r="U38" s="36"/>
      <c r="V38" s="18"/>
      <c r="W38" s="11"/>
    </row>
    <row r="39" spans="1:23" x14ac:dyDescent="0.25">
      <c r="A39" s="34">
        <f t="shared" si="3"/>
        <v>5</v>
      </c>
      <c r="B39" s="155" t="s">
        <v>44</v>
      </c>
      <c r="C39" s="155" t="s">
        <v>23</v>
      </c>
      <c r="D39" s="15">
        <f t="shared" ca="1" si="4"/>
        <v>122.22222254790609</v>
      </c>
      <c r="E39" s="15">
        <f t="shared" ca="1" si="4"/>
        <v>368.88888987186192</v>
      </c>
      <c r="F39" s="15">
        <f t="shared" ca="1" si="4"/>
        <v>0</v>
      </c>
      <c r="G39" s="15">
        <f t="shared" ca="1" si="4"/>
        <v>1222.2222254790611</v>
      </c>
      <c r="H39" s="15">
        <f t="shared" ca="1" si="4"/>
        <v>0</v>
      </c>
      <c r="I39" s="15">
        <f t="shared" ca="1" si="4"/>
        <v>0</v>
      </c>
      <c r="J39" s="15">
        <f t="shared" ca="1" si="4"/>
        <v>0</v>
      </c>
      <c r="K39" s="15">
        <f t="shared" ca="1" si="4"/>
        <v>0</v>
      </c>
      <c r="L39" s="15">
        <f t="shared" ca="1" si="4"/>
        <v>328.8888897652746</v>
      </c>
      <c r="M39" s="15">
        <f t="shared" ca="1" si="4"/>
        <v>0</v>
      </c>
      <c r="N39" s="15">
        <f t="shared" ca="1" si="4"/>
        <v>0</v>
      </c>
      <c r="O39" s="15">
        <f t="shared" ca="1" si="4"/>
        <v>82.666666886947397</v>
      </c>
      <c r="P39" s="15">
        <f t="shared" ca="1" si="4"/>
        <v>0</v>
      </c>
      <c r="Q39" s="15">
        <f t="shared" ca="1" si="4"/>
        <v>0</v>
      </c>
      <c r="R39" s="15">
        <f t="shared" ca="1" si="4"/>
        <v>0</v>
      </c>
      <c r="S39" s="15">
        <f t="shared" ca="1" si="4"/>
        <v>276.44444518108213</v>
      </c>
      <c r="T39" s="67">
        <f t="shared" ca="1" si="5"/>
        <v>2401.333339732133</v>
      </c>
      <c r="U39" s="17"/>
      <c r="V39" s="18"/>
      <c r="W39" s="11"/>
    </row>
    <row r="40" spans="1:23" x14ac:dyDescent="0.25">
      <c r="A40" s="34">
        <f t="shared" si="3"/>
        <v>5</v>
      </c>
      <c r="B40" s="155" t="s">
        <v>45</v>
      </c>
      <c r="C40" s="155" t="s">
        <v>24</v>
      </c>
      <c r="D40" s="15">
        <f t="shared" ca="1" si="4"/>
        <v>142.2222226011998</v>
      </c>
      <c r="E40" s="15">
        <f t="shared" ca="1" si="4"/>
        <v>1155.5555586347484</v>
      </c>
      <c r="F40" s="15">
        <f t="shared" ca="1" si="4"/>
        <v>26.666666737724967</v>
      </c>
      <c r="G40" s="15">
        <f t="shared" ca="1" si="4"/>
        <v>1288.8888923233733</v>
      </c>
      <c r="H40" s="15">
        <f t="shared" ca="1" si="4"/>
        <v>8.8888889125749895</v>
      </c>
      <c r="I40" s="15">
        <f t="shared" ca="1" si="4"/>
        <v>4.4444444562874947</v>
      </c>
      <c r="J40" s="15">
        <f t="shared" ca="1" si="4"/>
        <v>0</v>
      </c>
      <c r="K40" s="15">
        <f t="shared" ca="1" si="4"/>
        <v>124.0000003304211</v>
      </c>
      <c r="L40" s="15">
        <f t="shared" ca="1" si="4"/>
        <v>246.66666732395595</v>
      </c>
      <c r="M40" s="15">
        <f t="shared" ca="1" si="4"/>
        <v>66.666666844312431</v>
      </c>
      <c r="N40" s="15">
        <f t="shared" ca="1" si="4"/>
        <v>0</v>
      </c>
      <c r="O40" s="15">
        <f t="shared" ca="1" si="4"/>
        <v>82.666666886947397</v>
      </c>
      <c r="P40" s="15">
        <f t="shared" ca="1" si="4"/>
        <v>0</v>
      </c>
      <c r="Q40" s="15">
        <f t="shared" ca="1" si="4"/>
        <v>0</v>
      </c>
      <c r="R40" s="15">
        <f t="shared" ca="1" si="4"/>
        <v>400.00000106587447</v>
      </c>
      <c r="S40" s="15">
        <f t="shared" ca="1" si="4"/>
        <v>481.33333461593566</v>
      </c>
      <c r="T40" s="67">
        <f t="shared" ca="1" si="5"/>
        <v>4028.0000107333562</v>
      </c>
      <c r="U40" s="17"/>
      <c r="V40" s="18"/>
      <c r="W40" s="11"/>
    </row>
    <row r="41" spans="1:23" x14ac:dyDescent="0.25">
      <c r="A41" s="34">
        <f t="shared" si="3"/>
        <v>5</v>
      </c>
      <c r="B41" s="155" t="s">
        <v>47</v>
      </c>
      <c r="C41" s="155"/>
      <c r="D41" s="15">
        <f t="shared" ca="1" si="4"/>
        <v>142.2222226011998</v>
      </c>
      <c r="E41" s="15">
        <f t="shared" ca="1" si="4"/>
        <v>1300.0000034640921</v>
      </c>
      <c r="F41" s="15">
        <f t="shared" ca="1" si="4"/>
        <v>26.666666737724967</v>
      </c>
      <c r="G41" s="15">
        <f t="shared" ca="1" si="4"/>
        <v>1333.3333368862484</v>
      </c>
      <c r="H41" s="15">
        <f t="shared" ca="1" si="4"/>
        <v>8.8888889125749895</v>
      </c>
      <c r="I41" s="15">
        <f t="shared" ca="1" si="4"/>
        <v>4.4444444562874947</v>
      </c>
      <c r="J41" s="15">
        <f t="shared" ca="1" si="4"/>
        <v>0</v>
      </c>
      <c r="K41" s="15">
        <f t="shared" ca="1" si="4"/>
        <v>413.33333443473697</v>
      </c>
      <c r="L41" s="15">
        <f t="shared" ca="1" si="4"/>
        <v>164.4444448826373</v>
      </c>
      <c r="M41" s="15">
        <f t="shared" ca="1" si="4"/>
        <v>166.66666711078105</v>
      </c>
      <c r="N41" s="15">
        <f t="shared" ca="1" si="4"/>
        <v>0</v>
      </c>
      <c r="O41" s="15">
        <f t="shared" ca="1" si="4"/>
        <v>295.55555634311838</v>
      </c>
      <c r="P41" s="15">
        <f t="shared" ca="1" si="4"/>
        <v>24.111111175359657</v>
      </c>
      <c r="Q41" s="15">
        <f t="shared" ca="1" si="4"/>
        <v>177.77777825149977</v>
      </c>
      <c r="R41" s="15">
        <f t="shared" ca="1" si="4"/>
        <v>0</v>
      </c>
      <c r="S41" s="15">
        <f t="shared" ca="1" si="4"/>
        <v>551.11111257964922</v>
      </c>
      <c r="T41" s="67">
        <f t="shared" ca="1" si="5"/>
        <v>4608.5555678359096</v>
      </c>
      <c r="U41" s="17"/>
      <c r="V41" s="18"/>
      <c r="W41" s="11"/>
    </row>
    <row r="42" spans="1:23" x14ac:dyDescent="0.25">
      <c r="A42" s="34">
        <f t="shared" si="3"/>
        <v>5</v>
      </c>
      <c r="B42" s="155" t="s">
        <v>46</v>
      </c>
      <c r="C42" s="155"/>
      <c r="D42" s="15">
        <f t="shared" ca="1" si="4"/>
        <v>142.2222226011998</v>
      </c>
      <c r="E42" s="15">
        <f t="shared" ca="1" si="4"/>
        <v>920.00000245151125</v>
      </c>
      <c r="F42" s="15">
        <f t="shared" ca="1" si="4"/>
        <v>26.666666737724967</v>
      </c>
      <c r="G42" s="15">
        <f t="shared" ca="1" si="4"/>
        <v>1288.8888923233735</v>
      </c>
      <c r="H42" s="15">
        <f t="shared" ca="1" si="4"/>
        <v>8.8888889125749895</v>
      </c>
      <c r="I42" s="15">
        <f t="shared" ca="1" si="4"/>
        <v>4.4444444562874947</v>
      </c>
      <c r="J42" s="15">
        <f t="shared" ca="1" si="4"/>
        <v>0</v>
      </c>
      <c r="K42" s="15">
        <f t="shared" ca="1" si="4"/>
        <v>124.0000003304211</v>
      </c>
      <c r="L42" s="15">
        <f t="shared" ca="1" si="4"/>
        <v>82.22222244131865</v>
      </c>
      <c r="M42" s="15">
        <f t="shared" ca="1" si="4"/>
        <v>0</v>
      </c>
      <c r="N42" s="15">
        <f t="shared" ca="1" si="4"/>
        <v>0</v>
      </c>
      <c r="O42" s="15">
        <f t="shared" ca="1" si="4"/>
        <v>124.0000003304211</v>
      </c>
      <c r="P42" s="15">
        <f t="shared" ca="1" si="4"/>
        <v>24.111111175359657</v>
      </c>
      <c r="Q42" s="15">
        <f t="shared" ca="1" si="4"/>
        <v>0</v>
      </c>
      <c r="R42" s="15">
        <f t="shared" ca="1" si="4"/>
        <v>0</v>
      </c>
      <c r="S42" s="15">
        <f t="shared" ca="1" si="4"/>
        <v>452.88889009569567</v>
      </c>
      <c r="T42" s="67">
        <f t="shared" ca="1" si="5"/>
        <v>3198.3333418558877</v>
      </c>
      <c r="U42" s="17"/>
      <c r="V42" s="18"/>
      <c r="W42" s="11"/>
    </row>
    <row r="43" spans="1:23" x14ac:dyDescent="0.25">
      <c r="A43" s="34">
        <f t="shared" si="3"/>
        <v>4</v>
      </c>
      <c r="B43" s="155" t="s">
        <v>48</v>
      </c>
      <c r="C43" s="155" t="s">
        <v>25</v>
      </c>
      <c r="D43" s="15">
        <f t="shared" ca="1" si="4"/>
        <v>97.777778038324868</v>
      </c>
      <c r="E43" s="15">
        <f t="shared" ca="1" si="4"/>
        <v>977.77778038324857</v>
      </c>
      <c r="F43" s="15">
        <f t="shared" ca="1" si="4"/>
        <v>0</v>
      </c>
      <c r="G43" s="15">
        <f t="shared" ca="1" si="4"/>
        <v>977.7777803832488</v>
      </c>
      <c r="H43" s="15">
        <f t="shared" ca="1" si="4"/>
        <v>0</v>
      </c>
      <c r="I43" s="15">
        <f t="shared" ca="1" si="4"/>
        <v>0</v>
      </c>
      <c r="J43" s="15">
        <f t="shared" ca="1" si="4"/>
        <v>0</v>
      </c>
      <c r="K43" s="15">
        <f t="shared" ca="1" si="4"/>
        <v>124.00000033042109</v>
      </c>
      <c r="L43" s="15">
        <f t="shared" ca="1" si="4"/>
        <v>164.4444448826373</v>
      </c>
      <c r="M43" s="15">
        <f t="shared" ca="1" si="4"/>
        <v>0</v>
      </c>
      <c r="N43" s="15">
        <f t="shared" ca="1" si="4"/>
        <v>0</v>
      </c>
      <c r="O43" s="15">
        <f t="shared" ca="1" si="4"/>
        <v>124.0000003304211</v>
      </c>
      <c r="P43" s="15">
        <f t="shared" ca="1" si="4"/>
        <v>24.111111175359657</v>
      </c>
      <c r="Q43" s="15">
        <f t="shared" ca="1" si="4"/>
        <v>0</v>
      </c>
      <c r="R43" s="15">
        <f t="shared" ca="1" si="4"/>
        <v>0</v>
      </c>
      <c r="S43" s="15">
        <f t="shared" ca="1" si="4"/>
        <v>374.66666766503579</v>
      </c>
      <c r="T43" s="67">
        <f t="shared" ca="1" si="5"/>
        <v>2864.5555631886969</v>
      </c>
      <c r="U43" s="17"/>
      <c r="V43" s="18"/>
      <c r="W43" s="11"/>
    </row>
    <row r="44" spans="1:23" x14ac:dyDescent="0.25">
      <c r="A44" s="34">
        <f t="shared" si="3"/>
        <v>4</v>
      </c>
      <c r="B44" s="155" t="s">
        <v>49</v>
      </c>
      <c r="C44" s="155" t="s">
        <v>27</v>
      </c>
      <c r="D44" s="15">
        <f t="shared" ca="1" si="4"/>
        <v>97.777778038324868</v>
      </c>
      <c r="E44" s="15">
        <f t="shared" ca="1" si="4"/>
        <v>14.444444482934356</v>
      </c>
      <c r="F44" s="15">
        <f t="shared" ca="1" si="4"/>
        <v>0</v>
      </c>
      <c r="G44" s="15">
        <f t="shared" ca="1" si="4"/>
        <v>977.7777803832488</v>
      </c>
      <c r="H44" s="15">
        <f t="shared" ca="1" si="4"/>
        <v>0</v>
      </c>
      <c r="I44" s="15">
        <f t="shared" ca="1" si="4"/>
        <v>0</v>
      </c>
      <c r="J44" s="15">
        <f t="shared" ca="1" si="4"/>
        <v>0</v>
      </c>
      <c r="K44" s="15">
        <f t="shared" ca="1" si="4"/>
        <v>0</v>
      </c>
      <c r="L44" s="15">
        <f t="shared" ca="1" si="4"/>
        <v>246.66666732395595</v>
      </c>
      <c r="M44" s="15">
        <f t="shared" ca="1" si="4"/>
        <v>0</v>
      </c>
      <c r="N44" s="15">
        <f t="shared" ca="1" si="4"/>
        <v>0</v>
      </c>
      <c r="O44" s="15">
        <f t="shared" ca="1" si="4"/>
        <v>124.0000003304211</v>
      </c>
      <c r="P44" s="15">
        <f t="shared" ca="1" si="4"/>
        <v>24.111111175359657</v>
      </c>
      <c r="Q44" s="15">
        <f t="shared" ca="1" si="4"/>
        <v>0</v>
      </c>
      <c r="R44" s="15">
        <f t="shared" ca="1" si="4"/>
        <v>0</v>
      </c>
      <c r="S44" s="15">
        <f t="shared" ca="1" si="4"/>
        <v>165.33333377389479</v>
      </c>
      <c r="T44" s="67">
        <f t="shared" ca="1" si="5"/>
        <v>1650.1111155081394</v>
      </c>
      <c r="U44" s="17"/>
      <c r="V44" s="18"/>
      <c r="W44" s="11"/>
    </row>
    <row r="45" spans="1:23" x14ac:dyDescent="0.25">
      <c r="A45" s="34">
        <f t="shared" si="3"/>
        <v>0</v>
      </c>
      <c r="B45" s="155" t="s">
        <v>51</v>
      </c>
      <c r="C45" s="155" t="s">
        <v>26</v>
      </c>
      <c r="D45" s="15">
        <f t="shared" ca="1" si="4"/>
        <v>0</v>
      </c>
      <c r="E45" s="15">
        <f t="shared" ca="1" si="4"/>
        <v>0</v>
      </c>
      <c r="F45" s="15">
        <f t="shared" ca="1" si="4"/>
        <v>0</v>
      </c>
      <c r="G45" s="15">
        <f t="shared" ca="1" si="4"/>
        <v>0</v>
      </c>
      <c r="H45" s="15">
        <f t="shared" ca="1" si="4"/>
        <v>0</v>
      </c>
      <c r="I45" s="15">
        <f t="shared" ca="1" si="4"/>
        <v>0</v>
      </c>
      <c r="J45" s="15">
        <f t="shared" ca="1" si="4"/>
        <v>0</v>
      </c>
      <c r="K45" s="15">
        <f t="shared" ca="1" si="4"/>
        <v>0</v>
      </c>
      <c r="L45" s="15">
        <f t="shared" ca="1" si="4"/>
        <v>0</v>
      </c>
      <c r="M45" s="15">
        <f t="shared" ca="1" si="4"/>
        <v>0</v>
      </c>
      <c r="N45" s="15">
        <f t="shared" ca="1" si="4"/>
        <v>0</v>
      </c>
      <c r="O45" s="15">
        <f t="shared" ca="1" si="4"/>
        <v>0</v>
      </c>
      <c r="P45" s="15">
        <f t="shared" ca="1" si="4"/>
        <v>0</v>
      </c>
      <c r="Q45" s="15">
        <f t="shared" ca="1" si="4"/>
        <v>0</v>
      </c>
      <c r="R45" s="15">
        <f t="shared" ca="1" si="4"/>
        <v>0</v>
      </c>
      <c r="S45" s="15">
        <f t="shared" ca="1" si="4"/>
        <v>0</v>
      </c>
      <c r="T45" s="67">
        <f t="shared" ca="1" si="5"/>
        <v>0</v>
      </c>
      <c r="U45" s="17"/>
      <c r="V45" s="18"/>
      <c r="W45" s="11"/>
    </row>
    <row r="46" spans="1:23" x14ac:dyDescent="0.25">
      <c r="A46" s="34">
        <f t="shared" si="3"/>
        <v>0</v>
      </c>
      <c r="B46" s="155" t="s">
        <v>51</v>
      </c>
      <c r="C46" s="155" t="s">
        <v>26</v>
      </c>
      <c r="D46" s="15">
        <f t="shared" ca="1" si="4"/>
        <v>0</v>
      </c>
      <c r="E46" s="15">
        <f t="shared" ca="1" si="4"/>
        <v>0</v>
      </c>
      <c r="F46" s="15">
        <f t="shared" ca="1" si="4"/>
        <v>0</v>
      </c>
      <c r="G46" s="15">
        <f t="shared" ca="1" si="4"/>
        <v>0</v>
      </c>
      <c r="H46" s="15">
        <f t="shared" ca="1" si="4"/>
        <v>0</v>
      </c>
      <c r="I46" s="15">
        <f t="shared" ca="1" si="4"/>
        <v>0</v>
      </c>
      <c r="J46" s="15">
        <f t="shared" ca="1" si="4"/>
        <v>0</v>
      </c>
      <c r="K46" s="15">
        <f t="shared" ca="1" si="4"/>
        <v>0</v>
      </c>
      <c r="L46" s="15">
        <f t="shared" ca="1" si="4"/>
        <v>0</v>
      </c>
      <c r="M46" s="15">
        <f t="shared" ca="1" si="4"/>
        <v>0</v>
      </c>
      <c r="N46" s="15">
        <f t="shared" ca="1" si="4"/>
        <v>0</v>
      </c>
      <c r="O46" s="15">
        <f t="shared" ca="1" si="4"/>
        <v>0</v>
      </c>
      <c r="P46" s="15">
        <f t="shared" ca="1" si="4"/>
        <v>0</v>
      </c>
      <c r="Q46" s="15">
        <f t="shared" ca="1" si="4"/>
        <v>0</v>
      </c>
      <c r="R46" s="15">
        <f t="shared" ca="1" si="4"/>
        <v>0</v>
      </c>
      <c r="S46" s="15">
        <f t="shared" ca="1" si="4"/>
        <v>0</v>
      </c>
      <c r="T46" s="67">
        <f t="shared" ca="1" si="5"/>
        <v>0</v>
      </c>
      <c r="U46" s="17"/>
      <c r="V46" s="18"/>
      <c r="W46" s="11"/>
    </row>
    <row r="47" spans="1:23" x14ac:dyDescent="0.25">
      <c r="A47" s="34">
        <f t="shared" si="3"/>
        <v>0</v>
      </c>
      <c r="B47" s="155" t="s">
        <v>51</v>
      </c>
      <c r="C47" s="155" t="s">
        <v>26</v>
      </c>
      <c r="D47" s="15">
        <f t="shared" ca="1" si="4"/>
        <v>0</v>
      </c>
      <c r="E47" s="15">
        <f t="shared" ca="1" si="4"/>
        <v>0</v>
      </c>
      <c r="F47" s="15">
        <f t="shared" ca="1" si="4"/>
        <v>0</v>
      </c>
      <c r="G47" s="15">
        <f t="shared" ca="1" si="4"/>
        <v>0</v>
      </c>
      <c r="H47" s="15">
        <f t="shared" ca="1" si="4"/>
        <v>0</v>
      </c>
      <c r="I47" s="15">
        <f t="shared" ca="1" si="4"/>
        <v>0</v>
      </c>
      <c r="J47" s="15">
        <f t="shared" ca="1" si="4"/>
        <v>0</v>
      </c>
      <c r="K47" s="15">
        <f t="shared" ca="1" si="4"/>
        <v>0</v>
      </c>
      <c r="L47" s="15">
        <f t="shared" ca="1" si="4"/>
        <v>0</v>
      </c>
      <c r="M47" s="15">
        <f t="shared" ca="1" si="4"/>
        <v>0</v>
      </c>
      <c r="N47" s="15">
        <f t="shared" ca="1" si="4"/>
        <v>0</v>
      </c>
      <c r="O47" s="15">
        <f t="shared" ca="1" si="4"/>
        <v>0</v>
      </c>
      <c r="P47" s="15">
        <f t="shared" ca="1" si="4"/>
        <v>0</v>
      </c>
      <c r="Q47" s="15">
        <f t="shared" ca="1" si="4"/>
        <v>0</v>
      </c>
      <c r="R47" s="15">
        <f t="shared" ca="1" si="4"/>
        <v>0</v>
      </c>
      <c r="S47" s="15">
        <f t="shared" ca="1" si="4"/>
        <v>0</v>
      </c>
      <c r="T47" s="67">
        <f t="shared" ca="1" si="5"/>
        <v>0</v>
      </c>
      <c r="U47" s="17"/>
      <c r="V47" s="18"/>
      <c r="W47" s="11"/>
    </row>
    <row r="48" spans="1:23" x14ac:dyDescent="0.25">
      <c r="A48" s="34">
        <f t="shared" si="3"/>
        <v>0</v>
      </c>
      <c r="B48" s="155" t="s">
        <v>51</v>
      </c>
      <c r="C48" s="155" t="s">
        <v>26</v>
      </c>
      <c r="D48" s="15">
        <f t="shared" ca="1" si="4"/>
        <v>0</v>
      </c>
      <c r="E48" s="15">
        <f t="shared" ca="1" si="4"/>
        <v>0</v>
      </c>
      <c r="F48" s="15">
        <f t="shared" ca="1" si="4"/>
        <v>0</v>
      </c>
      <c r="G48" s="15">
        <f t="shared" ca="1" si="4"/>
        <v>0</v>
      </c>
      <c r="H48" s="15">
        <f t="shared" ca="1" si="4"/>
        <v>0</v>
      </c>
      <c r="I48" s="15">
        <f t="shared" ca="1" si="4"/>
        <v>0</v>
      </c>
      <c r="J48" s="15">
        <f t="shared" ca="1" si="4"/>
        <v>0</v>
      </c>
      <c r="K48" s="15">
        <f t="shared" ca="1" si="4"/>
        <v>0</v>
      </c>
      <c r="L48" s="15">
        <f t="shared" ca="1" si="4"/>
        <v>0</v>
      </c>
      <c r="M48" s="15">
        <f t="shared" ca="1" si="4"/>
        <v>0</v>
      </c>
      <c r="N48" s="15">
        <f t="shared" ca="1" si="4"/>
        <v>0</v>
      </c>
      <c r="O48" s="15">
        <f t="shared" ca="1" si="4"/>
        <v>0</v>
      </c>
      <c r="P48" s="15">
        <f t="shared" ca="1" si="4"/>
        <v>0</v>
      </c>
      <c r="Q48" s="15">
        <f t="shared" ca="1" si="4"/>
        <v>0</v>
      </c>
      <c r="R48" s="15">
        <f t="shared" ca="1" si="4"/>
        <v>0</v>
      </c>
      <c r="S48" s="15">
        <f t="shared" ca="1" si="4"/>
        <v>0</v>
      </c>
      <c r="T48" s="67">
        <f t="shared" ca="1" si="5"/>
        <v>0</v>
      </c>
      <c r="U48" s="17"/>
      <c r="V48" s="18"/>
      <c r="W48" s="11"/>
    </row>
    <row r="49" spans="1:23" x14ac:dyDescent="0.25">
      <c r="A49" s="34">
        <f t="shared" si="3"/>
        <v>0</v>
      </c>
      <c r="B49" s="155" t="s">
        <v>51</v>
      </c>
      <c r="C49" s="155" t="s">
        <v>26</v>
      </c>
      <c r="D49" s="15">
        <f t="shared" ca="1" si="4"/>
        <v>0</v>
      </c>
      <c r="E49" s="15">
        <f t="shared" ca="1" si="4"/>
        <v>0</v>
      </c>
      <c r="F49" s="15">
        <f t="shared" ca="1" si="4"/>
        <v>0</v>
      </c>
      <c r="G49" s="15">
        <f t="shared" ca="1" si="4"/>
        <v>0</v>
      </c>
      <c r="H49" s="15">
        <f t="shared" ca="1" si="4"/>
        <v>0</v>
      </c>
      <c r="I49" s="15">
        <f t="shared" ca="1" si="4"/>
        <v>0</v>
      </c>
      <c r="J49" s="15">
        <f t="shared" ca="1" si="4"/>
        <v>0</v>
      </c>
      <c r="K49" s="15">
        <f t="shared" ca="1" si="4"/>
        <v>0</v>
      </c>
      <c r="L49" s="15">
        <f t="shared" ca="1" si="4"/>
        <v>0</v>
      </c>
      <c r="M49" s="15">
        <f t="shared" ca="1" si="4"/>
        <v>0</v>
      </c>
      <c r="N49" s="15">
        <f t="shared" ca="1" si="4"/>
        <v>0</v>
      </c>
      <c r="O49" s="15">
        <f t="shared" ca="1" si="4"/>
        <v>0</v>
      </c>
      <c r="P49" s="15">
        <f t="shared" ca="1" si="4"/>
        <v>0</v>
      </c>
      <c r="Q49" s="15">
        <f t="shared" ca="1" si="4"/>
        <v>0</v>
      </c>
      <c r="R49" s="15">
        <f t="shared" ca="1" si="4"/>
        <v>0</v>
      </c>
      <c r="S49" s="15">
        <f t="shared" ca="1" si="4"/>
        <v>0</v>
      </c>
      <c r="T49" s="67">
        <f t="shared" ca="1" si="5"/>
        <v>0</v>
      </c>
      <c r="U49" s="17"/>
      <c r="V49" s="18"/>
      <c r="W49" s="11"/>
    </row>
    <row r="50" spans="1:23" x14ac:dyDescent="0.25">
      <c r="A50" s="34">
        <f t="shared" si="3"/>
        <v>0</v>
      </c>
      <c r="B50" s="155" t="s">
        <v>51</v>
      </c>
      <c r="C50" s="155" t="s">
        <v>26</v>
      </c>
      <c r="D50" s="15">
        <f t="shared" ca="1" si="4"/>
        <v>0</v>
      </c>
      <c r="E50" s="15">
        <f t="shared" ca="1" si="4"/>
        <v>0</v>
      </c>
      <c r="F50" s="15">
        <f t="shared" ca="1" si="4"/>
        <v>0</v>
      </c>
      <c r="G50" s="15">
        <f t="shared" ca="1" si="4"/>
        <v>0</v>
      </c>
      <c r="H50" s="15">
        <f t="shared" ca="1" si="4"/>
        <v>0</v>
      </c>
      <c r="I50" s="15">
        <f t="shared" ca="1" si="4"/>
        <v>0</v>
      </c>
      <c r="J50" s="15">
        <f t="shared" ca="1" si="4"/>
        <v>0</v>
      </c>
      <c r="K50" s="15">
        <f t="shared" ca="1" si="4"/>
        <v>0</v>
      </c>
      <c r="L50" s="15">
        <f t="shared" ca="1" si="4"/>
        <v>0</v>
      </c>
      <c r="M50" s="15">
        <f t="shared" ca="1" si="4"/>
        <v>0</v>
      </c>
      <c r="N50" s="15">
        <f t="shared" ca="1" si="4"/>
        <v>0</v>
      </c>
      <c r="O50" s="15">
        <f t="shared" ca="1" si="4"/>
        <v>0</v>
      </c>
      <c r="P50" s="15">
        <f t="shared" ca="1" si="4"/>
        <v>0</v>
      </c>
      <c r="Q50" s="15">
        <f t="shared" ca="1" si="4"/>
        <v>0</v>
      </c>
      <c r="R50" s="15">
        <f t="shared" ca="1" si="4"/>
        <v>0</v>
      </c>
      <c r="S50" s="15">
        <f t="shared" ca="1" si="4"/>
        <v>0</v>
      </c>
      <c r="T50" s="67">
        <f t="shared" ca="1" si="5"/>
        <v>0</v>
      </c>
      <c r="U50" s="17"/>
      <c r="V50" s="18"/>
      <c r="W50" s="11"/>
    </row>
    <row r="51" spans="1:23" x14ac:dyDescent="0.25">
      <c r="A51" s="34">
        <f t="shared" si="3"/>
        <v>0</v>
      </c>
      <c r="B51" s="155" t="s">
        <v>51</v>
      </c>
      <c r="C51" s="155" t="s">
        <v>26</v>
      </c>
      <c r="D51" s="15">
        <f t="shared" ca="1" si="4"/>
        <v>0</v>
      </c>
      <c r="E51" s="15">
        <f t="shared" ca="1" si="4"/>
        <v>0</v>
      </c>
      <c r="F51" s="15">
        <f t="shared" ca="1" si="4"/>
        <v>0</v>
      </c>
      <c r="G51" s="15">
        <f t="shared" ca="1" si="4"/>
        <v>0</v>
      </c>
      <c r="H51" s="15">
        <f t="shared" ca="1" si="4"/>
        <v>0</v>
      </c>
      <c r="I51" s="15">
        <f t="shared" ca="1" si="4"/>
        <v>0</v>
      </c>
      <c r="J51" s="15">
        <f t="shared" ca="1" si="4"/>
        <v>0</v>
      </c>
      <c r="K51" s="15">
        <f t="shared" ca="1" si="4"/>
        <v>0</v>
      </c>
      <c r="L51" s="15">
        <f t="shared" ca="1" si="4"/>
        <v>0</v>
      </c>
      <c r="M51" s="15">
        <f t="shared" ca="1" si="4"/>
        <v>0</v>
      </c>
      <c r="N51" s="15">
        <f t="shared" ca="1" si="4"/>
        <v>0</v>
      </c>
      <c r="O51" s="15">
        <f t="shared" ca="1" si="4"/>
        <v>0</v>
      </c>
      <c r="P51" s="15">
        <f t="shared" ca="1" si="4"/>
        <v>0</v>
      </c>
      <c r="Q51" s="15">
        <f t="shared" ca="1" si="4"/>
        <v>0</v>
      </c>
      <c r="R51" s="15">
        <f t="shared" ca="1" si="4"/>
        <v>0</v>
      </c>
      <c r="S51" s="15">
        <f t="shared" ca="1" si="4"/>
        <v>0</v>
      </c>
      <c r="T51" s="67">
        <f t="shared" ca="1" si="5"/>
        <v>0</v>
      </c>
      <c r="U51" s="17"/>
      <c r="V51" s="18"/>
      <c r="W51" s="11"/>
    </row>
    <row r="52" spans="1:23" x14ac:dyDescent="0.25">
      <c r="A52" s="34">
        <f t="shared" si="3"/>
        <v>0</v>
      </c>
      <c r="B52" s="155" t="s">
        <v>51</v>
      </c>
      <c r="C52" s="155" t="s">
        <v>26</v>
      </c>
      <c r="D52" s="15">
        <f t="shared" ca="1" si="4"/>
        <v>0</v>
      </c>
      <c r="E52" s="15">
        <f t="shared" ca="1" si="4"/>
        <v>0</v>
      </c>
      <c r="F52" s="15">
        <f t="shared" ca="1" si="4"/>
        <v>0</v>
      </c>
      <c r="G52" s="15">
        <f t="shared" ca="1" si="4"/>
        <v>0</v>
      </c>
      <c r="H52" s="15">
        <f t="shared" ca="1" si="4"/>
        <v>0</v>
      </c>
      <c r="I52" s="15">
        <f t="shared" ca="1" si="4"/>
        <v>0</v>
      </c>
      <c r="J52" s="15">
        <f t="shared" ca="1" si="4"/>
        <v>0</v>
      </c>
      <c r="K52" s="15">
        <f t="shared" ca="1" si="4"/>
        <v>0</v>
      </c>
      <c r="L52" s="15">
        <f t="shared" ca="1" si="4"/>
        <v>0</v>
      </c>
      <c r="M52" s="15">
        <f t="shared" ca="1" si="4"/>
        <v>0</v>
      </c>
      <c r="N52" s="20">
        <f t="shared" ca="1" si="4"/>
        <v>0</v>
      </c>
      <c r="O52" s="20">
        <f t="shared" ca="1" si="4"/>
        <v>0</v>
      </c>
      <c r="P52" s="20">
        <f t="shared" ca="1" si="4"/>
        <v>0</v>
      </c>
      <c r="Q52" s="20">
        <f t="shared" ca="1" si="4"/>
        <v>0</v>
      </c>
      <c r="R52" s="15">
        <f t="shared" ca="1" si="4"/>
        <v>0</v>
      </c>
      <c r="S52" s="15">
        <f t="shared" ca="1" si="4"/>
        <v>0</v>
      </c>
      <c r="T52" s="67">
        <f t="shared" ca="1" si="5"/>
        <v>0</v>
      </c>
      <c r="U52" s="17"/>
      <c r="V52" s="18"/>
      <c r="W52" s="11"/>
    </row>
    <row r="53" spans="1:23" x14ac:dyDescent="0.25">
      <c r="A53" s="34">
        <f t="shared" si="3"/>
        <v>0</v>
      </c>
      <c r="B53" s="155" t="s">
        <v>51</v>
      </c>
      <c r="C53" s="155" t="s">
        <v>26</v>
      </c>
      <c r="D53" s="15">
        <f t="shared" ca="1" si="4"/>
        <v>0</v>
      </c>
      <c r="E53" s="15">
        <f t="shared" ca="1" si="4"/>
        <v>0</v>
      </c>
      <c r="F53" s="15">
        <f t="shared" ca="1" si="4"/>
        <v>0</v>
      </c>
      <c r="G53" s="15">
        <f t="shared" ca="1" si="4"/>
        <v>0</v>
      </c>
      <c r="H53" s="15">
        <f t="shared" ca="1" si="4"/>
        <v>0</v>
      </c>
      <c r="I53" s="15">
        <f t="shared" ca="1" si="4"/>
        <v>0</v>
      </c>
      <c r="J53" s="15">
        <f t="shared" ca="1" si="4"/>
        <v>0</v>
      </c>
      <c r="K53" s="15">
        <f t="shared" ca="1" si="4"/>
        <v>0</v>
      </c>
      <c r="L53" s="15">
        <f t="shared" ca="1" si="4"/>
        <v>0</v>
      </c>
      <c r="M53" s="15">
        <f t="shared" ca="1" si="4"/>
        <v>0</v>
      </c>
      <c r="N53" s="15">
        <f t="shared" ca="1" si="5"/>
        <v>0</v>
      </c>
      <c r="O53" s="15">
        <f t="shared" ca="1" si="5"/>
        <v>0</v>
      </c>
      <c r="P53" s="15">
        <f t="shared" ca="1" si="5"/>
        <v>0</v>
      </c>
      <c r="Q53" s="15">
        <f t="shared" ca="1" si="5"/>
        <v>0</v>
      </c>
      <c r="R53" s="15">
        <f t="shared" ca="1" si="5"/>
        <v>0</v>
      </c>
      <c r="S53" s="15">
        <f t="shared" ca="1" si="5"/>
        <v>0</v>
      </c>
      <c r="T53" s="67">
        <f t="shared" ca="1" si="5"/>
        <v>0</v>
      </c>
      <c r="U53" s="17"/>
      <c r="V53" s="18"/>
      <c r="W53" s="11"/>
    </row>
    <row r="54" spans="1:23" x14ac:dyDescent="0.25">
      <c r="A54" s="34">
        <f t="shared" ref="A54" si="6">COUNTIF($B$3:$B$37,B54)</f>
        <v>0</v>
      </c>
      <c r="B54" s="155" t="s">
        <v>51</v>
      </c>
      <c r="C54" s="155" t="s">
        <v>26</v>
      </c>
      <c r="D54" s="15">
        <f t="shared" ref="D54:M54" ca="1" si="7">SUMIF($B$3:$T$37,$B54,D$3:D$37)</f>
        <v>0</v>
      </c>
      <c r="E54" s="15">
        <f t="shared" ca="1" si="7"/>
        <v>0</v>
      </c>
      <c r="F54" s="15">
        <f t="shared" ca="1" si="7"/>
        <v>0</v>
      </c>
      <c r="G54" s="15">
        <f t="shared" ca="1" si="7"/>
        <v>0</v>
      </c>
      <c r="H54" s="15">
        <f t="shared" ca="1" si="7"/>
        <v>0</v>
      </c>
      <c r="I54" s="15">
        <f t="shared" ca="1" si="7"/>
        <v>0</v>
      </c>
      <c r="J54" s="15">
        <f t="shared" ca="1" si="7"/>
        <v>0</v>
      </c>
      <c r="K54" s="15">
        <f t="shared" ca="1" si="7"/>
        <v>0</v>
      </c>
      <c r="L54" s="15">
        <f t="shared" ca="1" si="7"/>
        <v>0</v>
      </c>
      <c r="M54" s="15">
        <f t="shared" ca="1" si="7"/>
        <v>0</v>
      </c>
      <c r="N54" s="15">
        <f t="shared" ca="1" si="5"/>
        <v>0</v>
      </c>
      <c r="O54" s="15">
        <f t="shared" ca="1" si="5"/>
        <v>0</v>
      </c>
      <c r="P54" s="15">
        <f t="shared" ca="1" si="5"/>
        <v>0</v>
      </c>
      <c r="Q54" s="15">
        <f t="shared" ca="1" si="5"/>
        <v>0</v>
      </c>
      <c r="R54" s="15">
        <f t="shared" ca="1" si="5"/>
        <v>0</v>
      </c>
      <c r="S54" s="15">
        <f t="shared" ca="1" si="5"/>
        <v>0</v>
      </c>
      <c r="T54" s="67">
        <f t="shared" ca="1" si="5"/>
        <v>0</v>
      </c>
      <c r="U54" s="17"/>
      <c r="V54" s="18"/>
      <c r="W54" s="11"/>
    </row>
    <row r="55" spans="1:23" x14ac:dyDescent="0.25">
      <c r="A55" s="34">
        <f t="shared" si="3"/>
        <v>0</v>
      </c>
      <c r="B55" s="155" t="s">
        <v>51</v>
      </c>
      <c r="C55" s="155" t="s">
        <v>26</v>
      </c>
      <c r="D55" s="15">
        <f t="shared" ca="1" si="4"/>
        <v>0</v>
      </c>
      <c r="E55" s="15">
        <f t="shared" ca="1" si="4"/>
        <v>0</v>
      </c>
      <c r="F55" s="15">
        <f t="shared" ca="1" si="4"/>
        <v>0</v>
      </c>
      <c r="G55" s="15">
        <f t="shared" ca="1" si="4"/>
        <v>0</v>
      </c>
      <c r="H55" s="15">
        <f t="shared" ca="1" si="4"/>
        <v>0</v>
      </c>
      <c r="I55" s="15">
        <f t="shared" ref="I55:M55" ca="1" si="8">SUMIF($B$3:$T$37,$B55,I$3:I$37)</f>
        <v>0</v>
      </c>
      <c r="J55" s="15">
        <f t="shared" ca="1" si="8"/>
        <v>0</v>
      </c>
      <c r="K55" s="15">
        <f t="shared" ca="1" si="8"/>
        <v>0</v>
      </c>
      <c r="L55" s="15">
        <f t="shared" ca="1" si="8"/>
        <v>0</v>
      </c>
      <c r="M55" s="15">
        <f t="shared" ca="1" si="8"/>
        <v>0</v>
      </c>
      <c r="N55" s="15">
        <f t="shared" ca="1" si="5"/>
        <v>0</v>
      </c>
      <c r="O55" s="15">
        <f t="shared" ca="1" si="5"/>
        <v>0</v>
      </c>
      <c r="P55" s="15">
        <f t="shared" ca="1" si="5"/>
        <v>0</v>
      </c>
      <c r="Q55" s="15">
        <f t="shared" ca="1" si="5"/>
        <v>0</v>
      </c>
      <c r="R55" s="15">
        <f t="shared" ca="1" si="5"/>
        <v>0</v>
      </c>
      <c r="S55" s="15">
        <f t="shared" ca="1" si="5"/>
        <v>0</v>
      </c>
      <c r="T55" s="67">
        <f t="shared" ca="1" si="5"/>
        <v>0</v>
      </c>
      <c r="U55" s="17"/>
      <c r="V55" s="18"/>
      <c r="W55" s="11"/>
    </row>
    <row r="56" spans="1:23" x14ac:dyDescent="0.25">
      <c r="A56" s="34">
        <f t="shared" si="3"/>
        <v>0</v>
      </c>
      <c r="B56" s="155" t="s">
        <v>51</v>
      </c>
      <c r="C56" s="155" t="s">
        <v>26</v>
      </c>
      <c r="D56" s="15">
        <f t="shared" ref="D56:M58" ca="1" si="9">SUMIF($B$3:$T$37,$B56,D$3:D$37)</f>
        <v>0</v>
      </c>
      <c r="E56" s="15">
        <f t="shared" ca="1" si="9"/>
        <v>0</v>
      </c>
      <c r="F56" s="15">
        <f t="shared" ca="1" si="9"/>
        <v>0</v>
      </c>
      <c r="G56" s="15">
        <f t="shared" ca="1" si="9"/>
        <v>0</v>
      </c>
      <c r="H56" s="15">
        <f t="shared" ca="1" si="9"/>
        <v>0</v>
      </c>
      <c r="I56" s="15">
        <f t="shared" ca="1" si="9"/>
        <v>0</v>
      </c>
      <c r="J56" s="15">
        <f t="shared" ca="1" si="9"/>
        <v>0</v>
      </c>
      <c r="K56" s="15">
        <f t="shared" ca="1" si="9"/>
        <v>0</v>
      </c>
      <c r="L56" s="15">
        <f t="shared" ca="1" si="9"/>
        <v>0</v>
      </c>
      <c r="M56" s="15">
        <f t="shared" ca="1" si="9"/>
        <v>0</v>
      </c>
      <c r="N56" s="14">
        <f t="shared" ca="1" si="5"/>
        <v>0</v>
      </c>
      <c r="O56" s="20">
        <f t="shared" ca="1" si="5"/>
        <v>0</v>
      </c>
      <c r="P56" s="14">
        <f t="shared" ca="1" si="5"/>
        <v>0</v>
      </c>
      <c r="Q56" s="14">
        <f t="shared" ca="1" si="5"/>
        <v>0</v>
      </c>
      <c r="R56" s="14">
        <f t="shared" ca="1" si="5"/>
        <v>0</v>
      </c>
      <c r="S56" s="15">
        <f t="shared" ca="1" si="5"/>
        <v>0</v>
      </c>
      <c r="T56" s="16">
        <f t="shared" ca="1" si="5"/>
        <v>0</v>
      </c>
      <c r="U56" s="17"/>
      <c r="V56" s="18"/>
      <c r="W56" s="11"/>
    </row>
    <row r="57" spans="1:23" x14ac:dyDescent="0.25">
      <c r="A57" s="34">
        <f t="shared" si="3"/>
        <v>0</v>
      </c>
      <c r="B57" s="155" t="s">
        <v>51</v>
      </c>
      <c r="C57" s="155" t="s">
        <v>26</v>
      </c>
      <c r="D57" s="15">
        <f t="shared" ca="1" si="9"/>
        <v>0</v>
      </c>
      <c r="E57" s="15">
        <f t="shared" ca="1" si="9"/>
        <v>0</v>
      </c>
      <c r="F57" s="15">
        <f t="shared" ca="1" si="9"/>
        <v>0</v>
      </c>
      <c r="G57" s="15">
        <f t="shared" ca="1" si="9"/>
        <v>0</v>
      </c>
      <c r="H57" s="15">
        <f t="shared" ca="1" si="9"/>
        <v>0</v>
      </c>
      <c r="I57" s="15">
        <f t="shared" ca="1" si="9"/>
        <v>0</v>
      </c>
      <c r="J57" s="15">
        <f t="shared" ca="1" si="9"/>
        <v>0</v>
      </c>
      <c r="K57" s="15">
        <f t="shared" ca="1" si="9"/>
        <v>0</v>
      </c>
      <c r="L57" s="15">
        <f t="shared" ca="1" si="9"/>
        <v>0</v>
      </c>
      <c r="M57" s="15">
        <f t="shared" ca="1" si="9"/>
        <v>0</v>
      </c>
      <c r="N57" s="14">
        <f t="shared" ca="1" si="5"/>
        <v>0</v>
      </c>
      <c r="O57" s="20">
        <f t="shared" ca="1" si="5"/>
        <v>0</v>
      </c>
      <c r="P57" s="14">
        <f t="shared" ca="1" si="5"/>
        <v>0</v>
      </c>
      <c r="Q57" s="14">
        <f t="shared" ca="1" si="5"/>
        <v>0</v>
      </c>
      <c r="R57" s="14">
        <f t="shared" ca="1" si="5"/>
        <v>0</v>
      </c>
      <c r="S57" s="15">
        <f t="shared" ca="1" si="5"/>
        <v>0</v>
      </c>
      <c r="T57" s="16">
        <f t="shared" ca="1" si="5"/>
        <v>0</v>
      </c>
      <c r="U57" s="17"/>
      <c r="V57" s="18"/>
      <c r="W57" s="11"/>
    </row>
    <row r="58" spans="1:23" ht="15.75" thickBot="1" x14ac:dyDescent="0.3">
      <c r="A58" s="34">
        <f t="shared" si="3"/>
        <v>0</v>
      </c>
      <c r="B58" s="155" t="s">
        <v>51</v>
      </c>
      <c r="C58" s="155" t="s">
        <v>26</v>
      </c>
      <c r="D58" s="15">
        <f t="shared" ca="1" si="9"/>
        <v>0</v>
      </c>
      <c r="E58" s="15">
        <f t="shared" ca="1" si="9"/>
        <v>0</v>
      </c>
      <c r="F58" s="15">
        <f t="shared" ca="1" si="9"/>
        <v>0</v>
      </c>
      <c r="G58" s="15">
        <f t="shared" ca="1" si="9"/>
        <v>0</v>
      </c>
      <c r="H58" s="15">
        <f t="shared" ca="1" si="9"/>
        <v>0</v>
      </c>
      <c r="I58" s="15">
        <f t="shared" ca="1" si="9"/>
        <v>0</v>
      </c>
      <c r="J58" s="15">
        <f t="shared" ca="1" si="9"/>
        <v>0</v>
      </c>
      <c r="K58" s="15">
        <f t="shared" ca="1" si="9"/>
        <v>0</v>
      </c>
      <c r="L58" s="15">
        <f t="shared" ca="1" si="9"/>
        <v>0</v>
      </c>
      <c r="M58" s="15">
        <f t="shared" ca="1" si="9"/>
        <v>0</v>
      </c>
      <c r="N58" s="14">
        <f t="shared" ca="1" si="5"/>
        <v>0</v>
      </c>
      <c r="O58" s="20">
        <f t="shared" ca="1" si="5"/>
        <v>0</v>
      </c>
      <c r="P58" s="14">
        <f t="shared" ca="1" si="5"/>
        <v>0</v>
      </c>
      <c r="Q58" s="14">
        <f t="shared" ca="1" si="5"/>
        <v>0</v>
      </c>
      <c r="R58" s="14">
        <f t="shared" ca="1" si="5"/>
        <v>0</v>
      </c>
      <c r="S58" s="15">
        <f t="shared" ca="1" si="5"/>
        <v>0</v>
      </c>
      <c r="T58" s="16">
        <f t="shared" ca="1" si="5"/>
        <v>0</v>
      </c>
      <c r="U58" s="17"/>
      <c r="V58" s="18"/>
      <c r="W58" s="11"/>
    </row>
    <row r="59" spans="1:23" ht="15.75" thickBot="1" x14ac:dyDescent="0.3">
      <c r="A59" s="22">
        <f>SUM(A38:A58)</f>
        <v>33</v>
      </c>
      <c r="B59" s="154" t="s">
        <v>21</v>
      </c>
      <c r="C59" s="154"/>
      <c r="D59" s="25">
        <f t="shared" ref="D59:T59" ca="1" si="10">SUM(D38:D58)</f>
        <v>866.66666897606137</v>
      </c>
      <c r="E59" s="25">
        <f t="shared" ca="1" si="10"/>
        <v>5616.6666816333209</v>
      </c>
      <c r="F59" s="25">
        <f t="shared" ca="1" si="10"/>
        <v>80.0000002131749</v>
      </c>
      <c r="G59" s="25">
        <f t="shared" ca="1" si="10"/>
        <v>8311.1111332576147</v>
      </c>
      <c r="H59" s="25">
        <f t="shared" ca="1" si="10"/>
        <v>26.666666737724967</v>
      </c>
      <c r="I59" s="25">
        <f t="shared" ca="1" si="10"/>
        <v>13.333333368862483</v>
      </c>
      <c r="J59" s="25">
        <f t="shared" ca="1" si="10"/>
        <v>0</v>
      </c>
      <c r="K59" s="25">
        <f t="shared" ca="1" si="10"/>
        <v>909.33333575642143</v>
      </c>
      <c r="L59" s="25">
        <f t="shared" ca="1" si="10"/>
        <v>1397.7777815024169</v>
      </c>
      <c r="M59" s="25">
        <f t="shared" ca="1" si="10"/>
        <v>233.33333395509348</v>
      </c>
      <c r="N59" s="25">
        <f t="shared" ca="1" si="10"/>
        <v>0</v>
      </c>
      <c r="O59" s="25">
        <f t="shared" ca="1" si="10"/>
        <v>998.22222488217142</v>
      </c>
      <c r="P59" s="25">
        <f t="shared" ca="1" si="10"/>
        <v>120.55555587679828</v>
      </c>
      <c r="Q59" s="25">
        <f t="shared" ca="1" si="10"/>
        <v>177.77777825149977</v>
      </c>
      <c r="R59" s="25">
        <f t="shared" ca="1" si="10"/>
        <v>400.00000106587447</v>
      </c>
      <c r="S59" s="25">
        <f t="shared" ca="1" si="10"/>
        <v>2689.3333404995628</v>
      </c>
      <c r="T59" s="26">
        <f t="shared" ca="1" si="10"/>
        <v>21840.777835976594</v>
      </c>
      <c r="U59" s="27"/>
      <c r="V59" s="28"/>
      <c r="W59" s="29"/>
    </row>
    <row r="60" spans="1:23" x14ac:dyDescent="0.25">
      <c r="A60" s="11"/>
      <c r="B60" s="11"/>
      <c r="C60" s="43"/>
      <c r="D60" s="20"/>
      <c r="E60" s="20"/>
      <c r="F60" s="20"/>
      <c r="G60" s="20"/>
      <c r="H60" s="20"/>
      <c r="I60" s="20"/>
      <c r="J60" s="20"/>
      <c r="K60" s="20"/>
      <c r="L60" s="20"/>
      <c r="M60" s="20"/>
      <c r="N60" s="14"/>
      <c r="O60" s="20"/>
      <c r="P60" s="14"/>
      <c r="Q60" s="14"/>
      <c r="R60" s="14"/>
      <c r="S60" s="20"/>
      <c r="T60" s="44"/>
      <c r="U60" s="11"/>
      <c r="V60" s="45"/>
      <c r="W60" s="11"/>
    </row>
    <row r="61" spans="1:23" x14ac:dyDescent="0.25">
      <c r="A61" s="11"/>
      <c r="B61" s="11"/>
      <c r="C61" s="43"/>
      <c r="D61" s="20"/>
      <c r="E61" s="20"/>
      <c r="G61" s="20"/>
      <c r="H61" s="20"/>
      <c r="I61" s="20"/>
      <c r="J61" s="20"/>
      <c r="K61" s="20"/>
      <c r="L61" s="20"/>
      <c r="M61" s="20"/>
      <c r="N61" s="14"/>
      <c r="O61" s="20"/>
      <c r="P61" s="14"/>
      <c r="Q61" s="14"/>
      <c r="R61" s="14"/>
      <c r="S61" s="20"/>
      <c r="T61" s="44"/>
      <c r="U61" s="11"/>
      <c r="V61" s="45"/>
      <c r="W61" s="11"/>
    </row>
    <row r="62" spans="1:23" x14ac:dyDescent="0.25">
      <c r="A62" s="11"/>
      <c r="B62" s="11"/>
      <c r="C62" s="43"/>
      <c r="D62" s="20"/>
      <c r="E62" s="20"/>
      <c r="F62" s="20"/>
      <c r="G62" s="20"/>
      <c r="H62" s="20"/>
      <c r="I62" s="20"/>
      <c r="J62" s="20"/>
      <c r="K62" s="20"/>
      <c r="L62" s="20"/>
      <c r="M62" s="20"/>
      <c r="N62" s="14"/>
      <c r="O62" s="20"/>
      <c r="P62" s="14"/>
      <c r="Q62" s="14"/>
      <c r="R62" s="14"/>
      <c r="S62" s="20"/>
      <c r="T62" s="44"/>
      <c r="U62" s="11"/>
      <c r="V62" s="45"/>
      <c r="W62" s="11"/>
    </row>
    <row r="63" spans="1:23" x14ac:dyDescent="0.25">
      <c r="A63" s="11"/>
      <c r="B63" s="11"/>
      <c r="C63" s="43"/>
      <c r="D63" s="20"/>
      <c r="E63" s="20"/>
      <c r="F63" s="20"/>
      <c r="G63" s="20"/>
      <c r="H63" s="20"/>
      <c r="I63" s="20"/>
      <c r="J63" s="20"/>
      <c r="K63" s="20"/>
      <c r="L63" s="20"/>
      <c r="M63" s="20"/>
      <c r="N63" s="14"/>
      <c r="O63" s="20"/>
      <c r="P63" s="14"/>
      <c r="Q63" s="14"/>
      <c r="R63" s="14"/>
      <c r="S63" s="20"/>
      <c r="T63" s="44"/>
      <c r="U63" s="11"/>
      <c r="V63" s="45"/>
      <c r="W63" s="11"/>
    </row>
    <row r="64" spans="1:23" x14ac:dyDescent="0.25">
      <c r="A64" s="11"/>
      <c r="B64" s="11"/>
      <c r="C64" s="43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14"/>
      <c r="O64" s="20"/>
      <c r="P64" s="14"/>
      <c r="Q64" s="14"/>
      <c r="R64" s="14"/>
      <c r="S64" s="20"/>
      <c r="T64" s="44"/>
      <c r="U64" s="11"/>
      <c r="V64" s="45"/>
      <c r="W64" s="11"/>
    </row>
    <row r="65" spans="1:23" x14ac:dyDescent="0.25">
      <c r="A65" s="11"/>
      <c r="B65" s="11"/>
      <c r="C65" s="43"/>
      <c r="D65" s="20"/>
      <c r="E65" s="20"/>
      <c r="F65" s="20"/>
      <c r="G65" s="20"/>
      <c r="H65" s="20"/>
      <c r="I65" s="20"/>
      <c r="J65" s="20"/>
      <c r="K65" s="20"/>
      <c r="L65" s="20"/>
      <c r="M65" s="20"/>
      <c r="N65" s="14"/>
      <c r="O65" s="20"/>
      <c r="P65" s="14"/>
      <c r="Q65" s="14"/>
      <c r="R65" s="14"/>
      <c r="S65" s="20"/>
      <c r="T65" s="44"/>
      <c r="U65" s="11"/>
      <c r="V65" s="45"/>
      <c r="W65" s="11"/>
    </row>
    <row r="66" spans="1:23" x14ac:dyDescent="0.25">
      <c r="A66" s="11"/>
      <c r="B66" s="11"/>
      <c r="C66" s="43"/>
      <c r="D66" s="20"/>
      <c r="E66" s="20"/>
      <c r="F66" s="20"/>
      <c r="G66" s="20"/>
      <c r="H66" s="20"/>
      <c r="I66" s="20"/>
      <c r="J66" s="20"/>
      <c r="K66" s="20"/>
      <c r="L66" s="20"/>
      <c r="M66" s="20"/>
      <c r="N66" s="14"/>
      <c r="O66" s="20"/>
      <c r="P66" s="14"/>
      <c r="Q66" s="14"/>
      <c r="R66" s="14"/>
      <c r="S66" s="20"/>
      <c r="T66" s="44"/>
      <c r="U66" s="11"/>
      <c r="V66" s="45"/>
      <c r="W66" s="11"/>
    </row>
  </sheetData>
  <mergeCells count="23">
    <mergeCell ref="B1:U1"/>
    <mergeCell ref="B44:C44"/>
    <mergeCell ref="B45:C45"/>
    <mergeCell ref="B42:C42"/>
    <mergeCell ref="B38:C38"/>
    <mergeCell ref="B39:C39"/>
    <mergeCell ref="B40:C40"/>
    <mergeCell ref="B41:C41"/>
    <mergeCell ref="B43:C43"/>
    <mergeCell ref="B59:C59"/>
    <mergeCell ref="B55:C55"/>
    <mergeCell ref="B46:C46"/>
    <mergeCell ref="B47:C47"/>
    <mergeCell ref="B56:C56"/>
    <mergeCell ref="B57:C57"/>
    <mergeCell ref="B58:C58"/>
    <mergeCell ref="B53:C53"/>
    <mergeCell ref="B54:C54"/>
    <mergeCell ref="B48:C48"/>
    <mergeCell ref="B49:C49"/>
    <mergeCell ref="B50:C50"/>
    <mergeCell ref="B51:C51"/>
    <mergeCell ref="B52:C5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>
    <tabColor theme="4"/>
  </sheetPr>
  <dimension ref="A1:W75"/>
  <sheetViews>
    <sheetView zoomScale="90" zoomScaleNormal="90" workbookViewId="0">
      <pane ySplit="2" topLeftCell="A3" activePane="bottomLeft" state="frozen"/>
      <selection pane="bottomLeft" activeCell="D3" sqref="D3:U69"/>
    </sheetView>
  </sheetViews>
  <sheetFormatPr defaultRowHeight="15" x14ac:dyDescent="0.25"/>
  <cols>
    <col min="1" max="1" width="14.28515625" customWidth="1"/>
    <col min="2" max="2" width="11.7109375" customWidth="1"/>
    <col min="3" max="3" width="9.28515625" bestFit="1" customWidth="1"/>
    <col min="20" max="20" width="11.5703125" customWidth="1"/>
  </cols>
  <sheetData>
    <row r="1" spans="1:23" ht="28.5" customHeight="1" thickBot="1" x14ac:dyDescent="0.3">
      <c r="A1" s="1">
        <v>41306</v>
      </c>
      <c r="B1" s="150" t="s">
        <v>39</v>
      </c>
      <c r="C1" s="150"/>
      <c r="D1" s="150"/>
      <c r="E1" s="150"/>
      <c r="F1" s="150"/>
      <c r="G1" s="150"/>
      <c r="H1" s="150"/>
      <c r="I1" s="150"/>
      <c r="J1" s="150"/>
      <c r="K1" s="150"/>
      <c r="L1" s="150"/>
      <c r="M1" s="150"/>
      <c r="N1" s="150"/>
      <c r="O1" s="150"/>
      <c r="P1" s="150"/>
      <c r="Q1" s="150"/>
      <c r="R1" s="150"/>
      <c r="S1" s="150"/>
      <c r="T1" s="150"/>
      <c r="U1" s="151"/>
      <c r="V1" s="2" t="str">
        <f>IF((SUM(V3:V45)/A46)=13,"OK","PROB")</f>
        <v>OK</v>
      </c>
      <c r="W1" s="3"/>
    </row>
    <row r="2" spans="1:23" ht="60" customHeight="1" x14ac:dyDescent="0.25">
      <c r="A2" s="4" t="s">
        <v>0</v>
      </c>
      <c r="B2" s="5" t="s">
        <v>1</v>
      </c>
      <c r="C2" s="6" t="s">
        <v>2</v>
      </c>
      <c r="D2" s="7" t="s">
        <v>3</v>
      </c>
      <c r="E2" s="7" t="s">
        <v>4</v>
      </c>
      <c r="F2" s="7" t="s">
        <v>5</v>
      </c>
      <c r="G2" s="7" t="s">
        <v>6</v>
      </c>
      <c r="H2" s="7" t="s">
        <v>7</v>
      </c>
      <c r="I2" s="7" t="s">
        <v>8</v>
      </c>
      <c r="J2" s="7" t="s">
        <v>9</v>
      </c>
      <c r="K2" s="7" t="s">
        <v>10</v>
      </c>
      <c r="L2" s="7" t="s">
        <v>11</v>
      </c>
      <c r="M2" s="7" t="s">
        <v>12</v>
      </c>
      <c r="N2" s="7" t="s">
        <v>13</v>
      </c>
      <c r="O2" s="7" t="s">
        <v>14</v>
      </c>
      <c r="P2" s="7" t="s">
        <v>15</v>
      </c>
      <c r="Q2" s="7" t="s">
        <v>16</v>
      </c>
      <c r="R2" s="7" t="s">
        <v>17</v>
      </c>
      <c r="S2" s="7" t="s">
        <v>18</v>
      </c>
      <c r="T2" s="46" t="s">
        <v>19</v>
      </c>
      <c r="U2" s="47" t="s">
        <v>20</v>
      </c>
      <c r="V2" s="8"/>
      <c r="W2" s="9"/>
    </row>
    <row r="3" spans="1:23" x14ac:dyDescent="0.25">
      <c r="A3" s="10" t="s">
        <v>50</v>
      </c>
      <c r="B3" s="11" t="s">
        <v>43</v>
      </c>
      <c r="C3" s="12">
        <v>41306</v>
      </c>
      <c r="D3" s="13">
        <v>24.444444444444446</v>
      </c>
      <c r="E3" s="13">
        <v>288.88888888888891</v>
      </c>
      <c r="F3" s="13">
        <v>0</v>
      </c>
      <c r="G3" s="13">
        <v>244.44444444444446</v>
      </c>
      <c r="H3" s="13">
        <v>0</v>
      </c>
      <c r="I3" s="13">
        <v>0</v>
      </c>
      <c r="J3" s="13">
        <v>0</v>
      </c>
      <c r="K3" s="13">
        <v>0</v>
      </c>
      <c r="L3" s="13">
        <v>123.33333333333334</v>
      </c>
      <c r="M3" s="14">
        <v>0</v>
      </c>
      <c r="N3" s="14" t="s">
        <v>21</v>
      </c>
      <c r="O3" s="14">
        <v>41.333333333333336</v>
      </c>
      <c r="P3" s="14">
        <v>0</v>
      </c>
      <c r="Q3" s="14" t="s">
        <v>21</v>
      </c>
      <c r="R3" s="14" t="s">
        <v>21</v>
      </c>
      <c r="S3" s="15">
        <v>111.11111111111111</v>
      </c>
      <c r="T3" s="48">
        <f t="shared" ref="T3:T22" si="0">SUM(D3:S3)</f>
        <v>833.55555555555566</v>
      </c>
      <c r="U3" s="17"/>
      <c r="V3" s="18">
        <f>COUNT(D3:S3)</f>
        <v>13</v>
      </c>
      <c r="W3" s="11"/>
    </row>
    <row r="4" spans="1:23" x14ac:dyDescent="0.25">
      <c r="A4" s="10" t="s">
        <v>50</v>
      </c>
      <c r="B4" s="11" t="s">
        <v>44</v>
      </c>
      <c r="C4" s="12">
        <v>41306</v>
      </c>
      <c r="D4" s="13">
        <v>24.444444444444446</v>
      </c>
      <c r="E4" s="13">
        <v>400</v>
      </c>
      <c r="F4" s="13">
        <v>0</v>
      </c>
      <c r="G4" s="13">
        <v>244.44444444444446</v>
      </c>
      <c r="H4" s="13">
        <v>0</v>
      </c>
      <c r="I4" s="13">
        <v>0</v>
      </c>
      <c r="J4" s="13">
        <v>0</v>
      </c>
      <c r="K4" s="13">
        <v>41.333333333333336</v>
      </c>
      <c r="L4" s="13">
        <v>82.222222222222229</v>
      </c>
      <c r="M4" s="14">
        <v>0</v>
      </c>
      <c r="N4" s="14" t="s">
        <v>21</v>
      </c>
      <c r="O4" s="14">
        <v>0</v>
      </c>
      <c r="P4" s="14">
        <v>0</v>
      </c>
      <c r="Q4" s="14" t="s">
        <v>21</v>
      </c>
      <c r="R4" s="14" t="s">
        <v>21</v>
      </c>
      <c r="S4" s="15">
        <v>111.11111111111111</v>
      </c>
      <c r="T4" s="16">
        <f t="shared" si="0"/>
        <v>903.55555555555566</v>
      </c>
      <c r="U4" s="17"/>
      <c r="V4" s="18">
        <f t="shared" ref="V4:V25" si="1">COUNT(D4:S4)</f>
        <v>13</v>
      </c>
      <c r="W4" s="11"/>
    </row>
    <row r="5" spans="1:23" x14ac:dyDescent="0.25">
      <c r="A5" s="10" t="s">
        <v>50</v>
      </c>
      <c r="B5" s="11" t="s">
        <v>45</v>
      </c>
      <c r="C5" s="12">
        <v>41306</v>
      </c>
      <c r="D5" s="13">
        <v>44.444444444444443</v>
      </c>
      <c r="E5" s="13">
        <v>0</v>
      </c>
      <c r="F5" s="13">
        <v>26.666666666666668</v>
      </c>
      <c r="G5" s="13">
        <v>355.55555555555554</v>
      </c>
      <c r="H5" s="13">
        <v>8.8888888888888893</v>
      </c>
      <c r="I5" s="13">
        <v>4.4444444444444446</v>
      </c>
      <c r="J5" s="13">
        <v>0</v>
      </c>
      <c r="K5" s="13">
        <v>0</v>
      </c>
      <c r="L5" s="13">
        <v>0</v>
      </c>
      <c r="M5" s="14" t="s">
        <v>21</v>
      </c>
      <c r="N5" s="14" t="s">
        <v>21</v>
      </c>
      <c r="O5" s="14">
        <v>44.444444444444443</v>
      </c>
      <c r="P5" s="14">
        <v>0</v>
      </c>
      <c r="Q5" s="14">
        <v>0</v>
      </c>
      <c r="R5" s="14" t="s">
        <v>21</v>
      </c>
      <c r="S5" s="15">
        <v>106.66666666666667</v>
      </c>
      <c r="T5" s="16">
        <f t="shared" si="0"/>
        <v>591.11111111111109</v>
      </c>
      <c r="U5" s="17"/>
      <c r="V5" s="18">
        <f t="shared" si="1"/>
        <v>13</v>
      </c>
      <c r="W5" s="11"/>
    </row>
    <row r="6" spans="1:23" x14ac:dyDescent="0.25">
      <c r="A6" s="10" t="s">
        <v>50</v>
      </c>
      <c r="B6" s="11" t="s">
        <v>46</v>
      </c>
      <c r="C6" s="12">
        <v>41306</v>
      </c>
      <c r="D6" s="13">
        <v>44.444444444444443</v>
      </c>
      <c r="E6" s="13">
        <v>26.666666666666668</v>
      </c>
      <c r="F6" s="13">
        <v>26.666666666666668</v>
      </c>
      <c r="G6" s="13">
        <v>311.11111111111114</v>
      </c>
      <c r="H6" s="13">
        <v>8.8888888888888893</v>
      </c>
      <c r="I6" s="13">
        <v>4.4444444444444446</v>
      </c>
      <c r="J6" s="13">
        <v>0</v>
      </c>
      <c r="K6" s="13">
        <v>0</v>
      </c>
      <c r="L6" s="13">
        <v>0</v>
      </c>
      <c r="M6" s="14" t="s">
        <v>21</v>
      </c>
      <c r="N6" s="14">
        <v>0</v>
      </c>
      <c r="O6" s="14">
        <v>0</v>
      </c>
      <c r="P6" s="14">
        <v>0</v>
      </c>
      <c r="Q6" s="14" t="s">
        <v>21</v>
      </c>
      <c r="R6" s="14" t="s">
        <v>21</v>
      </c>
      <c r="S6" s="15">
        <v>106.66666666666667</v>
      </c>
      <c r="T6" s="16">
        <f t="shared" si="0"/>
        <v>528.88888888888891</v>
      </c>
      <c r="U6" s="17"/>
      <c r="V6" s="18">
        <f t="shared" si="1"/>
        <v>13</v>
      </c>
      <c r="W6" s="11"/>
    </row>
    <row r="7" spans="1:23" x14ac:dyDescent="0.25">
      <c r="A7" s="10" t="s">
        <v>50</v>
      </c>
      <c r="B7" s="11" t="s">
        <v>47</v>
      </c>
      <c r="C7" s="19">
        <v>41306</v>
      </c>
      <c r="D7" s="15">
        <v>24.444444444444446</v>
      </c>
      <c r="E7" s="15">
        <v>20</v>
      </c>
      <c r="F7" s="15">
        <v>0</v>
      </c>
      <c r="G7" s="15">
        <v>244.44444444444446</v>
      </c>
      <c r="H7" s="15">
        <v>0</v>
      </c>
      <c r="I7" s="15">
        <v>0</v>
      </c>
      <c r="J7" s="15">
        <v>0</v>
      </c>
      <c r="K7" s="15">
        <v>0</v>
      </c>
      <c r="L7" s="15">
        <v>82.222222222222229</v>
      </c>
      <c r="M7" s="20">
        <v>0</v>
      </c>
      <c r="N7" s="14" t="s">
        <v>21</v>
      </c>
      <c r="O7" s="20">
        <v>0</v>
      </c>
      <c r="P7" s="14" t="s">
        <v>21</v>
      </c>
      <c r="Q7" s="14" t="s">
        <v>21</v>
      </c>
      <c r="R7" s="14">
        <v>0</v>
      </c>
      <c r="S7" s="15">
        <v>41.333333333333336</v>
      </c>
      <c r="T7" s="16">
        <f t="shared" si="0"/>
        <v>412.44444444444446</v>
      </c>
      <c r="U7" s="17"/>
      <c r="V7" s="18">
        <f t="shared" si="1"/>
        <v>13</v>
      </c>
      <c r="W7" s="11"/>
    </row>
    <row r="8" spans="1:23" x14ac:dyDescent="0.25">
      <c r="A8" s="10" t="s">
        <v>50</v>
      </c>
      <c r="B8" s="11" t="s">
        <v>46</v>
      </c>
      <c r="C8" s="19">
        <v>41306</v>
      </c>
      <c r="D8" s="15">
        <v>24.444444444444446</v>
      </c>
      <c r="E8" s="15">
        <v>20</v>
      </c>
      <c r="F8" s="15">
        <v>0</v>
      </c>
      <c r="G8" s="15">
        <v>244.44444444444446</v>
      </c>
      <c r="H8" s="15">
        <v>0</v>
      </c>
      <c r="I8" s="15">
        <v>0</v>
      </c>
      <c r="J8" s="15">
        <v>0</v>
      </c>
      <c r="K8" s="15">
        <v>0</v>
      </c>
      <c r="L8" s="15">
        <v>0</v>
      </c>
      <c r="M8" s="20">
        <v>0</v>
      </c>
      <c r="N8" s="14" t="s">
        <v>21</v>
      </c>
      <c r="O8" s="20">
        <v>0</v>
      </c>
      <c r="P8" s="14" t="s">
        <v>21</v>
      </c>
      <c r="Q8" s="14" t="s">
        <v>21</v>
      </c>
      <c r="R8" s="14">
        <v>0</v>
      </c>
      <c r="S8" s="15">
        <v>41.333333333333336</v>
      </c>
      <c r="T8" s="16">
        <f t="shared" si="0"/>
        <v>330.22222222222223</v>
      </c>
      <c r="U8" s="17"/>
      <c r="V8" s="18">
        <f t="shared" si="1"/>
        <v>13</v>
      </c>
      <c r="W8" s="11"/>
    </row>
    <row r="9" spans="1:23" x14ac:dyDescent="0.25">
      <c r="A9" s="10" t="s">
        <v>50</v>
      </c>
      <c r="B9" s="11" t="s">
        <v>48</v>
      </c>
      <c r="C9" s="19">
        <v>41310</v>
      </c>
      <c r="D9" s="15">
        <v>24.444444444444446</v>
      </c>
      <c r="E9" s="15">
        <v>0</v>
      </c>
      <c r="F9" s="15">
        <v>0</v>
      </c>
      <c r="G9" s="15">
        <v>244.44444444444446</v>
      </c>
      <c r="H9" s="15">
        <v>0</v>
      </c>
      <c r="I9" s="15">
        <v>0</v>
      </c>
      <c r="J9" s="15">
        <v>0</v>
      </c>
      <c r="K9" s="15">
        <v>0</v>
      </c>
      <c r="L9" s="15">
        <v>0</v>
      </c>
      <c r="M9" s="20">
        <v>0</v>
      </c>
      <c r="N9" s="14" t="s">
        <v>21</v>
      </c>
      <c r="O9" s="20">
        <v>0</v>
      </c>
      <c r="P9" s="14" t="s">
        <v>21</v>
      </c>
      <c r="Q9" s="14" t="s">
        <v>21</v>
      </c>
      <c r="R9" s="14">
        <v>0</v>
      </c>
      <c r="S9" s="15">
        <v>41.333333333333336</v>
      </c>
      <c r="T9" s="16">
        <f t="shared" si="0"/>
        <v>310.22222222222223</v>
      </c>
      <c r="U9" s="17"/>
      <c r="V9" s="18">
        <f t="shared" si="1"/>
        <v>13</v>
      </c>
      <c r="W9" s="11"/>
    </row>
    <row r="10" spans="1:23" x14ac:dyDescent="0.25">
      <c r="A10" s="10" t="s">
        <v>50</v>
      </c>
      <c r="B10" s="11" t="s">
        <v>49</v>
      </c>
      <c r="C10" s="19">
        <v>41310</v>
      </c>
      <c r="D10" s="15">
        <v>24.444444444444446</v>
      </c>
      <c r="E10" s="15">
        <v>288.88888888888891</v>
      </c>
      <c r="F10" s="15">
        <v>0</v>
      </c>
      <c r="G10" s="15">
        <v>244.44444444444446</v>
      </c>
      <c r="H10" s="15">
        <v>0</v>
      </c>
      <c r="I10" s="15">
        <v>0</v>
      </c>
      <c r="J10" s="15">
        <v>0</v>
      </c>
      <c r="K10" s="15">
        <v>0</v>
      </c>
      <c r="L10" s="15">
        <v>82.222222222222229</v>
      </c>
      <c r="M10" s="20">
        <v>0</v>
      </c>
      <c r="N10" s="14" t="s">
        <v>21</v>
      </c>
      <c r="O10" s="20">
        <v>41.333333333333336</v>
      </c>
      <c r="P10" s="14">
        <v>24.111111111111111</v>
      </c>
      <c r="Q10" s="14" t="s">
        <v>21</v>
      </c>
      <c r="R10" s="14" t="s">
        <v>21</v>
      </c>
      <c r="S10" s="15">
        <v>111.11111111111111</v>
      </c>
      <c r="T10" s="16">
        <f t="shared" si="0"/>
        <v>816.55555555555554</v>
      </c>
      <c r="U10" s="17"/>
      <c r="V10" s="18">
        <f t="shared" si="1"/>
        <v>13</v>
      </c>
      <c r="W10" s="11"/>
    </row>
    <row r="11" spans="1:23" x14ac:dyDescent="0.25">
      <c r="A11" s="10" t="s">
        <v>50</v>
      </c>
      <c r="B11" s="11" t="s">
        <v>43</v>
      </c>
      <c r="C11" s="19">
        <v>41310</v>
      </c>
      <c r="D11" s="15">
        <v>24.444444444444446</v>
      </c>
      <c r="E11" s="15">
        <v>400</v>
      </c>
      <c r="F11" s="15">
        <v>0</v>
      </c>
      <c r="G11" s="15">
        <v>244.44444444444446</v>
      </c>
      <c r="H11" s="15">
        <v>0</v>
      </c>
      <c r="I11" s="15">
        <v>0</v>
      </c>
      <c r="J11" s="15">
        <v>0</v>
      </c>
      <c r="K11" s="15">
        <v>41.333333333333336</v>
      </c>
      <c r="L11" s="15">
        <v>82.222222222222229</v>
      </c>
      <c r="M11" s="20">
        <v>0</v>
      </c>
      <c r="N11" s="14" t="s">
        <v>21</v>
      </c>
      <c r="O11" s="20">
        <v>41.333333333333336</v>
      </c>
      <c r="P11" s="14">
        <v>24.111111111111111</v>
      </c>
      <c r="Q11" s="14" t="s">
        <v>21</v>
      </c>
      <c r="R11" s="14" t="s">
        <v>21</v>
      </c>
      <c r="S11" s="15">
        <v>111.11111111111111</v>
      </c>
      <c r="T11" s="16">
        <f t="shared" si="0"/>
        <v>969.00000000000011</v>
      </c>
      <c r="U11" s="17"/>
      <c r="V11" s="18">
        <f t="shared" si="1"/>
        <v>13</v>
      </c>
      <c r="W11" s="11"/>
    </row>
    <row r="12" spans="1:23" x14ac:dyDescent="0.25">
      <c r="A12" s="10" t="s">
        <v>50</v>
      </c>
      <c r="B12" s="11" t="s">
        <v>44</v>
      </c>
      <c r="C12" s="19">
        <v>41313</v>
      </c>
      <c r="D12" s="15">
        <v>24.444444444444446</v>
      </c>
      <c r="E12" s="15">
        <v>0</v>
      </c>
      <c r="F12" s="15">
        <v>0</v>
      </c>
      <c r="G12" s="15">
        <v>244.44444444444446</v>
      </c>
      <c r="H12" s="15">
        <v>0</v>
      </c>
      <c r="I12" s="15">
        <v>0</v>
      </c>
      <c r="J12" s="15">
        <v>0</v>
      </c>
      <c r="K12" s="15">
        <v>0</v>
      </c>
      <c r="L12" s="15">
        <v>0</v>
      </c>
      <c r="M12" s="20">
        <v>0</v>
      </c>
      <c r="N12" s="14" t="s">
        <v>21</v>
      </c>
      <c r="O12" s="20">
        <v>0</v>
      </c>
      <c r="P12" s="14" t="s">
        <v>21</v>
      </c>
      <c r="Q12" s="14" t="s">
        <v>21</v>
      </c>
      <c r="R12" s="14">
        <v>0</v>
      </c>
      <c r="S12" s="15">
        <v>41.333333333333336</v>
      </c>
      <c r="T12" s="16">
        <f t="shared" si="0"/>
        <v>310.22222222222223</v>
      </c>
      <c r="U12" s="17"/>
      <c r="V12" s="18">
        <f t="shared" si="1"/>
        <v>13</v>
      </c>
      <c r="W12" s="11"/>
    </row>
    <row r="13" spans="1:23" x14ac:dyDescent="0.25">
      <c r="A13" s="10" t="s">
        <v>50</v>
      </c>
      <c r="B13" s="11" t="s">
        <v>45</v>
      </c>
      <c r="C13" s="19">
        <v>41313</v>
      </c>
      <c r="D13" s="15">
        <v>24.444444444444446</v>
      </c>
      <c r="E13" s="15">
        <v>400</v>
      </c>
      <c r="F13" s="15">
        <v>0</v>
      </c>
      <c r="G13" s="15">
        <v>244.44444444444446</v>
      </c>
      <c r="H13" s="15">
        <v>0</v>
      </c>
      <c r="I13" s="15">
        <v>0</v>
      </c>
      <c r="J13" s="15">
        <v>0</v>
      </c>
      <c r="K13" s="15">
        <v>41.333333333333336</v>
      </c>
      <c r="L13" s="15">
        <v>82.222222222222229</v>
      </c>
      <c r="M13" s="20">
        <v>0</v>
      </c>
      <c r="N13" s="14" t="s">
        <v>21</v>
      </c>
      <c r="O13" s="20">
        <v>41.333333333333336</v>
      </c>
      <c r="P13" s="14">
        <v>0</v>
      </c>
      <c r="Q13" s="14" t="s">
        <v>21</v>
      </c>
      <c r="R13" s="14" t="s">
        <v>21</v>
      </c>
      <c r="S13" s="15">
        <v>111.11111111111111</v>
      </c>
      <c r="T13" s="16">
        <f t="shared" si="0"/>
        <v>944.88888888888903</v>
      </c>
      <c r="U13" s="17"/>
      <c r="V13" s="18">
        <f t="shared" si="1"/>
        <v>13</v>
      </c>
      <c r="W13" s="11"/>
    </row>
    <row r="14" spans="1:23" x14ac:dyDescent="0.25">
      <c r="A14" s="10" t="s">
        <v>50</v>
      </c>
      <c r="B14" s="11" t="s">
        <v>46</v>
      </c>
      <c r="C14" s="19">
        <v>41313</v>
      </c>
      <c r="D14" s="15">
        <v>24.444444444444446</v>
      </c>
      <c r="E14" s="15">
        <v>0</v>
      </c>
      <c r="F14" s="15">
        <v>0</v>
      </c>
      <c r="G14" s="15">
        <v>244.44444444444446</v>
      </c>
      <c r="H14" s="15">
        <v>0</v>
      </c>
      <c r="I14" s="15">
        <v>0</v>
      </c>
      <c r="J14" s="15">
        <v>0</v>
      </c>
      <c r="K14" s="15">
        <v>0</v>
      </c>
      <c r="L14" s="15">
        <v>0</v>
      </c>
      <c r="M14" s="20">
        <v>0</v>
      </c>
      <c r="N14" s="14" t="s">
        <v>21</v>
      </c>
      <c r="O14" s="20">
        <v>0</v>
      </c>
      <c r="P14" s="14" t="s">
        <v>21</v>
      </c>
      <c r="Q14" s="14" t="s">
        <v>21</v>
      </c>
      <c r="R14" s="14">
        <v>0</v>
      </c>
      <c r="S14" s="15">
        <v>41.333333333333336</v>
      </c>
      <c r="T14" s="16">
        <f t="shared" si="0"/>
        <v>310.22222222222223</v>
      </c>
      <c r="U14" s="17"/>
      <c r="V14" s="18">
        <f t="shared" si="1"/>
        <v>13</v>
      </c>
      <c r="W14" s="11"/>
    </row>
    <row r="15" spans="1:23" x14ac:dyDescent="0.25">
      <c r="A15" s="10" t="s">
        <v>50</v>
      </c>
      <c r="B15" s="11" t="s">
        <v>47</v>
      </c>
      <c r="C15" s="19">
        <v>41313</v>
      </c>
      <c r="D15" s="15">
        <v>24.444444444444446</v>
      </c>
      <c r="E15" s="15">
        <v>0</v>
      </c>
      <c r="F15" s="15">
        <v>0</v>
      </c>
      <c r="G15" s="15">
        <v>244.44444444444446</v>
      </c>
      <c r="H15" s="15">
        <v>0</v>
      </c>
      <c r="I15" s="15">
        <v>0</v>
      </c>
      <c r="J15" s="15">
        <v>0</v>
      </c>
      <c r="K15" s="15">
        <v>0</v>
      </c>
      <c r="L15" s="15">
        <v>82.222222222222229</v>
      </c>
      <c r="M15" s="20">
        <v>0</v>
      </c>
      <c r="N15" s="14" t="s">
        <v>21</v>
      </c>
      <c r="O15" s="20">
        <v>0</v>
      </c>
      <c r="P15" s="14" t="s">
        <v>21</v>
      </c>
      <c r="Q15" s="14" t="s">
        <v>21</v>
      </c>
      <c r="R15" s="14">
        <v>0</v>
      </c>
      <c r="S15" s="15">
        <v>41.333333333333336</v>
      </c>
      <c r="T15" s="16">
        <f t="shared" si="0"/>
        <v>392.44444444444446</v>
      </c>
      <c r="U15" s="17"/>
      <c r="V15" s="18">
        <f t="shared" si="1"/>
        <v>13</v>
      </c>
      <c r="W15" s="11"/>
    </row>
    <row r="16" spans="1:23" x14ac:dyDescent="0.25">
      <c r="A16" s="10" t="s">
        <v>50</v>
      </c>
      <c r="B16" s="11" t="s">
        <v>46</v>
      </c>
      <c r="C16" s="19">
        <v>41313</v>
      </c>
      <c r="D16" s="15">
        <v>24.444444444444446</v>
      </c>
      <c r="E16" s="15">
        <v>288.88888888888891</v>
      </c>
      <c r="F16" s="15">
        <v>0</v>
      </c>
      <c r="G16" s="15">
        <v>244.44444444444446</v>
      </c>
      <c r="H16" s="15">
        <v>0</v>
      </c>
      <c r="I16" s="15">
        <v>0</v>
      </c>
      <c r="J16" s="15">
        <v>0</v>
      </c>
      <c r="K16" s="15">
        <v>0</v>
      </c>
      <c r="L16" s="15">
        <v>123.33333333333334</v>
      </c>
      <c r="M16" s="20">
        <v>166.66666666666669</v>
      </c>
      <c r="N16" s="14" t="s">
        <v>21</v>
      </c>
      <c r="O16" s="20">
        <v>124</v>
      </c>
      <c r="P16" s="14">
        <v>0</v>
      </c>
      <c r="Q16" s="14" t="s">
        <v>21</v>
      </c>
      <c r="R16" s="14" t="s">
        <v>21</v>
      </c>
      <c r="S16" s="15">
        <v>111.11111111111111</v>
      </c>
      <c r="T16" s="16">
        <f t="shared" si="0"/>
        <v>1082.8888888888889</v>
      </c>
      <c r="U16" s="17"/>
      <c r="V16" s="18">
        <f>COUNT(D16:S16)</f>
        <v>13</v>
      </c>
      <c r="W16" s="11"/>
    </row>
    <row r="17" spans="1:23" x14ac:dyDescent="0.25">
      <c r="A17" s="10" t="s">
        <v>50</v>
      </c>
      <c r="B17" s="11" t="s">
        <v>48</v>
      </c>
      <c r="C17" s="19">
        <v>41313</v>
      </c>
      <c r="D17" s="15">
        <v>24.444444444444446</v>
      </c>
      <c r="E17" s="15">
        <v>380</v>
      </c>
      <c r="F17" s="15">
        <v>0</v>
      </c>
      <c r="G17" s="15">
        <v>244.44444444444446</v>
      </c>
      <c r="H17" s="15">
        <v>0</v>
      </c>
      <c r="I17" s="15">
        <v>0</v>
      </c>
      <c r="J17" s="15">
        <v>0</v>
      </c>
      <c r="K17" s="15">
        <v>82.666666666666671</v>
      </c>
      <c r="L17" s="15">
        <v>0</v>
      </c>
      <c r="M17" s="20">
        <v>0</v>
      </c>
      <c r="N17" s="14" t="s">
        <v>21</v>
      </c>
      <c r="O17" s="20">
        <v>41.333333333333336</v>
      </c>
      <c r="P17" s="14">
        <v>0</v>
      </c>
      <c r="Q17" s="14" t="s">
        <v>21</v>
      </c>
      <c r="R17" s="14" t="s">
        <v>21</v>
      </c>
      <c r="S17" s="15">
        <v>111.11111111111111</v>
      </c>
      <c r="T17" s="16">
        <f t="shared" si="0"/>
        <v>884</v>
      </c>
      <c r="U17" s="17"/>
      <c r="V17" s="18">
        <f t="shared" si="1"/>
        <v>13</v>
      </c>
      <c r="W17" s="11"/>
    </row>
    <row r="18" spans="1:23" x14ac:dyDescent="0.25">
      <c r="A18" s="10" t="s">
        <v>50</v>
      </c>
      <c r="B18" s="11" t="s">
        <v>49</v>
      </c>
      <c r="C18" s="19">
        <v>41317</v>
      </c>
      <c r="D18" s="15">
        <v>24.444444444444446</v>
      </c>
      <c r="E18" s="15">
        <v>20</v>
      </c>
      <c r="F18" s="15">
        <v>0</v>
      </c>
      <c r="G18" s="15">
        <v>244.44444444444446</v>
      </c>
      <c r="H18" s="15">
        <v>0</v>
      </c>
      <c r="I18" s="15">
        <v>0</v>
      </c>
      <c r="J18" s="15">
        <v>0</v>
      </c>
      <c r="K18" s="15">
        <v>0</v>
      </c>
      <c r="L18" s="15">
        <v>82.222222222222229</v>
      </c>
      <c r="M18" s="20">
        <v>0</v>
      </c>
      <c r="N18" s="14" t="s">
        <v>21</v>
      </c>
      <c r="O18" s="20">
        <v>0</v>
      </c>
      <c r="P18" s="14">
        <v>0</v>
      </c>
      <c r="Q18" s="14" t="s">
        <v>21</v>
      </c>
      <c r="R18" s="14" t="s">
        <v>21</v>
      </c>
      <c r="S18" s="15">
        <v>41.333333333333336</v>
      </c>
      <c r="T18" s="16">
        <f t="shared" si="0"/>
        <v>412.44444444444446</v>
      </c>
      <c r="U18" s="17"/>
      <c r="V18" s="18">
        <f t="shared" si="1"/>
        <v>13</v>
      </c>
      <c r="W18" s="11"/>
    </row>
    <row r="19" spans="1:23" x14ac:dyDescent="0.25">
      <c r="A19" s="10" t="s">
        <v>50</v>
      </c>
      <c r="B19" s="11" t="s">
        <v>43</v>
      </c>
      <c r="C19" s="19">
        <v>41317</v>
      </c>
      <c r="D19" s="15">
        <v>24.444444444444446</v>
      </c>
      <c r="E19" s="15">
        <v>288.88888888888891</v>
      </c>
      <c r="F19" s="15">
        <v>0</v>
      </c>
      <c r="G19" s="15">
        <v>244.44444444444446</v>
      </c>
      <c r="H19" s="15">
        <v>0</v>
      </c>
      <c r="I19" s="15">
        <v>0</v>
      </c>
      <c r="J19" s="15">
        <v>0</v>
      </c>
      <c r="K19" s="15">
        <v>0</v>
      </c>
      <c r="L19" s="15">
        <v>123.33333333333334</v>
      </c>
      <c r="M19" s="20">
        <v>0</v>
      </c>
      <c r="N19" s="14" t="s">
        <v>21</v>
      </c>
      <c r="O19" s="20">
        <v>41.333333333333336</v>
      </c>
      <c r="P19" s="14">
        <v>0</v>
      </c>
      <c r="Q19" s="14" t="s">
        <v>21</v>
      </c>
      <c r="R19" s="14" t="s">
        <v>21</v>
      </c>
      <c r="S19" s="15">
        <v>111.11111111111111</v>
      </c>
      <c r="T19" s="16">
        <f t="shared" si="0"/>
        <v>833.55555555555566</v>
      </c>
      <c r="U19" s="17"/>
      <c r="V19" s="18">
        <f t="shared" si="1"/>
        <v>13</v>
      </c>
      <c r="W19" s="11"/>
    </row>
    <row r="20" spans="1:23" x14ac:dyDescent="0.25">
      <c r="A20" s="10" t="s">
        <v>50</v>
      </c>
      <c r="B20" s="11" t="s">
        <v>44</v>
      </c>
      <c r="C20" s="19">
        <v>41318</v>
      </c>
      <c r="D20" s="15">
        <v>44.444444444444443</v>
      </c>
      <c r="E20" s="15">
        <v>0</v>
      </c>
      <c r="F20" s="15">
        <v>53.333333333333336</v>
      </c>
      <c r="G20" s="15">
        <v>355.55555555555554</v>
      </c>
      <c r="H20" s="15">
        <v>8.8888888888888893</v>
      </c>
      <c r="I20" s="15">
        <v>4.4444444444444446</v>
      </c>
      <c r="J20" s="15">
        <v>0</v>
      </c>
      <c r="K20" s="15">
        <v>0</v>
      </c>
      <c r="L20" s="15">
        <v>0</v>
      </c>
      <c r="M20" s="14" t="s">
        <v>21</v>
      </c>
      <c r="N20" s="14" t="s">
        <v>21</v>
      </c>
      <c r="O20" s="20">
        <v>44.444444444444443</v>
      </c>
      <c r="P20" s="14">
        <v>0</v>
      </c>
      <c r="Q20" s="14">
        <v>0</v>
      </c>
      <c r="R20" s="14" t="s">
        <v>21</v>
      </c>
      <c r="S20" s="15">
        <v>106.66666666666667</v>
      </c>
      <c r="T20" s="16">
        <f t="shared" si="0"/>
        <v>617.77777777777783</v>
      </c>
      <c r="U20" s="17"/>
      <c r="V20" s="18">
        <f t="shared" si="1"/>
        <v>13</v>
      </c>
      <c r="W20" s="11"/>
    </row>
    <row r="21" spans="1:23" x14ac:dyDescent="0.25">
      <c r="A21" s="10" t="s">
        <v>50</v>
      </c>
      <c r="B21" s="11" t="s">
        <v>45</v>
      </c>
      <c r="C21" s="19">
        <v>41318</v>
      </c>
      <c r="D21" s="15">
        <v>24.444444444444446</v>
      </c>
      <c r="E21" s="15">
        <v>400</v>
      </c>
      <c r="F21" s="15">
        <v>0</v>
      </c>
      <c r="G21" s="15">
        <v>244.44444444444446</v>
      </c>
      <c r="H21" s="15">
        <v>0</v>
      </c>
      <c r="I21" s="15">
        <v>0</v>
      </c>
      <c r="J21" s="15">
        <v>0</v>
      </c>
      <c r="K21" s="15">
        <v>82.666666666666671</v>
      </c>
      <c r="L21" s="15">
        <v>82.222222222222229</v>
      </c>
      <c r="M21" s="20">
        <v>0</v>
      </c>
      <c r="N21" s="14" t="s">
        <v>21</v>
      </c>
      <c r="O21" s="20">
        <v>41.333333333333336</v>
      </c>
      <c r="P21" s="14">
        <v>0</v>
      </c>
      <c r="Q21" s="14" t="s">
        <v>21</v>
      </c>
      <c r="R21" s="14" t="s">
        <v>21</v>
      </c>
      <c r="S21" s="15">
        <v>111.11111111111111</v>
      </c>
      <c r="T21" s="16">
        <f t="shared" si="0"/>
        <v>986.22222222222229</v>
      </c>
      <c r="U21" s="17"/>
      <c r="V21" s="18">
        <f t="shared" si="1"/>
        <v>13</v>
      </c>
      <c r="W21" s="11"/>
    </row>
    <row r="22" spans="1:23" x14ac:dyDescent="0.25">
      <c r="A22" s="10" t="s">
        <v>50</v>
      </c>
      <c r="B22" s="11" t="s">
        <v>46</v>
      </c>
      <c r="C22" s="52">
        <v>41319</v>
      </c>
      <c r="D22" s="53">
        <v>24.444444444444446</v>
      </c>
      <c r="E22" s="53">
        <v>400</v>
      </c>
      <c r="F22" s="53">
        <v>0</v>
      </c>
      <c r="G22" s="53">
        <v>244.44444444444446</v>
      </c>
      <c r="H22" s="53">
        <v>0</v>
      </c>
      <c r="I22" s="53">
        <v>0</v>
      </c>
      <c r="J22" s="53">
        <v>0</v>
      </c>
      <c r="K22" s="53">
        <v>82.666666666666671</v>
      </c>
      <c r="L22" s="53">
        <v>0</v>
      </c>
      <c r="M22" s="54">
        <v>0</v>
      </c>
      <c r="N22" s="55" t="s">
        <v>21</v>
      </c>
      <c r="O22" s="54">
        <v>41.333333333333336</v>
      </c>
      <c r="P22" s="55">
        <v>0</v>
      </c>
      <c r="Q22" s="55" t="s">
        <v>21</v>
      </c>
      <c r="R22" s="55" t="s">
        <v>21</v>
      </c>
      <c r="S22" s="53">
        <v>111.11111111111111</v>
      </c>
      <c r="T22" s="56">
        <f t="shared" si="0"/>
        <v>904</v>
      </c>
      <c r="U22" s="57"/>
      <c r="V22" s="18">
        <f t="shared" si="1"/>
        <v>13</v>
      </c>
      <c r="W22" s="11"/>
    </row>
    <row r="23" spans="1:23" x14ac:dyDescent="0.25">
      <c r="A23" s="10" t="s">
        <v>50</v>
      </c>
      <c r="B23" s="11" t="s">
        <v>47</v>
      </c>
      <c r="C23" s="12">
        <v>41319</v>
      </c>
      <c r="D23" s="13">
        <v>24.444444444444446</v>
      </c>
      <c r="E23" s="13">
        <v>288.88888888888891</v>
      </c>
      <c r="F23" s="13">
        <v>0</v>
      </c>
      <c r="G23" s="13">
        <v>244.44444444444446</v>
      </c>
      <c r="H23" s="13">
        <v>0</v>
      </c>
      <c r="I23" s="13">
        <v>0</v>
      </c>
      <c r="J23" s="13">
        <v>0</v>
      </c>
      <c r="K23" s="13">
        <v>0</v>
      </c>
      <c r="L23" s="13">
        <v>82.222222222222229</v>
      </c>
      <c r="M23" s="14">
        <v>0</v>
      </c>
      <c r="N23" s="14" t="s">
        <v>21</v>
      </c>
      <c r="O23" s="14">
        <v>41.333333333333336</v>
      </c>
      <c r="P23" s="14">
        <v>0</v>
      </c>
      <c r="Q23" s="14" t="s">
        <v>21</v>
      </c>
      <c r="R23" s="14" t="s">
        <v>21</v>
      </c>
      <c r="S23" s="15">
        <v>111.11111111111111</v>
      </c>
      <c r="T23" s="16">
        <f t="shared" ref="T23:T45" si="2">SUM(D23:S23)</f>
        <v>792.44444444444446</v>
      </c>
      <c r="U23" s="17"/>
      <c r="V23" s="18">
        <f t="shared" si="1"/>
        <v>13</v>
      </c>
      <c r="W23" s="11"/>
    </row>
    <row r="24" spans="1:23" x14ac:dyDescent="0.25">
      <c r="A24" s="10" t="s">
        <v>50</v>
      </c>
      <c r="B24" s="11" t="s">
        <v>46</v>
      </c>
      <c r="C24" s="12">
        <v>41319</v>
      </c>
      <c r="D24" s="13">
        <v>24.444444444444446</v>
      </c>
      <c r="E24" s="13">
        <v>0</v>
      </c>
      <c r="F24" s="13">
        <v>0</v>
      </c>
      <c r="G24" s="13">
        <v>244.44444444444446</v>
      </c>
      <c r="H24" s="13">
        <v>0</v>
      </c>
      <c r="I24" s="13">
        <v>0</v>
      </c>
      <c r="J24" s="13">
        <v>0</v>
      </c>
      <c r="K24" s="13">
        <v>0</v>
      </c>
      <c r="L24" s="13">
        <v>0</v>
      </c>
      <c r="M24" s="14">
        <v>166.66666666666669</v>
      </c>
      <c r="N24" s="14" t="s">
        <v>21</v>
      </c>
      <c r="O24" s="14">
        <v>165.33333333333334</v>
      </c>
      <c r="P24" s="14">
        <v>0</v>
      </c>
      <c r="Q24" s="14" t="s">
        <v>21</v>
      </c>
      <c r="R24" s="14" t="s">
        <v>21</v>
      </c>
      <c r="S24" s="15">
        <v>82.666666666666671</v>
      </c>
      <c r="T24" s="16">
        <f t="shared" si="2"/>
        <v>683.55555555555554</v>
      </c>
      <c r="U24" s="17"/>
      <c r="V24" s="18">
        <f t="shared" si="1"/>
        <v>13</v>
      </c>
      <c r="W24" s="11"/>
    </row>
    <row r="25" spans="1:23" x14ac:dyDescent="0.25">
      <c r="A25" s="10" t="s">
        <v>50</v>
      </c>
      <c r="B25" s="11" t="s">
        <v>48</v>
      </c>
      <c r="C25" s="12">
        <v>41319</v>
      </c>
      <c r="D25" s="13">
        <v>24.444444444444446</v>
      </c>
      <c r="E25" s="13">
        <v>400</v>
      </c>
      <c r="F25" s="13">
        <v>0</v>
      </c>
      <c r="G25" s="13">
        <v>244.44444444444446</v>
      </c>
      <c r="H25" s="13">
        <v>0</v>
      </c>
      <c r="I25" s="13">
        <v>0</v>
      </c>
      <c r="J25" s="13">
        <v>0</v>
      </c>
      <c r="K25" s="13">
        <v>41.333333333333336</v>
      </c>
      <c r="L25" s="13">
        <v>82.222222222222229</v>
      </c>
      <c r="M25" s="14">
        <v>0</v>
      </c>
      <c r="N25" s="14" t="s">
        <v>21</v>
      </c>
      <c r="O25" s="14">
        <v>41.333333333333336</v>
      </c>
      <c r="P25" s="14">
        <v>0</v>
      </c>
      <c r="Q25" s="14" t="s">
        <v>21</v>
      </c>
      <c r="R25" s="14" t="s">
        <v>21</v>
      </c>
      <c r="S25" s="15">
        <v>111.11111111111111</v>
      </c>
      <c r="T25" s="16">
        <f t="shared" si="2"/>
        <v>944.88888888888903</v>
      </c>
      <c r="U25" s="17"/>
      <c r="V25" s="18">
        <f t="shared" si="1"/>
        <v>13</v>
      </c>
      <c r="W25" s="11"/>
    </row>
    <row r="26" spans="1:23" x14ac:dyDescent="0.25">
      <c r="A26" s="10" t="s">
        <v>50</v>
      </c>
      <c r="B26" s="11" t="s">
        <v>49</v>
      </c>
      <c r="C26" s="12">
        <v>41319</v>
      </c>
      <c r="D26" s="13">
        <v>0</v>
      </c>
      <c r="E26" s="13">
        <v>0</v>
      </c>
      <c r="F26" s="13">
        <v>0</v>
      </c>
      <c r="G26" s="13">
        <v>0</v>
      </c>
      <c r="H26" s="13">
        <v>0</v>
      </c>
      <c r="I26" s="13">
        <v>0</v>
      </c>
      <c r="J26" s="13">
        <v>0</v>
      </c>
      <c r="K26" s="13">
        <v>0</v>
      </c>
      <c r="L26" s="13">
        <v>0</v>
      </c>
      <c r="M26" s="14">
        <v>0</v>
      </c>
      <c r="N26" s="14" t="s">
        <v>21</v>
      </c>
      <c r="O26" s="14">
        <v>0</v>
      </c>
      <c r="P26" s="14">
        <v>0</v>
      </c>
      <c r="Q26" s="14" t="s">
        <v>21</v>
      </c>
      <c r="R26" s="14" t="s">
        <v>21</v>
      </c>
      <c r="S26" s="49">
        <v>317.77777777777777</v>
      </c>
      <c r="T26" s="16">
        <f t="shared" si="2"/>
        <v>317.77777777777777</v>
      </c>
      <c r="U26" s="50" t="s">
        <v>28</v>
      </c>
      <c r="V26" s="18">
        <f>COUNT(D26:S26)</f>
        <v>13</v>
      </c>
      <c r="W26" s="11"/>
    </row>
    <row r="27" spans="1:23" x14ac:dyDescent="0.25">
      <c r="A27" s="10" t="s">
        <v>50</v>
      </c>
      <c r="B27" s="11" t="s">
        <v>43</v>
      </c>
      <c r="C27" s="12">
        <v>41323</v>
      </c>
      <c r="D27" s="13">
        <v>24.444444444444446</v>
      </c>
      <c r="E27" s="13">
        <v>0</v>
      </c>
      <c r="F27" s="13">
        <v>0</v>
      </c>
      <c r="G27" s="13">
        <v>244.44444444444446</v>
      </c>
      <c r="H27" s="13">
        <v>0</v>
      </c>
      <c r="I27" s="13">
        <v>0</v>
      </c>
      <c r="J27" s="13">
        <v>0</v>
      </c>
      <c r="K27" s="13">
        <v>0</v>
      </c>
      <c r="L27" s="13">
        <v>0</v>
      </c>
      <c r="M27" s="14">
        <v>0</v>
      </c>
      <c r="N27" s="14" t="s">
        <v>21</v>
      </c>
      <c r="O27" s="14">
        <v>0</v>
      </c>
      <c r="P27" s="14" t="s">
        <v>21</v>
      </c>
      <c r="Q27" s="14" t="s">
        <v>21</v>
      </c>
      <c r="R27" s="14">
        <v>0</v>
      </c>
      <c r="S27" s="15">
        <v>41.333333333333336</v>
      </c>
      <c r="T27" s="16">
        <f t="shared" si="2"/>
        <v>310.22222222222223</v>
      </c>
      <c r="U27" s="17"/>
      <c r="V27" s="18">
        <f>COUNT(D27:S27)</f>
        <v>13</v>
      </c>
      <c r="W27" s="11"/>
    </row>
    <row r="28" spans="1:23" x14ac:dyDescent="0.25">
      <c r="A28" s="10" t="s">
        <v>50</v>
      </c>
      <c r="B28" s="11" t="s">
        <v>44</v>
      </c>
      <c r="C28" s="19">
        <v>41323</v>
      </c>
      <c r="D28" s="15">
        <v>24.444444444444446</v>
      </c>
      <c r="E28" s="15">
        <v>20</v>
      </c>
      <c r="F28" s="15">
        <v>0</v>
      </c>
      <c r="G28" s="15">
        <v>244.44444444444446</v>
      </c>
      <c r="H28" s="15">
        <v>0</v>
      </c>
      <c r="I28" s="15">
        <v>0</v>
      </c>
      <c r="J28" s="15">
        <v>0</v>
      </c>
      <c r="K28" s="15">
        <v>0</v>
      </c>
      <c r="L28" s="15">
        <v>82.222222222222229</v>
      </c>
      <c r="M28" s="20">
        <v>66.666666666666671</v>
      </c>
      <c r="N28" s="14" t="s">
        <v>21</v>
      </c>
      <c r="O28" s="20">
        <v>0</v>
      </c>
      <c r="P28" s="14" t="s">
        <v>21</v>
      </c>
      <c r="Q28" s="14" t="s">
        <v>21</v>
      </c>
      <c r="R28" s="14">
        <v>0</v>
      </c>
      <c r="S28" s="15">
        <v>41.333333333333336</v>
      </c>
      <c r="T28" s="16">
        <f t="shared" si="2"/>
        <v>479.11111111111114</v>
      </c>
      <c r="U28" s="17"/>
      <c r="V28" s="18">
        <f t="shared" ref="V28:V45" si="3">COUNT(D28:S28)</f>
        <v>13</v>
      </c>
      <c r="W28" s="11"/>
    </row>
    <row r="29" spans="1:23" x14ac:dyDescent="0.25">
      <c r="A29" s="10" t="s">
        <v>50</v>
      </c>
      <c r="B29" s="11" t="s">
        <v>45</v>
      </c>
      <c r="C29" s="12">
        <v>41323</v>
      </c>
      <c r="D29" s="13">
        <v>24.444444444444446</v>
      </c>
      <c r="E29" s="13">
        <v>0</v>
      </c>
      <c r="F29" s="13">
        <v>0</v>
      </c>
      <c r="G29" s="13">
        <v>244.44444444444446</v>
      </c>
      <c r="H29" s="13">
        <v>0</v>
      </c>
      <c r="I29" s="13">
        <v>0</v>
      </c>
      <c r="J29" s="13">
        <v>0</v>
      </c>
      <c r="K29" s="13">
        <v>0</v>
      </c>
      <c r="L29" s="13">
        <v>0</v>
      </c>
      <c r="M29" s="14">
        <v>0</v>
      </c>
      <c r="N29" s="14" t="s">
        <v>21</v>
      </c>
      <c r="O29" s="14">
        <v>0</v>
      </c>
      <c r="P29" s="14">
        <v>0</v>
      </c>
      <c r="Q29" s="14" t="s">
        <v>21</v>
      </c>
      <c r="R29" s="14" t="s">
        <v>21</v>
      </c>
      <c r="S29" s="15">
        <v>41.333333333333336</v>
      </c>
      <c r="T29" s="16">
        <f t="shared" si="2"/>
        <v>310.22222222222223</v>
      </c>
      <c r="U29" s="17"/>
      <c r="V29" s="18">
        <f t="shared" si="3"/>
        <v>13</v>
      </c>
      <c r="W29" s="11"/>
    </row>
    <row r="30" spans="1:23" x14ac:dyDescent="0.25">
      <c r="A30" s="10" t="s">
        <v>50</v>
      </c>
      <c r="B30" s="11" t="s">
        <v>46</v>
      </c>
      <c r="C30" s="12">
        <v>41323</v>
      </c>
      <c r="D30" s="13">
        <v>24.444444444444446</v>
      </c>
      <c r="E30" s="13">
        <v>0</v>
      </c>
      <c r="F30" s="13">
        <v>0</v>
      </c>
      <c r="G30" s="13">
        <v>244.44444444444446</v>
      </c>
      <c r="H30" s="13">
        <v>0</v>
      </c>
      <c r="I30" s="13">
        <v>0</v>
      </c>
      <c r="J30" s="13">
        <v>0</v>
      </c>
      <c r="K30" s="13">
        <v>0</v>
      </c>
      <c r="L30" s="13">
        <v>0</v>
      </c>
      <c r="M30" s="14">
        <v>0</v>
      </c>
      <c r="N30" s="14" t="s">
        <v>21</v>
      </c>
      <c r="O30" s="14">
        <v>41.333333333333336</v>
      </c>
      <c r="P30" s="14">
        <v>0</v>
      </c>
      <c r="Q30" s="14" t="s">
        <v>21</v>
      </c>
      <c r="R30" s="14" t="s">
        <v>21</v>
      </c>
      <c r="S30" s="15">
        <v>41.333333333333336</v>
      </c>
      <c r="T30" s="16">
        <f t="shared" si="2"/>
        <v>351.55555555555554</v>
      </c>
      <c r="U30" s="17"/>
      <c r="V30" s="18">
        <f t="shared" si="3"/>
        <v>13</v>
      </c>
      <c r="W30" s="11"/>
    </row>
    <row r="31" spans="1:23" x14ac:dyDescent="0.25">
      <c r="A31" s="10" t="s">
        <v>50</v>
      </c>
      <c r="B31" s="11" t="s">
        <v>47</v>
      </c>
      <c r="C31" s="12">
        <v>41323</v>
      </c>
      <c r="D31" s="13">
        <v>24.444444444444446</v>
      </c>
      <c r="E31" s="13">
        <v>0</v>
      </c>
      <c r="F31" s="13">
        <v>0</v>
      </c>
      <c r="G31" s="13">
        <v>244.44444444444446</v>
      </c>
      <c r="H31" s="13">
        <v>0</v>
      </c>
      <c r="I31" s="13">
        <v>0</v>
      </c>
      <c r="J31" s="13">
        <v>0</v>
      </c>
      <c r="K31" s="13">
        <v>0</v>
      </c>
      <c r="L31" s="13">
        <v>0</v>
      </c>
      <c r="M31" s="14">
        <v>0</v>
      </c>
      <c r="N31" s="14" t="s">
        <v>21</v>
      </c>
      <c r="O31" s="14">
        <v>41.333333333333336</v>
      </c>
      <c r="P31" s="14">
        <v>0</v>
      </c>
      <c r="Q31" s="14" t="s">
        <v>21</v>
      </c>
      <c r="R31" s="14" t="s">
        <v>21</v>
      </c>
      <c r="S31" s="15">
        <v>41.333333333333336</v>
      </c>
      <c r="T31" s="16">
        <f t="shared" si="2"/>
        <v>351.55555555555554</v>
      </c>
      <c r="U31" s="17"/>
      <c r="V31" s="18">
        <f t="shared" si="3"/>
        <v>13</v>
      </c>
      <c r="W31" s="11"/>
    </row>
    <row r="32" spans="1:23" x14ac:dyDescent="0.25">
      <c r="A32" s="10" t="s">
        <v>50</v>
      </c>
      <c r="B32" s="11" t="s">
        <v>46</v>
      </c>
      <c r="C32" s="12">
        <v>41324</v>
      </c>
      <c r="D32" s="13">
        <v>24.444444444444446</v>
      </c>
      <c r="E32" s="13">
        <v>400</v>
      </c>
      <c r="F32" s="13">
        <v>0</v>
      </c>
      <c r="G32" s="13">
        <v>244.44444444444446</v>
      </c>
      <c r="H32" s="13">
        <v>0</v>
      </c>
      <c r="I32" s="13">
        <v>0</v>
      </c>
      <c r="J32" s="13">
        <v>0</v>
      </c>
      <c r="K32" s="13">
        <v>82.666666666666671</v>
      </c>
      <c r="L32" s="13">
        <v>82.222222222222229</v>
      </c>
      <c r="M32" s="14">
        <v>0</v>
      </c>
      <c r="N32" s="14" t="s">
        <v>21</v>
      </c>
      <c r="O32" s="14">
        <v>41.333333333333336</v>
      </c>
      <c r="P32" s="14">
        <v>0</v>
      </c>
      <c r="Q32" s="14" t="s">
        <v>21</v>
      </c>
      <c r="R32" s="14" t="s">
        <v>21</v>
      </c>
      <c r="S32" s="15">
        <v>111.11111111111111</v>
      </c>
      <c r="T32" s="16">
        <f t="shared" si="2"/>
        <v>986.22222222222229</v>
      </c>
      <c r="U32" s="17"/>
      <c r="V32" s="18">
        <f t="shared" si="3"/>
        <v>13</v>
      </c>
      <c r="W32" s="11"/>
    </row>
    <row r="33" spans="1:23" x14ac:dyDescent="0.25">
      <c r="A33" s="10" t="s">
        <v>50</v>
      </c>
      <c r="B33" s="11" t="s">
        <v>48</v>
      </c>
      <c r="C33" s="12">
        <v>41324</v>
      </c>
      <c r="D33" s="13">
        <v>24.444444444444446</v>
      </c>
      <c r="E33" s="13">
        <v>20</v>
      </c>
      <c r="F33" s="13">
        <v>0</v>
      </c>
      <c r="G33" s="13">
        <v>244.44444444444446</v>
      </c>
      <c r="H33" s="13">
        <v>0</v>
      </c>
      <c r="I33" s="13">
        <v>0</v>
      </c>
      <c r="J33" s="13">
        <v>0</v>
      </c>
      <c r="K33" s="13">
        <v>0</v>
      </c>
      <c r="L33" s="14">
        <v>82.222222222222229</v>
      </c>
      <c r="M33" s="14">
        <v>0</v>
      </c>
      <c r="N33" s="14" t="s">
        <v>21</v>
      </c>
      <c r="O33" s="14">
        <v>0</v>
      </c>
      <c r="P33" s="14">
        <v>0</v>
      </c>
      <c r="Q33" s="14" t="s">
        <v>21</v>
      </c>
      <c r="R33" s="14" t="s">
        <v>21</v>
      </c>
      <c r="S33" s="20">
        <v>41.333333333333336</v>
      </c>
      <c r="T33" s="16">
        <f t="shared" si="2"/>
        <v>412.44444444444446</v>
      </c>
      <c r="U33" s="17"/>
      <c r="V33" s="18">
        <f t="shared" si="3"/>
        <v>13</v>
      </c>
      <c r="W33" s="11"/>
    </row>
    <row r="34" spans="1:23" x14ac:dyDescent="0.25">
      <c r="A34" s="10" t="s">
        <v>50</v>
      </c>
      <c r="B34" s="11" t="s">
        <v>49</v>
      </c>
      <c r="C34" s="12">
        <v>41325</v>
      </c>
      <c r="D34" s="13">
        <v>24.444444444444446</v>
      </c>
      <c r="E34" s="13">
        <v>0</v>
      </c>
      <c r="F34" s="13">
        <v>0</v>
      </c>
      <c r="G34" s="13">
        <v>244.44444444444446</v>
      </c>
      <c r="H34" s="13">
        <v>0</v>
      </c>
      <c r="I34" s="13">
        <v>0</v>
      </c>
      <c r="J34" s="13">
        <v>0</v>
      </c>
      <c r="K34" s="13">
        <v>0</v>
      </c>
      <c r="L34" s="14">
        <v>82.222222222222229</v>
      </c>
      <c r="M34" s="14">
        <v>0</v>
      </c>
      <c r="N34" s="14" t="s">
        <v>21</v>
      </c>
      <c r="O34" s="14">
        <v>0</v>
      </c>
      <c r="P34" s="14">
        <v>0</v>
      </c>
      <c r="Q34" s="14" t="s">
        <v>21</v>
      </c>
      <c r="R34" s="14" t="s">
        <v>21</v>
      </c>
      <c r="S34" s="20">
        <v>41.333333333333336</v>
      </c>
      <c r="T34" s="16">
        <f t="shared" si="2"/>
        <v>392.44444444444446</v>
      </c>
      <c r="U34" s="17"/>
      <c r="V34" s="18">
        <f t="shared" si="3"/>
        <v>13</v>
      </c>
      <c r="W34" s="11"/>
    </row>
    <row r="35" spans="1:23" x14ac:dyDescent="0.25">
      <c r="A35" s="10" t="s">
        <v>50</v>
      </c>
      <c r="B35" s="11" t="s">
        <v>43</v>
      </c>
      <c r="C35" s="12">
        <v>41325</v>
      </c>
      <c r="D35" s="13">
        <v>24.444444444444446</v>
      </c>
      <c r="E35" s="13">
        <v>40</v>
      </c>
      <c r="F35" s="13">
        <v>0</v>
      </c>
      <c r="G35" s="13">
        <v>244.44444444444446</v>
      </c>
      <c r="H35" s="13">
        <v>0</v>
      </c>
      <c r="I35" s="13">
        <v>0</v>
      </c>
      <c r="J35" s="13">
        <v>0</v>
      </c>
      <c r="K35" s="13">
        <v>0</v>
      </c>
      <c r="L35" s="14">
        <v>82.222222222222229</v>
      </c>
      <c r="M35" s="14">
        <v>0</v>
      </c>
      <c r="N35" s="14" t="s">
        <v>21</v>
      </c>
      <c r="O35" s="14">
        <v>41.333333333333336</v>
      </c>
      <c r="P35" s="14">
        <v>0</v>
      </c>
      <c r="Q35" s="14" t="s">
        <v>21</v>
      </c>
      <c r="R35" s="14" t="s">
        <v>21</v>
      </c>
      <c r="S35" s="20">
        <v>41.333333333333336</v>
      </c>
      <c r="T35" s="16">
        <f t="shared" si="2"/>
        <v>473.77777777777777</v>
      </c>
      <c r="U35" s="17"/>
      <c r="V35" s="18">
        <f t="shared" si="3"/>
        <v>13</v>
      </c>
      <c r="W35" s="11"/>
    </row>
    <row r="36" spans="1:23" x14ac:dyDescent="0.25">
      <c r="A36" s="10" t="s">
        <v>50</v>
      </c>
      <c r="B36" s="11" t="s">
        <v>44</v>
      </c>
      <c r="C36" s="12">
        <v>41326</v>
      </c>
      <c r="D36" s="13">
        <v>24.444444444444446</v>
      </c>
      <c r="E36" s="13">
        <v>288.88888888888891</v>
      </c>
      <c r="F36" s="13">
        <v>0</v>
      </c>
      <c r="G36" s="13">
        <v>244.44444444444446</v>
      </c>
      <c r="H36" s="13">
        <v>0</v>
      </c>
      <c r="I36" s="13">
        <v>0</v>
      </c>
      <c r="J36" s="13">
        <v>0</v>
      </c>
      <c r="K36" s="13">
        <v>0</v>
      </c>
      <c r="L36" s="14">
        <v>123.33333333333334</v>
      </c>
      <c r="M36" s="14">
        <v>166.66666666666669</v>
      </c>
      <c r="N36" s="14" t="s">
        <v>21</v>
      </c>
      <c r="O36" s="14">
        <v>124</v>
      </c>
      <c r="P36" s="14">
        <v>0</v>
      </c>
      <c r="Q36" s="14" t="s">
        <v>21</v>
      </c>
      <c r="R36" s="14" t="s">
        <v>21</v>
      </c>
      <c r="S36" s="20">
        <v>111.11111111111111</v>
      </c>
      <c r="T36" s="16">
        <f t="shared" si="2"/>
        <v>1082.8888888888889</v>
      </c>
      <c r="U36" s="17"/>
      <c r="V36" s="18">
        <f t="shared" si="3"/>
        <v>13</v>
      </c>
      <c r="W36" s="11"/>
    </row>
    <row r="37" spans="1:23" x14ac:dyDescent="0.25">
      <c r="A37" s="10" t="s">
        <v>50</v>
      </c>
      <c r="B37" s="11" t="s">
        <v>45</v>
      </c>
      <c r="C37" s="19">
        <v>41326</v>
      </c>
      <c r="D37" s="15">
        <v>24.444444444444446</v>
      </c>
      <c r="E37" s="15">
        <v>288.88888888888891</v>
      </c>
      <c r="F37" s="15">
        <v>0</v>
      </c>
      <c r="G37" s="15">
        <v>244.44444444444446</v>
      </c>
      <c r="H37" s="15">
        <v>0</v>
      </c>
      <c r="I37" s="15">
        <v>0</v>
      </c>
      <c r="J37" s="15">
        <v>0</v>
      </c>
      <c r="K37" s="15">
        <v>0</v>
      </c>
      <c r="L37" s="20">
        <v>82.222222222222229</v>
      </c>
      <c r="M37" s="20">
        <v>0</v>
      </c>
      <c r="N37" s="14" t="s">
        <v>21</v>
      </c>
      <c r="O37" s="20">
        <v>41.333333333333336</v>
      </c>
      <c r="P37" s="14">
        <v>0</v>
      </c>
      <c r="Q37" s="14" t="s">
        <v>21</v>
      </c>
      <c r="R37" s="14" t="s">
        <v>21</v>
      </c>
      <c r="S37" s="20">
        <v>111.11111111111111</v>
      </c>
      <c r="T37" s="16">
        <f t="shared" si="2"/>
        <v>792.44444444444446</v>
      </c>
      <c r="U37" s="17"/>
      <c r="V37" s="18">
        <f>COUNT(D37:S37)</f>
        <v>13</v>
      </c>
      <c r="W37" s="11"/>
    </row>
    <row r="38" spans="1:23" x14ac:dyDescent="0.25">
      <c r="A38" s="10" t="s">
        <v>50</v>
      </c>
      <c r="B38" s="11" t="s">
        <v>46</v>
      </c>
      <c r="C38" s="12">
        <v>41326</v>
      </c>
      <c r="D38" s="13">
        <v>24.444444444444446</v>
      </c>
      <c r="E38" s="13">
        <v>360</v>
      </c>
      <c r="F38" s="13">
        <v>0</v>
      </c>
      <c r="G38" s="13">
        <v>244.44444444444446</v>
      </c>
      <c r="H38" s="13">
        <v>0</v>
      </c>
      <c r="I38" s="13">
        <v>0</v>
      </c>
      <c r="J38" s="13">
        <v>0</v>
      </c>
      <c r="K38" s="13">
        <v>41.333333333333336</v>
      </c>
      <c r="L38" s="14">
        <v>82.222222222222229</v>
      </c>
      <c r="M38" s="14">
        <v>0</v>
      </c>
      <c r="N38" s="14" t="s">
        <v>21</v>
      </c>
      <c r="O38" s="14">
        <v>41.333333333333336</v>
      </c>
      <c r="P38" s="14">
        <v>0</v>
      </c>
      <c r="Q38" s="14" t="s">
        <v>21</v>
      </c>
      <c r="R38" s="14" t="s">
        <v>21</v>
      </c>
      <c r="S38" s="20">
        <v>111.11111111111111</v>
      </c>
      <c r="T38" s="16">
        <f t="shared" si="2"/>
        <v>904.88888888888903</v>
      </c>
      <c r="U38" s="17"/>
      <c r="V38" s="18">
        <f t="shared" si="3"/>
        <v>13</v>
      </c>
      <c r="W38" s="11"/>
    </row>
    <row r="39" spans="1:23" x14ac:dyDescent="0.25">
      <c r="A39" s="10" t="s">
        <v>50</v>
      </c>
      <c r="B39" s="11" t="s">
        <v>47</v>
      </c>
      <c r="C39" s="12">
        <v>41326</v>
      </c>
      <c r="D39" s="13">
        <v>24.444444444444446</v>
      </c>
      <c r="E39" s="13">
        <v>400</v>
      </c>
      <c r="F39" s="13">
        <v>0</v>
      </c>
      <c r="G39" s="13">
        <v>244.44444444444446</v>
      </c>
      <c r="H39" s="13">
        <v>0</v>
      </c>
      <c r="I39" s="13">
        <v>0</v>
      </c>
      <c r="J39" s="13">
        <v>0</v>
      </c>
      <c r="K39" s="13">
        <v>82.666666666666671</v>
      </c>
      <c r="L39" s="14">
        <v>82.222222222222229</v>
      </c>
      <c r="M39" s="14">
        <v>0</v>
      </c>
      <c r="N39" s="14" t="s">
        <v>21</v>
      </c>
      <c r="O39" s="14">
        <v>41.333333333333336</v>
      </c>
      <c r="P39" s="14">
        <v>0</v>
      </c>
      <c r="Q39" s="14" t="s">
        <v>21</v>
      </c>
      <c r="R39" s="14" t="s">
        <v>21</v>
      </c>
      <c r="S39" s="20">
        <v>111.11111111111111</v>
      </c>
      <c r="T39" s="16">
        <f t="shared" si="2"/>
        <v>986.22222222222229</v>
      </c>
      <c r="U39" s="17"/>
      <c r="V39" s="18">
        <f t="shared" si="3"/>
        <v>13</v>
      </c>
      <c r="W39" s="11"/>
    </row>
    <row r="40" spans="1:23" x14ac:dyDescent="0.25">
      <c r="A40" s="10" t="s">
        <v>50</v>
      </c>
      <c r="B40" s="11" t="s">
        <v>46</v>
      </c>
      <c r="C40" s="12">
        <v>41331</v>
      </c>
      <c r="D40" s="13">
        <v>24.444444444444446</v>
      </c>
      <c r="E40" s="13">
        <v>288.88888888888891</v>
      </c>
      <c r="F40" s="13">
        <v>0</v>
      </c>
      <c r="G40" s="13">
        <v>244.44444444444446</v>
      </c>
      <c r="H40" s="13">
        <v>0</v>
      </c>
      <c r="I40" s="13">
        <v>0</v>
      </c>
      <c r="J40" s="13">
        <v>0</v>
      </c>
      <c r="K40" s="13">
        <v>0</v>
      </c>
      <c r="L40" s="14">
        <v>123.33333333333334</v>
      </c>
      <c r="M40" s="14">
        <v>0</v>
      </c>
      <c r="N40" s="14" t="s">
        <v>21</v>
      </c>
      <c r="O40" s="14">
        <v>41.333333333333336</v>
      </c>
      <c r="P40" s="14">
        <v>0</v>
      </c>
      <c r="Q40" s="14" t="s">
        <v>21</v>
      </c>
      <c r="R40" s="14" t="s">
        <v>21</v>
      </c>
      <c r="S40" s="20">
        <v>111.11111111111111</v>
      </c>
      <c r="T40" s="16">
        <f t="shared" si="2"/>
        <v>833.55555555555566</v>
      </c>
      <c r="U40" s="17"/>
      <c r="V40" s="18">
        <f t="shared" si="3"/>
        <v>13</v>
      </c>
      <c r="W40" s="11"/>
    </row>
    <row r="41" spans="1:23" x14ac:dyDescent="0.25">
      <c r="A41" s="10" t="s">
        <v>50</v>
      </c>
      <c r="B41" s="11" t="s">
        <v>48</v>
      </c>
      <c r="C41" s="19">
        <v>41331</v>
      </c>
      <c r="D41" s="15">
        <v>24.444444444444446</v>
      </c>
      <c r="E41" s="15">
        <v>20</v>
      </c>
      <c r="F41" s="15">
        <v>0</v>
      </c>
      <c r="G41" s="15">
        <v>244.44444444444446</v>
      </c>
      <c r="H41" s="15">
        <v>0</v>
      </c>
      <c r="I41" s="15">
        <v>0</v>
      </c>
      <c r="J41" s="15">
        <v>0</v>
      </c>
      <c r="K41" s="15">
        <v>0</v>
      </c>
      <c r="L41" s="20">
        <v>82.222222222222229</v>
      </c>
      <c r="M41" s="20">
        <v>0</v>
      </c>
      <c r="N41" s="14" t="s">
        <v>21</v>
      </c>
      <c r="O41" s="20">
        <v>0</v>
      </c>
      <c r="P41" s="14">
        <v>0</v>
      </c>
      <c r="Q41" s="14" t="s">
        <v>21</v>
      </c>
      <c r="R41" s="14" t="s">
        <v>21</v>
      </c>
      <c r="S41" s="20">
        <v>41.333333333333336</v>
      </c>
      <c r="T41" s="16">
        <f t="shared" si="2"/>
        <v>412.44444444444446</v>
      </c>
      <c r="U41" s="17"/>
      <c r="V41" s="18">
        <f>COUNT(D41:S41)</f>
        <v>13</v>
      </c>
      <c r="W41" s="11"/>
    </row>
    <row r="42" spans="1:23" x14ac:dyDescent="0.25">
      <c r="A42" s="10" t="s">
        <v>50</v>
      </c>
      <c r="B42" s="11" t="s">
        <v>49</v>
      </c>
      <c r="C42" s="19">
        <v>41333</v>
      </c>
      <c r="D42" s="15">
        <v>24.444444444444446</v>
      </c>
      <c r="E42" s="15">
        <v>288.88888888888891</v>
      </c>
      <c r="F42" s="15">
        <v>0</v>
      </c>
      <c r="G42" s="15">
        <v>244.44444444444446</v>
      </c>
      <c r="H42" s="15">
        <v>0</v>
      </c>
      <c r="I42" s="15">
        <v>0</v>
      </c>
      <c r="J42" s="15">
        <v>0</v>
      </c>
      <c r="K42" s="15">
        <v>0</v>
      </c>
      <c r="L42" s="20">
        <v>82.222222222222229</v>
      </c>
      <c r="M42" s="20">
        <v>0</v>
      </c>
      <c r="N42" s="14" t="s">
        <v>21</v>
      </c>
      <c r="O42" s="20">
        <v>41.333333333333336</v>
      </c>
      <c r="P42" s="14">
        <v>0</v>
      </c>
      <c r="Q42" s="14" t="s">
        <v>21</v>
      </c>
      <c r="R42" s="14" t="s">
        <v>21</v>
      </c>
      <c r="S42" s="20">
        <v>111.11111111111111</v>
      </c>
      <c r="T42" s="16">
        <f t="shared" si="2"/>
        <v>792.44444444444446</v>
      </c>
      <c r="U42" s="17"/>
      <c r="V42" s="18">
        <f t="shared" si="3"/>
        <v>13</v>
      </c>
      <c r="W42" s="11"/>
    </row>
    <row r="43" spans="1:23" x14ac:dyDescent="0.25">
      <c r="A43" s="10" t="s">
        <v>50</v>
      </c>
      <c r="B43" s="11" t="s">
        <v>43</v>
      </c>
      <c r="C43" s="19">
        <v>41331</v>
      </c>
      <c r="D43" s="15">
        <v>24.444444444444446</v>
      </c>
      <c r="E43" s="15">
        <v>100</v>
      </c>
      <c r="F43" s="15">
        <v>0</v>
      </c>
      <c r="G43" s="15">
        <v>244.44444444444446</v>
      </c>
      <c r="H43" s="15">
        <v>0</v>
      </c>
      <c r="I43" s="15">
        <v>0</v>
      </c>
      <c r="J43" s="15">
        <v>0</v>
      </c>
      <c r="K43" s="15">
        <v>0</v>
      </c>
      <c r="L43" s="20">
        <v>0</v>
      </c>
      <c r="M43" s="20">
        <v>0</v>
      </c>
      <c r="N43" s="14" t="s">
        <v>21</v>
      </c>
      <c r="O43" s="20">
        <v>124</v>
      </c>
      <c r="P43" s="14">
        <v>24.111111111111111</v>
      </c>
      <c r="Q43" s="14" t="s">
        <v>21</v>
      </c>
      <c r="R43" s="14" t="s">
        <v>21</v>
      </c>
      <c r="S43" s="20">
        <v>41.333333333333336</v>
      </c>
      <c r="T43" s="16">
        <f t="shared" si="2"/>
        <v>558.33333333333337</v>
      </c>
      <c r="U43" s="17"/>
      <c r="V43" s="18">
        <f t="shared" si="3"/>
        <v>13</v>
      </c>
      <c r="W43" s="11"/>
    </row>
    <row r="44" spans="1:23" x14ac:dyDescent="0.25">
      <c r="A44" s="10" t="s">
        <v>50</v>
      </c>
      <c r="B44" s="11" t="s">
        <v>44</v>
      </c>
      <c r="C44" s="19">
        <v>41331</v>
      </c>
      <c r="D44" s="15">
        <v>24.444444444444446</v>
      </c>
      <c r="E44" s="15">
        <v>400</v>
      </c>
      <c r="F44" s="15">
        <v>0</v>
      </c>
      <c r="G44" s="15">
        <v>244.44444444444446</v>
      </c>
      <c r="H44" s="15">
        <v>0</v>
      </c>
      <c r="I44" s="15">
        <v>0</v>
      </c>
      <c r="J44" s="15">
        <v>0</v>
      </c>
      <c r="K44" s="15">
        <v>82.666666666666671</v>
      </c>
      <c r="L44" s="20">
        <v>82.222222222222229</v>
      </c>
      <c r="M44" s="20">
        <v>0</v>
      </c>
      <c r="N44" s="14" t="s">
        <v>21</v>
      </c>
      <c r="O44" s="20">
        <v>41.333333333333336</v>
      </c>
      <c r="P44" s="14">
        <v>0</v>
      </c>
      <c r="Q44" s="14" t="s">
        <v>21</v>
      </c>
      <c r="R44" s="14" t="s">
        <v>21</v>
      </c>
      <c r="S44" s="20">
        <v>111.11111111111111</v>
      </c>
      <c r="T44" s="16">
        <f t="shared" si="2"/>
        <v>986.22222222222229</v>
      </c>
      <c r="U44" s="17"/>
      <c r="V44" s="18">
        <f t="shared" si="3"/>
        <v>13</v>
      </c>
      <c r="W44" s="11"/>
    </row>
    <row r="45" spans="1:23" ht="15.75" thickBot="1" x14ac:dyDescent="0.3">
      <c r="A45" s="10" t="s">
        <v>50</v>
      </c>
      <c r="B45" s="11" t="s">
        <v>45</v>
      </c>
      <c r="C45" s="19">
        <v>41333</v>
      </c>
      <c r="D45" s="15">
        <v>24.444444444444446</v>
      </c>
      <c r="E45" s="15">
        <v>80</v>
      </c>
      <c r="F45" s="15">
        <v>0</v>
      </c>
      <c r="G45" s="15">
        <v>244.44444444444446</v>
      </c>
      <c r="H45" s="15">
        <v>24.444444444444446</v>
      </c>
      <c r="I45" s="15">
        <v>0</v>
      </c>
      <c r="J45" s="15">
        <v>117.77777777777779</v>
      </c>
      <c r="K45" s="15">
        <v>0</v>
      </c>
      <c r="L45" s="20">
        <v>82.222222222222229</v>
      </c>
      <c r="M45" s="20">
        <v>0</v>
      </c>
      <c r="N45" s="14" t="s">
        <v>21</v>
      </c>
      <c r="O45" s="20">
        <v>82.666666666666671</v>
      </c>
      <c r="P45" s="14" t="s">
        <v>21</v>
      </c>
      <c r="Q45" s="14" t="s">
        <v>21</v>
      </c>
      <c r="R45" s="14">
        <v>0</v>
      </c>
      <c r="S45" s="20">
        <v>41.333333333333336</v>
      </c>
      <c r="T45" s="16">
        <f t="shared" si="2"/>
        <v>697.33333333333337</v>
      </c>
      <c r="U45" s="17"/>
      <c r="V45" s="18">
        <f t="shared" si="3"/>
        <v>13</v>
      </c>
      <c r="W45" s="11"/>
    </row>
    <row r="46" spans="1:23" ht="15.75" thickBot="1" x14ac:dyDescent="0.3">
      <c r="A46" s="22">
        <f>COUNTA(A3:A45)</f>
        <v>43</v>
      </c>
      <c r="B46" s="23" t="s">
        <v>21</v>
      </c>
      <c r="C46" s="24" t="s">
        <v>21</v>
      </c>
      <c r="D46" s="25">
        <f t="shared" ref="D46:T46" si="4">SUM(D3:D45)</f>
        <v>1086.6666666666667</v>
      </c>
      <c r="E46" s="25">
        <f t="shared" si="4"/>
        <v>7306.6666666666652</v>
      </c>
      <c r="F46" s="25">
        <f t="shared" si="4"/>
        <v>106.66666666666667</v>
      </c>
      <c r="G46" s="25">
        <f t="shared" si="4"/>
        <v>10555.55555555556</v>
      </c>
      <c r="H46" s="25">
        <f t="shared" si="4"/>
        <v>51.111111111111114</v>
      </c>
      <c r="I46" s="25">
        <f t="shared" si="4"/>
        <v>13.333333333333334</v>
      </c>
      <c r="J46" s="25">
        <f t="shared" si="4"/>
        <v>117.77777777777779</v>
      </c>
      <c r="K46" s="25">
        <f t="shared" si="4"/>
        <v>702.66666666666663</v>
      </c>
      <c r="L46" s="25">
        <f t="shared" si="4"/>
        <v>2425.5555555555552</v>
      </c>
      <c r="M46" s="25">
        <f t="shared" si="4"/>
        <v>566.66666666666674</v>
      </c>
      <c r="N46" s="25">
        <f t="shared" si="4"/>
        <v>0</v>
      </c>
      <c r="O46" s="25">
        <f t="shared" si="4"/>
        <v>1535.5555555555554</v>
      </c>
      <c r="P46" s="25">
        <f t="shared" si="4"/>
        <v>72.333333333333329</v>
      </c>
      <c r="Q46" s="25">
        <f t="shared" si="4"/>
        <v>0</v>
      </c>
      <c r="R46" s="25">
        <f t="shared" si="4"/>
        <v>0</v>
      </c>
      <c r="S46" s="25">
        <f t="shared" si="4"/>
        <v>3686.6666666666702</v>
      </c>
      <c r="T46" s="26">
        <f t="shared" si="4"/>
        <v>28227.222222222223</v>
      </c>
      <c r="U46" s="27"/>
      <c r="V46" s="28"/>
      <c r="W46" s="29"/>
    </row>
    <row r="47" spans="1:23" ht="9" customHeight="1" thickBot="1" x14ac:dyDescent="0.3">
      <c r="A47" s="30"/>
      <c r="B47" s="31"/>
      <c r="C47" s="31"/>
      <c r="D47" s="31"/>
      <c r="E47" s="31"/>
      <c r="F47" s="31"/>
      <c r="G47" s="31"/>
      <c r="H47" s="31"/>
      <c r="I47" s="31"/>
      <c r="J47" s="31"/>
      <c r="K47" s="31"/>
      <c r="L47" s="31"/>
      <c r="M47" s="31"/>
      <c r="N47" s="31"/>
      <c r="O47" s="31"/>
      <c r="P47" s="31"/>
      <c r="Q47" s="31"/>
      <c r="R47" s="31"/>
      <c r="S47" s="32"/>
      <c r="T47" s="32"/>
      <c r="U47" s="33"/>
      <c r="V47" s="18"/>
      <c r="W47" s="11"/>
    </row>
    <row r="48" spans="1:23" x14ac:dyDescent="0.25">
      <c r="A48" s="34">
        <f t="shared" ref="A48:A68" si="5">COUNTIF($B$3:$B$45,B48)</f>
        <v>6</v>
      </c>
      <c r="B48" s="158" t="s">
        <v>43</v>
      </c>
      <c r="C48" s="158"/>
      <c r="D48" s="35">
        <f ca="1">SUMIF($B$3:$T$45,$B48,D$3:D$45)</f>
        <v>146.66666666666669</v>
      </c>
      <c r="E48" s="35">
        <f t="shared" ref="E48:T63" ca="1" si="6">SUMIF($B$3:$T$45,$B48,E$3:E$45)</f>
        <v>1117.7777777777778</v>
      </c>
      <c r="F48" s="35">
        <f t="shared" ca="1" si="6"/>
        <v>0</v>
      </c>
      <c r="G48" s="35">
        <f t="shared" ca="1" si="6"/>
        <v>1466.6666666666665</v>
      </c>
      <c r="H48" s="35">
        <f t="shared" ca="1" si="6"/>
        <v>0</v>
      </c>
      <c r="I48" s="35">
        <f t="shared" ca="1" si="6"/>
        <v>0</v>
      </c>
      <c r="J48" s="35">
        <f t="shared" ca="1" si="6"/>
        <v>0</v>
      </c>
      <c r="K48" s="35">
        <f t="shared" ca="1" si="6"/>
        <v>41.333333333333336</v>
      </c>
      <c r="L48" s="35">
        <f t="shared" ca="1" si="6"/>
        <v>411.11111111111114</v>
      </c>
      <c r="M48" s="35">
        <f t="shared" ca="1" si="6"/>
        <v>0</v>
      </c>
      <c r="N48" s="35">
        <f t="shared" ca="1" si="6"/>
        <v>0</v>
      </c>
      <c r="O48" s="35">
        <f t="shared" ca="1" si="6"/>
        <v>289.33333333333337</v>
      </c>
      <c r="P48" s="35">
        <f t="shared" ca="1" si="6"/>
        <v>48.222222222222221</v>
      </c>
      <c r="Q48" s="35">
        <f t="shared" ca="1" si="6"/>
        <v>0</v>
      </c>
      <c r="R48" s="35">
        <f t="shared" ca="1" si="6"/>
        <v>0</v>
      </c>
      <c r="S48" s="35">
        <f t="shared" ca="1" si="6"/>
        <v>457.33333333333331</v>
      </c>
      <c r="T48" s="16">
        <f t="shared" ca="1" si="6"/>
        <v>3978.4444444444448</v>
      </c>
      <c r="U48" s="36"/>
      <c r="V48" s="18"/>
      <c r="W48" s="11"/>
    </row>
    <row r="49" spans="1:23" x14ac:dyDescent="0.25">
      <c r="A49" s="34">
        <f t="shared" si="5"/>
        <v>6</v>
      </c>
      <c r="B49" s="155" t="s">
        <v>44</v>
      </c>
      <c r="C49" s="155" t="s">
        <v>23</v>
      </c>
      <c r="D49" s="20">
        <f t="shared" ref="D49:S68" ca="1" si="7">SUMIF($B$3:$T$45,$B49,D$3:D$45)</f>
        <v>166.66666666666669</v>
      </c>
      <c r="E49" s="20">
        <f t="shared" ca="1" si="6"/>
        <v>1108.8888888888889</v>
      </c>
      <c r="F49" s="20">
        <f t="shared" ca="1" si="6"/>
        <v>53.333333333333336</v>
      </c>
      <c r="G49" s="20">
        <f t="shared" ca="1" si="6"/>
        <v>1577.7777777777778</v>
      </c>
      <c r="H49" s="20">
        <f t="shared" ca="1" si="6"/>
        <v>8.8888888888888893</v>
      </c>
      <c r="I49" s="20">
        <f t="shared" ca="1" si="6"/>
        <v>4.4444444444444446</v>
      </c>
      <c r="J49" s="20">
        <f t="shared" ca="1" si="6"/>
        <v>0</v>
      </c>
      <c r="K49" s="20">
        <f t="shared" ca="1" si="6"/>
        <v>124</v>
      </c>
      <c r="L49" s="20">
        <f t="shared" ca="1" si="6"/>
        <v>370.00000000000006</v>
      </c>
      <c r="M49" s="20">
        <f t="shared" ca="1" si="6"/>
        <v>233.33333333333337</v>
      </c>
      <c r="N49" s="20">
        <f t="shared" ca="1" si="6"/>
        <v>0</v>
      </c>
      <c r="O49" s="20">
        <f t="shared" ca="1" si="6"/>
        <v>209.7777777777778</v>
      </c>
      <c r="P49" s="20">
        <f t="shared" ca="1" si="6"/>
        <v>0</v>
      </c>
      <c r="Q49" s="20">
        <f t="shared" ca="1" si="6"/>
        <v>0</v>
      </c>
      <c r="R49" s="20">
        <f t="shared" ca="1" si="6"/>
        <v>0</v>
      </c>
      <c r="S49" s="20">
        <f t="shared" ca="1" si="6"/>
        <v>522.66666666666663</v>
      </c>
      <c r="T49" s="16">
        <f t="shared" ca="1" si="6"/>
        <v>4379.7777777777783</v>
      </c>
      <c r="U49" s="17"/>
      <c r="V49" s="18"/>
      <c r="W49" s="11"/>
    </row>
    <row r="50" spans="1:23" x14ac:dyDescent="0.25">
      <c r="A50" s="34">
        <f t="shared" si="5"/>
        <v>6</v>
      </c>
      <c r="B50" s="155" t="s">
        <v>45</v>
      </c>
      <c r="C50" s="155" t="s">
        <v>24</v>
      </c>
      <c r="D50" s="20">
        <f t="shared" ca="1" si="7"/>
        <v>166.66666666666669</v>
      </c>
      <c r="E50" s="20">
        <f t="shared" ca="1" si="6"/>
        <v>1168.8888888888889</v>
      </c>
      <c r="F50" s="20">
        <f t="shared" ca="1" si="6"/>
        <v>26.666666666666668</v>
      </c>
      <c r="G50" s="20">
        <f t="shared" ca="1" si="6"/>
        <v>1577.7777777777778</v>
      </c>
      <c r="H50" s="20">
        <f t="shared" ca="1" si="6"/>
        <v>33.333333333333336</v>
      </c>
      <c r="I50" s="20">
        <f t="shared" ca="1" si="6"/>
        <v>4.4444444444444446</v>
      </c>
      <c r="J50" s="20">
        <f t="shared" ca="1" si="6"/>
        <v>117.77777777777779</v>
      </c>
      <c r="K50" s="20">
        <f t="shared" ca="1" si="6"/>
        <v>124</v>
      </c>
      <c r="L50" s="20">
        <f t="shared" ca="1" si="6"/>
        <v>328.88888888888891</v>
      </c>
      <c r="M50" s="20">
        <f t="shared" ca="1" si="6"/>
        <v>0</v>
      </c>
      <c r="N50" s="20">
        <f t="shared" ca="1" si="6"/>
        <v>0</v>
      </c>
      <c r="O50" s="20">
        <f t="shared" ca="1" si="6"/>
        <v>251.11111111111114</v>
      </c>
      <c r="P50" s="20">
        <f t="shared" ca="1" si="6"/>
        <v>0</v>
      </c>
      <c r="Q50" s="20">
        <f t="shared" ca="1" si="6"/>
        <v>0</v>
      </c>
      <c r="R50" s="20">
        <f t="shared" ca="1" si="6"/>
        <v>0</v>
      </c>
      <c r="S50" s="20">
        <f t="shared" ca="1" si="6"/>
        <v>522.66666666666674</v>
      </c>
      <c r="T50" s="16">
        <f t="shared" ca="1" si="6"/>
        <v>4322.2222222222217</v>
      </c>
      <c r="U50" s="17"/>
      <c r="V50" s="18"/>
      <c r="W50" s="11"/>
    </row>
    <row r="51" spans="1:23" x14ac:dyDescent="0.25">
      <c r="A51" s="34">
        <f t="shared" si="5"/>
        <v>5</v>
      </c>
      <c r="B51" s="155" t="s">
        <v>47</v>
      </c>
      <c r="C51" s="155"/>
      <c r="D51" s="20">
        <f t="shared" ca="1" si="7"/>
        <v>122.22222222222223</v>
      </c>
      <c r="E51" s="20">
        <f t="shared" ca="1" si="6"/>
        <v>708.88888888888891</v>
      </c>
      <c r="F51" s="20">
        <f t="shared" ca="1" si="6"/>
        <v>0</v>
      </c>
      <c r="G51" s="20">
        <f t="shared" ca="1" si="6"/>
        <v>1222.2222222222222</v>
      </c>
      <c r="H51" s="20">
        <f t="shared" ca="1" si="6"/>
        <v>0</v>
      </c>
      <c r="I51" s="20">
        <f t="shared" ca="1" si="6"/>
        <v>0</v>
      </c>
      <c r="J51" s="20">
        <f t="shared" ca="1" si="6"/>
        <v>0</v>
      </c>
      <c r="K51" s="20">
        <f t="shared" ca="1" si="6"/>
        <v>82.666666666666671</v>
      </c>
      <c r="L51" s="20">
        <f t="shared" ca="1" si="6"/>
        <v>328.88888888888891</v>
      </c>
      <c r="M51" s="20">
        <f t="shared" ca="1" si="6"/>
        <v>0</v>
      </c>
      <c r="N51" s="20">
        <f t="shared" ca="1" si="6"/>
        <v>0</v>
      </c>
      <c r="O51" s="20">
        <f t="shared" ca="1" si="6"/>
        <v>124</v>
      </c>
      <c r="P51" s="20">
        <f t="shared" ca="1" si="6"/>
        <v>0</v>
      </c>
      <c r="Q51" s="20">
        <f t="shared" ca="1" si="6"/>
        <v>0</v>
      </c>
      <c r="R51" s="20">
        <f t="shared" ca="1" si="6"/>
        <v>0</v>
      </c>
      <c r="S51" s="20">
        <f t="shared" ca="1" si="6"/>
        <v>346.22222222222223</v>
      </c>
      <c r="T51" s="16">
        <f t="shared" ca="1" si="6"/>
        <v>2935.1111111111113</v>
      </c>
      <c r="U51" s="17"/>
      <c r="V51" s="18"/>
      <c r="W51" s="11"/>
    </row>
    <row r="52" spans="1:23" x14ac:dyDescent="0.25">
      <c r="A52" s="34">
        <f t="shared" si="5"/>
        <v>10</v>
      </c>
      <c r="B52" s="155" t="s">
        <v>46</v>
      </c>
      <c r="C52" s="155"/>
      <c r="D52" s="20">
        <f t="shared" ca="1" si="7"/>
        <v>264.44444444444451</v>
      </c>
      <c r="E52" s="20">
        <f t="shared" ca="1" si="6"/>
        <v>1784.4444444444446</v>
      </c>
      <c r="F52" s="20">
        <f t="shared" ca="1" si="6"/>
        <v>26.666666666666668</v>
      </c>
      <c r="G52" s="20">
        <f t="shared" ca="1" si="6"/>
        <v>2511.1111111111109</v>
      </c>
      <c r="H52" s="20">
        <f t="shared" ca="1" si="6"/>
        <v>8.8888888888888893</v>
      </c>
      <c r="I52" s="20">
        <f t="shared" ca="1" si="6"/>
        <v>4.4444444444444446</v>
      </c>
      <c r="J52" s="20">
        <f t="shared" ca="1" si="6"/>
        <v>0</v>
      </c>
      <c r="K52" s="20">
        <f t="shared" ca="1" si="6"/>
        <v>206.66666666666669</v>
      </c>
      <c r="L52" s="20">
        <f t="shared" ca="1" si="6"/>
        <v>411.1111111111112</v>
      </c>
      <c r="M52" s="20">
        <f t="shared" ca="1" si="6"/>
        <v>333.33333333333337</v>
      </c>
      <c r="N52" s="20">
        <f t="shared" ca="1" si="6"/>
        <v>0</v>
      </c>
      <c r="O52" s="20">
        <f t="shared" ca="1" si="6"/>
        <v>495.99999999999994</v>
      </c>
      <c r="P52" s="20">
        <f t="shared" ca="1" si="6"/>
        <v>0</v>
      </c>
      <c r="Q52" s="20">
        <f t="shared" ca="1" si="6"/>
        <v>0</v>
      </c>
      <c r="R52" s="20">
        <f t="shared" ca="1" si="6"/>
        <v>0</v>
      </c>
      <c r="S52" s="20">
        <f t="shared" ca="1" si="6"/>
        <v>868.8888888888888</v>
      </c>
      <c r="T52" s="16">
        <f t="shared" ca="1" si="6"/>
        <v>6916</v>
      </c>
      <c r="U52" s="17"/>
      <c r="V52" s="18"/>
      <c r="W52" s="11"/>
    </row>
    <row r="53" spans="1:23" x14ac:dyDescent="0.25">
      <c r="A53" s="34">
        <f>COUNTIF($B$3:$B$45,B53)</f>
        <v>5</v>
      </c>
      <c r="B53" s="155" t="s">
        <v>48</v>
      </c>
      <c r="C53" s="155"/>
      <c r="D53" s="20">
        <f t="shared" ca="1" si="7"/>
        <v>122.22222222222223</v>
      </c>
      <c r="E53" s="20">
        <f t="shared" ca="1" si="6"/>
        <v>820</v>
      </c>
      <c r="F53" s="20">
        <f t="shared" ca="1" si="6"/>
        <v>0</v>
      </c>
      <c r="G53" s="20">
        <f t="shared" ca="1" si="6"/>
        <v>1222.2222222222222</v>
      </c>
      <c r="H53" s="20">
        <f t="shared" ca="1" si="6"/>
        <v>0</v>
      </c>
      <c r="I53" s="20">
        <f t="shared" ca="1" si="6"/>
        <v>0</v>
      </c>
      <c r="J53" s="20">
        <f t="shared" ca="1" si="6"/>
        <v>0</v>
      </c>
      <c r="K53" s="20">
        <f t="shared" ca="1" si="6"/>
        <v>124</v>
      </c>
      <c r="L53" s="20">
        <f t="shared" ca="1" si="6"/>
        <v>246.66666666666669</v>
      </c>
      <c r="M53" s="20">
        <f t="shared" ca="1" si="6"/>
        <v>0</v>
      </c>
      <c r="N53" s="20">
        <f t="shared" ca="1" si="6"/>
        <v>0</v>
      </c>
      <c r="O53" s="20">
        <f t="shared" ca="1" si="6"/>
        <v>82.666666666666671</v>
      </c>
      <c r="P53" s="20">
        <f t="shared" ca="1" si="6"/>
        <v>0</v>
      </c>
      <c r="Q53" s="20">
        <f t="shared" ca="1" si="6"/>
        <v>0</v>
      </c>
      <c r="R53" s="20">
        <f t="shared" ca="1" si="6"/>
        <v>0</v>
      </c>
      <c r="S53" s="20">
        <f t="shared" ca="1" si="6"/>
        <v>346.22222222222217</v>
      </c>
      <c r="T53" s="16">
        <f t="shared" ca="1" si="6"/>
        <v>2964</v>
      </c>
      <c r="U53" s="17"/>
      <c r="V53" s="18"/>
      <c r="W53" s="11"/>
    </row>
    <row r="54" spans="1:23" x14ac:dyDescent="0.25">
      <c r="A54" s="34">
        <f t="shared" si="5"/>
        <v>5</v>
      </c>
      <c r="B54" s="155" t="s">
        <v>49</v>
      </c>
      <c r="C54" s="155"/>
      <c r="D54" s="20">
        <f t="shared" ca="1" si="7"/>
        <v>97.777777777777786</v>
      </c>
      <c r="E54" s="20">
        <f t="shared" ca="1" si="6"/>
        <v>597.77777777777783</v>
      </c>
      <c r="F54" s="20">
        <f t="shared" ca="1" si="6"/>
        <v>0</v>
      </c>
      <c r="G54" s="20">
        <f t="shared" ca="1" si="6"/>
        <v>977.77777777777783</v>
      </c>
      <c r="H54" s="20">
        <f t="shared" ca="1" si="6"/>
        <v>0</v>
      </c>
      <c r="I54" s="20">
        <f t="shared" ca="1" si="6"/>
        <v>0</v>
      </c>
      <c r="J54" s="20">
        <f t="shared" ca="1" si="6"/>
        <v>0</v>
      </c>
      <c r="K54" s="20">
        <f t="shared" ca="1" si="6"/>
        <v>0</v>
      </c>
      <c r="L54" s="20">
        <f t="shared" ca="1" si="6"/>
        <v>328.88888888888891</v>
      </c>
      <c r="M54" s="20">
        <f t="shared" ca="1" si="6"/>
        <v>0</v>
      </c>
      <c r="N54" s="20">
        <f t="shared" ca="1" si="6"/>
        <v>0</v>
      </c>
      <c r="O54" s="20">
        <f t="shared" ca="1" si="6"/>
        <v>82.666666666666671</v>
      </c>
      <c r="P54" s="20">
        <f t="shared" ca="1" si="6"/>
        <v>24.111111111111111</v>
      </c>
      <c r="Q54" s="20">
        <f t="shared" ca="1" si="6"/>
        <v>0</v>
      </c>
      <c r="R54" s="20">
        <f t="shared" ca="1" si="6"/>
        <v>0</v>
      </c>
      <c r="S54" s="20">
        <f t="shared" ca="1" si="6"/>
        <v>622.66666666666663</v>
      </c>
      <c r="T54" s="16">
        <f t="shared" ca="1" si="6"/>
        <v>2731.6666666666665</v>
      </c>
      <c r="U54" s="17"/>
      <c r="V54" s="18"/>
      <c r="W54" s="11"/>
    </row>
    <row r="55" spans="1:23" x14ac:dyDescent="0.25">
      <c r="A55" s="34">
        <f t="shared" si="5"/>
        <v>0</v>
      </c>
      <c r="B55" s="155" t="s">
        <v>51</v>
      </c>
      <c r="C55" s="155"/>
      <c r="D55" s="20">
        <f t="shared" ca="1" si="7"/>
        <v>0</v>
      </c>
      <c r="E55" s="20">
        <f t="shared" ca="1" si="6"/>
        <v>0</v>
      </c>
      <c r="F55" s="20">
        <f t="shared" ca="1" si="6"/>
        <v>0</v>
      </c>
      <c r="G55" s="20">
        <f t="shared" ca="1" si="6"/>
        <v>0</v>
      </c>
      <c r="H55" s="20">
        <f t="shared" ca="1" si="6"/>
        <v>0</v>
      </c>
      <c r="I55" s="20">
        <f t="shared" ca="1" si="6"/>
        <v>0</v>
      </c>
      <c r="J55" s="20">
        <f t="shared" ca="1" si="6"/>
        <v>0</v>
      </c>
      <c r="K55" s="20">
        <f t="shared" ca="1" si="6"/>
        <v>0</v>
      </c>
      <c r="L55" s="20">
        <f t="shared" ca="1" si="6"/>
        <v>0</v>
      </c>
      <c r="M55" s="20">
        <f t="shared" ca="1" si="6"/>
        <v>0</v>
      </c>
      <c r="N55" s="20">
        <f t="shared" ca="1" si="6"/>
        <v>0</v>
      </c>
      <c r="O55" s="20">
        <f t="shared" ca="1" si="6"/>
        <v>0</v>
      </c>
      <c r="P55" s="20">
        <f t="shared" ca="1" si="6"/>
        <v>0</v>
      </c>
      <c r="Q55" s="20">
        <f t="shared" ca="1" si="6"/>
        <v>0</v>
      </c>
      <c r="R55" s="20">
        <f t="shared" ca="1" si="6"/>
        <v>0</v>
      </c>
      <c r="S55" s="20">
        <f t="shared" ca="1" si="6"/>
        <v>0</v>
      </c>
      <c r="T55" s="16">
        <f t="shared" ca="1" si="6"/>
        <v>0</v>
      </c>
      <c r="U55" s="17"/>
      <c r="V55" s="18"/>
      <c r="W55" s="11"/>
    </row>
    <row r="56" spans="1:23" x14ac:dyDescent="0.25">
      <c r="A56" s="34">
        <f t="shared" si="5"/>
        <v>0</v>
      </c>
      <c r="B56" s="155" t="s">
        <v>51</v>
      </c>
      <c r="C56" s="155"/>
      <c r="D56" s="20">
        <f t="shared" ca="1" si="7"/>
        <v>0</v>
      </c>
      <c r="E56" s="20">
        <f t="shared" ca="1" si="6"/>
        <v>0</v>
      </c>
      <c r="F56" s="20">
        <f t="shared" ca="1" si="6"/>
        <v>0</v>
      </c>
      <c r="G56" s="20">
        <f t="shared" ca="1" si="6"/>
        <v>0</v>
      </c>
      <c r="H56" s="20">
        <f t="shared" ca="1" si="6"/>
        <v>0</v>
      </c>
      <c r="I56" s="20">
        <f t="shared" ca="1" si="6"/>
        <v>0</v>
      </c>
      <c r="J56" s="20">
        <f t="shared" ca="1" si="6"/>
        <v>0</v>
      </c>
      <c r="K56" s="20">
        <f t="shared" ca="1" si="6"/>
        <v>0</v>
      </c>
      <c r="L56" s="20">
        <f t="shared" ca="1" si="6"/>
        <v>0</v>
      </c>
      <c r="M56" s="20">
        <f t="shared" ca="1" si="6"/>
        <v>0</v>
      </c>
      <c r="N56" s="20">
        <f t="shared" ca="1" si="6"/>
        <v>0</v>
      </c>
      <c r="O56" s="20">
        <f t="shared" ca="1" si="6"/>
        <v>0</v>
      </c>
      <c r="P56" s="20">
        <f t="shared" ca="1" si="6"/>
        <v>0</v>
      </c>
      <c r="Q56" s="20">
        <f t="shared" ca="1" si="6"/>
        <v>0</v>
      </c>
      <c r="R56" s="20">
        <f t="shared" ca="1" si="6"/>
        <v>0</v>
      </c>
      <c r="S56" s="20">
        <f t="shared" ca="1" si="6"/>
        <v>0</v>
      </c>
      <c r="T56" s="16">
        <f t="shared" ca="1" si="6"/>
        <v>0</v>
      </c>
      <c r="U56" s="17"/>
      <c r="V56" s="18"/>
      <c r="W56" s="11"/>
    </row>
    <row r="57" spans="1:23" x14ac:dyDescent="0.25">
      <c r="A57" s="34">
        <f t="shared" si="5"/>
        <v>0</v>
      </c>
      <c r="B57" s="155" t="s">
        <v>51</v>
      </c>
      <c r="C57" s="155"/>
      <c r="D57" s="20">
        <f t="shared" ca="1" si="7"/>
        <v>0</v>
      </c>
      <c r="E57" s="20">
        <f t="shared" ca="1" si="6"/>
        <v>0</v>
      </c>
      <c r="F57" s="20">
        <f t="shared" ca="1" si="6"/>
        <v>0</v>
      </c>
      <c r="G57" s="20">
        <f t="shared" ca="1" si="6"/>
        <v>0</v>
      </c>
      <c r="H57" s="20">
        <f t="shared" ca="1" si="6"/>
        <v>0</v>
      </c>
      <c r="I57" s="20">
        <f t="shared" ca="1" si="6"/>
        <v>0</v>
      </c>
      <c r="J57" s="20">
        <f t="shared" ca="1" si="6"/>
        <v>0</v>
      </c>
      <c r="K57" s="20">
        <f t="shared" ca="1" si="6"/>
        <v>0</v>
      </c>
      <c r="L57" s="20">
        <f t="shared" ca="1" si="6"/>
        <v>0</v>
      </c>
      <c r="M57" s="20">
        <f t="shared" ca="1" si="6"/>
        <v>0</v>
      </c>
      <c r="N57" s="20">
        <f t="shared" ca="1" si="6"/>
        <v>0</v>
      </c>
      <c r="O57" s="20">
        <f t="shared" ca="1" si="6"/>
        <v>0</v>
      </c>
      <c r="P57" s="20">
        <f t="shared" ca="1" si="6"/>
        <v>0</v>
      </c>
      <c r="Q57" s="20">
        <f t="shared" ca="1" si="6"/>
        <v>0</v>
      </c>
      <c r="R57" s="20">
        <f t="shared" ca="1" si="6"/>
        <v>0</v>
      </c>
      <c r="S57" s="20">
        <f t="shared" ca="1" si="6"/>
        <v>0</v>
      </c>
      <c r="T57" s="16">
        <f t="shared" ca="1" si="6"/>
        <v>0</v>
      </c>
      <c r="U57" s="17"/>
      <c r="V57" s="18"/>
      <c r="W57" s="11"/>
    </row>
    <row r="58" spans="1:23" x14ac:dyDescent="0.25">
      <c r="A58" s="34">
        <f t="shared" si="5"/>
        <v>0</v>
      </c>
      <c r="B58" s="155" t="s">
        <v>51</v>
      </c>
      <c r="C58" s="155"/>
      <c r="D58" s="20">
        <f t="shared" ca="1" si="7"/>
        <v>0</v>
      </c>
      <c r="E58" s="20">
        <f t="shared" ca="1" si="6"/>
        <v>0</v>
      </c>
      <c r="F58" s="20">
        <f t="shared" ca="1" si="6"/>
        <v>0</v>
      </c>
      <c r="G58" s="20">
        <f t="shared" ca="1" si="6"/>
        <v>0</v>
      </c>
      <c r="H58" s="20">
        <f t="shared" ca="1" si="6"/>
        <v>0</v>
      </c>
      <c r="I58" s="20">
        <f t="shared" ca="1" si="6"/>
        <v>0</v>
      </c>
      <c r="J58" s="20">
        <f t="shared" ca="1" si="6"/>
        <v>0</v>
      </c>
      <c r="K58" s="20">
        <f t="shared" ca="1" si="6"/>
        <v>0</v>
      </c>
      <c r="L58" s="20">
        <f t="shared" ca="1" si="6"/>
        <v>0</v>
      </c>
      <c r="M58" s="20">
        <f t="shared" ca="1" si="6"/>
        <v>0</v>
      </c>
      <c r="N58" s="20">
        <f t="shared" ca="1" si="6"/>
        <v>0</v>
      </c>
      <c r="O58" s="20">
        <f t="shared" ca="1" si="6"/>
        <v>0</v>
      </c>
      <c r="P58" s="20">
        <f t="shared" ca="1" si="6"/>
        <v>0</v>
      </c>
      <c r="Q58" s="20">
        <f t="shared" ca="1" si="6"/>
        <v>0</v>
      </c>
      <c r="R58" s="20">
        <f t="shared" ca="1" si="6"/>
        <v>0</v>
      </c>
      <c r="S58" s="20">
        <f t="shared" ca="1" si="6"/>
        <v>0</v>
      </c>
      <c r="T58" s="16">
        <f t="shared" ca="1" si="6"/>
        <v>0</v>
      </c>
      <c r="U58" s="17"/>
      <c r="V58" s="18"/>
      <c r="W58" s="11"/>
    </row>
    <row r="59" spans="1:23" x14ac:dyDescent="0.25">
      <c r="A59" s="34">
        <f t="shared" si="5"/>
        <v>0</v>
      </c>
      <c r="B59" s="155" t="s">
        <v>51</v>
      </c>
      <c r="C59" s="155"/>
      <c r="D59" s="20">
        <f t="shared" ca="1" si="7"/>
        <v>0</v>
      </c>
      <c r="E59" s="20">
        <f t="shared" ca="1" si="6"/>
        <v>0</v>
      </c>
      <c r="F59" s="20">
        <f t="shared" ca="1" si="6"/>
        <v>0</v>
      </c>
      <c r="G59" s="20">
        <f t="shared" ca="1" si="6"/>
        <v>0</v>
      </c>
      <c r="H59" s="20">
        <f t="shared" ca="1" si="6"/>
        <v>0</v>
      </c>
      <c r="I59" s="20">
        <f t="shared" ca="1" si="6"/>
        <v>0</v>
      </c>
      <c r="J59" s="20">
        <f t="shared" ca="1" si="6"/>
        <v>0</v>
      </c>
      <c r="K59" s="20">
        <f t="shared" ca="1" si="6"/>
        <v>0</v>
      </c>
      <c r="L59" s="20">
        <f t="shared" ca="1" si="6"/>
        <v>0</v>
      </c>
      <c r="M59" s="20">
        <f t="shared" ca="1" si="6"/>
        <v>0</v>
      </c>
      <c r="N59" s="20">
        <f t="shared" ca="1" si="6"/>
        <v>0</v>
      </c>
      <c r="O59" s="20">
        <f t="shared" ca="1" si="6"/>
        <v>0</v>
      </c>
      <c r="P59" s="20">
        <f t="shared" ca="1" si="6"/>
        <v>0</v>
      </c>
      <c r="Q59" s="20">
        <f t="shared" ca="1" si="6"/>
        <v>0</v>
      </c>
      <c r="R59" s="20">
        <f t="shared" ca="1" si="6"/>
        <v>0</v>
      </c>
      <c r="S59" s="20">
        <f t="shared" ca="1" si="6"/>
        <v>0</v>
      </c>
      <c r="T59" s="16">
        <f t="shared" ca="1" si="6"/>
        <v>0</v>
      </c>
      <c r="U59" s="17"/>
      <c r="V59" s="18"/>
      <c r="W59" s="11"/>
    </row>
    <row r="60" spans="1:23" x14ac:dyDescent="0.25">
      <c r="A60" s="34">
        <f t="shared" si="5"/>
        <v>0</v>
      </c>
      <c r="B60" s="155" t="s">
        <v>51</v>
      </c>
      <c r="C60" s="155"/>
      <c r="D60" s="20">
        <f t="shared" ca="1" si="7"/>
        <v>0</v>
      </c>
      <c r="E60" s="20">
        <f t="shared" ca="1" si="6"/>
        <v>0</v>
      </c>
      <c r="F60" s="20">
        <f t="shared" ca="1" si="6"/>
        <v>0</v>
      </c>
      <c r="G60" s="20">
        <f t="shared" ca="1" si="6"/>
        <v>0</v>
      </c>
      <c r="H60" s="20">
        <f t="shared" ca="1" si="6"/>
        <v>0</v>
      </c>
      <c r="I60" s="20">
        <f t="shared" ca="1" si="6"/>
        <v>0</v>
      </c>
      <c r="J60" s="20">
        <f t="shared" ca="1" si="6"/>
        <v>0</v>
      </c>
      <c r="K60" s="20">
        <f t="shared" ca="1" si="6"/>
        <v>0</v>
      </c>
      <c r="L60" s="20">
        <f t="shared" ca="1" si="6"/>
        <v>0</v>
      </c>
      <c r="M60" s="20">
        <f t="shared" ca="1" si="6"/>
        <v>0</v>
      </c>
      <c r="N60" s="20">
        <f t="shared" ca="1" si="6"/>
        <v>0</v>
      </c>
      <c r="O60" s="20">
        <f t="shared" ca="1" si="6"/>
        <v>0</v>
      </c>
      <c r="P60" s="20">
        <f t="shared" ca="1" si="6"/>
        <v>0</v>
      </c>
      <c r="Q60" s="20">
        <f t="shared" ca="1" si="6"/>
        <v>0</v>
      </c>
      <c r="R60" s="20">
        <f t="shared" ca="1" si="6"/>
        <v>0</v>
      </c>
      <c r="S60" s="20">
        <f t="shared" ca="1" si="6"/>
        <v>0</v>
      </c>
      <c r="T60" s="16">
        <f t="shared" ca="1" si="6"/>
        <v>0</v>
      </c>
      <c r="U60" s="17"/>
      <c r="V60" s="18"/>
      <c r="W60" s="11"/>
    </row>
    <row r="61" spans="1:23" x14ac:dyDescent="0.25">
      <c r="A61" s="34">
        <f t="shared" si="5"/>
        <v>0</v>
      </c>
      <c r="B61" s="155" t="s">
        <v>51</v>
      </c>
      <c r="C61" s="155"/>
      <c r="D61" s="20">
        <f t="shared" ca="1" si="7"/>
        <v>0</v>
      </c>
      <c r="E61" s="20">
        <f t="shared" ca="1" si="6"/>
        <v>0</v>
      </c>
      <c r="F61" s="20">
        <f t="shared" ca="1" si="6"/>
        <v>0</v>
      </c>
      <c r="G61" s="20">
        <f t="shared" ca="1" si="6"/>
        <v>0</v>
      </c>
      <c r="H61" s="20">
        <f t="shared" ca="1" si="6"/>
        <v>0</v>
      </c>
      <c r="I61" s="20">
        <f t="shared" ca="1" si="6"/>
        <v>0</v>
      </c>
      <c r="J61" s="20">
        <f t="shared" ca="1" si="6"/>
        <v>0</v>
      </c>
      <c r="K61" s="20">
        <f t="shared" ca="1" si="6"/>
        <v>0</v>
      </c>
      <c r="L61" s="20">
        <f t="shared" ca="1" si="6"/>
        <v>0</v>
      </c>
      <c r="M61" s="20">
        <f t="shared" ca="1" si="6"/>
        <v>0</v>
      </c>
      <c r="N61" s="20">
        <f t="shared" ca="1" si="6"/>
        <v>0</v>
      </c>
      <c r="O61" s="20">
        <f t="shared" ca="1" si="6"/>
        <v>0</v>
      </c>
      <c r="P61" s="20">
        <f t="shared" ca="1" si="6"/>
        <v>0</v>
      </c>
      <c r="Q61" s="20">
        <f t="shared" ca="1" si="6"/>
        <v>0</v>
      </c>
      <c r="R61" s="20">
        <f t="shared" ca="1" si="6"/>
        <v>0</v>
      </c>
      <c r="S61" s="20">
        <f t="shared" ca="1" si="6"/>
        <v>0</v>
      </c>
      <c r="T61" s="16">
        <f t="shared" ca="1" si="6"/>
        <v>0</v>
      </c>
      <c r="U61" s="17"/>
      <c r="V61" s="18"/>
      <c r="W61" s="11"/>
    </row>
    <row r="62" spans="1:23" x14ac:dyDescent="0.25">
      <c r="A62" s="34">
        <f t="shared" si="5"/>
        <v>0</v>
      </c>
      <c r="B62" s="155" t="s">
        <v>51</v>
      </c>
      <c r="C62" s="155"/>
      <c r="D62" s="20">
        <f t="shared" ca="1" si="7"/>
        <v>0</v>
      </c>
      <c r="E62" s="20">
        <f t="shared" ca="1" si="6"/>
        <v>0</v>
      </c>
      <c r="F62" s="20">
        <f t="shared" ca="1" si="6"/>
        <v>0</v>
      </c>
      <c r="G62" s="20">
        <f t="shared" ca="1" si="6"/>
        <v>0</v>
      </c>
      <c r="H62" s="20">
        <f t="shared" ca="1" si="6"/>
        <v>0</v>
      </c>
      <c r="I62" s="20">
        <f t="shared" ca="1" si="6"/>
        <v>0</v>
      </c>
      <c r="J62" s="20">
        <f t="shared" ca="1" si="6"/>
        <v>0</v>
      </c>
      <c r="K62" s="20">
        <f t="shared" ca="1" si="6"/>
        <v>0</v>
      </c>
      <c r="L62" s="20">
        <f t="shared" ca="1" si="6"/>
        <v>0</v>
      </c>
      <c r="M62" s="20">
        <f t="shared" ca="1" si="6"/>
        <v>0</v>
      </c>
      <c r="N62" s="20">
        <f t="shared" ca="1" si="6"/>
        <v>0</v>
      </c>
      <c r="O62" s="20">
        <f t="shared" ca="1" si="6"/>
        <v>0</v>
      </c>
      <c r="P62" s="20">
        <f t="shared" ca="1" si="6"/>
        <v>0</v>
      </c>
      <c r="Q62" s="20">
        <f t="shared" ca="1" si="6"/>
        <v>0</v>
      </c>
      <c r="R62" s="20">
        <f t="shared" ca="1" si="6"/>
        <v>0</v>
      </c>
      <c r="S62" s="20">
        <f t="shared" ca="1" si="6"/>
        <v>0</v>
      </c>
      <c r="T62" s="16">
        <f t="shared" ca="1" si="6"/>
        <v>0</v>
      </c>
      <c r="U62" s="17"/>
      <c r="V62" s="18"/>
      <c r="W62" s="11"/>
    </row>
    <row r="63" spans="1:23" x14ac:dyDescent="0.25">
      <c r="A63" s="34">
        <f t="shared" si="5"/>
        <v>0</v>
      </c>
      <c r="B63" s="155" t="s">
        <v>51</v>
      </c>
      <c r="C63" s="155"/>
      <c r="D63" s="20">
        <f t="shared" ca="1" si="7"/>
        <v>0</v>
      </c>
      <c r="E63" s="20">
        <f t="shared" ca="1" si="6"/>
        <v>0</v>
      </c>
      <c r="F63" s="20">
        <f t="shared" ca="1" si="6"/>
        <v>0</v>
      </c>
      <c r="G63" s="20">
        <f t="shared" ca="1" si="6"/>
        <v>0</v>
      </c>
      <c r="H63" s="20">
        <f t="shared" ca="1" si="6"/>
        <v>0</v>
      </c>
      <c r="I63" s="20">
        <f t="shared" ca="1" si="6"/>
        <v>0</v>
      </c>
      <c r="J63" s="20">
        <f t="shared" ca="1" si="6"/>
        <v>0</v>
      </c>
      <c r="K63" s="20">
        <f t="shared" ca="1" si="6"/>
        <v>0</v>
      </c>
      <c r="L63" s="20">
        <f t="shared" ca="1" si="6"/>
        <v>0</v>
      </c>
      <c r="M63" s="20">
        <f t="shared" ca="1" si="6"/>
        <v>0</v>
      </c>
      <c r="N63" s="20">
        <f t="shared" ca="1" si="6"/>
        <v>0</v>
      </c>
      <c r="O63" s="20">
        <f t="shared" ca="1" si="6"/>
        <v>0</v>
      </c>
      <c r="P63" s="20">
        <f t="shared" ca="1" si="6"/>
        <v>0</v>
      </c>
      <c r="Q63" s="20">
        <f t="shared" ca="1" si="6"/>
        <v>0</v>
      </c>
      <c r="R63" s="20">
        <f t="shared" ca="1" si="6"/>
        <v>0</v>
      </c>
      <c r="S63" s="20">
        <f t="shared" ca="1" si="6"/>
        <v>0</v>
      </c>
      <c r="T63" s="16">
        <f t="shared" ref="T63:T68" ca="1" si="8">SUMIF($B$3:$T$45,$B63,T$3:T$45)</f>
        <v>0</v>
      </c>
      <c r="U63" s="17"/>
      <c r="V63" s="18"/>
      <c r="W63" s="11"/>
    </row>
    <row r="64" spans="1:23" x14ac:dyDescent="0.25">
      <c r="A64" s="34">
        <f t="shared" ref="A64" si="9">COUNTIF($B$3:$B$45,B64)</f>
        <v>0</v>
      </c>
      <c r="B64" s="155" t="s">
        <v>51</v>
      </c>
      <c r="C64" s="155"/>
      <c r="D64" s="20">
        <f t="shared" ca="1" si="7"/>
        <v>0</v>
      </c>
      <c r="E64" s="20">
        <f t="shared" ca="1" si="7"/>
        <v>0</v>
      </c>
      <c r="F64" s="20">
        <f t="shared" ca="1" si="7"/>
        <v>0</v>
      </c>
      <c r="G64" s="20">
        <f t="shared" ca="1" si="7"/>
        <v>0</v>
      </c>
      <c r="H64" s="20">
        <f t="shared" ca="1" si="7"/>
        <v>0</v>
      </c>
      <c r="I64" s="20">
        <f t="shared" ca="1" si="7"/>
        <v>0</v>
      </c>
      <c r="J64" s="20">
        <f t="shared" ca="1" si="7"/>
        <v>0</v>
      </c>
      <c r="K64" s="20">
        <f t="shared" ca="1" si="7"/>
        <v>0</v>
      </c>
      <c r="L64" s="20">
        <f t="shared" ca="1" si="7"/>
        <v>0</v>
      </c>
      <c r="M64" s="20">
        <f t="shared" ca="1" si="7"/>
        <v>0</v>
      </c>
      <c r="N64" s="20">
        <f t="shared" ca="1" si="7"/>
        <v>0</v>
      </c>
      <c r="O64" s="20">
        <f t="shared" ca="1" si="7"/>
        <v>0</v>
      </c>
      <c r="P64" s="20">
        <f t="shared" ca="1" si="7"/>
        <v>0</v>
      </c>
      <c r="Q64" s="20">
        <f t="shared" ca="1" si="7"/>
        <v>0</v>
      </c>
      <c r="R64" s="20">
        <f t="shared" ca="1" si="7"/>
        <v>0</v>
      </c>
      <c r="S64" s="20">
        <f t="shared" ca="1" si="7"/>
        <v>0</v>
      </c>
      <c r="T64" s="16">
        <f t="shared" ca="1" si="8"/>
        <v>0</v>
      </c>
      <c r="U64" s="17"/>
      <c r="V64" s="18"/>
      <c r="W64" s="11"/>
    </row>
    <row r="65" spans="1:23" x14ac:dyDescent="0.25">
      <c r="A65" s="34">
        <f t="shared" si="5"/>
        <v>0</v>
      </c>
      <c r="B65" s="155" t="s">
        <v>51</v>
      </c>
      <c r="C65" s="155"/>
      <c r="D65" s="20">
        <f t="shared" ca="1" si="7"/>
        <v>0</v>
      </c>
      <c r="E65" s="20">
        <f t="shared" ca="1" si="7"/>
        <v>0</v>
      </c>
      <c r="F65" s="20">
        <f t="shared" ca="1" si="7"/>
        <v>0</v>
      </c>
      <c r="G65" s="20">
        <f t="shared" ca="1" si="7"/>
        <v>0</v>
      </c>
      <c r="H65" s="20">
        <f t="shared" ca="1" si="7"/>
        <v>0</v>
      </c>
      <c r="I65" s="20">
        <f t="shared" ca="1" si="7"/>
        <v>0</v>
      </c>
      <c r="J65" s="20">
        <f t="shared" ca="1" si="7"/>
        <v>0</v>
      </c>
      <c r="K65" s="20">
        <f t="shared" ca="1" si="7"/>
        <v>0</v>
      </c>
      <c r="L65" s="20">
        <f t="shared" ca="1" si="7"/>
        <v>0</v>
      </c>
      <c r="M65" s="20">
        <f t="shared" ca="1" si="7"/>
        <v>0</v>
      </c>
      <c r="N65" s="20">
        <f t="shared" ca="1" si="7"/>
        <v>0</v>
      </c>
      <c r="O65" s="20">
        <f t="shared" ca="1" si="7"/>
        <v>0</v>
      </c>
      <c r="P65" s="20">
        <f t="shared" ca="1" si="7"/>
        <v>0</v>
      </c>
      <c r="Q65" s="20">
        <f t="shared" ca="1" si="7"/>
        <v>0</v>
      </c>
      <c r="R65" s="20">
        <f t="shared" ca="1" si="7"/>
        <v>0</v>
      </c>
      <c r="S65" s="20">
        <f t="shared" ca="1" si="7"/>
        <v>0</v>
      </c>
      <c r="T65" s="16">
        <f t="shared" ca="1" si="8"/>
        <v>0</v>
      </c>
      <c r="U65" s="17"/>
      <c r="V65" s="18"/>
      <c r="W65" s="11"/>
    </row>
    <row r="66" spans="1:23" x14ac:dyDescent="0.25">
      <c r="A66" s="34">
        <f t="shared" si="5"/>
        <v>0</v>
      </c>
      <c r="B66" s="155" t="s">
        <v>51</v>
      </c>
      <c r="C66" s="155"/>
      <c r="D66" s="20">
        <f t="shared" ca="1" si="7"/>
        <v>0</v>
      </c>
      <c r="E66" s="20">
        <f t="shared" ca="1" si="7"/>
        <v>0</v>
      </c>
      <c r="F66" s="20">
        <f t="shared" ca="1" si="7"/>
        <v>0</v>
      </c>
      <c r="G66" s="20">
        <f t="shared" ca="1" si="7"/>
        <v>0</v>
      </c>
      <c r="H66" s="20">
        <f t="shared" ca="1" si="7"/>
        <v>0</v>
      </c>
      <c r="I66" s="20">
        <f t="shared" ca="1" si="7"/>
        <v>0</v>
      </c>
      <c r="J66" s="20">
        <f t="shared" ca="1" si="7"/>
        <v>0</v>
      </c>
      <c r="K66" s="20">
        <f t="shared" ca="1" si="7"/>
        <v>0</v>
      </c>
      <c r="L66" s="20">
        <f t="shared" ca="1" si="7"/>
        <v>0</v>
      </c>
      <c r="M66" s="20">
        <f t="shared" ca="1" si="7"/>
        <v>0</v>
      </c>
      <c r="N66" s="20">
        <f t="shared" ca="1" si="7"/>
        <v>0</v>
      </c>
      <c r="O66" s="20">
        <f t="shared" ca="1" si="7"/>
        <v>0</v>
      </c>
      <c r="P66" s="20">
        <f t="shared" ca="1" si="7"/>
        <v>0</v>
      </c>
      <c r="Q66" s="20">
        <f t="shared" ca="1" si="7"/>
        <v>0</v>
      </c>
      <c r="R66" s="20">
        <f t="shared" ca="1" si="7"/>
        <v>0</v>
      </c>
      <c r="S66" s="20">
        <f t="shared" ca="1" si="7"/>
        <v>0</v>
      </c>
      <c r="T66" s="16">
        <f t="shared" ca="1" si="8"/>
        <v>0</v>
      </c>
      <c r="U66" s="17"/>
      <c r="V66" s="18"/>
      <c r="W66" s="11"/>
    </row>
    <row r="67" spans="1:23" x14ac:dyDescent="0.25">
      <c r="A67" s="34">
        <f t="shared" si="5"/>
        <v>0</v>
      </c>
      <c r="B67" s="155" t="s">
        <v>51</v>
      </c>
      <c r="C67" s="155"/>
      <c r="D67" s="20">
        <f t="shared" ca="1" si="7"/>
        <v>0</v>
      </c>
      <c r="E67" s="20">
        <f t="shared" ca="1" si="7"/>
        <v>0</v>
      </c>
      <c r="F67" s="20">
        <f t="shared" ca="1" si="7"/>
        <v>0</v>
      </c>
      <c r="G67" s="20">
        <f t="shared" ca="1" si="7"/>
        <v>0</v>
      </c>
      <c r="H67" s="20">
        <f t="shared" ca="1" si="7"/>
        <v>0</v>
      </c>
      <c r="I67" s="20">
        <f t="shared" ca="1" si="7"/>
        <v>0</v>
      </c>
      <c r="J67" s="20">
        <f t="shared" ca="1" si="7"/>
        <v>0</v>
      </c>
      <c r="K67" s="20">
        <f t="shared" ca="1" si="7"/>
        <v>0</v>
      </c>
      <c r="L67" s="20">
        <f t="shared" ca="1" si="7"/>
        <v>0</v>
      </c>
      <c r="M67" s="20">
        <f t="shared" ca="1" si="7"/>
        <v>0</v>
      </c>
      <c r="N67" s="20">
        <f t="shared" ca="1" si="7"/>
        <v>0</v>
      </c>
      <c r="O67" s="20">
        <f t="shared" ca="1" si="7"/>
        <v>0</v>
      </c>
      <c r="P67" s="20">
        <f t="shared" ca="1" si="7"/>
        <v>0</v>
      </c>
      <c r="Q67" s="20">
        <f t="shared" ca="1" si="7"/>
        <v>0</v>
      </c>
      <c r="R67" s="20">
        <f t="shared" ca="1" si="7"/>
        <v>0</v>
      </c>
      <c r="S67" s="20">
        <f t="shared" ca="1" si="7"/>
        <v>0</v>
      </c>
      <c r="T67" s="16">
        <f t="shared" ca="1" si="8"/>
        <v>0</v>
      </c>
      <c r="U67" s="17"/>
      <c r="V67" s="18"/>
      <c r="W67" s="11"/>
    </row>
    <row r="68" spans="1:23" ht="15.75" thickBot="1" x14ac:dyDescent="0.3">
      <c r="A68" s="34">
        <f t="shared" si="5"/>
        <v>0</v>
      </c>
      <c r="B68" s="155" t="s">
        <v>51</v>
      </c>
      <c r="C68" s="155"/>
      <c r="D68" s="15">
        <f t="shared" ca="1" si="7"/>
        <v>0</v>
      </c>
      <c r="E68" s="15">
        <f t="shared" ca="1" si="7"/>
        <v>0</v>
      </c>
      <c r="F68" s="15">
        <f t="shared" ca="1" si="7"/>
        <v>0</v>
      </c>
      <c r="G68" s="15">
        <f t="shared" ca="1" si="7"/>
        <v>0</v>
      </c>
      <c r="H68" s="15">
        <f t="shared" ca="1" si="7"/>
        <v>0</v>
      </c>
      <c r="I68" s="15">
        <f t="shared" ca="1" si="7"/>
        <v>0</v>
      </c>
      <c r="J68" s="15">
        <f t="shared" ca="1" si="7"/>
        <v>0</v>
      </c>
      <c r="K68" s="15">
        <f t="shared" ca="1" si="7"/>
        <v>0</v>
      </c>
      <c r="L68" s="15">
        <f t="shared" ca="1" si="7"/>
        <v>0</v>
      </c>
      <c r="M68" s="15">
        <f t="shared" ca="1" si="7"/>
        <v>0</v>
      </c>
      <c r="N68" s="15">
        <f t="shared" ca="1" si="7"/>
        <v>0</v>
      </c>
      <c r="O68" s="15">
        <f t="shared" ca="1" si="7"/>
        <v>0</v>
      </c>
      <c r="P68" s="15">
        <f t="shared" ca="1" si="7"/>
        <v>0</v>
      </c>
      <c r="Q68" s="15">
        <f t="shared" ca="1" si="7"/>
        <v>0</v>
      </c>
      <c r="R68" s="15">
        <f t="shared" ca="1" si="7"/>
        <v>0</v>
      </c>
      <c r="S68" s="15">
        <f t="shared" ca="1" si="7"/>
        <v>0</v>
      </c>
      <c r="T68" s="16">
        <f t="shared" ca="1" si="8"/>
        <v>0</v>
      </c>
      <c r="U68" s="17"/>
      <c r="V68" s="18"/>
      <c r="W68" s="11"/>
    </row>
    <row r="69" spans="1:23" ht="15.75" thickBot="1" x14ac:dyDescent="0.3">
      <c r="A69" s="22">
        <f>SUM(A48:A68)</f>
        <v>43</v>
      </c>
      <c r="B69" s="154" t="s">
        <v>21</v>
      </c>
      <c r="C69" s="154"/>
      <c r="D69" s="25">
        <f t="shared" ref="D69:T69" ca="1" si="10">SUM(D48:D68)</f>
        <v>1086.6666666666667</v>
      </c>
      <c r="E69" s="25">
        <f t="shared" ca="1" si="10"/>
        <v>7306.6666666666661</v>
      </c>
      <c r="F69" s="25">
        <f t="shared" ca="1" si="10"/>
        <v>106.66666666666667</v>
      </c>
      <c r="G69" s="25">
        <f t="shared" ca="1" si="10"/>
        <v>10555.555555555557</v>
      </c>
      <c r="H69" s="25">
        <f t="shared" ca="1" si="10"/>
        <v>51.111111111111114</v>
      </c>
      <c r="I69" s="25">
        <f t="shared" ca="1" si="10"/>
        <v>13.333333333333334</v>
      </c>
      <c r="J69" s="25">
        <f t="shared" ca="1" si="10"/>
        <v>117.77777777777779</v>
      </c>
      <c r="K69" s="25">
        <f t="shared" ca="1" si="10"/>
        <v>702.66666666666674</v>
      </c>
      <c r="L69" s="25">
        <f t="shared" ca="1" si="10"/>
        <v>2425.5555555555557</v>
      </c>
      <c r="M69" s="25">
        <f t="shared" ca="1" si="10"/>
        <v>566.66666666666674</v>
      </c>
      <c r="N69" s="25">
        <f t="shared" ca="1" si="10"/>
        <v>0</v>
      </c>
      <c r="O69" s="25">
        <f t="shared" ca="1" si="10"/>
        <v>1535.5555555555559</v>
      </c>
      <c r="P69" s="25">
        <f t="shared" ca="1" si="10"/>
        <v>72.333333333333329</v>
      </c>
      <c r="Q69" s="25">
        <f t="shared" ca="1" si="10"/>
        <v>0</v>
      </c>
      <c r="R69" s="25">
        <f t="shared" ca="1" si="10"/>
        <v>0</v>
      </c>
      <c r="S69" s="25">
        <f t="shared" ca="1" si="10"/>
        <v>3686.6666666666665</v>
      </c>
      <c r="T69" s="26">
        <f t="shared" ca="1" si="10"/>
        <v>28227.222222222223</v>
      </c>
      <c r="U69" s="27"/>
      <c r="V69" s="28"/>
      <c r="W69" s="29"/>
    </row>
    <row r="70" spans="1:23" x14ac:dyDescent="0.25">
      <c r="A70" s="37"/>
      <c r="C70" s="38"/>
      <c r="D70" s="39"/>
      <c r="E70" s="39"/>
      <c r="F70" s="39"/>
      <c r="G70" s="39"/>
      <c r="H70" s="39"/>
      <c r="I70" s="39"/>
      <c r="J70" s="39"/>
      <c r="K70" s="39"/>
      <c r="L70" s="39"/>
      <c r="M70" s="39"/>
      <c r="N70" s="40"/>
      <c r="O70" s="41"/>
      <c r="P70" s="40"/>
      <c r="Q70" s="40"/>
      <c r="R70" s="40"/>
      <c r="S70" s="39"/>
      <c r="T70" s="42"/>
      <c r="U70" s="21"/>
      <c r="V70" s="18"/>
      <c r="W70" s="11"/>
    </row>
    <row r="71" spans="1:23" x14ac:dyDescent="0.25">
      <c r="A71" s="37"/>
      <c r="C71" s="38"/>
      <c r="D71" s="39"/>
      <c r="E71" s="39"/>
      <c r="F71" s="39"/>
      <c r="G71" s="39"/>
      <c r="H71" s="39"/>
      <c r="I71" s="39"/>
      <c r="J71" s="39"/>
      <c r="K71" s="39"/>
      <c r="L71" s="39"/>
      <c r="M71" s="39"/>
      <c r="N71" s="40"/>
      <c r="O71" s="41"/>
      <c r="P71" s="40"/>
      <c r="Q71" s="40"/>
      <c r="R71" s="40"/>
      <c r="S71" s="39"/>
      <c r="T71" s="42"/>
      <c r="U71" s="21"/>
      <c r="V71" s="18"/>
      <c r="W71" s="11"/>
    </row>
    <row r="72" spans="1:23" x14ac:dyDescent="0.25">
      <c r="A72" s="37"/>
      <c r="C72" s="38"/>
      <c r="D72" s="39"/>
      <c r="E72" s="39"/>
      <c r="F72" s="39"/>
      <c r="G72" s="39"/>
      <c r="H72" s="39"/>
      <c r="I72" s="39"/>
      <c r="J72" s="39"/>
      <c r="K72" s="39"/>
      <c r="L72" s="39"/>
      <c r="M72" s="39"/>
      <c r="N72" s="40"/>
      <c r="O72" s="41"/>
      <c r="P72" s="40"/>
      <c r="Q72" s="40"/>
      <c r="R72" s="40"/>
      <c r="S72" s="39"/>
      <c r="T72" s="42"/>
      <c r="U72" s="21"/>
      <c r="V72" s="18"/>
      <c r="W72" s="11"/>
    </row>
    <row r="73" spans="1:23" x14ac:dyDescent="0.25">
      <c r="A73" s="37"/>
      <c r="C73" s="38"/>
      <c r="D73" s="39"/>
      <c r="E73" s="39"/>
      <c r="F73" s="39"/>
      <c r="G73" s="39"/>
      <c r="H73" s="39"/>
      <c r="I73" s="39"/>
      <c r="J73" s="39"/>
      <c r="K73" s="39"/>
      <c r="L73" s="39"/>
      <c r="M73" s="39"/>
      <c r="N73" s="40"/>
      <c r="O73" s="41"/>
      <c r="P73" s="40"/>
      <c r="Q73" s="40"/>
      <c r="R73" s="40"/>
      <c r="S73" s="39"/>
      <c r="T73" s="42"/>
      <c r="U73" s="21"/>
      <c r="V73" s="18"/>
      <c r="W73" s="11"/>
    </row>
    <row r="74" spans="1:23" x14ac:dyDescent="0.25">
      <c r="A74" s="37"/>
      <c r="C74" s="38"/>
      <c r="D74" s="39"/>
      <c r="E74" s="39"/>
      <c r="F74" s="39"/>
      <c r="G74" s="39"/>
      <c r="H74" s="39"/>
      <c r="I74" s="39"/>
      <c r="J74" s="39"/>
      <c r="K74" s="39"/>
      <c r="L74" s="39"/>
      <c r="M74" s="39"/>
      <c r="N74" s="40"/>
      <c r="O74" s="41"/>
      <c r="P74" s="40"/>
      <c r="Q74" s="40"/>
      <c r="R74" s="40"/>
      <c r="S74" s="39"/>
      <c r="T74" s="42"/>
      <c r="U74" s="21"/>
      <c r="V74" s="18"/>
      <c r="W74" s="11"/>
    </row>
    <row r="75" spans="1:23" x14ac:dyDescent="0.25">
      <c r="A75" s="37"/>
      <c r="C75" s="38"/>
      <c r="D75" s="39"/>
      <c r="E75" s="39"/>
      <c r="F75" s="39"/>
      <c r="G75" s="39"/>
      <c r="H75" s="39"/>
      <c r="I75" s="39"/>
      <c r="J75" s="39"/>
      <c r="K75" s="39"/>
      <c r="L75" s="39"/>
      <c r="M75" s="39"/>
      <c r="N75" s="40"/>
      <c r="O75" s="41"/>
      <c r="P75" s="40"/>
      <c r="Q75" s="40"/>
      <c r="R75" s="40"/>
      <c r="S75" s="39"/>
      <c r="T75" s="42"/>
      <c r="U75" s="21"/>
      <c r="V75" s="18"/>
      <c r="W75" s="11"/>
    </row>
  </sheetData>
  <mergeCells count="23">
    <mergeCell ref="B53:C53"/>
    <mergeCell ref="B54:C54"/>
    <mergeCell ref="B55:C55"/>
    <mergeCell ref="B52:C52"/>
    <mergeCell ref="B1:U1"/>
    <mergeCell ref="B48:C48"/>
    <mergeCell ref="B49:C49"/>
    <mergeCell ref="B50:C50"/>
    <mergeCell ref="B51:C51"/>
    <mergeCell ref="B69:C69"/>
    <mergeCell ref="B65:C65"/>
    <mergeCell ref="B56:C56"/>
    <mergeCell ref="B57:C57"/>
    <mergeCell ref="B66:C66"/>
    <mergeCell ref="B67:C67"/>
    <mergeCell ref="B68:C68"/>
    <mergeCell ref="B63:C63"/>
    <mergeCell ref="B64:C64"/>
    <mergeCell ref="B58:C58"/>
    <mergeCell ref="B59:C59"/>
    <mergeCell ref="B60:C60"/>
    <mergeCell ref="B61:C61"/>
    <mergeCell ref="B62:C6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Review 2013</vt:lpstr>
      <vt:lpstr>LS 2013</vt:lpstr>
      <vt:lpstr>LCS Jan-13</vt:lpstr>
      <vt:lpstr>LCS Feb-13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DAHER CIS</dc:creator>
  <cp:lastModifiedBy>DAHER CIS</cp:lastModifiedBy>
  <dcterms:created xsi:type="dcterms:W3CDTF">2014-06-11T05:40:35Z</dcterms:created>
  <dcterms:modified xsi:type="dcterms:W3CDTF">2014-06-30T07:48:23Z</dcterms:modified>
</cp:coreProperties>
</file>