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10" yWindow="-240" windowWidth="28830" windowHeight="12855" activeTab="3"/>
  </bookViews>
  <sheets>
    <sheet name="Client" sheetId="5" r:id="rId1"/>
    <sheet name="Produits" sheetId="4" r:id="rId2"/>
    <sheet name="Saisie des Commandes" sheetId="1" r:id="rId3"/>
    <sheet name="Bon de commande" sheetId="3" r:id="rId4"/>
  </sheets>
  <calcPr calcId="145621"/>
</workbook>
</file>

<file path=xl/calcChain.xml><?xml version="1.0" encoding="utf-8"?>
<calcChain xmlns="http://schemas.openxmlformats.org/spreadsheetml/2006/main">
  <c r="K36" i="3" l="1"/>
  <c r="L52" i="3"/>
  <c r="L51" i="3"/>
  <c r="L50" i="3"/>
  <c r="L36" i="3"/>
  <c r="I36" i="3"/>
  <c r="H36" i="3"/>
  <c r="B36" i="3"/>
  <c r="A36" i="3"/>
  <c r="F5" i="1" l="1"/>
  <c r="E6" i="1"/>
  <c r="F6" i="1"/>
  <c r="G6" i="1"/>
  <c r="J6" i="1"/>
  <c r="E7" i="1"/>
  <c r="F7" i="1"/>
  <c r="G7" i="1"/>
  <c r="J7" i="1"/>
  <c r="E8" i="1"/>
  <c r="F8" i="1"/>
  <c r="G8" i="1"/>
  <c r="J8" i="1"/>
  <c r="E9" i="1"/>
  <c r="F9" i="1"/>
  <c r="G9" i="1"/>
  <c r="J9" i="1"/>
  <c r="E10" i="1"/>
  <c r="F10" i="1"/>
  <c r="G10" i="1"/>
  <c r="J10" i="1"/>
  <c r="E11" i="1"/>
  <c r="F11" i="1"/>
  <c r="G11" i="1"/>
  <c r="J11" i="1"/>
  <c r="E12" i="1"/>
  <c r="F12" i="1"/>
  <c r="G12" i="1"/>
  <c r="J12" i="1"/>
  <c r="E13" i="1"/>
  <c r="F13" i="1"/>
  <c r="G13" i="1"/>
  <c r="J13" i="1"/>
  <c r="E14" i="1"/>
  <c r="F14" i="1"/>
  <c r="G14" i="1"/>
  <c r="J14" i="1"/>
  <c r="E15" i="1"/>
  <c r="F15" i="1"/>
  <c r="G15" i="1"/>
  <c r="J15" i="1"/>
  <c r="E16" i="1"/>
  <c r="F16" i="1"/>
  <c r="G16" i="1"/>
  <c r="J16" i="1"/>
  <c r="E17" i="1"/>
  <c r="F17" i="1"/>
  <c r="G17" i="1"/>
  <c r="J17" i="1"/>
  <c r="E18" i="1"/>
  <c r="F18" i="1"/>
  <c r="G18" i="1"/>
  <c r="J18" i="1"/>
  <c r="E19" i="1"/>
  <c r="F19" i="1"/>
  <c r="G19" i="1"/>
  <c r="J19" i="1"/>
  <c r="E20" i="1"/>
  <c r="F20" i="1"/>
  <c r="G20" i="1"/>
  <c r="J20" i="1"/>
  <c r="E21" i="1"/>
  <c r="F21" i="1"/>
  <c r="G21" i="1"/>
  <c r="J21" i="1"/>
  <c r="E22" i="1"/>
  <c r="F22" i="1"/>
  <c r="G22" i="1"/>
  <c r="J22" i="1"/>
  <c r="E23" i="1"/>
  <c r="F23" i="1"/>
  <c r="G23" i="1"/>
  <c r="J23" i="1"/>
  <c r="E24" i="1"/>
  <c r="F24" i="1"/>
  <c r="G24" i="1"/>
  <c r="J24" i="1"/>
  <c r="E25" i="1"/>
  <c r="F25" i="1"/>
  <c r="G25" i="1"/>
  <c r="J25" i="1"/>
  <c r="E26" i="1"/>
  <c r="F26" i="1"/>
  <c r="G26" i="1"/>
  <c r="J26" i="1"/>
  <c r="E27" i="1"/>
  <c r="F27" i="1"/>
  <c r="G27" i="1"/>
  <c r="J27" i="1"/>
  <c r="E28" i="1"/>
  <c r="F28" i="1"/>
  <c r="G28" i="1"/>
  <c r="J28" i="1"/>
  <c r="E29" i="1"/>
  <c r="F29" i="1"/>
  <c r="G29" i="1"/>
  <c r="J29" i="1"/>
  <c r="E30" i="1"/>
  <c r="F30" i="1"/>
  <c r="G30" i="1"/>
  <c r="J30" i="1"/>
  <c r="E31" i="1"/>
  <c r="F31" i="1"/>
  <c r="G31" i="1"/>
  <c r="J31" i="1"/>
  <c r="I7" i="3" l="1"/>
  <c r="I13" i="3" s="1"/>
  <c r="I4" i="3"/>
  <c r="J3" i="1"/>
  <c r="J4" i="1"/>
  <c r="J5" i="1"/>
  <c r="E3" i="1"/>
  <c r="F3" i="1"/>
  <c r="G3" i="1"/>
  <c r="E4" i="1"/>
  <c r="F4" i="1"/>
  <c r="G4" i="1"/>
  <c r="E5" i="1"/>
  <c r="G5" i="1"/>
  <c r="J2" i="1"/>
  <c r="G2" i="1"/>
  <c r="F2" i="1"/>
  <c r="E2" i="1"/>
  <c r="I9" i="3" l="1"/>
  <c r="I10" i="3"/>
  <c r="I8" i="3"/>
  <c r="I11" i="3"/>
  <c r="I12" i="3"/>
</calcChain>
</file>

<file path=xl/sharedStrings.xml><?xml version="1.0" encoding="utf-8"?>
<sst xmlns="http://schemas.openxmlformats.org/spreadsheetml/2006/main" count="127" uniqueCount="87">
  <si>
    <t>Code client</t>
  </si>
  <si>
    <t>N° de commande</t>
  </si>
  <si>
    <t>Date de comande</t>
  </si>
  <si>
    <t>Société</t>
  </si>
  <si>
    <t>Adresse postale</t>
  </si>
  <si>
    <t>Adresse mail</t>
  </si>
  <si>
    <t>Tél</t>
  </si>
  <si>
    <t>Désignation produit</t>
  </si>
  <si>
    <t>Réf.</t>
  </si>
  <si>
    <t>Quantité</t>
  </si>
  <si>
    <t>Taille</t>
  </si>
  <si>
    <t>Prix</t>
  </si>
  <si>
    <t>Mode de règlement</t>
  </si>
  <si>
    <t>Commentaires</t>
  </si>
  <si>
    <t>Contact</t>
  </si>
  <si>
    <t>Adresse :</t>
  </si>
  <si>
    <t>Contact :</t>
  </si>
  <si>
    <t>Date de livraison souhaitée</t>
  </si>
  <si>
    <t>Référence</t>
  </si>
  <si>
    <t>Désignation</t>
  </si>
  <si>
    <t>BON DE COMMANDE</t>
  </si>
  <si>
    <t>N°</t>
  </si>
  <si>
    <t>Date</t>
  </si>
  <si>
    <t xml:space="preserve"> </t>
  </si>
  <si>
    <t>Nom / Societe :</t>
  </si>
  <si>
    <t>Code postal – Ville :</t>
  </si>
  <si>
    <t>Téléphone :</t>
  </si>
  <si>
    <t>E-mail :</t>
  </si>
  <si>
    <t>Qté</t>
  </si>
  <si>
    <t>Tel : 06 66 66 66 66</t>
  </si>
  <si>
    <t>75017 Paris</t>
  </si>
  <si>
    <t xml:space="preserve">6 avenue Porte de Champerret </t>
  </si>
  <si>
    <t>XS</t>
  </si>
  <si>
    <t>S</t>
  </si>
  <si>
    <t>M</t>
  </si>
  <si>
    <t>L</t>
  </si>
  <si>
    <t>XL</t>
  </si>
  <si>
    <t>XXL</t>
  </si>
  <si>
    <t>XXXL</t>
  </si>
  <si>
    <t>Sérigraphie</t>
  </si>
  <si>
    <t>T-shirts MC</t>
  </si>
  <si>
    <t>oui</t>
  </si>
  <si>
    <t>non</t>
  </si>
  <si>
    <t>Département</t>
  </si>
  <si>
    <t>C&amp;T</t>
  </si>
  <si>
    <t>Tailles</t>
  </si>
  <si>
    <t>TMC_CT_1</t>
  </si>
  <si>
    <t>TMC_CT_2</t>
  </si>
  <si>
    <t>TMC_M_1</t>
  </si>
  <si>
    <t>TMC_M_2</t>
  </si>
  <si>
    <t>OODJI</t>
  </si>
  <si>
    <t>12 Place de la Défense</t>
  </si>
  <si>
    <t>Prix unitaire</t>
  </si>
  <si>
    <t>Mode de règlement possible</t>
  </si>
  <si>
    <t>30 jours</t>
  </si>
  <si>
    <t>40 jours</t>
  </si>
  <si>
    <t>60 jours</t>
  </si>
  <si>
    <t>N° Client :</t>
  </si>
  <si>
    <t>Code postal - Ville</t>
  </si>
  <si>
    <t>92400 - Courbevoie</t>
  </si>
  <si>
    <t>75017 - Paris</t>
  </si>
  <si>
    <t>Nom de la société (ou logo)</t>
  </si>
  <si>
    <t>N° tva intracommunautaire</t>
  </si>
  <si>
    <t>4 Avenue Paul Valery</t>
  </si>
  <si>
    <t>34720 Caux</t>
  </si>
  <si>
    <t>Tel : 06 84 47 93 17</t>
  </si>
  <si>
    <t>Fax :</t>
  </si>
  <si>
    <t>N° siret :</t>
  </si>
  <si>
    <t>Ref</t>
  </si>
  <si>
    <t xml:space="preserve">Désignation      </t>
  </si>
  <si>
    <t>Prix unitaire HT</t>
  </si>
  <si>
    <t>Rem</t>
  </si>
  <si>
    <t>Prix unitaire HT R</t>
  </si>
  <si>
    <t>Total
HT</t>
  </si>
  <si>
    <t xml:space="preserve">  FRAIS DE PORT</t>
  </si>
  <si>
    <t/>
  </si>
  <si>
    <t>Total HT</t>
  </si>
  <si>
    <t>TVA 20%</t>
  </si>
  <si>
    <t>Total TTC</t>
  </si>
  <si>
    <t>ERP Paris</t>
  </si>
  <si>
    <t>ERPPARIS@gmail.com</t>
  </si>
  <si>
    <t>ERPARIS</t>
  </si>
  <si>
    <t>ARNOLD</t>
  </si>
  <si>
    <t>JUNIOR</t>
  </si>
  <si>
    <t>1 avenue Porte de Champerret</t>
  </si>
  <si>
    <t>arnold.jeremy@oodji.com</t>
  </si>
  <si>
    <t>junior.eric@hec.fr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</si>
</sst>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5" formatCode="_-* #,##0.00&quot; €&quot;_-;\-* #,##0.00&quot; €&quot;_-;_-* \-??&quot; €&quot;_-;_-@_-"/>
    <numFmt numFmtId="166" formatCode="00000000000"/>
    <numFmt numFmtId="167" formatCode="0#&quot; &quot;##&quot; &quot;##&quot; &quot;##&quot; &quot;##"/>
    <numFmt numFmtId="168" formatCode="000,000,000,000"/>
    <numFmt numFmtId="169" formatCode="#,##0.00\ &quot;€&quot;"/>
    <numFmt numFmtId="171" formatCode="#,##0.00&quot; €&quot;"/>
    <numFmt numFmtId="172" formatCode="&quot;j.&quot;m&quot;.aa&quot;;@"/>
    <numFmt numFmtId="173" formatCode="[$€-2]\ #,##0.00"/>
    <numFmt numFmtId="174" formatCode="#,##0.00\ [$€-1]"/>
    <numFmt numFmtId="175" formatCode="@&quot;  &quot;"/>
    <numFmt numFmtId="177" formatCode="_-* #,##0.00\ [$€-40C]_-;\-* #,##0.00\ [$€-40C]_-;_-* &quot;-&quot;??\ [$€-40C]_-;_-@_-"/>
  </numFmts>
  <fonts count="3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rgb="FF9C6500"/>
      <name val="Arial"/>
      <family val="2"/>
    </font>
    <font>
      <b/>
      <sz val="10"/>
      <name val="Arial"/>
      <family val="2"/>
    </font>
    <font>
      <u/>
      <sz val="11"/>
      <color indexed="12"/>
      <name val="Calibri"/>
      <family val="2"/>
    </font>
    <font>
      <b/>
      <sz val="9"/>
      <name val="Verdana"/>
      <family val="2"/>
    </font>
    <font>
      <sz val="9"/>
      <color indexed="8"/>
      <name val="Verdana"/>
      <family val="2"/>
    </font>
    <font>
      <b/>
      <sz val="9"/>
      <color indexed="9"/>
      <name val="Verdana"/>
      <family val="2"/>
    </font>
    <font>
      <sz val="9"/>
      <color theme="1"/>
      <name val="Calibri"/>
      <family val="2"/>
      <scheme val="minor"/>
    </font>
    <font>
      <sz val="9"/>
      <name val="Verdana"/>
      <family val="2"/>
    </font>
    <font>
      <b/>
      <u/>
      <sz val="9"/>
      <name val="Verdana"/>
      <family val="2"/>
    </font>
    <font>
      <sz val="9"/>
      <name val="Arial"/>
      <family val="2"/>
    </font>
    <font>
      <b/>
      <sz val="9"/>
      <name val="Americorps"/>
      <charset val="1"/>
    </font>
    <font>
      <b/>
      <sz val="9"/>
      <name val="Verdana"/>
      <family val="2"/>
      <charset val="1"/>
    </font>
    <font>
      <b/>
      <sz val="9"/>
      <name val="Helvetica 65 Medium"/>
      <charset val="1"/>
    </font>
    <font>
      <b/>
      <sz val="9"/>
      <color indexed="8"/>
      <name val="Verdana"/>
      <family val="2"/>
      <charset val="1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name val="Verdana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Verdana"/>
      <family val="2"/>
    </font>
    <font>
      <b/>
      <sz val="12"/>
      <name val="Verdana"/>
      <family val="2"/>
    </font>
    <font>
      <sz val="12"/>
      <color indexed="8"/>
      <name val="Verdana"/>
      <family val="2"/>
    </font>
    <font>
      <sz val="12"/>
      <name val="Verdana"/>
      <family val="2"/>
    </font>
    <font>
      <b/>
      <u/>
      <sz val="12"/>
      <name val="Verdana"/>
      <family val="2"/>
    </font>
    <font>
      <b/>
      <sz val="12"/>
      <color indexed="9"/>
      <name val="Verdana"/>
      <family val="2"/>
    </font>
    <font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9"/>
        <bgColor indexed="26"/>
      </patternFill>
    </fill>
    <fill>
      <patternFill patternType="solid">
        <fgColor rgb="FF660066"/>
        <bgColor indexed="21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0"/>
        <bgColor indexed="21"/>
      </patternFill>
    </fill>
  </fills>
  <borders count="28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/>
      <diagonal/>
    </border>
  </borders>
  <cellStyleXfs count="7">
    <xf numFmtId="0" fontId="0" fillId="0" borderId="0"/>
    <xf numFmtId="0" fontId="2" fillId="0" borderId="0"/>
    <xf numFmtId="0" fontId="4" fillId="2" borderId="0" applyNumberFormat="0" applyBorder="0" applyAlignment="0" applyProtection="0"/>
    <xf numFmtId="0" fontId="3" fillId="0" borderId="0"/>
    <xf numFmtId="165" fontId="3" fillId="0" borderId="0" applyFill="0" applyBorder="0" applyAlignment="0" applyProtection="0"/>
    <xf numFmtId="0" fontId="6" fillId="0" borderId="0" applyNumberFormat="0" applyFill="0" applyBorder="0" applyAlignment="0" applyProtection="0"/>
    <xf numFmtId="165" fontId="2" fillId="0" borderId="0" applyFill="0" applyBorder="0" applyAlignment="0" applyProtection="0"/>
  </cellStyleXfs>
  <cellXfs count="115">
    <xf numFmtId="0" fontId="0" fillId="0" borderId="0" xfId="0"/>
    <xf numFmtId="0" fontId="0" fillId="0" borderId="0" xfId="0" applyAlignment="1">
      <alignment horizontal="center" vertical="center"/>
    </xf>
    <xf numFmtId="0" fontId="10" fillId="0" borderId="0" xfId="0" applyFont="1"/>
    <xf numFmtId="0" fontId="13" fillId="0" borderId="0" xfId="3" applyFont="1" applyFill="1"/>
    <xf numFmtId="0" fontId="8" fillId="0" borderId="0" xfId="3" applyFont="1" applyFill="1" applyBorder="1" applyAlignment="1">
      <alignment vertical="center"/>
    </xf>
    <xf numFmtId="0" fontId="11" fillId="0" borderId="0" xfId="3" applyFont="1" applyFill="1" applyBorder="1" applyAlignment="1">
      <alignment vertical="center"/>
    </xf>
    <xf numFmtId="0" fontId="7" fillId="0" borderId="0" xfId="3" applyFont="1" applyFill="1" applyBorder="1" applyAlignment="1">
      <alignment vertical="center"/>
    </xf>
    <xf numFmtId="0" fontId="12" fillId="0" borderId="0" xfId="3" applyFont="1" applyFill="1" applyBorder="1" applyAlignment="1">
      <alignment horizontal="right" vertical="center"/>
    </xf>
    <xf numFmtId="0" fontId="7" fillId="0" borderId="0" xfId="3" applyFont="1" applyFill="1" applyBorder="1" applyAlignment="1">
      <alignment horizontal="left" vertical="center"/>
    </xf>
    <xf numFmtId="0" fontId="8" fillId="0" borderId="0" xfId="3" applyFont="1" applyFill="1" applyBorder="1" applyAlignment="1">
      <alignment horizontal="left" vertical="center"/>
    </xf>
    <xf numFmtId="0" fontId="15" fillId="0" borderId="0" xfId="3" applyFont="1" applyFill="1" applyBorder="1" applyAlignment="1">
      <alignment horizontal="left" vertical="center"/>
    </xf>
    <xf numFmtId="0" fontId="16" fillId="0" borderId="0" xfId="3" applyFont="1" applyFill="1" applyBorder="1" applyAlignment="1">
      <alignment horizontal="left" vertical="center"/>
    </xf>
    <xf numFmtId="0" fontId="11" fillId="0" borderId="0" xfId="5" applyNumberFormat="1" applyFont="1" applyFill="1" applyBorder="1" applyAlignment="1" applyProtection="1">
      <alignment horizontal="left" vertical="center"/>
    </xf>
    <xf numFmtId="0" fontId="17" fillId="0" borderId="0" xfId="3" applyFont="1" applyFill="1" applyBorder="1" applyAlignment="1">
      <alignment horizontal="left" vertical="center"/>
    </xf>
    <xf numFmtId="0" fontId="11" fillId="0" borderId="0" xfId="3" applyFont="1" applyFill="1" applyBorder="1" applyAlignment="1">
      <alignment horizontal="right" vertical="center" wrapText="1"/>
    </xf>
    <xf numFmtId="0" fontId="11" fillId="0" borderId="0" xfId="3" applyFont="1" applyFill="1" applyBorder="1" applyAlignment="1">
      <alignment horizontal="right" vertical="center"/>
    </xf>
    <xf numFmtId="0" fontId="11" fillId="0" borderId="0" xfId="3" applyFont="1" applyFill="1" applyBorder="1" applyAlignment="1">
      <alignment horizontal="left" vertical="center" wrapText="1"/>
    </xf>
    <xf numFmtId="0" fontId="6" fillId="0" borderId="0" xfId="5" applyFill="1" applyBorder="1" applyAlignment="1">
      <alignment horizontal="left" vertical="center"/>
    </xf>
    <xf numFmtId="0" fontId="11" fillId="0" borderId="0" xfId="3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8" fillId="0" borderId="6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166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0" borderId="3" xfId="5" applyBorder="1" applyAlignment="1">
      <alignment horizontal="center" vertical="center"/>
    </xf>
    <xf numFmtId="167" fontId="0" fillId="0" borderId="3" xfId="0" applyNumberFormat="1" applyBorder="1" applyAlignment="1">
      <alignment horizontal="center" vertical="center"/>
    </xf>
    <xf numFmtId="166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5" xfId="5" applyBorder="1" applyAlignment="1">
      <alignment horizontal="center" vertical="center"/>
    </xf>
    <xf numFmtId="167" fontId="0" fillId="0" borderId="5" xfId="0" applyNumberFormat="1" applyBorder="1" applyAlignment="1">
      <alignment horizontal="center" vertical="center"/>
    </xf>
    <xf numFmtId="166" fontId="5" fillId="0" borderId="7" xfId="1" applyNumberFormat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167" fontId="5" fillId="0" borderId="8" xfId="1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20" fillId="0" borderId="0" xfId="3" applyFont="1" applyFill="1" applyBorder="1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9" fontId="0" fillId="0" borderId="3" xfId="0" applyNumberFormat="1" applyBorder="1" applyAlignment="1">
      <alignment horizontal="center" vertical="center"/>
    </xf>
    <xf numFmtId="169" fontId="0" fillId="0" borderId="5" xfId="0" applyNumberFormat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169" fontId="5" fillId="0" borderId="8" xfId="1" applyNumberFormat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168" fontId="21" fillId="5" borderId="7" xfId="0" applyNumberFormat="1" applyFont="1" applyFill="1" applyBorder="1" applyAlignment="1">
      <alignment horizontal="center" vertical="center" wrapText="1"/>
    </xf>
    <xf numFmtId="0" fontId="5" fillId="5" borderId="8" xfId="1" applyFont="1" applyFill="1" applyBorder="1" applyAlignment="1">
      <alignment horizontal="center" vertical="center" wrapText="1"/>
    </xf>
    <xf numFmtId="168" fontId="21" fillId="5" borderId="8" xfId="0" applyNumberFormat="1" applyFont="1" applyFill="1" applyBorder="1" applyAlignment="1">
      <alignment horizontal="center" vertical="center" wrapText="1"/>
    </xf>
    <xf numFmtId="168" fontId="22" fillId="5" borderId="5" xfId="0" applyNumberFormat="1" applyFont="1" applyFill="1" applyBorder="1" applyAlignment="1">
      <alignment horizontal="center" vertical="center"/>
    </xf>
    <xf numFmtId="14" fontId="22" fillId="5" borderId="5" xfId="0" applyNumberFormat="1" applyFont="1" applyFill="1" applyBorder="1" applyAlignment="1">
      <alignment horizontal="center" vertical="center"/>
    </xf>
    <xf numFmtId="168" fontId="22" fillId="5" borderId="3" xfId="0" applyNumberFormat="1" applyFont="1" applyFill="1" applyBorder="1" applyAlignment="1">
      <alignment horizontal="center" vertical="center"/>
    </xf>
    <xf numFmtId="14" fontId="22" fillId="5" borderId="3" xfId="0" applyNumberFormat="1" applyFont="1" applyFill="1" applyBorder="1" applyAlignment="1">
      <alignment horizontal="center" vertical="center"/>
    </xf>
    <xf numFmtId="0" fontId="22" fillId="5" borderId="3" xfId="0" applyFont="1" applyFill="1" applyBorder="1" applyAlignment="1">
      <alignment horizontal="center" vertical="center"/>
    </xf>
    <xf numFmtId="3" fontId="5" fillId="5" borderId="8" xfId="1" applyNumberFormat="1" applyFont="1" applyFill="1" applyBorder="1" applyAlignment="1">
      <alignment horizontal="center" vertical="center" wrapText="1"/>
    </xf>
    <xf numFmtId="3" fontId="0" fillId="5" borderId="5" xfId="0" applyNumberForma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3" fontId="0" fillId="5" borderId="3" xfId="0" applyNumberForma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14" fontId="1" fillId="5" borderId="8" xfId="0" applyNumberFormat="1" applyFont="1" applyFill="1" applyBorder="1" applyAlignment="1">
      <alignment horizontal="center" vertical="center" wrapText="1"/>
    </xf>
    <xf numFmtId="14" fontId="0" fillId="5" borderId="5" xfId="0" applyNumberFormat="1" applyFill="1" applyBorder="1" applyAlignment="1">
      <alignment horizontal="center" vertical="center"/>
    </xf>
    <xf numFmtId="14" fontId="0" fillId="5" borderId="3" xfId="0" applyNumberFormat="1" applyFill="1" applyBorder="1" applyAlignment="1">
      <alignment horizontal="center" vertical="center"/>
    </xf>
    <xf numFmtId="3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2" fillId="5" borderId="3" xfId="0" applyNumberFormat="1" applyFont="1" applyFill="1" applyBorder="1" applyAlignment="1">
      <alignment horizontal="center" vertical="center"/>
    </xf>
    <xf numFmtId="0" fontId="9" fillId="4" borderId="15" xfId="3" applyFont="1" applyFill="1" applyBorder="1" applyAlignment="1">
      <alignment vertical="center"/>
    </xf>
    <xf numFmtId="0" fontId="12" fillId="0" borderId="0" xfId="3" applyFont="1" applyFill="1" applyBorder="1" applyAlignment="1">
      <alignment vertical="center"/>
    </xf>
    <xf numFmtId="0" fontId="14" fillId="0" borderId="0" xfId="3" applyFont="1" applyFill="1" applyBorder="1" applyAlignment="1">
      <alignment vertical="center"/>
    </xf>
    <xf numFmtId="168" fontId="0" fillId="0" borderId="0" xfId="0" applyNumberFormat="1" applyBorder="1" applyAlignment="1">
      <alignment vertical="center"/>
    </xf>
    <xf numFmtId="0" fontId="15" fillId="0" borderId="0" xfId="3" applyFont="1" applyFill="1" applyBorder="1" applyAlignment="1">
      <alignment vertical="center"/>
    </xf>
    <xf numFmtId="0" fontId="9" fillId="4" borderId="4" xfId="3" applyFont="1" applyFill="1" applyBorder="1" applyAlignment="1">
      <alignment vertical="center"/>
    </xf>
    <xf numFmtId="0" fontId="9" fillId="4" borderId="16" xfId="3" applyFont="1" applyFill="1" applyBorder="1" applyAlignment="1">
      <alignment vertical="center"/>
    </xf>
    <xf numFmtId="0" fontId="9" fillId="4" borderId="17" xfId="3" applyFont="1" applyFill="1" applyBorder="1" applyAlignment="1">
      <alignment vertical="center"/>
    </xf>
    <xf numFmtId="0" fontId="7" fillId="3" borderId="18" xfId="3" applyFont="1" applyFill="1" applyBorder="1" applyAlignment="1">
      <alignment horizontal="center" vertical="center"/>
    </xf>
    <xf numFmtId="0" fontId="7" fillId="3" borderId="19" xfId="3" applyFont="1" applyFill="1" applyBorder="1" applyAlignment="1">
      <alignment horizontal="center" vertical="center"/>
    </xf>
    <xf numFmtId="168" fontId="23" fillId="0" borderId="0" xfId="0" applyNumberFormat="1" applyFont="1" applyBorder="1" applyAlignment="1">
      <alignment vertical="center"/>
    </xf>
    <xf numFmtId="168" fontId="23" fillId="0" borderId="1" xfId="0" applyNumberFormat="1" applyFont="1" applyBorder="1" applyAlignment="1">
      <alignment horizontal="center" vertical="center"/>
    </xf>
    <xf numFmtId="168" fontId="23" fillId="0" borderId="2" xfId="0" applyNumberFormat="1" applyFont="1" applyBorder="1" applyAlignment="1">
      <alignment horizontal="center" vertical="center"/>
    </xf>
    <xf numFmtId="14" fontId="24" fillId="3" borderId="20" xfId="3" applyNumberFormat="1" applyFont="1" applyFill="1" applyBorder="1" applyAlignment="1">
      <alignment horizontal="center" vertical="center"/>
    </xf>
    <xf numFmtId="14" fontId="24" fillId="3" borderId="21" xfId="3" applyNumberFormat="1" applyFont="1" applyFill="1" applyBorder="1" applyAlignment="1">
      <alignment horizontal="center" vertical="center"/>
    </xf>
    <xf numFmtId="0" fontId="26" fillId="3" borderId="0" xfId="1" applyFont="1" applyFill="1" applyBorder="1" applyAlignment="1">
      <alignment vertical="center"/>
    </xf>
    <xf numFmtId="0" fontId="27" fillId="3" borderId="0" xfId="1" applyFont="1" applyFill="1" applyBorder="1" applyAlignment="1">
      <alignment vertical="center"/>
    </xf>
    <xf numFmtId="0" fontId="27" fillId="3" borderId="0" xfId="1" applyFont="1" applyFill="1" applyBorder="1" applyAlignment="1">
      <alignment horizontal="left" vertical="center"/>
    </xf>
    <xf numFmtId="0" fontId="30" fillId="0" borderId="0" xfId="1" applyFont="1"/>
    <xf numFmtId="0" fontId="30" fillId="0" borderId="0" xfId="1" applyFont="1" applyBorder="1"/>
    <xf numFmtId="171" fontId="27" fillId="3" borderId="22" xfId="1" applyNumberFormat="1" applyFont="1" applyFill="1" applyBorder="1" applyAlignment="1">
      <alignment horizontal="center" vertical="center"/>
    </xf>
    <xf numFmtId="172" fontId="27" fillId="6" borderId="22" xfId="1" applyNumberFormat="1" applyFont="1" applyFill="1" applyBorder="1" applyAlignment="1">
      <alignment horizontal="left" vertical="center"/>
    </xf>
    <xf numFmtId="0" fontId="27" fillId="6" borderId="22" xfId="1" applyFont="1" applyFill="1" applyBorder="1" applyAlignment="1">
      <alignment horizontal="left" vertical="center" wrapText="1"/>
    </xf>
    <xf numFmtId="173" fontId="27" fillId="6" borderId="22" xfId="1" applyNumberFormat="1" applyFont="1" applyFill="1" applyBorder="1" applyAlignment="1">
      <alignment horizontal="center" vertical="center"/>
    </xf>
    <xf numFmtId="174" fontId="27" fillId="6" borderId="22" xfId="1" applyNumberFormat="1" applyFont="1" applyFill="1" applyBorder="1" applyAlignment="1">
      <alignment horizontal="center" vertical="center"/>
    </xf>
    <xf numFmtId="175" fontId="25" fillId="3" borderId="22" xfId="1" applyNumberFormat="1" applyFont="1" applyFill="1" applyBorder="1" applyAlignment="1">
      <alignment horizontal="right" vertical="center"/>
    </xf>
    <xf numFmtId="175" fontId="27" fillId="3" borderId="22" xfId="1" applyNumberFormat="1" applyFont="1" applyFill="1" applyBorder="1" applyAlignment="1">
      <alignment horizontal="right" vertical="center"/>
    </xf>
    <xf numFmtId="0" fontId="28" fillId="3" borderId="0" xfId="1" applyFont="1" applyFill="1" applyBorder="1" applyAlignment="1">
      <alignment horizontal="left" vertical="center" wrapText="1"/>
    </xf>
    <xf numFmtId="171" fontId="25" fillId="3" borderId="22" xfId="1" applyNumberFormat="1" applyFont="1" applyFill="1" applyBorder="1" applyAlignment="1">
      <alignment horizontal="center" vertical="center"/>
    </xf>
    <xf numFmtId="0" fontId="28" fillId="3" borderId="0" xfId="1" applyFont="1" applyFill="1" applyBorder="1" applyAlignment="1">
      <alignment horizontal="center" vertical="center" wrapText="1"/>
    </xf>
    <xf numFmtId="168" fontId="23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9" fillId="6" borderId="24" xfId="1" applyFont="1" applyFill="1" applyBorder="1" applyAlignment="1">
      <alignment vertical="center" wrapText="1"/>
    </xf>
    <xf numFmtId="0" fontId="29" fillId="6" borderId="23" xfId="1" applyFont="1" applyFill="1" applyBorder="1" applyAlignment="1">
      <alignment vertical="center" wrapText="1"/>
    </xf>
    <xf numFmtId="0" fontId="29" fillId="6" borderId="23" xfId="1" applyFont="1" applyFill="1" applyBorder="1" applyAlignment="1">
      <alignment vertical="center"/>
    </xf>
    <xf numFmtId="0" fontId="29" fillId="6" borderId="24" xfId="1" applyFont="1" applyFill="1" applyBorder="1" applyAlignment="1">
      <alignment vertical="center"/>
    </xf>
    <xf numFmtId="0" fontId="29" fillId="6" borderId="25" xfId="1" applyFont="1" applyFill="1" applyBorder="1" applyAlignment="1">
      <alignment vertical="center"/>
    </xf>
    <xf numFmtId="0" fontId="29" fillId="6" borderId="0" xfId="1" applyFont="1" applyFill="1" applyBorder="1" applyAlignment="1">
      <alignment vertical="center"/>
    </xf>
    <xf numFmtId="0" fontId="29" fillId="6" borderId="26" xfId="1" applyFont="1" applyFill="1" applyBorder="1" applyAlignment="1">
      <alignment vertical="center"/>
    </xf>
    <xf numFmtId="0" fontId="29" fillId="6" borderId="27" xfId="1" applyFont="1" applyFill="1" applyBorder="1" applyAlignment="1">
      <alignment vertical="center"/>
    </xf>
    <xf numFmtId="177" fontId="0" fillId="0" borderId="0" xfId="0" applyNumberFormat="1" applyAlignment="1">
      <alignment horizontal="center"/>
    </xf>
    <xf numFmtId="177" fontId="0" fillId="0" borderId="0" xfId="0" applyNumberFormat="1"/>
  </cellXfs>
  <cellStyles count="7">
    <cellStyle name="Euro" xfId="4"/>
    <cellStyle name="Euro 2" xfId="6"/>
    <cellStyle name="Lien hypertexte" xfId="5" builtinId="8"/>
    <cellStyle name="Neutre 2" xfId="2"/>
    <cellStyle name="Normal" xfId="0" builtinId="0"/>
    <cellStyle name="Normal 2" xfId="1"/>
    <cellStyle name="Normal 3" xfId="3"/>
  </cellStyles>
  <dxfs count="0"/>
  <tableStyles count="0" defaultTableStyle="TableStyleMedium2" defaultPivotStyle="PivotStyleLight16"/>
  <colors>
    <mruColors>
      <color rgb="FF660066"/>
      <color rgb="FF6600CC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1143000</xdr:colOff>
      <xdr:row>1</xdr:row>
      <xdr:rowOff>95250</xdr:rowOff>
    </xdr:from>
    <xdr:to>
      <xdr:col>15</xdr:col>
      <xdr:colOff>666750</xdr:colOff>
      <xdr:row>8</xdr:row>
      <xdr:rowOff>0</xdr:rowOff>
    </xdr:to>
    <xdr:sp macro="" textlink="">
      <xdr:nvSpPr>
        <xdr:cNvPr id="3" name="ZoneTexte 2"/>
        <xdr:cNvSpPr txBox="1"/>
      </xdr:nvSpPr>
      <xdr:spPr>
        <a:xfrm>
          <a:off x="12192000" y="244929"/>
          <a:ext cx="4884964" cy="103414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500" b="1">
              <a:solidFill>
                <a:srgbClr val="FF0000"/>
              </a:solidFill>
            </a:rPr>
            <a:t>Je rentre le numéro de commande </a:t>
          </a:r>
        </a:p>
      </xdr:txBody>
    </xdr:sp>
    <xdr:clientData/>
  </xdr:twoCellAnchor>
  <xdr:twoCellAnchor>
    <xdr:from>
      <xdr:col>10</xdr:col>
      <xdr:colOff>462642</xdr:colOff>
      <xdr:row>2</xdr:row>
      <xdr:rowOff>68036</xdr:rowOff>
    </xdr:from>
    <xdr:to>
      <xdr:col>12</xdr:col>
      <xdr:colOff>911679</xdr:colOff>
      <xdr:row>5</xdr:row>
      <xdr:rowOff>68036</xdr:rowOff>
    </xdr:to>
    <xdr:cxnSp macro="">
      <xdr:nvCxnSpPr>
        <xdr:cNvPr id="5" name="Connecteur droit avec flèche 4"/>
        <xdr:cNvCxnSpPr/>
      </xdr:nvCxnSpPr>
      <xdr:spPr>
        <a:xfrm flipH="1" flipV="1">
          <a:off x="8613321" y="367393"/>
          <a:ext cx="3347358" cy="462643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1428750</xdr:colOff>
      <xdr:row>31</xdr:row>
      <xdr:rowOff>176893</xdr:rowOff>
    </xdr:from>
    <xdr:to>
      <xdr:col>15</xdr:col>
      <xdr:colOff>1714500</xdr:colOff>
      <xdr:row>36</xdr:row>
      <xdr:rowOff>122464</xdr:rowOff>
    </xdr:to>
    <xdr:sp macro="" textlink="">
      <xdr:nvSpPr>
        <xdr:cNvPr id="6" name="ZoneTexte 5"/>
        <xdr:cNvSpPr txBox="1"/>
      </xdr:nvSpPr>
      <xdr:spPr>
        <a:xfrm>
          <a:off x="12477750" y="5646964"/>
          <a:ext cx="5646964" cy="84364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500">
              <a:solidFill>
                <a:srgbClr val="FF0000"/>
              </a:solidFill>
            </a:rPr>
            <a:t>Le numéro de commande permet d'afficher</a:t>
          </a:r>
          <a:r>
            <a:rPr lang="fr-FR" sz="1500" baseline="0">
              <a:solidFill>
                <a:srgbClr val="FF0000"/>
              </a:solidFill>
            </a:rPr>
            <a:t> les valeurs dans le bon de commande via une recherchev</a:t>
          </a:r>
          <a:endParaRPr lang="fr-FR" sz="15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108857</xdr:colOff>
      <xdr:row>32</xdr:row>
      <xdr:rowOff>149678</xdr:rowOff>
    </xdr:from>
    <xdr:to>
      <xdr:col>12</xdr:col>
      <xdr:colOff>1292679</xdr:colOff>
      <xdr:row>33</xdr:row>
      <xdr:rowOff>122464</xdr:rowOff>
    </xdr:to>
    <xdr:cxnSp macro="">
      <xdr:nvCxnSpPr>
        <xdr:cNvPr id="8" name="Connecteur droit avec flèche 7"/>
        <xdr:cNvCxnSpPr/>
      </xdr:nvCxnSpPr>
      <xdr:spPr>
        <a:xfrm flipH="1">
          <a:off x="11157857" y="5823857"/>
          <a:ext cx="1183822" cy="176893"/>
        </a:xfrm>
        <a:prstGeom prst="straightConnector1">
          <a:avLst/>
        </a:prstGeom>
        <a:ln>
          <a:solidFill>
            <a:schemeClr val="accent2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1251857</xdr:colOff>
      <xdr:row>43</xdr:row>
      <xdr:rowOff>176893</xdr:rowOff>
    </xdr:from>
    <xdr:to>
      <xdr:col>15</xdr:col>
      <xdr:colOff>1455965</xdr:colOff>
      <xdr:row>52</xdr:row>
      <xdr:rowOff>163286</xdr:rowOff>
    </xdr:to>
    <xdr:sp macro="" textlink="">
      <xdr:nvSpPr>
        <xdr:cNvPr id="10" name="ZoneTexte 9"/>
        <xdr:cNvSpPr txBox="1"/>
      </xdr:nvSpPr>
      <xdr:spPr>
        <a:xfrm>
          <a:off x="12300857" y="7878536"/>
          <a:ext cx="5565322" cy="170089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500">
              <a:solidFill>
                <a:srgbClr val="FF0000"/>
              </a:solidFill>
            </a:rPr>
            <a:t>LE</a:t>
          </a:r>
          <a:r>
            <a:rPr lang="fr-FR" sz="1500" baseline="0">
              <a:solidFill>
                <a:srgbClr val="FF0000"/>
              </a:solidFill>
            </a:rPr>
            <a:t> PROBLEME:</a:t>
          </a:r>
        </a:p>
        <a:p>
          <a:endParaRPr lang="fr-FR" sz="1500" baseline="0">
            <a:solidFill>
              <a:srgbClr val="FF0000"/>
            </a:solidFill>
          </a:endParaRPr>
        </a:p>
        <a:p>
          <a:r>
            <a:rPr lang="fr-FR" sz="1500" baseline="0">
              <a:solidFill>
                <a:srgbClr val="FF0000"/>
              </a:solidFill>
            </a:rPr>
            <a:t>Mon numéro de commande contient plusieurs produits que je n'arrive pas à afficher sur le bon de commande ..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junior.eric@hec.fr" TargetMode="External"/><Relationship Id="rId1" Type="http://schemas.openxmlformats.org/officeDocument/2006/relationships/hyperlink" Target="mailto:arnold.jeremy@oodji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RPPARI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zoomScale="70" zoomScaleNormal="70" workbookViewId="0">
      <selection activeCell="J4" sqref="J4"/>
    </sheetView>
  </sheetViews>
  <sheetFormatPr baseColWidth="10" defaultRowHeight="15"/>
  <cols>
    <col min="1" max="1" width="21.5703125" style="20" customWidth="1"/>
    <col min="2" max="6" width="21.5703125" style="1" customWidth="1"/>
    <col min="7" max="7" width="21.5703125" style="21" customWidth="1"/>
    <col min="8" max="11" width="11.42578125" style="1"/>
    <col min="12" max="12" width="19.28515625" style="1" customWidth="1"/>
    <col min="13" max="16384" width="11.42578125" style="1"/>
  </cols>
  <sheetData>
    <row r="1" spans="1:12" ht="30.75" thickBot="1">
      <c r="A1" s="39" t="s">
        <v>0</v>
      </c>
      <c r="B1" s="40" t="s">
        <v>3</v>
      </c>
      <c r="C1" s="40" t="s">
        <v>14</v>
      </c>
      <c r="D1" s="40" t="s">
        <v>4</v>
      </c>
      <c r="E1" s="40" t="s">
        <v>58</v>
      </c>
      <c r="F1" s="40" t="s">
        <v>5</v>
      </c>
      <c r="G1" s="41" t="s">
        <v>6</v>
      </c>
      <c r="H1" s="42" t="s">
        <v>12</v>
      </c>
      <c r="L1" s="30" t="s">
        <v>53</v>
      </c>
    </row>
    <row r="2" spans="1:12">
      <c r="A2" s="35">
        <v>1</v>
      </c>
      <c r="B2" s="36" t="s">
        <v>50</v>
      </c>
      <c r="C2" s="36" t="s">
        <v>82</v>
      </c>
      <c r="D2" s="36" t="s">
        <v>51</v>
      </c>
      <c r="E2" s="36" t="s">
        <v>59</v>
      </c>
      <c r="F2" s="37" t="s">
        <v>85</v>
      </c>
      <c r="G2" s="38">
        <v>272050625</v>
      </c>
      <c r="H2" s="36" t="s">
        <v>54</v>
      </c>
      <c r="L2" s="28" t="s">
        <v>54</v>
      </c>
    </row>
    <row r="3" spans="1:12">
      <c r="A3" s="31">
        <v>2</v>
      </c>
      <c r="B3" s="32" t="s">
        <v>81</v>
      </c>
      <c r="C3" s="32" t="s">
        <v>83</v>
      </c>
      <c r="D3" s="32" t="s">
        <v>84</v>
      </c>
      <c r="E3" s="32" t="s">
        <v>60</v>
      </c>
      <c r="F3" s="33" t="s">
        <v>86</v>
      </c>
      <c r="G3" s="34">
        <v>155640287</v>
      </c>
      <c r="H3" s="32" t="s">
        <v>56</v>
      </c>
      <c r="L3" s="28" t="s">
        <v>55</v>
      </c>
    </row>
    <row r="4" spans="1:12">
      <c r="A4" s="31"/>
      <c r="B4" s="32"/>
      <c r="C4" s="32"/>
      <c r="D4" s="32"/>
      <c r="E4" s="32"/>
      <c r="F4" s="32"/>
      <c r="G4" s="34"/>
      <c r="H4" s="32"/>
      <c r="L4" s="28" t="s">
        <v>56</v>
      </c>
    </row>
    <row r="5" spans="1:12">
      <c r="A5" s="31"/>
      <c r="B5" s="32"/>
      <c r="C5" s="32"/>
      <c r="D5" s="32"/>
      <c r="E5" s="32"/>
      <c r="F5" s="32"/>
      <c r="G5" s="34"/>
      <c r="H5" s="32"/>
      <c r="L5" s="28"/>
    </row>
    <row r="6" spans="1:12">
      <c r="A6" s="31"/>
      <c r="B6" s="32"/>
      <c r="C6" s="32"/>
      <c r="D6" s="32"/>
      <c r="E6" s="32"/>
      <c r="F6" s="32"/>
      <c r="G6" s="34"/>
      <c r="H6" s="32"/>
      <c r="L6" s="28"/>
    </row>
    <row r="7" spans="1:12">
      <c r="A7" s="31"/>
      <c r="B7" s="32"/>
      <c r="C7" s="32"/>
      <c r="D7" s="32"/>
      <c r="E7" s="32"/>
      <c r="F7" s="32"/>
      <c r="G7" s="34"/>
      <c r="H7" s="32"/>
      <c r="L7" s="28"/>
    </row>
    <row r="8" spans="1:12">
      <c r="A8" s="31"/>
      <c r="B8" s="32"/>
      <c r="C8" s="32"/>
      <c r="D8" s="32"/>
      <c r="E8" s="32"/>
      <c r="F8" s="32"/>
      <c r="G8" s="34"/>
      <c r="H8" s="32"/>
      <c r="L8" s="28"/>
    </row>
    <row r="9" spans="1:12" ht="15.75" thickBot="1">
      <c r="A9" s="31"/>
      <c r="B9" s="32"/>
      <c r="C9" s="32"/>
      <c r="D9" s="32"/>
      <c r="E9" s="32"/>
      <c r="F9" s="32"/>
      <c r="G9" s="34"/>
      <c r="H9" s="32"/>
      <c r="L9" s="29"/>
    </row>
    <row r="10" spans="1:12">
      <c r="A10" s="31"/>
      <c r="B10" s="32"/>
      <c r="C10" s="32"/>
      <c r="D10" s="32"/>
      <c r="E10" s="32"/>
      <c r="F10" s="32"/>
      <c r="G10" s="34"/>
      <c r="H10" s="32"/>
    </row>
    <row r="11" spans="1:12">
      <c r="A11" s="31"/>
      <c r="B11" s="32"/>
      <c r="C11" s="32"/>
      <c r="D11" s="32"/>
      <c r="E11" s="32"/>
      <c r="F11" s="32"/>
      <c r="G11" s="34"/>
      <c r="H11" s="32"/>
    </row>
    <row r="12" spans="1:12">
      <c r="A12" s="31"/>
      <c r="B12" s="32"/>
      <c r="C12" s="32"/>
      <c r="D12" s="32"/>
      <c r="E12" s="32"/>
      <c r="F12" s="32"/>
      <c r="G12" s="34"/>
      <c r="H12" s="32"/>
    </row>
    <row r="13" spans="1:12">
      <c r="A13" s="31"/>
      <c r="B13" s="32"/>
      <c r="C13" s="32"/>
      <c r="D13" s="32"/>
      <c r="E13" s="32"/>
      <c r="F13" s="32"/>
      <c r="G13" s="34"/>
      <c r="H13" s="32"/>
    </row>
    <row r="14" spans="1:12">
      <c r="A14" s="31"/>
      <c r="B14" s="32"/>
      <c r="C14" s="32"/>
      <c r="D14" s="32"/>
      <c r="E14" s="32"/>
      <c r="F14" s="32"/>
      <c r="G14" s="34"/>
      <c r="H14" s="32"/>
    </row>
    <row r="15" spans="1:12">
      <c r="A15" s="31"/>
      <c r="B15" s="32"/>
      <c r="C15" s="32"/>
      <c r="D15" s="32"/>
      <c r="E15" s="32"/>
      <c r="F15" s="32"/>
      <c r="G15" s="34"/>
      <c r="H15" s="32"/>
    </row>
    <row r="16" spans="1:12">
      <c r="A16" s="31"/>
      <c r="B16" s="32"/>
      <c r="C16" s="32"/>
      <c r="D16" s="32"/>
      <c r="E16" s="32"/>
      <c r="F16" s="32"/>
      <c r="G16" s="34"/>
      <c r="H16" s="32"/>
    </row>
    <row r="17" spans="1:8">
      <c r="A17" s="31"/>
      <c r="B17" s="32"/>
      <c r="C17" s="32"/>
      <c r="D17" s="32"/>
      <c r="E17" s="32"/>
      <c r="F17" s="32"/>
      <c r="G17" s="34"/>
      <c r="H17" s="32"/>
    </row>
    <row r="18" spans="1:8">
      <c r="A18" s="31"/>
      <c r="B18" s="32"/>
      <c r="C18" s="32"/>
      <c r="D18" s="32"/>
      <c r="E18" s="32"/>
      <c r="F18" s="32"/>
      <c r="G18" s="34"/>
      <c r="H18" s="32"/>
    </row>
    <row r="19" spans="1:8">
      <c r="A19" s="31"/>
      <c r="B19" s="32"/>
      <c r="C19" s="32"/>
      <c r="D19" s="32"/>
      <c r="E19" s="32"/>
      <c r="F19" s="32"/>
      <c r="G19" s="34"/>
      <c r="H19" s="32"/>
    </row>
    <row r="20" spans="1:8">
      <c r="A20" s="31"/>
      <c r="B20" s="32"/>
      <c r="C20" s="32"/>
      <c r="D20" s="32"/>
      <c r="E20" s="32"/>
      <c r="F20" s="32"/>
      <c r="G20" s="34"/>
      <c r="H20" s="32"/>
    </row>
    <row r="21" spans="1:8">
      <c r="A21" s="31"/>
      <c r="B21" s="32"/>
      <c r="C21" s="32"/>
      <c r="D21" s="32"/>
      <c r="E21" s="32"/>
      <c r="F21" s="32"/>
      <c r="G21" s="34"/>
      <c r="H21" s="32"/>
    </row>
    <row r="22" spans="1:8">
      <c r="A22" s="31"/>
      <c r="B22" s="32"/>
      <c r="C22" s="32"/>
      <c r="D22" s="32"/>
      <c r="E22" s="32"/>
      <c r="F22" s="32"/>
      <c r="G22" s="34"/>
      <c r="H22" s="32"/>
    </row>
    <row r="23" spans="1:8">
      <c r="A23" s="31"/>
      <c r="B23" s="32"/>
      <c r="C23" s="32"/>
      <c r="D23" s="32"/>
      <c r="E23" s="32"/>
      <c r="F23" s="32"/>
      <c r="G23" s="34"/>
      <c r="H23" s="32"/>
    </row>
    <row r="24" spans="1:8">
      <c r="A24" s="31"/>
      <c r="B24" s="32"/>
      <c r="C24" s="32"/>
      <c r="D24" s="32"/>
      <c r="E24" s="32"/>
      <c r="F24" s="32"/>
      <c r="G24" s="34"/>
      <c r="H24" s="32"/>
    </row>
    <row r="25" spans="1:8">
      <c r="A25" s="31"/>
      <c r="B25" s="32"/>
      <c r="C25" s="32"/>
      <c r="D25" s="32"/>
      <c r="E25" s="32"/>
      <c r="F25" s="32"/>
      <c r="G25" s="34"/>
      <c r="H25" s="32"/>
    </row>
  </sheetData>
  <dataValidations count="1">
    <dataValidation type="list" allowBlank="1" showInputMessage="1" showErrorMessage="1" sqref="H1:H1048576">
      <formula1>$L$2:$L$4</formula1>
    </dataValidation>
  </dataValidations>
  <hyperlinks>
    <hyperlink ref="F2" r:id="rId1"/>
    <hyperlink ref="F3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zoomScale="70" zoomScaleNormal="70" workbookViewId="0">
      <selection activeCell="H27" sqref="H27"/>
    </sheetView>
  </sheetViews>
  <sheetFormatPr baseColWidth="10" defaultRowHeight="15"/>
  <cols>
    <col min="1" max="5" width="21.7109375" customWidth="1"/>
    <col min="9" max="9" width="13.5703125" bestFit="1" customWidth="1"/>
  </cols>
  <sheetData>
    <row r="1" spans="1:8" ht="31.5" customHeight="1" thickBot="1">
      <c r="A1" s="26" t="s">
        <v>18</v>
      </c>
      <c r="B1" s="26" t="s">
        <v>19</v>
      </c>
      <c r="C1" s="26" t="s">
        <v>43</v>
      </c>
      <c r="D1" s="26" t="s">
        <v>39</v>
      </c>
      <c r="E1" s="26" t="s">
        <v>11</v>
      </c>
      <c r="H1" s="27" t="s">
        <v>45</v>
      </c>
    </row>
    <row r="2" spans="1:8">
      <c r="A2" s="44" t="s">
        <v>46</v>
      </c>
      <c r="B2" s="45" t="s">
        <v>40</v>
      </c>
      <c r="C2" s="45" t="s">
        <v>44</v>
      </c>
      <c r="D2" s="44" t="s">
        <v>41</v>
      </c>
      <c r="E2" s="44">
        <v>15</v>
      </c>
      <c r="H2" s="1" t="s">
        <v>32</v>
      </c>
    </row>
    <row r="3" spans="1:8">
      <c r="A3" s="46" t="s">
        <v>47</v>
      </c>
      <c r="B3" s="47" t="s">
        <v>40</v>
      </c>
      <c r="C3" s="47" t="s">
        <v>44</v>
      </c>
      <c r="D3" s="46" t="s">
        <v>42</v>
      </c>
      <c r="E3" s="46">
        <v>12</v>
      </c>
      <c r="H3" s="1" t="s">
        <v>33</v>
      </c>
    </row>
    <row r="4" spans="1:8">
      <c r="A4" s="46" t="s">
        <v>48</v>
      </c>
      <c r="B4" s="47" t="s">
        <v>40</v>
      </c>
      <c r="C4" s="47" t="s">
        <v>34</v>
      </c>
      <c r="D4" s="46" t="s">
        <v>41</v>
      </c>
      <c r="E4" s="46">
        <v>15</v>
      </c>
      <c r="H4" s="1" t="s">
        <v>34</v>
      </c>
    </row>
    <row r="5" spans="1:8">
      <c r="A5" s="46" t="s">
        <v>49</v>
      </c>
      <c r="B5" s="47" t="s">
        <v>40</v>
      </c>
      <c r="C5" s="47" t="s">
        <v>34</v>
      </c>
      <c r="D5" s="46" t="s">
        <v>42</v>
      </c>
      <c r="E5" s="46">
        <v>12</v>
      </c>
      <c r="H5" s="1" t="s">
        <v>35</v>
      </c>
    </row>
    <row r="6" spans="1:8">
      <c r="A6" s="46"/>
      <c r="B6" s="47"/>
      <c r="C6" s="47"/>
      <c r="D6" s="46"/>
      <c r="E6" s="46"/>
      <c r="H6" s="1" t="s">
        <v>36</v>
      </c>
    </row>
    <row r="7" spans="1:8">
      <c r="A7" s="46"/>
      <c r="B7" s="47"/>
      <c r="C7" s="47"/>
      <c r="D7" s="46"/>
      <c r="E7" s="46"/>
      <c r="H7" s="1" t="s">
        <v>37</v>
      </c>
    </row>
    <row r="8" spans="1:8">
      <c r="A8" s="46"/>
      <c r="B8" s="47"/>
      <c r="C8" s="47"/>
      <c r="D8" s="46"/>
      <c r="E8" s="46"/>
      <c r="H8" s="1" t="s">
        <v>38</v>
      </c>
    </row>
    <row r="9" spans="1:8">
      <c r="A9" s="46"/>
      <c r="B9" s="47"/>
      <c r="C9" s="47"/>
      <c r="D9" s="46"/>
      <c r="E9" s="46"/>
    </row>
    <row r="10" spans="1:8">
      <c r="A10" s="46"/>
      <c r="B10" s="47"/>
      <c r="C10" s="47"/>
      <c r="D10" s="46"/>
      <c r="E10" s="46"/>
    </row>
    <row r="11" spans="1:8">
      <c r="A11" s="46"/>
      <c r="B11" s="47"/>
      <c r="C11" s="47"/>
      <c r="D11" s="46"/>
      <c r="E11" s="46"/>
    </row>
    <row r="12" spans="1:8">
      <c r="A12" s="46"/>
      <c r="B12" s="47"/>
      <c r="C12" s="47"/>
      <c r="D12" s="46"/>
      <c r="E12" s="46"/>
    </row>
    <row r="13" spans="1:8">
      <c r="A13" s="46"/>
      <c r="B13" s="47"/>
      <c r="C13" s="47"/>
      <c r="D13" s="46"/>
      <c r="E13" s="46"/>
    </row>
    <row r="14" spans="1:8">
      <c r="A14" s="46"/>
      <c r="B14" s="47"/>
      <c r="C14" s="47"/>
      <c r="D14" s="46"/>
      <c r="E14" s="46"/>
    </row>
    <row r="15" spans="1:8">
      <c r="A15" s="46"/>
      <c r="B15" s="47"/>
      <c r="C15" s="47"/>
      <c r="D15" s="46"/>
      <c r="E15" s="46"/>
    </row>
    <row r="16" spans="1:8">
      <c r="A16" s="46"/>
      <c r="B16" s="47"/>
      <c r="C16" s="47"/>
      <c r="D16" s="46"/>
      <c r="E16" s="46"/>
    </row>
    <row r="17" spans="1:5">
      <c r="A17" s="46"/>
      <c r="B17" s="47"/>
      <c r="C17" s="47"/>
      <c r="D17" s="46"/>
      <c r="E17" s="46"/>
    </row>
    <row r="18" spans="1:5">
      <c r="A18" s="46"/>
      <c r="B18" s="47"/>
      <c r="C18" s="47"/>
      <c r="D18" s="46"/>
      <c r="E18" s="46"/>
    </row>
    <row r="19" spans="1:5">
      <c r="A19" s="46"/>
      <c r="B19" s="46"/>
      <c r="C19" s="46"/>
      <c r="D19" s="46"/>
      <c r="E19" s="46"/>
    </row>
    <row r="20" spans="1:5">
      <c r="A20" s="46"/>
      <c r="B20" s="46"/>
      <c r="C20" s="46"/>
      <c r="D20" s="46"/>
      <c r="E20" s="46"/>
    </row>
    <row r="21" spans="1:5">
      <c r="A21" s="46"/>
      <c r="B21" s="46"/>
      <c r="C21" s="46"/>
      <c r="D21" s="46"/>
      <c r="E21" s="46"/>
    </row>
    <row r="22" spans="1:5">
      <c r="A22" s="46"/>
      <c r="B22" s="46"/>
      <c r="C22" s="46"/>
      <c r="D22" s="46"/>
      <c r="E22" s="46"/>
    </row>
    <row r="23" spans="1:5">
      <c r="A23" s="46"/>
      <c r="B23" s="46"/>
      <c r="C23" s="46"/>
      <c r="D23" s="46"/>
      <c r="E23" s="46"/>
    </row>
    <row r="24" spans="1:5">
      <c r="A24" s="46"/>
      <c r="B24" s="46"/>
      <c r="C24" s="46"/>
      <c r="D24" s="46"/>
      <c r="E24" s="46"/>
    </row>
    <row r="25" spans="1:5">
      <c r="A25" s="46"/>
      <c r="B25" s="46"/>
      <c r="C25" s="46"/>
      <c r="D25" s="46"/>
      <c r="E25" s="46"/>
    </row>
    <row r="26" spans="1:5">
      <c r="A26" s="46"/>
      <c r="B26" s="46"/>
      <c r="C26" s="46"/>
      <c r="D26" s="46"/>
      <c r="E26" s="46"/>
    </row>
    <row r="27" spans="1:5">
      <c r="A27" s="46"/>
      <c r="B27" s="46"/>
      <c r="C27" s="46"/>
      <c r="D27" s="46"/>
      <c r="E27" s="46"/>
    </row>
    <row r="28" spans="1:5" ht="15.75" thickBot="1">
      <c r="A28" s="48"/>
      <c r="B28" s="29"/>
      <c r="C28" s="48"/>
      <c r="D28" s="48"/>
      <c r="E28" s="4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96"/>
  <sheetViews>
    <sheetView zoomScale="85" zoomScaleNormal="85" workbookViewId="0">
      <selection activeCell="A4" sqref="A4"/>
    </sheetView>
  </sheetViews>
  <sheetFormatPr baseColWidth="10" defaultRowHeight="15"/>
  <cols>
    <col min="1" max="1" width="17" style="22" bestFit="1" customWidth="1"/>
    <col min="2" max="2" width="17.28515625" style="1" bestFit="1" customWidth="1"/>
    <col min="3" max="3" width="17" style="22" customWidth="1"/>
    <col min="4" max="4" width="19.85546875" style="1" customWidth="1"/>
    <col min="5" max="5" width="19.42578125" style="1" bestFit="1" customWidth="1"/>
    <col min="6" max="7" width="19.42578125" style="1" customWidth="1"/>
    <col min="8" max="8" width="19.85546875" style="23" customWidth="1"/>
    <col min="9" max="9" width="19.85546875" style="1" customWidth="1"/>
    <col min="10" max="10" width="19.85546875" style="24" customWidth="1"/>
    <col min="11" max="11" width="19.85546875" style="19" customWidth="1"/>
    <col min="12" max="12" width="19.85546875" style="1" customWidth="1"/>
    <col min="13" max="16384" width="11.42578125" style="1"/>
  </cols>
  <sheetData>
    <row r="1" spans="1:13" s="25" customFormat="1" ht="30.75" thickBot="1">
      <c r="A1" s="54" t="s">
        <v>1</v>
      </c>
      <c r="B1" s="55" t="s">
        <v>2</v>
      </c>
      <c r="C1" s="56" t="s">
        <v>0</v>
      </c>
      <c r="D1" s="55" t="s">
        <v>8</v>
      </c>
      <c r="E1" s="51" t="s">
        <v>7</v>
      </c>
      <c r="F1" s="51" t="s">
        <v>43</v>
      </c>
      <c r="G1" s="51" t="s">
        <v>39</v>
      </c>
      <c r="H1" s="62" t="s">
        <v>9</v>
      </c>
      <c r="I1" s="55" t="s">
        <v>10</v>
      </c>
      <c r="J1" s="52" t="s">
        <v>52</v>
      </c>
      <c r="K1" s="67" t="s">
        <v>17</v>
      </c>
      <c r="L1" s="53" t="s">
        <v>13</v>
      </c>
    </row>
    <row r="2" spans="1:13">
      <c r="A2" s="57">
        <v>10</v>
      </c>
      <c r="B2" s="58">
        <v>42144</v>
      </c>
      <c r="C2" s="57">
        <v>1</v>
      </c>
      <c r="D2" s="72" t="s">
        <v>46</v>
      </c>
      <c r="E2" s="36" t="str">
        <f>IFERROR(VLOOKUP($D2,Produits!$A$2:$E$5,2,0),"")</f>
        <v>T-shirts MC</v>
      </c>
      <c r="F2" s="36" t="str">
        <f>IFERROR(VLOOKUP($D2,Produits!$A$2:$E$5,3,0),"")</f>
        <v>C&amp;T</v>
      </c>
      <c r="G2" s="36" t="str">
        <f>IFERROR(VLOOKUP($D2,Produits!$A$2:$E$5,4,0),"")</f>
        <v>oui</v>
      </c>
      <c r="H2" s="63">
        <v>10000</v>
      </c>
      <c r="I2" s="64" t="s">
        <v>34</v>
      </c>
      <c r="J2" s="50">
        <f>IFERROR(VLOOKUP($D2,Produits!$A$2:$E$5,5,0),"")</f>
        <v>15</v>
      </c>
      <c r="K2" s="68">
        <v>42152</v>
      </c>
      <c r="L2" s="36"/>
      <c r="M2" s="25"/>
    </row>
    <row r="3" spans="1:13">
      <c r="A3" s="59">
        <v>11</v>
      </c>
      <c r="B3" s="60">
        <v>42145</v>
      </c>
      <c r="C3" s="59">
        <v>2</v>
      </c>
      <c r="D3" s="72" t="s">
        <v>48</v>
      </c>
      <c r="E3" s="32" t="str">
        <f>IFERROR(VLOOKUP($D3,Produits!$A$2:$E$5,2,0),"")</f>
        <v>T-shirts MC</v>
      </c>
      <c r="F3" s="32" t="str">
        <f>IFERROR(VLOOKUP($D3,Produits!$A$2:$E$5,3,0),"")</f>
        <v>M</v>
      </c>
      <c r="G3" s="32" t="str">
        <f>IFERROR(VLOOKUP($D3,Produits!$A$2:$E$5,4,0),"")</f>
        <v>oui</v>
      </c>
      <c r="H3" s="65">
        <v>9000</v>
      </c>
      <c r="I3" s="66" t="s">
        <v>36</v>
      </c>
      <c r="J3" s="49">
        <f>IFERROR(VLOOKUP($D3,Produits!$A$2:$E$5,5,0),"")</f>
        <v>15</v>
      </c>
      <c r="K3" s="69">
        <v>42152</v>
      </c>
      <c r="L3" s="32"/>
      <c r="M3" s="25"/>
    </row>
    <row r="4" spans="1:13">
      <c r="A4" s="59">
        <v>11</v>
      </c>
      <c r="B4" s="60">
        <v>42145</v>
      </c>
      <c r="C4" s="59">
        <v>2</v>
      </c>
      <c r="D4" s="72" t="s">
        <v>49</v>
      </c>
      <c r="E4" s="32" t="str">
        <f>IFERROR(VLOOKUP($D4,Produits!$A$2:$E$5,2,0),"")</f>
        <v>T-shirts MC</v>
      </c>
      <c r="F4" s="32" t="str">
        <f>IFERROR(VLOOKUP($D4,Produits!$A$2:$E$5,3,0),"")</f>
        <v>M</v>
      </c>
      <c r="G4" s="32" t="str">
        <f>IFERROR(VLOOKUP($D4,Produits!$A$2:$E$5,4,0),"")</f>
        <v>non</v>
      </c>
      <c r="H4" s="65">
        <v>15000</v>
      </c>
      <c r="I4" s="66" t="s">
        <v>35</v>
      </c>
      <c r="J4" s="49">
        <f>IFERROR(VLOOKUP($D4,Produits!$A$2:$E$5,5,0),"")</f>
        <v>12</v>
      </c>
      <c r="K4" s="69">
        <v>42152</v>
      </c>
      <c r="L4" s="32"/>
      <c r="M4" s="25"/>
    </row>
    <row r="5" spans="1:13">
      <c r="A5" s="59">
        <v>11</v>
      </c>
      <c r="B5" s="60">
        <v>42145</v>
      </c>
      <c r="C5" s="59">
        <v>2</v>
      </c>
      <c r="D5" s="72" t="s">
        <v>49</v>
      </c>
      <c r="E5" s="32" t="str">
        <f>IFERROR(VLOOKUP($D5,Produits!$A$2:$E$5,2,0),"")</f>
        <v>T-shirts MC</v>
      </c>
      <c r="F5" s="32" t="str">
        <f>IFERROR(VLOOKUP($D5,Produits!$A$2:$E$5,3,0),"")</f>
        <v>M</v>
      </c>
      <c r="G5" s="32" t="str">
        <f>IFERROR(VLOOKUP($D5,Produits!$A$2:$E$5,4,0),"")</f>
        <v>non</v>
      </c>
      <c r="H5" s="65">
        <v>6000</v>
      </c>
      <c r="I5" s="66" t="s">
        <v>34</v>
      </c>
      <c r="J5" s="49">
        <f>IFERROR(VLOOKUP($D5,Produits!$A$2:$E$5,5,0),"")</f>
        <v>12</v>
      </c>
      <c r="K5" s="69">
        <v>42152</v>
      </c>
      <c r="L5" s="32"/>
      <c r="M5" s="25"/>
    </row>
    <row r="6" spans="1:13">
      <c r="A6" s="59"/>
      <c r="B6" s="60"/>
      <c r="C6" s="59"/>
      <c r="D6" s="72"/>
      <c r="E6" s="32" t="str">
        <f>IFERROR(VLOOKUP($D6,Produits!$A$2:$E$5,2,0),"")</f>
        <v/>
      </c>
      <c r="F6" s="32" t="str">
        <f>IFERROR(VLOOKUP($D6,Produits!$A$2:$E$5,3,0),"")</f>
        <v/>
      </c>
      <c r="G6" s="32" t="str">
        <f>IFERROR(VLOOKUP($D6,Produits!$A$2:$E$5,4,0),"")</f>
        <v/>
      </c>
      <c r="H6" s="65"/>
      <c r="I6" s="66"/>
      <c r="J6" s="49" t="str">
        <f>IFERROR(VLOOKUP($D6,Produits!$A$2:$E$5,5,0),"")</f>
        <v/>
      </c>
      <c r="K6" s="69"/>
      <c r="L6" s="32"/>
      <c r="M6" s="25"/>
    </row>
    <row r="7" spans="1:13">
      <c r="A7" s="59"/>
      <c r="B7" s="60"/>
      <c r="C7" s="59"/>
      <c r="D7" s="61"/>
      <c r="E7" s="32" t="str">
        <f>IFERROR(VLOOKUP($D7,Produits!$A$2:$E$5,2,0),"")</f>
        <v/>
      </c>
      <c r="F7" s="32" t="str">
        <f>IFERROR(VLOOKUP($D7,Produits!$A$2:$E$5,3,0),"")</f>
        <v/>
      </c>
      <c r="G7" s="32" t="str">
        <f>IFERROR(VLOOKUP($D7,Produits!$A$2:$E$5,4,0),"")</f>
        <v/>
      </c>
      <c r="H7" s="65"/>
      <c r="I7" s="66"/>
      <c r="J7" s="49" t="str">
        <f>IFERROR(VLOOKUP($D7,Produits!$A$2:$E$5,5,0),"")</f>
        <v/>
      </c>
      <c r="K7" s="69"/>
      <c r="L7" s="32"/>
    </row>
    <row r="8" spans="1:13">
      <c r="A8" s="59"/>
      <c r="B8" s="60"/>
      <c r="C8" s="59"/>
      <c r="D8" s="61"/>
      <c r="E8" s="32" t="str">
        <f>IFERROR(VLOOKUP($D8,Produits!$A$2:$E$5,2,0),"")</f>
        <v/>
      </c>
      <c r="F8" s="32" t="str">
        <f>IFERROR(VLOOKUP($D8,Produits!$A$2:$E$5,3,0),"")</f>
        <v/>
      </c>
      <c r="G8" s="32" t="str">
        <f>IFERROR(VLOOKUP($D8,Produits!$A$2:$E$5,4,0),"")</f>
        <v/>
      </c>
      <c r="H8" s="65"/>
      <c r="I8" s="66"/>
      <c r="J8" s="49" t="str">
        <f>IFERROR(VLOOKUP($D8,Produits!$A$2:$E$5,5,0),"")</f>
        <v/>
      </c>
      <c r="K8" s="69"/>
      <c r="L8" s="32"/>
    </row>
    <row r="9" spans="1:13">
      <c r="A9" s="59"/>
      <c r="B9" s="60"/>
      <c r="C9" s="59"/>
      <c r="D9" s="61"/>
      <c r="E9" s="32" t="str">
        <f>IFERROR(VLOOKUP($D9,Produits!$A$2:$E$5,2,0),"")</f>
        <v/>
      </c>
      <c r="F9" s="32" t="str">
        <f>IFERROR(VLOOKUP($D9,Produits!$A$2:$E$5,3,0),"")</f>
        <v/>
      </c>
      <c r="G9" s="32" t="str">
        <f>IFERROR(VLOOKUP($D9,Produits!$A$2:$E$5,4,0),"")</f>
        <v/>
      </c>
      <c r="H9" s="65"/>
      <c r="I9" s="66"/>
      <c r="J9" s="49" t="str">
        <f>IFERROR(VLOOKUP($D9,Produits!$A$2:$E$5,5,0),"")</f>
        <v/>
      </c>
      <c r="K9" s="69"/>
      <c r="L9" s="32"/>
    </row>
    <row r="10" spans="1:13">
      <c r="A10" s="59"/>
      <c r="B10" s="60"/>
      <c r="C10" s="59"/>
      <c r="D10" s="61"/>
      <c r="E10" s="32" t="str">
        <f>IFERROR(VLOOKUP($D10,Produits!$A$2:$E$5,2,0),"")</f>
        <v/>
      </c>
      <c r="F10" s="32" t="str">
        <f>IFERROR(VLOOKUP($D10,Produits!$A$2:$E$5,3,0),"")</f>
        <v/>
      </c>
      <c r="G10" s="32" t="str">
        <f>IFERROR(VLOOKUP($D10,Produits!$A$2:$E$5,4,0),"")</f>
        <v/>
      </c>
      <c r="H10" s="65"/>
      <c r="I10" s="66"/>
      <c r="J10" s="49" t="str">
        <f>IFERROR(VLOOKUP($D10,Produits!$A$2:$E$5,5,0),"")</f>
        <v/>
      </c>
      <c r="K10" s="69"/>
      <c r="L10" s="32"/>
    </row>
    <row r="11" spans="1:13">
      <c r="A11" s="59"/>
      <c r="B11" s="60"/>
      <c r="C11" s="59"/>
      <c r="D11" s="61"/>
      <c r="E11" s="32" t="str">
        <f>IFERROR(VLOOKUP($D11,Produits!$A$2:$E$5,2,0),"")</f>
        <v/>
      </c>
      <c r="F11" s="32" t="str">
        <f>IFERROR(VLOOKUP($D11,Produits!$A$2:$E$5,3,0),"")</f>
        <v/>
      </c>
      <c r="G11" s="32" t="str">
        <f>IFERROR(VLOOKUP($D11,Produits!$A$2:$E$5,4,0),"")</f>
        <v/>
      </c>
      <c r="H11" s="65"/>
      <c r="I11" s="66"/>
      <c r="J11" s="49" t="str">
        <f>IFERROR(VLOOKUP($D11,Produits!$A$2:$E$5,5,0),"")</f>
        <v/>
      </c>
      <c r="K11" s="69"/>
      <c r="L11" s="32"/>
    </row>
    <row r="12" spans="1:13">
      <c r="A12" s="59"/>
      <c r="B12" s="60"/>
      <c r="C12" s="59"/>
      <c r="D12" s="61"/>
      <c r="E12" s="32" t="str">
        <f>IFERROR(VLOOKUP($D12,Produits!$A$2:$E$5,2,0),"")</f>
        <v/>
      </c>
      <c r="F12" s="32" t="str">
        <f>IFERROR(VLOOKUP($D12,Produits!$A$2:$E$5,3,0),"")</f>
        <v/>
      </c>
      <c r="G12" s="32" t="str">
        <f>IFERROR(VLOOKUP($D12,Produits!$A$2:$E$5,4,0),"")</f>
        <v/>
      </c>
      <c r="H12" s="65"/>
      <c r="I12" s="66"/>
      <c r="J12" s="49" t="str">
        <f>IFERROR(VLOOKUP($D12,Produits!$A$2:$E$5,5,0),"")</f>
        <v/>
      </c>
      <c r="K12" s="69"/>
      <c r="L12" s="32"/>
    </row>
    <row r="13" spans="1:13">
      <c r="A13" s="59"/>
      <c r="B13" s="60"/>
      <c r="C13" s="59"/>
      <c r="D13" s="61"/>
      <c r="E13" s="32" t="str">
        <f>IFERROR(VLOOKUP($D13,Produits!$A$2:$E$5,2,0),"")</f>
        <v/>
      </c>
      <c r="F13" s="32" t="str">
        <f>IFERROR(VLOOKUP($D13,Produits!$A$2:$E$5,3,0),"")</f>
        <v/>
      </c>
      <c r="G13" s="32" t="str">
        <f>IFERROR(VLOOKUP($D13,Produits!$A$2:$E$5,4,0),"")</f>
        <v/>
      </c>
      <c r="H13" s="65"/>
      <c r="I13" s="66"/>
      <c r="J13" s="49" t="str">
        <f>IFERROR(VLOOKUP($D13,Produits!$A$2:$E$5,5,0),"")</f>
        <v/>
      </c>
      <c r="K13" s="69"/>
      <c r="L13" s="32"/>
    </row>
    <row r="14" spans="1:13">
      <c r="A14" s="59"/>
      <c r="B14" s="60"/>
      <c r="C14" s="59"/>
      <c r="D14" s="61"/>
      <c r="E14" s="32" t="str">
        <f>IFERROR(VLOOKUP($D14,Produits!$A$2:$E$5,2,0),"")</f>
        <v/>
      </c>
      <c r="F14" s="32" t="str">
        <f>IFERROR(VLOOKUP($D14,Produits!$A$2:$E$5,3,0),"")</f>
        <v/>
      </c>
      <c r="G14" s="32" t="str">
        <f>IFERROR(VLOOKUP($D14,Produits!$A$2:$E$5,4,0),"")</f>
        <v/>
      </c>
      <c r="H14" s="65"/>
      <c r="I14" s="66"/>
      <c r="J14" s="49" t="str">
        <f>IFERROR(VLOOKUP($D14,Produits!$A$2:$E$5,5,0),"")</f>
        <v/>
      </c>
      <c r="K14" s="69"/>
      <c r="L14" s="32"/>
    </row>
    <row r="15" spans="1:13">
      <c r="A15" s="59"/>
      <c r="B15" s="60"/>
      <c r="C15" s="59"/>
      <c r="D15" s="61"/>
      <c r="E15" s="32" t="str">
        <f>IFERROR(VLOOKUP($D15,Produits!$A$2:$E$5,2,0),"")</f>
        <v/>
      </c>
      <c r="F15" s="32" t="str">
        <f>IFERROR(VLOOKUP($D15,Produits!$A$2:$E$5,3,0),"")</f>
        <v/>
      </c>
      <c r="G15" s="32" t="str">
        <f>IFERROR(VLOOKUP($D15,Produits!$A$2:$E$5,4,0),"")</f>
        <v/>
      </c>
      <c r="H15" s="65"/>
      <c r="I15" s="66"/>
      <c r="J15" s="49" t="str">
        <f>IFERROR(VLOOKUP($D15,Produits!$A$2:$E$5,5,0),"")</f>
        <v/>
      </c>
      <c r="K15" s="69"/>
      <c r="L15" s="32"/>
    </row>
    <row r="16" spans="1:13">
      <c r="A16" s="59"/>
      <c r="B16" s="60"/>
      <c r="C16" s="59"/>
      <c r="D16" s="61"/>
      <c r="E16" s="32" t="str">
        <f>IFERROR(VLOOKUP($D16,Produits!$A$2:$E$5,2,0),"")</f>
        <v/>
      </c>
      <c r="F16" s="32" t="str">
        <f>IFERROR(VLOOKUP($D16,Produits!$A$2:$E$5,3,0),"")</f>
        <v/>
      </c>
      <c r="G16" s="32" t="str">
        <f>IFERROR(VLOOKUP($D16,Produits!$A$2:$E$5,4,0),"")</f>
        <v/>
      </c>
      <c r="H16" s="65"/>
      <c r="I16" s="66"/>
      <c r="J16" s="49" t="str">
        <f>IFERROR(VLOOKUP($D16,Produits!$A$2:$E$5,5,0),"")</f>
        <v/>
      </c>
      <c r="K16" s="69"/>
      <c r="L16" s="32"/>
    </row>
    <row r="17" spans="1:12">
      <c r="A17" s="59"/>
      <c r="B17" s="60"/>
      <c r="C17" s="59"/>
      <c r="D17" s="61"/>
      <c r="E17" s="32" t="str">
        <f>IFERROR(VLOOKUP($D17,Produits!$A$2:$E$5,2,0),"")</f>
        <v/>
      </c>
      <c r="F17" s="32" t="str">
        <f>IFERROR(VLOOKUP($D17,Produits!$A$2:$E$5,3,0),"")</f>
        <v/>
      </c>
      <c r="G17" s="32" t="str">
        <f>IFERROR(VLOOKUP($D17,Produits!$A$2:$E$5,4,0),"")</f>
        <v/>
      </c>
      <c r="H17" s="65"/>
      <c r="I17" s="66"/>
      <c r="J17" s="49" t="str">
        <f>IFERROR(VLOOKUP($D17,Produits!$A$2:$E$5,5,0),"")</f>
        <v/>
      </c>
      <c r="K17" s="69"/>
      <c r="L17" s="32"/>
    </row>
    <row r="18" spans="1:12">
      <c r="A18" s="59"/>
      <c r="B18" s="60"/>
      <c r="C18" s="59"/>
      <c r="D18" s="61"/>
      <c r="E18" s="32" t="str">
        <f>IFERROR(VLOOKUP($D18,Produits!$A$2:$E$5,2,0),"")</f>
        <v/>
      </c>
      <c r="F18" s="32" t="str">
        <f>IFERROR(VLOOKUP($D18,Produits!$A$2:$E$5,3,0),"")</f>
        <v/>
      </c>
      <c r="G18" s="32" t="str">
        <f>IFERROR(VLOOKUP($D18,Produits!$A$2:$E$5,4,0),"")</f>
        <v/>
      </c>
      <c r="H18" s="65"/>
      <c r="I18" s="66"/>
      <c r="J18" s="49" t="str">
        <f>IFERROR(VLOOKUP($D18,Produits!$A$2:$E$5,5,0),"")</f>
        <v/>
      </c>
      <c r="K18" s="69"/>
      <c r="L18" s="32"/>
    </row>
    <row r="19" spans="1:12">
      <c r="A19" s="59"/>
      <c r="B19" s="60"/>
      <c r="C19" s="59"/>
      <c r="D19" s="61"/>
      <c r="E19" s="32" t="str">
        <f>IFERROR(VLOOKUP($D19,Produits!$A$2:$E$5,2,0),"")</f>
        <v/>
      </c>
      <c r="F19" s="32" t="str">
        <f>IFERROR(VLOOKUP($D19,Produits!$A$2:$E$5,3,0),"")</f>
        <v/>
      </c>
      <c r="G19" s="32" t="str">
        <f>IFERROR(VLOOKUP($D19,Produits!$A$2:$E$5,4,0),"")</f>
        <v/>
      </c>
      <c r="H19" s="65"/>
      <c r="I19" s="66"/>
      <c r="J19" s="49" t="str">
        <f>IFERROR(VLOOKUP($D19,Produits!$A$2:$E$5,5,0),"")</f>
        <v/>
      </c>
      <c r="K19" s="69"/>
      <c r="L19" s="32"/>
    </row>
    <row r="20" spans="1:12">
      <c r="A20" s="59"/>
      <c r="B20" s="60"/>
      <c r="C20" s="59"/>
      <c r="D20" s="61"/>
      <c r="E20" s="32" t="str">
        <f>IFERROR(VLOOKUP($D20,Produits!$A$2:$E$5,2,0),"")</f>
        <v/>
      </c>
      <c r="F20" s="32" t="str">
        <f>IFERROR(VLOOKUP($D20,Produits!$A$2:$E$5,3,0),"")</f>
        <v/>
      </c>
      <c r="G20" s="32" t="str">
        <f>IFERROR(VLOOKUP($D20,Produits!$A$2:$E$5,4,0),"")</f>
        <v/>
      </c>
      <c r="H20" s="65"/>
      <c r="I20" s="66"/>
      <c r="J20" s="49" t="str">
        <f>IFERROR(VLOOKUP($D20,Produits!$A$2:$E$5,5,0),"")</f>
        <v/>
      </c>
      <c r="K20" s="69"/>
      <c r="L20" s="32"/>
    </row>
    <row r="21" spans="1:12">
      <c r="A21" s="59"/>
      <c r="B21" s="60"/>
      <c r="C21" s="59"/>
      <c r="D21" s="61"/>
      <c r="E21" s="32" t="str">
        <f>IFERROR(VLOOKUP($D21,Produits!$A$2:$E$5,2,0),"")</f>
        <v/>
      </c>
      <c r="F21" s="32" t="str">
        <f>IFERROR(VLOOKUP($D21,Produits!$A$2:$E$5,3,0),"")</f>
        <v/>
      </c>
      <c r="G21" s="32" t="str">
        <f>IFERROR(VLOOKUP($D21,Produits!$A$2:$E$5,4,0),"")</f>
        <v/>
      </c>
      <c r="H21" s="65"/>
      <c r="I21" s="66"/>
      <c r="J21" s="49" t="str">
        <f>IFERROR(VLOOKUP($D21,Produits!$A$2:$E$5,5,0),"")</f>
        <v/>
      </c>
      <c r="K21" s="69"/>
      <c r="L21" s="32"/>
    </row>
    <row r="22" spans="1:12">
      <c r="A22" s="59"/>
      <c r="B22" s="60"/>
      <c r="C22" s="59"/>
      <c r="D22" s="61"/>
      <c r="E22" s="32" t="str">
        <f>IFERROR(VLOOKUP($D22,Produits!$A$2:$E$5,2,0),"")</f>
        <v/>
      </c>
      <c r="F22" s="32" t="str">
        <f>IFERROR(VLOOKUP($D22,Produits!$A$2:$E$5,3,0),"")</f>
        <v/>
      </c>
      <c r="G22" s="32" t="str">
        <f>IFERROR(VLOOKUP($D22,Produits!$A$2:$E$5,4,0),"")</f>
        <v/>
      </c>
      <c r="H22" s="65"/>
      <c r="I22" s="66"/>
      <c r="J22" s="49" t="str">
        <f>IFERROR(VLOOKUP($D22,Produits!$A$2:$E$5,5,0),"")</f>
        <v/>
      </c>
      <c r="K22" s="69"/>
      <c r="L22" s="32"/>
    </row>
    <row r="23" spans="1:12">
      <c r="A23" s="59"/>
      <c r="B23" s="60"/>
      <c r="C23" s="59"/>
      <c r="D23" s="61"/>
      <c r="E23" s="32" t="str">
        <f>IFERROR(VLOOKUP($D23,Produits!$A$2:$E$5,2,0),"")</f>
        <v/>
      </c>
      <c r="F23" s="32" t="str">
        <f>IFERROR(VLOOKUP($D23,Produits!$A$2:$E$5,3,0),"")</f>
        <v/>
      </c>
      <c r="G23" s="32" t="str">
        <f>IFERROR(VLOOKUP($D23,Produits!$A$2:$E$5,4,0),"")</f>
        <v/>
      </c>
      <c r="H23" s="65"/>
      <c r="I23" s="66"/>
      <c r="J23" s="49" t="str">
        <f>IFERROR(VLOOKUP($D23,Produits!$A$2:$E$5,5,0),"")</f>
        <v/>
      </c>
      <c r="K23" s="69"/>
      <c r="L23" s="32"/>
    </row>
    <row r="24" spans="1:12">
      <c r="A24" s="59"/>
      <c r="B24" s="60"/>
      <c r="C24" s="59"/>
      <c r="D24" s="61"/>
      <c r="E24" s="32" t="str">
        <f>IFERROR(VLOOKUP($D24,Produits!$A$2:$E$5,2,0),"")</f>
        <v/>
      </c>
      <c r="F24" s="32" t="str">
        <f>IFERROR(VLOOKUP($D24,Produits!$A$2:$E$5,3,0),"")</f>
        <v/>
      </c>
      <c r="G24" s="32" t="str">
        <f>IFERROR(VLOOKUP($D24,Produits!$A$2:$E$5,4,0),"")</f>
        <v/>
      </c>
      <c r="H24" s="65"/>
      <c r="I24" s="66"/>
      <c r="J24" s="49" t="str">
        <f>IFERROR(VLOOKUP($D24,Produits!$A$2:$E$5,5,0),"")</f>
        <v/>
      </c>
      <c r="K24" s="69"/>
      <c r="L24" s="32"/>
    </row>
    <row r="25" spans="1:12">
      <c r="A25" s="59"/>
      <c r="B25" s="60"/>
      <c r="C25" s="59"/>
      <c r="D25" s="61"/>
      <c r="E25" s="32" t="str">
        <f>IFERROR(VLOOKUP($D25,Produits!$A$2:$E$5,2,0),"")</f>
        <v/>
      </c>
      <c r="F25" s="32" t="str">
        <f>IFERROR(VLOOKUP($D25,Produits!$A$2:$E$5,3,0),"")</f>
        <v/>
      </c>
      <c r="G25" s="32" t="str">
        <f>IFERROR(VLOOKUP($D25,Produits!$A$2:$E$5,4,0),"")</f>
        <v/>
      </c>
      <c r="H25" s="65"/>
      <c r="I25" s="66"/>
      <c r="J25" s="49" t="str">
        <f>IFERROR(VLOOKUP($D25,Produits!$A$2:$E$5,5,0),"")</f>
        <v/>
      </c>
      <c r="K25" s="69"/>
      <c r="L25" s="32"/>
    </row>
    <row r="26" spans="1:12">
      <c r="A26" s="59"/>
      <c r="B26" s="60"/>
      <c r="C26" s="59"/>
      <c r="D26" s="61"/>
      <c r="E26" s="32" t="str">
        <f>IFERROR(VLOOKUP($D26,Produits!$A$2:$E$5,2,0),"")</f>
        <v/>
      </c>
      <c r="F26" s="32" t="str">
        <f>IFERROR(VLOOKUP($D26,Produits!$A$2:$E$5,3,0),"")</f>
        <v/>
      </c>
      <c r="G26" s="32" t="str">
        <f>IFERROR(VLOOKUP($D26,Produits!$A$2:$E$5,4,0),"")</f>
        <v/>
      </c>
      <c r="H26" s="65"/>
      <c r="I26" s="66"/>
      <c r="J26" s="49" t="str">
        <f>IFERROR(VLOOKUP($D26,Produits!$A$2:$E$5,5,0),"")</f>
        <v/>
      </c>
      <c r="K26" s="69"/>
      <c r="L26" s="32"/>
    </row>
    <row r="27" spans="1:12">
      <c r="A27" s="59"/>
      <c r="B27" s="60"/>
      <c r="C27" s="59"/>
      <c r="D27" s="61"/>
      <c r="E27" s="32" t="str">
        <f>IFERROR(VLOOKUP($D27,Produits!$A$2:$E$5,2,0),"")</f>
        <v/>
      </c>
      <c r="F27" s="32" t="str">
        <f>IFERROR(VLOOKUP($D27,Produits!$A$2:$E$5,3,0),"")</f>
        <v/>
      </c>
      <c r="G27" s="32" t="str">
        <f>IFERROR(VLOOKUP($D27,Produits!$A$2:$E$5,4,0),"")</f>
        <v/>
      </c>
      <c r="H27" s="65"/>
      <c r="I27" s="66"/>
      <c r="J27" s="49" t="str">
        <f>IFERROR(VLOOKUP($D27,Produits!$A$2:$E$5,5,0),"")</f>
        <v/>
      </c>
      <c r="K27" s="69"/>
      <c r="L27" s="32"/>
    </row>
    <row r="28" spans="1:12">
      <c r="A28" s="59"/>
      <c r="B28" s="60"/>
      <c r="C28" s="59"/>
      <c r="D28" s="61"/>
      <c r="E28" s="32" t="str">
        <f>IFERROR(VLOOKUP($D28,Produits!$A$2:$E$5,2,0),"")</f>
        <v/>
      </c>
      <c r="F28" s="32" t="str">
        <f>IFERROR(VLOOKUP($D28,Produits!$A$2:$E$5,3,0),"")</f>
        <v/>
      </c>
      <c r="G28" s="32" t="str">
        <f>IFERROR(VLOOKUP($D28,Produits!$A$2:$E$5,4,0),"")</f>
        <v/>
      </c>
      <c r="H28" s="65"/>
      <c r="I28" s="66"/>
      <c r="J28" s="49" t="str">
        <f>IFERROR(VLOOKUP($D28,Produits!$A$2:$E$5,5,0),"")</f>
        <v/>
      </c>
      <c r="K28" s="69"/>
      <c r="L28" s="32"/>
    </row>
    <row r="29" spans="1:12">
      <c r="A29" s="59"/>
      <c r="B29" s="60"/>
      <c r="C29" s="59"/>
      <c r="D29" s="61"/>
      <c r="E29" s="32" t="str">
        <f>IFERROR(VLOOKUP($D29,Produits!$A$2:$E$5,2,0),"")</f>
        <v/>
      </c>
      <c r="F29" s="32" t="str">
        <f>IFERROR(VLOOKUP($D29,Produits!$A$2:$E$5,3,0),"")</f>
        <v/>
      </c>
      <c r="G29" s="32" t="str">
        <f>IFERROR(VLOOKUP($D29,Produits!$A$2:$E$5,4,0),"")</f>
        <v/>
      </c>
      <c r="H29" s="65"/>
      <c r="I29" s="66"/>
      <c r="J29" s="49" t="str">
        <f>IFERROR(VLOOKUP($D29,Produits!$A$2:$E$5,5,0),"")</f>
        <v/>
      </c>
      <c r="K29" s="69"/>
      <c r="L29" s="32"/>
    </row>
    <row r="30" spans="1:12">
      <c r="A30" s="59"/>
      <c r="B30" s="60"/>
      <c r="C30" s="59"/>
      <c r="D30" s="61"/>
      <c r="E30" s="32" t="str">
        <f>IFERROR(VLOOKUP($D30,Produits!$A$2:$E$5,2,0),"")</f>
        <v/>
      </c>
      <c r="F30" s="32" t="str">
        <f>IFERROR(VLOOKUP($D30,Produits!$A$2:$E$5,3,0),"")</f>
        <v/>
      </c>
      <c r="G30" s="32" t="str">
        <f>IFERROR(VLOOKUP($D30,Produits!$A$2:$E$5,4,0),"")</f>
        <v/>
      </c>
      <c r="H30" s="65"/>
      <c r="I30" s="66"/>
      <c r="J30" s="49" t="str">
        <f>IFERROR(VLOOKUP($D30,Produits!$A$2:$E$5,5,0),"")</f>
        <v/>
      </c>
      <c r="K30" s="69"/>
      <c r="L30" s="32"/>
    </row>
    <row r="31" spans="1:12">
      <c r="A31" s="59"/>
      <c r="B31" s="60"/>
      <c r="C31" s="59"/>
      <c r="D31" s="61"/>
      <c r="E31" s="32" t="str">
        <f>IFERROR(VLOOKUP($D31,Produits!$A$2:$E$5,2,0),"")</f>
        <v/>
      </c>
      <c r="F31" s="32" t="str">
        <f>IFERROR(VLOOKUP($D31,Produits!$A$2:$E$5,3,0),"")</f>
        <v/>
      </c>
      <c r="G31" s="32" t="str">
        <f>IFERROR(VLOOKUP($D31,Produits!$A$2:$E$5,4,0),"")</f>
        <v/>
      </c>
      <c r="H31" s="65"/>
      <c r="I31" s="66"/>
      <c r="J31" s="49" t="str">
        <f>IFERROR(VLOOKUP($D31,Produits!$A$2:$E$5,5,0),"")</f>
        <v/>
      </c>
      <c r="K31" s="69"/>
      <c r="L31" s="32"/>
    </row>
    <row r="32" spans="1:12">
      <c r="B32" s="19"/>
      <c r="H32" s="70"/>
      <c r="I32" s="71"/>
    </row>
    <row r="33" spans="2:2">
      <c r="B33" s="19"/>
    </row>
    <row r="34" spans="2:2">
      <c r="B34" s="19"/>
    </row>
    <row r="35" spans="2:2">
      <c r="B35" s="19"/>
    </row>
    <row r="36" spans="2:2">
      <c r="B36" s="19"/>
    </row>
    <row r="37" spans="2:2">
      <c r="B37" s="19"/>
    </row>
    <row r="38" spans="2:2">
      <c r="B38" s="19"/>
    </row>
    <row r="39" spans="2:2">
      <c r="B39" s="19"/>
    </row>
    <row r="40" spans="2:2">
      <c r="B40" s="19"/>
    </row>
    <row r="41" spans="2:2">
      <c r="B41" s="19"/>
    </row>
    <row r="42" spans="2:2">
      <c r="B42" s="19"/>
    </row>
    <row r="43" spans="2:2">
      <c r="B43" s="19"/>
    </row>
    <row r="44" spans="2:2">
      <c r="B44" s="19"/>
    </row>
    <row r="45" spans="2:2">
      <c r="B45" s="19"/>
    </row>
    <row r="46" spans="2:2">
      <c r="B46" s="19"/>
    </row>
    <row r="47" spans="2:2">
      <c r="B47" s="19"/>
    </row>
    <row r="48" spans="2:2">
      <c r="B48" s="19"/>
    </row>
    <row r="49" spans="2:2">
      <c r="B49" s="19"/>
    </row>
    <row r="50" spans="2:2">
      <c r="B50" s="19"/>
    </row>
    <row r="51" spans="2:2">
      <c r="B51" s="19"/>
    </row>
    <row r="52" spans="2:2">
      <c r="B52" s="19"/>
    </row>
    <row r="53" spans="2:2">
      <c r="B53" s="19"/>
    </row>
    <row r="54" spans="2:2">
      <c r="B54" s="19"/>
    </row>
    <row r="55" spans="2:2">
      <c r="B55" s="19"/>
    </row>
    <row r="56" spans="2:2">
      <c r="B56" s="19"/>
    </row>
    <row r="57" spans="2:2">
      <c r="B57" s="19"/>
    </row>
    <row r="58" spans="2:2">
      <c r="B58" s="19"/>
    </row>
    <row r="59" spans="2:2">
      <c r="B59" s="19"/>
    </row>
    <row r="60" spans="2:2">
      <c r="B60" s="19"/>
    </row>
    <row r="61" spans="2:2">
      <c r="B61" s="19"/>
    </row>
    <row r="62" spans="2:2">
      <c r="B62" s="19"/>
    </row>
    <row r="63" spans="2:2">
      <c r="B63" s="19"/>
    </row>
    <row r="64" spans="2:2">
      <c r="B64" s="19"/>
    </row>
    <row r="65" spans="2:2">
      <c r="B65" s="19"/>
    </row>
    <row r="66" spans="2:2">
      <c r="B66" s="19"/>
    </row>
    <row r="67" spans="2:2">
      <c r="B67" s="19"/>
    </row>
    <row r="68" spans="2:2">
      <c r="B68" s="19"/>
    </row>
    <row r="69" spans="2:2">
      <c r="B69" s="19"/>
    </row>
    <row r="70" spans="2:2">
      <c r="B70" s="19"/>
    </row>
    <row r="71" spans="2:2">
      <c r="B71" s="19"/>
    </row>
    <row r="72" spans="2:2">
      <c r="B72" s="19"/>
    </row>
    <row r="73" spans="2:2">
      <c r="B73" s="19"/>
    </row>
    <row r="74" spans="2:2">
      <c r="B74" s="19"/>
    </row>
    <row r="75" spans="2:2">
      <c r="B75" s="19"/>
    </row>
    <row r="76" spans="2:2">
      <c r="B76" s="19"/>
    </row>
    <row r="77" spans="2:2">
      <c r="B77" s="19"/>
    </row>
    <row r="78" spans="2:2">
      <c r="B78" s="19"/>
    </row>
    <row r="79" spans="2:2">
      <c r="B79" s="19"/>
    </row>
    <row r="80" spans="2:2">
      <c r="B80" s="19"/>
    </row>
    <row r="81" spans="2:2">
      <c r="B81" s="19"/>
    </row>
    <row r="82" spans="2:2">
      <c r="B82" s="19"/>
    </row>
    <row r="83" spans="2:2">
      <c r="B83" s="19"/>
    </row>
    <row r="84" spans="2:2">
      <c r="B84" s="19"/>
    </row>
    <row r="85" spans="2:2">
      <c r="B85" s="19"/>
    </row>
    <row r="86" spans="2:2">
      <c r="B86" s="19"/>
    </row>
    <row r="87" spans="2:2">
      <c r="B87" s="19"/>
    </row>
    <row r="88" spans="2:2">
      <c r="B88" s="19"/>
    </row>
    <row r="89" spans="2:2">
      <c r="B89" s="19"/>
    </row>
    <row r="90" spans="2:2">
      <c r="B90" s="19"/>
    </row>
    <row r="91" spans="2:2">
      <c r="B91" s="19"/>
    </row>
    <row r="92" spans="2:2">
      <c r="B92" s="19"/>
    </row>
    <row r="93" spans="2:2">
      <c r="B93" s="19"/>
    </row>
    <row r="94" spans="2:2">
      <c r="B94" s="19"/>
    </row>
    <row r="95" spans="2:2">
      <c r="B95" s="19"/>
    </row>
    <row r="96" spans="2:2">
      <c r="B96" s="19"/>
    </row>
    <row r="97" spans="2:2">
      <c r="B97" s="19"/>
    </row>
    <row r="98" spans="2:2">
      <c r="B98" s="19"/>
    </row>
    <row r="99" spans="2:2">
      <c r="B99" s="19"/>
    </row>
    <row r="100" spans="2:2">
      <c r="B100" s="19"/>
    </row>
    <row r="101" spans="2:2">
      <c r="B101" s="19"/>
    </row>
    <row r="102" spans="2:2">
      <c r="B102" s="19"/>
    </row>
    <row r="103" spans="2:2">
      <c r="B103" s="19"/>
    </row>
    <row r="104" spans="2:2">
      <c r="B104" s="19"/>
    </row>
    <row r="105" spans="2:2">
      <c r="B105" s="19"/>
    </row>
    <row r="106" spans="2:2">
      <c r="B106" s="19"/>
    </row>
    <row r="107" spans="2:2">
      <c r="B107" s="19"/>
    </row>
    <row r="108" spans="2:2">
      <c r="B108" s="19"/>
    </row>
    <row r="109" spans="2:2">
      <c r="B109" s="19"/>
    </row>
    <row r="110" spans="2:2">
      <c r="B110" s="19"/>
    </row>
    <row r="111" spans="2:2">
      <c r="B111" s="19"/>
    </row>
    <row r="112" spans="2:2">
      <c r="B112" s="19"/>
    </row>
    <row r="113" spans="2:2">
      <c r="B113" s="19"/>
    </row>
    <row r="114" spans="2:2">
      <c r="B114" s="19"/>
    </row>
    <row r="115" spans="2:2">
      <c r="B115" s="19"/>
    </row>
    <row r="116" spans="2:2">
      <c r="B116" s="19"/>
    </row>
    <row r="117" spans="2:2">
      <c r="B117" s="19"/>
    </row>
    <row r="118" spans="2:2">
      <c r="B118" s="19"/>
    </row>
    <row r="119" spans="2:2">
      <c r="B119" s="19"/>
    </row>
    <row r="120" spans="2:2">
      <c r="B120" s="19"/>
    </row>
    <row r="121" spans="2:2">
      <c r="B121" s="19"/>
    </row>
    <row r="122" spans="2:2">
      <c r="B122" s="19"/>
    </row>
    <row r="123" spans="2:2">
      <c r="B123" s="19"/>
    </row>
    <row r="124" spans="2:2">
      <c r="B124" s="19"/>
    </row>
    <row r="125" spans="2:2">
      <c r="B125" s="19"/>
    </row>
    <row r="126" spans="2:2">
      <c r="B126" s="19"/>
    </row>
    <row r="127" spans="2:2">
      <c r="B127" s="19"/>
    </row>
    <row r="128" spans="2:2">
      <c r="B128" s="19"/>
    </row>
    <row r="129" spans="2:2">
      <c r="B129" s="19"/>
    </row>
    <row r="130" spans="2:2">
      <c r="B130" s="19"/>
    </row>
    <row r="131" spans="2:2">
      <c r="B131" s="19"/>
    </row>
    <row r="132" spans="2:2">
      <c r="B132" s="19"/>
    </row>
    <row r="133" spans="2:2">
      <c r="B133" s="19"/>
    </row>
    <row r="134" spans="2:2">
      <c r="B134" s="19"/>
    </row>
    <row r="135" spans="2:2">
      <c r="B135" s="19"/>
    </row>
    <row r="136" spans="2:2">
      <c r="B136" s="19"/>
    </row>
    <row r="137" spans="2:2">
      <c r="B137" s="19"/>
    </row>
    <row r="138" spans="2:2">
      <c r="B138" s="19"/>
    </row>
    <row r="139" spans="2:2">
      <c r="B139" s="19"/>
    </row>
    <row r="140" spans="2:2">
      <c r="B140" s="19"/>
    </row>
    <row r="141" spans="2:2">
      <c r="B141" s="19"/>
    </row>
    <row r="142" spans="2:2">
      <c r="B142" s="19"/>
    </row>
    <row r="143" spans="2:2">
      <c r="B143" s="19"/>
    </row>
    <row r="144" spans="2:2">
      <c r="B144" s="19"/>
    </row>
    <row r="145" spans="2:2">
      <c r="B145" s="19"/>
    </row>
    <row r="146" spans="2:2">
      <c r="B146" s="19"/>
    </row>
    <row r="147" spans="2:2">
      <c r="B147" s="19"/>
    </row>
    <row r="148" spans="2:2">
      <c r="B148" s="19"/>
    </row>
    <row r="149" spans="2:2">
      <c r="B149" s="19"/>
    </row>
    <row r="150" spans="2:2">
      <c r="B150" s="19"/>
    </row>
    <row r="151" spans="2:2">
      <c r="B151" s="19"/>
    </row>
    <row r="152" spans="2:2">
      <c r="B152" s="19"/>
    </row>
    <row r="153" spans="2:2">
      <c r="B153" s="19"/>
    </row>
    <row r="154" spans="2:2">
      <c r="B154" s="19"/>
    </row>
    <row r="155" spans="2:2">
      <c r="B155" s="19"/>
    </row>
    <row r="156" spans="2:2">
      <c r="B156" s="19"/>
    </row>
    <row r="157" spans="2:2">
      <c r="B157" s="19"/>
    </row>
    <row r="158" spans="2:2">
      <c r="B158" s="19"/>
    </row>
    <row r="159" spans="2:2">
      <c r="B159" s="19"/>
    </row>
    <row r="160" spans="2:2">
      <c r="B160" s="19"/>
    </row>
    <row r="161" spans="2:2">
      <c r="B161" s="19"/>
    </row>
    <row r="162" spans="2:2">
      <c r="B162" s="19"/>
    </row>
    <row r="163" spans="2:2">
      <c r="B163" s="19"/>
    </row>
    <row r="164" spans="2:2">
      <c r="B164" s="19"/>
    </row>
    <row r="165" spans="2:2">
      <c r="B165" s="19"/>
    </row>
    <row r="166" spans="2:2">
      <c r="B166" s="19"/>
    </row>
    <row r="167" spans="2:2">
      <c r="B167" s="19"/>
    </row>
    <row r="168" spans="2:2">
      <c r="B168" s="19"/>
    </row>
    <row r="169" spans="2:2">
      <c r="B169" s="19"/>
    </row>
    <row r="170" spans="2:2">
      <c r="B170" s="19"/>
    </row>
    <row r="171" spans="2:2">
      <c r="B171" s="19"/>
    </row>
    <row r="172" spans="2:2">
      <c r="B172" s="19"/>
    </row>
    <row r="173" spans="2:2">
      <c r="B173" s="19"/>
    </row>
    <row r="174" spans="2:2">
      <c r="B174" s="19"/>
    </row>
    <row r="175" spans="2:2">
      <c r="B175" s="19"/>
    </row>
    <row r="176" spans="2:2">
      <c r="B176" s="19"/>
    </row>
    <row r="177" spans="2:2">
      <c r="B177" s="19"/>
    </row>
    <row r="178" spans="2:2">
      <c r="B178" s="19"/>
    </row>
    <row r="179" spans="2:2">
      <c r="B179" s="19"/>
    </row>
    <row r="180" spans="2:2">
      <c r="B180" s="19"/>
    </row>
    <row r="181" spans="2:2">
      <c r="B181" s="19"/>
    </row>
    <row r="182" spans="2:2">
      <c r="B182" s="19"/>
    </row>
    <row r="183" spans="2:2">
      <c r="B183" s="19"/>
    </row>
    <row r="184" spans="2:2">
      <c r="B184" s="19"/>
    </row>
    <row r="185" spans="2:2">
      <c r="B185" s="19"/>
    </row>
    <row r="186" spans="2:2">
      <c r="B186" s="19"/>
    </row>
    <row r="187" spans="2:2">
      <c r="B187" s="19"/>
    </row>
    <row r="188" spans="2:2">
      <c r="B188" s="19"/>
    </row>
    <row r="189" spans="2:2">
      <c r="B189" s="19"/>
    </row>
    <row r="190" spans="2:2">
      <c r="B190" s="19"/>
    </row>
    <row r="191" spans="2:2">
      <c r="B191" s="19"/>
    </row>
    <row r="192" spans="2:2">
      <c r="B192" s="19"/>
    </row>
    <row r="193" spans="2:2">
      <c r="B193" s="19"/>
    </row>
    <row r="194" spans="2:2">
      <c r="B194" s="19"/>
    </row>
    <row r="195" spans="2:2">
      <c r="B195" s="19"/>
    </row>
    <row r="196" spans="2:2">
      <c r="B196" s="19"/>
    </row>
    <row r="197" spans="2:2">
      <c r="B197" s="19"/>
    </row>
    <row r="198" spans="2:2">
      <c r="B198" s="19"/>
    </row>
    <row r="199" spans="2:2">
      <c r="B199" s="19"/>
    </row>
    <row r="200" spans="2:2">
      <c r="B200" s="19"/>
    </row>
    <row r="201" spans="2:2">
      <c r="B201" s="19"/>
    </row>
    <row r="202" spans="2:2">
      <c r="B202" s="19"/>
    </row>
    <row r="203" spans="2:2">
      <c r="B203" s="19"/>
    </row>
    <row r="204" spans="2:2">
      <c r="B204" s="19"/>
    </row>
    <row r="205" spans="2:2">
      <c r="B205" s="19"/>
    </row>
    <row r="206" spans="2:2">
      <c r="B206" s="19"/>
    </row>
    <row r="207" spans="2:2">
      <c r="B207" s="19"/>
    </row>
    <row r="208" spans="2:2">
      <c r="B208" s="19"/>
    </row>
    <row r="209" spans="2:2">
      <c r="B209" s="19"/>
    </row>
    <row r="210" spans="2:2">
      <c r="B210" s="19"/>
    </row>
    <row r="211" spans="2:2">
      <c r="B211" s="19"/>
    </row>
    <row r="212" spans="2:2">
      <c r="B212" s="19"/>
    </row>
    <row r="213" spans="2:2">
      <c r="B213" s="19"/>
    </row>
    <row r="214" spans="2:2">
      <c r="B214" s="19"/>
    </row>
    <row r="215" spans="2:2">
      <c r="B215" s="19"/>
    </row>
    <row r="216" spans="2:2">
      <c r="B216" s="19"/>
    </row>
    <row r="217" spans="2:2">
      <c r="B217" s="19"/>
    </row>
    <row r="218" spans="2:2">
      <c r="B218" s="19"/>
    </row>
    <row r="219" spans="2:2">
      <c r="B219" s="19"/>
    </row>
    <row r="220" spans="2:2">
      <c r="B220" s="19"/>
    </row>
    <row r="221" spans="2:2">
      <c r="B221" s="19"/>
    </row>
    <row r="222" spans="2:2">
      <c r="B222" s="19"/>
    </row>
    <row r="223" spans="2:2">
      <c r="B223" s="19"/>
    </row>
    <row r="224" spans="2:2">
      <c r="B224" s="19"/>
    </row>
    <row r="225" spans="2:2">
      <c r="B225" s="19"/>
    </row>
    <row r="226" spans="2:2">
      <c r="B226" s="19"/>
    </row>
    <row r="227" spans="2:2">
      <c r="B227" s="19"/>
    </row>
    <row r="228" spans="2:2">
      <c r="B228" s="19"/>
    </row>
    <row r="229" spans="2:2">
      <c r="B229" s="19"/>
    </row>
    <row r="230" spans="2:2">
      <c r="B230" s="19"/>
    </row>
    <row r="231" spans="2:2">
      <c r="B231" s="19"/>
    </row>
    <row r="232" spans="2:2">
      <c r="B232" s="19"/>
    </row>
    <row r="233" spans="2:2">
      <c r="B233" s="19"/>
    </row>
    <row r="234" spans="2:2">
      <c r="B234" s="19"/>
    </row>
    <row r="235" spans="2:2">
      <c r="B235" s="19"/>
    </row>
    <row r="236" spans="2:2">
      <c r="B236" s="19"/>
    </row>
    <row r="237" spans="2:2">
      <c r="B237" s="19"/>
    </row>
    <row r="238" spans="2:2">
      <c r="B238" s="19"/>
    </row>
    <row r="239" spans="2:2">
      <c r="B239" s="19"/>
    </row>
    <row r="240" spans="2:2">
      <c r="B240" s="19"/>
    </row>
    <row r="241" spans="2:2">
      <c r="B241" s="19"/>
    </row>
    <row r="242" spans="2:2">
      <c r="B242" s="19"/>
    </row>
    <row r="243" spans="2:2">
      <c r="B243" s="19"/>
    </row>
    <row r="244" spans="2:2">
      <c r="B244" s="19"/>
    </row>
    <row r="245" spans="2:2">
      <c r="B245" s="19"/>
    </row>
    <row r="246" spans="2:2">
      <c r="B246" s="19"/>
    </row>
    <row r="247" spans="2:2">
      <c r="B247" s="19"/>
    </row>
    <row r="248" spans="2:2">
      <c r="B248" s="19"/>
    </row>
    <row r="249" spans="2:2">
      <c r="B249" s="19"/>
    </row>
    <row r="250" spans="2:2">
      <c r="B250" s="19"/>
    </row>
    <row r="251" spans="2:2">
      <c r="B251" s="19"/>
    </row>
    <row r="252" spans="2:2">
      <c r="B252" s="19"/>
    </row>
    <row r="253" spans="2:2">
      <c r="B253" s="19"/>
    </row>
    <row r="254" spans="2:2">
      <c r="B254" s="19"/>
    </row>
    <row r="255" spans="2:2">
      <c r="B255" s="19"/>
    </row>
    <row r="256" spans="2:2">
      <c r="B256" s="19"/>
    </row>
    <row r="257" spans="2:2">
      <c r="B257" s="19"/>
    </row>
    <row r="258" spans="2:2">
      <c r="B258" s="19"/>
    </row>
    <row r="259" spans="2:2">
      <c r="B259" s="19"/>
    </row>
    <row r="260" spans="2:2">
      <c r="B260" s="19"/>
    </row>
    <row r="261" spans="2:2">
      <c r="B261" s="19"/>
    </row>
    <row r="262" spans="2:2">
      <c r="B262" s="19"/>
    </row>
    <row r="263" spans="2:2">
      <c r="B263" s="19"/>
    </row>
    <row r="264" spans="2:2">
      <c r="B264" s="19"/>
    </row>
    <row r="265" spans="2:2">
      <c r="B265" s="19"/>
    </row>
    <row r="266" spans="2:2">
      <c r="B266" s="19"/>
    </row>
    <row r="267" spans="2:2">
      <c r="B267" s="19"/>
    </row>
    <row r="268" spans="2:2">
      <c r="B268" s="19"/>
    </row>
    <row r="269" spans="2:2">
      <c r="B269" s="19"/>
    </row>
    <row r="270" spans="2:2">
      <c r="B270" s="19"/>
    </row>
    <row r="271" spans="2:2">
      <c r="B271" s="19"/>
    </row>
    <row r="272" spans="2:2">
      <c r="B272" s="19"/>
    </row>
    <row r="273" spans="2:2">
      <c r="B273" s="19"/>
    </row>
    <row r="274" spans="2:2">
      <c r="B274" s="19"/>
    </row>
    <row r="275" spans="2:2">
      <c r="B275" s="19"/>
    </row>
    <row r="276" spans="2:2">
      <c r="B276" s="19"/>
    </row>
    <row r="277" spans="2:2">
      <c r="B277" s="19"/>
    </row>
    <row r="278" spans="2:2">
      <c r="B278" s="19"/>
    </row>
    <row r="279" spans="2:2">
      <c r="B279" s="19"/>
    </row>
    <row r="280" spans="2:2">
      <c r="B280" s="19"/>
    </row>
    <row r="281" spans="2:2">
      <c r="B281" s="19"/>
    </row>
    <row r="282" spans="2:2">
      <c r="B282" s="19"/>
    </row>
    <row r="283" spans="2:2">
      <c r="B283" s="19"/>
    </row>
    <row r="284" spans="2:2">
      <c r="B284" s="19"/>
    </row>
    <row r="285" spans="2:2">
      <c r="B285" s="19"/>
    </row>
    <row r="286" spans="2:2">
      <c r="B286" s="19"/>
    </row>
    <row r="287" spans="2:2">
      <c r="B287" s="19"/>
    </row>
    <row r="288" spans="2:2">
      <c r="B288" s="19"/>
    </row>
    <row r="289" spans="2:2">
      <c r="B289" s="19"/>
    </row>
    <row r="290" spans="2:2">
      <c r="B290" s="19"/>
    </row>
    <row r="291" spans="2:2">
      <c r="B291" s="19"/>
    </row>
    <row r="292" spans="2:2">
      <c r="B292" s="19"/>
    </row>
    <row r="293" spans="2:2">
      <c r="B293" s="19"/>
    </row>
    <row r="294" spans="2:2">
      <c r="B294" s="19"/>
    </row>
    <row r="295" spans="2:2">
      <c r="B295" s="19"/>
    </row>
    <row r="296" spans="2:2">
      <c r="B296" s="19"/>
    </row>
    <row r="297" spans="2:2">
      <c r="B297" s="19"/>
    </row>
    <row r="298" spans="2:2">
      <c r="B298" s="19"/>
    </row>
    <row r="299" spans="2:2">
      <c r="B299" s="19"/>
    </row>
    <row r="300" spans="2:2">
      <c r="B300" s="19"/>
    </row>
    <row r="301" spans="2:2">
      <c r="B301" s="19"/>
    </row>
    <row r="302" spans="2:2">
      <c r="B302" s="19"/>
    </row>
    <row r="303" spans="2:2">
      <c r="B303" s="19"/>
    </row>
    <row r="304" spans="2:2">
      <c r="B304" s="19"/>
    </row>
    <row r="305" spans="2:2">
      <c r="B305" s="19"/>
    </row>
    <row r="306" spans="2:2">
      <c r="B306" s="19"/>
    </row>
    <row r="307" spans="2:2">
      <c r="B307" s="19"/>
    </row>
    <row r="308" spans="2:2">
      <c r="B308" s="19"/>
    </row>
    <row r="309" spans="2:2">
      <c r="B309" s="19"/>
    </row>
    <row r="310" spans="2:2">
      <c r="B310" s="19"/>
    </row>
    <row r="311" spans="2:2">
      <c r="B311" s="19"/>
    </row>
    <row r="312" spans="2:2">
      <c r="B312" s="19"/>
    </row>
    <row r="313" spans="2:2">
      <c r="B313" s="19"/>
    </row>
    <row r="314" spans="2:2">
      <c r="B314" s="19"/>
    </row>
    <row r="315" spans="2:2">
      <c r="B315" s="19"/>
    </row>
    <row r="316" spans="2:2">
      <c r="B316" s="19"/>
    </row>
    <row r="317" spans="2:2">
      <c r="B317" s="19"/>
    </row>
    <row r="318" spans="2:2">
      <c r="B318" s="19"/>
    </row>
    <row r="319" spans="2:2">
      <c r="B319" s="19"/>
    </row>
    <row r="320" spans="2:2">
      <c r="B320" s="19"/>
    </row>
    <row r="321" spans="2:2">
      <c r="B321" s="19"/>
    </row>
    <row r="322" spans="2:2">
      <c r="B322" s="19"/>
    </row>
    <row r="323" spans="2:2">
      <c r="B323" s="19"/>
    </row>
    <row r="324" spans="2:2">
      <c r="B324" s="19"/>
    </row>
    <row r="325" spans="2:2">
      <c r="B325" s="19"/>
    </row>
    <row r="326" spans="2:2">
      <c r="B326" s="19"/>
    </row>
    <row r="327" spans="2:2">
      <c r="B327" s="19"/>
    </row>
    <row r="328" spans="2:2">
      <c r="B328" s="19"/>
    </row>
    <row r="329" spans="2:2">
      <c r="B329" s="19"/>
    </row>
    <row r="330" spans="2:2">
      <c r="B330" s="19"/>
    </row>
    <row r="331" spans="2:2">
      <c r="B331" s="19"/>
    </row>
    <row r="332" spans="2:2">
      <c r="B332" s="19"/>
    </row>
    <row r="333" spans="2:2">
      <c r="B333" s="19"/>
    </row>
    <row r="334" spans="2:2">
      <c r="B334" s="19"/>
    </row>
    <row r="335" spans="2:2">
      <c r="B335" s="19"/>
    </row>
    <row r="336" spans="2:2">
      <c r="B336" s="19"/>
    </row>
    <row r="337" spans="2:2">
      <c r="B337" s="19"/>
    </row>
    <row r="338" spans="2:2">
      <c r="B338" s="19"/>
    </row>
    <row r="339" spans="2:2">
      <c r="B339" s="19"/>
    </row>
    <row r="340" spans="2:2">
      <c r="B340" s="19"/>
    </row>
    <row r="341" spans="2:2">
      <c r="B341" s="19"/>
    </row>
    <row r="342" spans="2:2">
      <c r="B342" s="19"/>
    </row>
    <row r="343" spans="2:2">
      <c r="B343" s="19"/>
    </row>
    <row r="344" spans="2:2">
      <c r="B344" s="19"/>
    </row>
    <row r="345" spans="2:2">
      <c r="B345" s="19"/>
    </row>
    <row r="346" spans="2:2">
      <c r="B346" s="19"/>
    </row>
    <row r="347" spans="2:2">
      <c r="B347" s="19"/>
    </row>
    <row r="348" spans="2:2">
      <c r="B348" s="19"/>
    </row>
    <row r="349" spans="2:2">
      <c r="B349" s="19"/>
    </row>
    <row r="350" spans="2:2">
      <c r="B350" s="19"/>
    </row>
    <row r="351" spans="2:2">
      <c r="B351" s="19"/>
    </row>
    <row r="352" spans="2:2">
      <c r="B352" s="19"/>
    </row>
    <row r="353" spans="2:2">
      <c r="B353" s="19"/>
    </row>
    <row r="354" spans="2:2">
      <c r="B354" s="19"/>
    </row>
    <row r="355" spans="2:2">
      <c r="B355" s="19"/>
    </row>
    <row r="356" spans="2:2">
      <c r="B356" s="19"/>
    </row>
    <row r="357" spans="2:2">
      <c r="B357" s="19"/>
    </row>
    <row r="358" spans="2:2">
      <c r="B358" s="19"/>
    </row>
    <row r="359" spans="2:2">
      <c r="B359" s="19"/>
    </row>
    <row r="360" spans="2:2">
      <c r="B360" s="19"/>
    </row>
    <row r="361" spans="2:2">
      <c r="B361" s="19"/>
    </row>
    <row r="362" spans="2:2">
      <c r="B362" s="19"/>
    </row>
    <row r="363" spans="2:2">
      <c r="B363" s="19"/>
    </row>
    <row r="364" spans="2:2">
      <c r="B364" s="19"/>
    </row>
    <row r="365" spans="2:2">
      <c r="B365" s="19"/>
    </row>
    <row r="366" spans="2:2">
      <c r="B366" s="19"/>
    </row>
    <row r="367" spans="2:2">
      <c r="B367" s="19"/>
    </row>
    <row r="368" spans="2:2">
      <c r="B368" s="19"/>
    </row>
    <row r="369" spans="2:2">
      <c r="B369" s="19"/>
    </row>
    <row r="370" spans="2:2">
      <c r="B370" s="19"/>
    </row>
    <row r="371" spans="2:2">
      <c r="B371" s="19"/>
    </row>
    <row r="372" spans="2:2">
      <c r="B372" s="19"/>
    </row>
    <row r="373" spans="2:2">
      <c r="B373" s="19"/>
    </row>
    <row r="374" spans="2:2">
      <c r="B374" s="19"/>
    </row>
    <row r="375" spans="2:2">
      <c r="B375" s="19"/>
    </row>
    <row r="376" spans="2:2">
      <c r="B376" s="19"/>
    </row>
    <row r="377" spans="2:2">
      <c r="B377" s="19"/>
    </row>
    <row r="378" spans="2:2">
      <c r="B378" s="19"/>
    </row>
    <row r="379" spans="2:2">
      <c r="B379" s="19"/>
    </row>
    <row r="380" spans="2:2">
      <c r="B380" s="19"/>
    </row>
    <row r="381" spans="2:2">
      <c r="B381" s="19"/>
    </row>
    <row r="382" spans="2:2">
      <c r="B382" s="19"/>
    </row>
    <row r="383" spans="2:2">
      <c r="B383" s="19"/>
    </row>
    <row r="384" spans="2:2">
      <c r="B384" s="19"/>
    </row>
    <row r="385" spans="2:2">
      <c r="B385" s="19"/>
    </row>
    <row r="386" spans="2:2">
      <c r="B386" s="19"/>
    </row>
    <row r="387" spans="2:2">
      <c r="B387" s="19"/>
    </row>
    <row r="388" spans="2:2">
      <c r="B388" s="19"/>
    </row>
    <row r="389" spans="2:2">
      <c r="B389" s="19"/>
    </row>
    <row r="390" spans="2:2">
      <c r="B390" s="19"/>
    </row>
    <row r="391" spans="2:2">
      <c r="B391" s="19"/>
    </row>
    <row r="392" spans="2:2">
      <c r="B392" s="19"/>
    </row>
    <row r="393" spans="2:2">
      <c r="B393" s="19"/>
    </row>
    <row r="394" spans="2:2">
      <c r="B394" s="19"/>
    </row>
    <row r="395" spans="2:2">
      <c r="B395" s="19"/>
    </row>
    <row r="396" spans="2:2">
      <c r="B396" s="19"/>
    </row>
    <row r="397" spans="2:2">
      <c r="B397" s="19"/>
    </row>
    <row r="398" spans="2:2">
      <c r="B398" s="19"/>
    </row>
    <row r="399" spans="2:2">
      <c r="B399" s="19"/>
    </row>
    <row r="400" spans="2:2">
      <c r="B400" s="19"/>
    </row>
    <row r="401" spans="2:2">
      <c r="B401" s="19"/>
    </row>
    <row r="402" spans="2:2">
      <c r="B402" s="19"/>
    </row>
    <row r="403" spans="2:2">
      <c r="B403" s="19"/>
    </row>
    <row r="404" spans="2:2">
      <c r="B404" s="19"/>
    </row>
    <row r="405" spans="2:2">
      <c r="B405" s="19"/>
    </row>
    <row r="406" spans="2:2">
      <c r="B406" s="19"/>
    </row>
    <row r="407" spans="2:2">
      <c r="B407" s="19"/>
    </row>
    <row r="408" spans="2:2">
      <c r="B408" s="19"/>
    </row>
    <row r="409" spans="2:2">
      <c r="B409" s="19"/>
    </row>
    <row r="410" spans="2:2">
      <c r="B410" s="19"/>
    </row>
    <row r="411" spans="2:2">
      <c r="B411" s="19"/>
    </row>
    <row r="412" spans="2:2">
      <c r="B412" s="19"/>
    </row>
    <row r="413" spans="2:2">
      <c r="B413" s="19"/>
    </row>
    <row r="414" spans="2:2">
      <c r="B414" s="19"/>
    </row>
    <row r="415" spans="2:2">
      <c r="B415" s="19"/>
    </row>
    <row r="416" spans="2:2">
      <c r="B416" s="19"/>
    </row>
    <row r="417" spans="2:2">
      <c r="B417" s="19"/>
    </row>
    <row r="418" spans="2:2">
      <c r="B418" s="19"/>
    </row>
    <row r="419" spans="2:2">
      <c r="B419" s="19"/>
    </row>
    <row r="420" spans="2:2">
      <c r="B420" s="19"/>
    </row>
    <row r="421" spans="2:2">
      <c r="B421" s="19"/>
    </row>
    <row r="422" spans="2:2">
      <c r="B422" s="19"/>
    </row>
    <row r="423" spans="2:2">
      <c r="B423" s="19"/>
    </row>
    <row r="424" spans="2:2">
      <c r="B424" s="19"/>
    </row>
    <row r="425" spans="2:2">
      <c r="B425" s="19"/>
    </row>
    <row r="426" spans="2:2">
      <c r="B426" s="19"/>
    </row>
    <row r="427" spans="2:2">
      <c r="B427" s="19"/>
    </row>
    <row r="428" spans="2:2">
      <c r="B428" s="19"/>
    </row>
    <row r="429" spans="2:2">
      <c r="B429" s="19"/>
    </row>
    <row r="430" spans="2:2">
      <c r="B430" s="19"/>
    </row>
    <row r="431" spans="2:2">
      <c r="B431" s="19"/>
    </row>
    <row r="432" spans="2:2">
      <c r="B432" s="19"/>
    </row>
    <row r="433" spans="2:2">
      <c r="B433" s="19"/>
    </row>
    <row r="434" spans="2:2">
      <c r="B434" s="19"/>
    </row>
    <row r="435" spans="2:2">
      <c r="B435" s="19"/>
    </row>
    <row r="436" spans="2:2">
      <c r="B436" s="19"/>
    </row>
    <row r="437" spans="2:2">
      <c r="B437" s="19"/>
    </row>
    <row r="438" spans="2:2">
      <c r="B438" s="19"/>
    </row>
    <row r="439" spans="2:2">
      <c r="B439" s="19"/>
    </row>
    <row r="440" spans="2:2">
      <c r="B440" s="19"/>
    </row>
    <row r="441" spans="2:2">
      <c r="B441" s="19"/>
    </row>
    <row r="442" spans="2:2">
      <c r="B442" s="19"/>
    </row>
    <row r="443" spans="2:2">
      <c r="B443" s="19"/>
    </row>
    <row r="444" spans="2:2">
      <c r="B444" s="19"/>
    </row>
    <row r="445" spans="2:2">
      <c r="B445" s="19"/>
    </row>
    <row r="446" spans="2:2">
      <c r="B446" s="19"/>
    </row>
    <row r="447" spans="2:2">
      <c r="B447" s="19"/>
    </row>
    <row r="448" spans="2:2">
      <c r="B448" s="19"/>
    </row>
    <row r="449" spans="2:2">
      <c r="B449" s="19"/>
    </row>
    <row r="450" spans="2:2">
      <c r="B450" s="19"/>
    </row>
    <row r="451" spans="2:2">
      <c r="B451" s="19"/>
    </row>
    <row r="452" spans="2:2">
      <c r="B452" s="19"/>
    </row>
    <row r="453" spans="2:2">
      <c r="B453" s="19"/>
    </row>
    <row r="454" spans="2:2">
      <c r="B454" s="19"/>
    </row>
    <row r="455" spans="2:2">
      <c r="B455" s="19"/>
    </row>
    <row r="456" spans="2:2">
      <c r="B456" s="19"/>
    </row>
    <row r="457" spans="2:2">
      <c r="B457" s="19"/>
    </row>
    <row r="458" spans="2:2">
      <c r="B458" s="19"/>
    </row>
    <row r="459" spans="2:2">
      <c r="B459" s="19"/>
    </row>
    <row r="460" spans="2:2">
      <c r="B460" s="19"/>
    </row>
    <row r="461" spans="2:2">
      <c r="B461" s="19"/>
    </row>
    <row r="462" spans="2:2">
      <c r="B462" s="19"/>
    </row>
    <row r="463" spans="2:2">
      <c r="B463" s="19"/>
    </row>
    <row r="464" spans="2:2">
      <c r="B464" s="19"/>
    </row>
    <row r="465" spans="2:2">
      <c r="B465" s="19"/>
    </row>
    <row r="466" spans="2:2">
      <c r="B466" s="19"/>
    </row>
    <row r="467" spans="2:2">
      <c r="B467" s="19"/>
    </row>
    <row r="468" spans="2:2">
      <c r="B468" s="19"/>
    </row>
    <row r="469" spans="2:2">
      <c r="B469" s="19"/>
    </row>
    <row r="470" spans="2:2">
      <c r="B470" s="19"/>
    </row>
    <row r="471" spans="2:2">
      <c r="B471" s="19"/>
    </row>
    <row r="472" spans="2:2">
      <c r="B472" s="19"/>
    </row>
    <row r="473" spans="2:2">
      <c r="B473" s="19"/>
    </row>
    <row r="474" spans="2:2">
      <c r="B474" s="19"/>
    </row>
    <row r="475" spans="2:2">
      <c r="B475" s="19"/>
    </row>
    <row r="476" spans="2:2">
      <c r="B476" s="19"/>
    </row>
    <row r="477" spans="2:2">
      <c r="B477" s="19"/>
    </row>
    <row r="478" spans="2:2">
      <c r="B478" s="19"/>
    </row>
    <row r="479" spans="2:2">
      <c r="B479" s="19"/>
    </row>
    <row r="480" spans="2:2">
      <c r="B480" s="19"/>
    </row>
    <row r="481" spans="2:2">
      <c r="B481" s="19"/>
    </row>
    <row r="482" spans="2:2">
      <c r="B482" s="19"/>
    </row>
    <row r="483" spans="2:2">
      <c r="B483" s="19"/>
    </row>
    <row r="484" spans="2:2">
      <c r="B484" s="19"/>
    </row>
    <row r="485" spans="2:2">
      <c r="B485" s="19"/>
    </row>
    <row r="486" spans="2:2">
      <c r="B486" s="19"/>
    </row>
    <row r="487" spans="2:2">
      <c r="B487" s="19"/>
    </row>
    <row r="488" spans="2:2">
      <c r="B488" s="19"/>
    </row>
    <row r="489" spans="2:2">
      <c r="B489" s="19"/>
    </row>
    <row r="490" spans="2:2">
      <c r="B490" s="19"/>
    </row>
    <row r="491" spans="2:2">
      <c r="B491" s="19"/>
    </row>
    <row r="492" spans="2:2">
      <c r="B492" s="19"/>
    </row>
    <row r="493" spans="2:2">
      <c r="B493" s="19"/>
    </row>
    <row r="494" spans="2:2">
      <c r="B494" s="19"/>
    </row>
    <row r="495" spans="2:2">
      <c r="B495" s="19"/>
    </row>
    <row r="496" spans="2:2">
      <c r="B496" s="19"/>
    </row>
    <row r="497" spans="2:2">
      <c r="B497" s="19"/>
    </row>
    <row r="498" spans="2:2">
      <c r="B498" s="19"/>
    </row>
    <row r="499" spans="2:2">
      <c r="B499" s="19"/>
    </row>
    <row r="500" spans="2:2">
      <c r="B500" s="19"/>
    </row>
    <row r="501" spans="2:2">
      <c r="B501" s="19"/>
    </row>
    <row r="502" spans="2:2">
      <c r="B502" s="19"/>
    </row>
    <row r="503" spans="2:2">
      <c r="B503" s="19"/>
    </row>
    <row r="504" spans="2:2">
      <c r="B504" s="19"/>
    </row>
    <row r="505" spans="2:2">
      <c r="B505" s="19"/>
    </row>
    <row r="506" spans="2:2">
      <c r="B506" s="19"/>
    </row>
    <row r="507" spans="2:2">
      <c r="B507" s="19"/>
    </row>
    <row r="508" spans="2:2">
      <c r="B508" s="19"/>
    </row>
    <row r="509" spans="2:2">
      <c r="B509" s="19"/>
    </row>
    <row r="510" spans="2:2">
      <c r="B510" s="19"/>
    </row>
    <row r="511" spans="2:2">
      <c r="B511" s="19"/>
    </row>
    <row r="512" spans="2:2">
      <c r="B512" s="19"/>
    </row>
    <row r="513" spans="2:2">
      <c r="B513" s="19"/>
    </row>
    <row r="514" spans="2:2">
      <c r="B514" s="19"/>
    </row>
    <row r="515" spans="2:2">
      <c r="B515" s="19"/>
    </row>
    <row r="516" spans="2:2">
      <c r="B516" s="19"/>
    </row>
    <row r="517" spans="2:2">
      <c r="B517" s="19"/>
    </row>
    <row r="518" spans="2:2">
      <c r="B518" s="19"/>
    </row>
    <row r="519" spans="2:2">
      <c r="B519" s="19"/>
    </row>
    <row r="520" spans="2:2">
      <c r="B520" s="19"/>
    </row>
    <row r="521" spans="2:2">
      <c r="B521" s="19"/>
    </row>
    <row r="522" spans="2:2">
      <c r="B522" s="19"/>
    </row>
    <row r="523" spans="2:2">
      <c r="B523" s="19"/>
    </row>
    <row r="524" spans="2:2">
      <c r="B524" s="19"/>
    </row>
    <row r="525" spans="2:2">
      <c r="B525" s="19"/>
    </row>
    <row r="526" spans="2:2">
      <c r="B526" s="19"/>
    </row>
    <row r="527" spans="2:2">
      <c r="B527" s="19"/>
    </row>
    <row r="528" spans="2:2">
      <c r="B528" s="19"/>
    </row>
    <row r="529" spans="2:2">
      <c r="B529" s="19"/>
    </row>
    <row r="530" spans="2:2">
      <c r="B530" s="19"/>
    </row>
    <row r="531" spans="2:2">
      <c r="B531" s="19"/>
    </row>
    <row r="532" spans="2:2">
      <c r="B532" s="19"/>
    </row>
    <row r="533" spans="2:2">
      <c r="B533" s="19"/>
    </row>
    <row r="534" spans="2:2">
      <c r="B534" s="19"/>
    </row>
    <row r="535" spans="2:2">
      <c r="B535" s="19"/>
    </row>
    <row r="536" spans="2:2">
      <c r="B536" s="19"/>
    </row>
    <row r="537" spans="2:2">
      <c r="B537" s="19"/>
    </row>
    <row r="538" spans="2:2">
      <c r="B538" s="19"/>
    </row>
    <row r="539" spans="2:2">
      <c r="B539" s="19"/>
    </row>
    <row r="540" spans="2:2">
      <c r="B540" s="19"/>
    </row>
    <row r="541" spans="2:2">
      <c r="B541" s="19"/>
    </row>
    <row r="542" spans="2:2">
      <c r="B542" s="19"/>
    </row>
    <row r="543" spans="2:2">
      <c r="B543" s="19"/>
    </row>
    <row r="544" spans="2:2">
      <c r="B544" s="19"/>
    </row>
    <row r="545" spans="2:2">
      <c r="B545" s="19"/>
    </row>
    <row r="546" spans="2:2">
      <c r="B546" s="19"/>
    </row>
    <row r="547" spans="2:2">
      <c r="B547" s="19"/>
    </row>
    <row r="548" spans="2:2">
      <c r="B548" s="19"/>
    </row>
    <row r="549" spans="2:2">
      <c r="B549" s="19"/>
    </row>
    <row r="550" spans="2:2">
      <c r="B550" s="19"/>
    </row>
    <row r="551" spans="2:2">
      <c r="B551" s="19"/>
    </row>
    <row r="552" spans="2:2">
      <c r="B552" s="19"/>
    </row>
    <row r="553" spans="2:2">
      <c r="B553" s="19"/>
    </row>
    <row r="554" spans="2:2">
      <c r="B554" s="19"/>
    </row>
    <row r="555" spans="2:2">
      <c r="B555" s="19"/>
    </row>
    <row r="556" spans="2:2">
      <c r="B556" s="19"/>
    </row>
    <row r="557" spans="2:2">
      <c r="B557" s="19"/>
    </row>
    <row r="558" spans="2:2">
      <c r="B558" s="19"/>
    </row>
    <row r="559" spans="2:2">
      <c r="B559" s="19"/>
    </row>
    <row r="560" spans="2:2">
      <c r="B560" s="19"/>
    </row>
    <row r="561" spans="2:2">
      <c r="B561" s="19"/>
    </row>
    <row r="562" spans="2:2">
      <c r="B562" s="19"/>
    </row>
    <row r="563" spans="2:2">
      <c r="B563" s="19"/>
    </row>
    <row r="564" spans="2:2">
      <c r="B564" s="19"/>
    </row>
    <row r="565" spans="2:2">
      <c r="B565" s="19"/>
    </row>
    <row r="566" spans="2:2">
      <c r="B566" s="19"/>
    </row>
    <row r="567" spans="2:2">
      <c r="B567" s="19"/>
    </row>
    <row r="568" spans="2:2">
      <c r="B568" s="19"/>
    </row>
    <row r="569" spans="2:2">
      <c r="B569" s="19"/>
    </row>
    <row r="570" spans="2:2">
      <c r="B570" s="19"/>
    </row>
    <row r="571" spans="2:2">
      <c r="B571" s="19"/>
    </row>
    <row r="572" spans="2:2">
      <c r="B572" s="19"/>
    </row>
    <row r="573" spans="2:2">
      <c r="B573" s="19"/>
    </row>
    <row r="574" spans="2:2">
      <c r="B574" s="19"/>
    </row>
    <row r="575" spans="2:2">
      <c r="B575" s="19"/>
    </row>
    <row r="576" spans="2:2">
      <c r="B576" s="19"/>
    </row>
    <row r="577" spans="2:2">
      <c r="B577" s="19"/>
    </row>
    <row r="578" spans="2:2">
      <c r="B578" s="19"/>
    </row>
    <row r="579" spans="2:2">
      <c r="B579" s="19"/>
    </row>
    <row r="580" spans="2:2">
      <c r="B580" s="19"/>
    </row>
    <row r="581" spans="2:2">
      <c r="B581" s="19"/>
    </row>
    <row r="582" spans="2:2">
      <c r="B582" s="19"/>
    </row>
    <row r="583" spans="2:2">
      <c r="B583" s="19"/>
    </row>
    <row r="584" spans="2:2">
      <c r="B584" s="19"/>
    </row>
    <row r="585" spans="2:2">
      <c r="B585" s="19"/>
    </row>
    <row r="586" spans="2:2">
      <c r="B586" s="19"/>
    </row>
    <row r="587" spans="2:2">
      <c r="B587" s="19"/>
    </row>
    <row r="588" spans="2:2">
      <c r="B588" s="19"/>
    </row>
    <row r="589" spans="2:2">
      <c r="B589" s="19"/>
    </row>
    <row r="590" spans="2:2">
      <c r="B590" s="19"/>
    </row>
    <row r="591" spans="2:2">
      <c r="B591" s="19"/>
    </row>
    <row r="592" spans="2:2">
      <c r="B592" s="19"/>
    </row>
    <row r="593" spans="2:2">
      <c r="B593" s="19"/>
    </row>
    <row r="594" spans="2:2">
      <c r="B594" s="19"/>
    </row>
    <row r="595" spans="2:2">
      <c r="B595" s="19"/>
    </row>
    <row r="596" spans="2:2">
      <c r="B596" s="19"/>
    </row>
    <row r="597" spans="2:2">
      <c r="B597" s="19"/>
    </row>
    <row r="598" spans="2:2">
      <c r="B598" s="19"/>
    </row>
    <row r="599" spans="2:2">
      <c r="B599" s="19"/>
    </row>
    <row r="600" spans="2:2">
      <c r="B600" s="19"/>
    </row>
    <row r="601" spans="2:2">
      <c r="B601" s="19"/>
    </row>
    <row r="602" spans="2:2">
      <c r="B602" s="19"/>
    </row>
    <row r="603" spans="2:2">
      <c r="B603" s="19"/>
    </row>
    <row r="604" spans="2:2">
      <c r="B604" s="19"/>
    </row>
    <row r="605" spans="2:2">
      <c r="B605" s="19"/>
    </row>
    <row r="606" spans="2:2">
      <c r="B606" s="19"/>
    </row>
    <row r="607" spans="2:2">
      <c r="B607" s="19"/>
    </row>
    <row r="608" spans="2:2">
      <c r="B608" s="19"/>
    </row>
    <row r="609" spans="2:2">
      <c r="B609" s="19"/>
    </row>
    <row r="610" spans="2:2">
      <c r="B610" s="19"/>
    </row>
    <row r="611" spans="2:2">
      <c r="B611" s="19"/>
    </row>
    <row r="612" spans="2:2">
      <c r="B612" s="19"/>
    </row>
    <row r="613" spans="2:2">
      <c r="B613" s="19"/>
    </row>
    <row r="614" spans="2:2">
      <c r="B614" s="19"/>
    </row>
    <row r="615" spans="2:2">
      <c r="B615" s="19"/>
    </row>
    <row r="616" spans="2:2">
      <c r="B616" s="19"/>
    </row>
    <row r="617" spans="2:2">
      <c r="B617" s="19"/>
    </row>
    <row r="618" spans="2:2">
      <c r="B618" s="19"/>
    </row>
    <row r="619" spans="2:2">
      <c r="B619" s="19"/>
    </row>
    <row r="620" spans="2:2">
      <c r="B620" s="19"/>
    </row>
    <row r="621" spans="2:2">
      <c r="B621" s="19"/>
    </row>
    <row r="622" spans="2:2">
      <c r="B622" s="19"/>
    </row>
    <row r="623" spans="2:2">
      <c r="B623" s="19"/>
    </row>
    <row r="624" spans="2:2">
      <c r="B624" s="19"/>
    </row>
    <row r="625" spans="2:2">
      <c r="B625" s="19"/>
    </row>
    <row r="626" spans="2:2">
      <c r="B626" s="19"/>
    </row>
    <row r="627" spans="2:2">
      <c r="B627" s="19"/>
    </row>
    <row r="628" spans="2:2">
      <c r="B628" s="19"/>
    </row>
    <row r="629" spans="2:2">
      <c r="B629" s="19"/>
    </row>
    <row r="630" spans="2:2">
      <c r="B630" s="19"/>
    </row>
    <row r="631" spans="2:2">
      <c r="B631" s="19"/>
    </row>
    <row r="632" spans="2:2">
      <c r="B632" s="19"/>
    </row>
    <row r="633" spans="2:2">
      <c r="B633" s="19"/>
    </row>
    <row r="634" spans="2:2">
      <c r="B634" s="19"/>
    </row>
    <row r="635" spans="2:2">
      <c r="B635" s="19"/>
    </row>
    <row r="636" spans="2:2">
      <c r="B636" s="19"/>
    </row>
    <row r="637" spans="2:2">
      <c r="B637" s="19"/>
    </row>
    <row r="638" spans="2:2">
      <c r="B638" s="19"/>
    </row>
    <row r="639" spans="2:2">
      <c r="B639" s="19"/>
    </row>
    <row r="640" spans="2:2">
      <c r="B640" s="19"/>
    </row>
    <row r="641" spans="2:2">
      <c r="B641" s="19"/>
    </row>
    <row r="642" spans="2:2">
      <c r="B642" s="19"/>
    </row>
    <row r="643" spans="2:2">
      <c r="B643" s="19"/>
    </row>
    <row r="644" spans="2:2">
      <c r="B644" s="19"/>
    </row>
    <row r="645" spans="2:2">
      <c r="B645" s="19"/>
    </row>
    <row r="646" spans="2:2">
      <c r="B646" s="19"/>
    </row>
    <row r="647" spans="2:2">
      <c r="B647" s="19"/>
    </row>
    <row r="648" spans="2:2">
      <c r="B648" s="19"/>
    </row>
    <row r="649" spans="2:2">
      <c r="B649" s="19"/>
    </row>
    <row r="650" spans="2:2">
      <c r="B650" s="19"/>
    </row>
    <row r="651" spans="2:2">
      <c r="B651" s="19"/>
    </row>
    <row r="652" spans="2:2">
      <c r="B652" s="19"/>
    </row>
    <row r="653" spans="2:2">
      <c r="B653" s="19"/>
    </row>
    <row r="654" spans="2:2">
      <c r="B654" s="19"/>
    </row>
    <row r="655" spans="2:2">
      <c r="B655" s="19"/>
    </row>
    <row r="656" spans="2:2">
      <c r="B656" s="19"/>
    </row>
    <row r="657" spans="2:2">
      <c r="B657" s="19"/>
    </row>
    <row r="658" spans="2:2">
      <c r="B658" s="19"/>
    </row>
    <row r="659" spans="2:2">
      <c r="B659" s="19"/>
    </row>
    <row r="660" spans="2:2">
      <c r="B660" s="19"/>
    </row>
    <row r="661" spans="2:2">
      <c r="B661" s="19"/>
    </row>
    <row r="662" spans="2:2">
      <c r="B662" s="19"/>
    </row>
    <row r="663" spans="2:2">
      <c r="B663" s="19"/>
    </row>
    <row r="664" spans="2:2">
      <c r="B664" s="19"/>
    </row>
    <row r="665" spans="2:2">
      <c r="B665" s="19"/>
    </row>
    <row r="666" spans="2:2">
      <c r="B666" s="19"/>
    </row>
    <row r="667" spans="2:2">
      <c r="B667" s="19"/>
    </row>
    <row r="668" spans="2:2">
      <c r="B668" s="19"/>
    </row>
    <row r="669" spans="2:2">
      <c r="B669" s="19"/>
    </row>
    <row r="670" spans="2:2">
      <c r="B670" s="19"/>
    </row>
    <row r="671" spans="2:2">
      <c r="B671" s="19"/>
    </row>
    <row r="672" spans="2:2">
      <c r="B672" s="19"/>
    </row>
    <row r="673" spans="2:2">
      <c r="B673" s="19"/>
    </row>
    <row r="674" spans="2:2">
      <c r="B674" s="19"/>
    </row>
    <row r="675" spans="2:2">
      <c r="B675" s="19"/>
    </row>
    <row r="676" spans="2:2">
      <c r="B676" s="19"/>
    </row>
    <row r="677" spans="2:2">
      <c r="B677" s="19"/>
    </row>
    <row r="678" spans="2:2">
      <c r="B678" s="19"/>
    </row>
    <row r="679" spans="2:2">
      <c r="B679" s="19"/>
    </row>
    <row r="680" spans="2:2">
      <c r="B680" s="19"/>
    </row>
    <row r="681" spans="2:2">
      <c r="B681" s="19"/>
    </row>
    <row r="682" spans="2:2">
      <c r="B682" s="19"/>
    </row>
    <row r="683" spans="2:2">
      <c r="B683" s="19"/>
    </row>
    <row r="684" spans="2:2">
      <c r="B684" s="19"/>
    </row>
    <row r="685" spans="2:2">
      <c r="B685" s="19"/>
    </row>
    <row r="686" spans="2:2">
      <c r="B686" s="19"/>
    </row>
    <row r="687" spans="2:2">
      <c r="B687" s="19"/>
    </row>
    <row r="688" spans="2:2">
      <c r="B688" s="19"/>
    </row>
    <row r="689" spans="2:2">
      <c r="B689" s="19"/>
    </row>
    <row r="690" spans="2:2">
      <c r="B690" s="19"/>
    </row>
    <row r="691" spans="2:2">
      <c r="B691" s="19"/>
    </row>
    <row r="692" spans="2:2">
      <c r="B692" s="19"/>
    </row>
    <row r="693" spans="2:2">
      <c r="B693" s="19"/>
    </row>
    <row r="694" spans="2:2">
      <c r="B694" s="19"/>
    </row>
    <row r="695" spans="2:2">
      <c r="B695" s="19"/>
    </row>
    <row r="696" spans="2:2">
      <c r="B696" s="19"/>
    </row>
    <row r="697" spans="2:2">
      <c r="B697" s="19"/>
    </row>
    <row r="698" spans="2:2">
      <c r="B698" s="19"/>
    </row>
    <row r="699" spans="2:2">
      <c r="B699" s="19"/>
    </row>
    <row r="700" spans="2:2">
      <c r="B700" s="19"/>
    </row>
    <row r="701" spans="2:2">
      <c r="B701" s="19"/>
    </row>
    <row r="702" spans="2:2">
      <c r="B702" s="19"/>
    </row>
    <row r="703" spans="2:2">
      <c r="B703" s="19"/>
    </row>
    <row r="704" spans="2:2">
      <c r="B704" s="19"/>
    </row>
    <row r="705" spans="2:2">
      <c r="B705" s="19"/>
    </row>
    <row r="706" spans="2:2">
      <c r="B706" s="19"/>
    </row>
    <row r="707" spans="2:2">
      <c r="B707" s="19"/>
    </row>
    <row r="708" spans="2:2">
      <c r="B708" s="19"/>
    </row>
    <row r="709" spans="2:2">
      <c r="B709" s="19"/>
    </row>
    <row r="710" spans="2:2">
      <c r="B710" s="19"/>
    </row>
    <row r="711" spans="2:2">
      <c r="B711" s="19"/>
    </row>
    <row r="712" spans="2:2">
      <c r="B712" s="19"/>
    </row>
    <row r="713" spans="2:2">
      <c r="B713" s="19"/>
    </row>
    <row r="714" spans="2:2">
      <c r="B714" s="19"/>
    </row>
    <row r="715" spans="2:2">
      <c r="B715" s="19"/>
    </row>
    <row r="716" spans="2:2">
      <c r="B716" s="19"/>
    </row>
    <row r="717" spans="2:2">
      <c r="B717" s="19"/>
    </row>
    <row r="718" spans="2:2">
      <c r="B718" s="19"/>
    </row>
    <row r="719" spans="2:2">
      <c r="B719" s="19"/>
    </row>
    <row r="720" spans="2:2">
      <c r="B720" s="19"/>
    </row>
    <row r="721" spans="2:2">
      <c r="B721" s="19"/>
    </row>
    <row r="722" spans="2:2">
      <c r="B722" s="19"/>
    </row>
    <row r="723" spans="2:2">
      <c r="B723" s="19"/>
    </row>
    <row r="724" spans="2:2">
      <c r="B724" s="19"/>
    </row>
    <row r="725" spans="2:2">
      <c r="B725" s="19"/>
    </row>
    <row r="726" spans="2:2">
      <c r="B726" s="19"/>
    </row>
    <row r="727" spans="2:2">
      <c r="B727" s="19"/>
    </row>
    <row r="728" spans="2:2">
      <c r="B728" s="19"/>
    </row>
    <row r="729" spans="2:2">
      <c r="B729" s="19"/>
    </row>
    <row r="730" spans="2:2">
      <c r="B730" s="19"/>
    </row>
    <row r="731" spans="2:2">
      <c r="B731" s="19"/>
    </row>
    <row r="732" spans="2:2">
      <c r="B732" s="19"/>
    </row>
    <row r="733" spans="2:2">
      <c r="B733" s="19"/>
    </row>
    <row r="734" spans="2:2">
      <c r="B734" s="19"/>
    </row>
    <row r="735" spans="2:2">
      <c r="B735" s="19"/>
    </row>
    <row r="736" spans="2:2">
      <c r="B736" s="19"/>
    </row>
    <row r="737" spans="2:2">
      <c r="B737" s="19"/>
    </row>
    <row r="738" spans="2:2">
      <c r="B738" s="19"/>
    </row>
    <row r="739" spans="2:2">
      <c r="B739" s="19"/>
    </row>
    <row r="740" spans="2:2">
      <c r="B740" s="19"/>
    </row>
    <row r="741" spans="2:2">
      <c r="B741" s="19"/>
    </row>
    <row r="742" spans="2:2">
      <c r="B742" s="19"/>
    </row>
    <row r="743" spans="2:2">
      <c r="B743" s="19"/>
    </row>
    <row r="744" spans="2:2">
      <c r="B744" s="19"/>
    </row>
    <row r="745" spans="2:2">
      <c r="B745" s="19"/>
    </row>
    <row r="746" spans="2:2">
      <c r="B746" s="19"/>
    </row>
    <row r="747" spans="2:2">
      <c r="B747" s="19"/>
    </row>
    <row r="748" spans="2:2">
      <c r="B748" s="19"/>
    </row>
    <row r="749" spans="2:2">
      <c r="B749" s="19"/>
    </row>
    <row r="750" spans="2:2">
      <c r="B750" s="19"/>
    </row>
    <row r="751" spans="2:2">
      <c r="B751" s="19"/>
    </row>
    <row r="752" spans="2:2">
      <c r="B752" s="19"/>
    </row>
    <row r="753" spans="2:2">
      <c r="B753" s="19"/>
    </row>
    <row r="754" spans="2:2">
      <c r="B754" s="19"/>
    </row>
    <row r="755" spans="2:2">
      <c r="B755" s="19"/>
    </row>
    <row r="756" spans="2:2">
      <c r="B756" s="19"/>
    </row>
    <row r="757" spans="2:2">
      <c r="B757" s="19"/>
    </row>
    <row r="758" spans="2:2">
      <c r="B758" s="19"/>
    </row>
    <row r="759" spans="2:2">
      <c r="B759" s="19"/>
    </row>
    <row r="760" spans="2:2">
      <c r="B760" s="19"/>
    </row>
    <row r="761" spans="2:2">
      <c r="B761" s="19"/>
    </row>
    <row r="762" spans="2:2">
      <c r="B762" s="19"/>
    </row>
    <row r="763" spans="2:2">
      <c r="B763" s="19"/>
    </row>
    <row r="764" spans="2:2">
      <c r="B764" s="19"/>
    </row>
    <row r="765" spans="2:2">
      <c r="B765" s="19"/>
    </row>
    <row r="766" spans="2:2">
      <c r="B766" s="19"/>
    </row>
    <row r="767" spans="2:2">
      <c r="B767" s="19"/>
    </row>
    <row r="768" spans="2:2">
      <c r="B768" s="19"/>
    </row>
    <row r="769" spans="2:2">
      <c r="B769" s="19"/>
    </row>
    <row r="770" spans="2:2">
      <c r="B770" s="19"/>
    </row>
    <row r="771" spans="2:2">
      <c r="B771" s="19"/>
    </row>
    <row r="772" spans="2:2">
      <c r="B772" s="19"/>
    </row>
    <row r="773" spans="2:2">
      <c r="B773" s="19"/>
    </row>
    <row r="774" spans="2:2">
      <c r="B774" s="19"/>
    </row>
    <row r="775" spans="2:2">
      <c r="B775" s="19"/>
    </row>
    <row r="776" spans="2:2">
      <c r="B776" s="19"/>
    </row>
    <row r="777" spans="2:2">
      <c r="B777" s="19"/>
    </row>
    <row r="778" spans="2:2">
      <c r="B778" s="19"/>
    </row>
    <row r="779" spans="2:2">
      <c r="B779" s="19"/>
    </row>
    <row r="780" spans="2:2">
      <c r="B780" s="19"/>
    </row>
    <row r="781" spans="2:2">
      <c r="B781" s="19"/>
    </row>
    <row r="782" spans="2:2">
      <c r="B782" s="19"/>
    </row>
    <row r="783" spans="2:2">
      <c r="B783" s="19"/>
    </row>
    <row r="784" spans="2:2">
      <c r="B784" s="19"/>
    </row>
    <row r="785" spans="2:2">
      <c r="B785" s="19"/>
    </row>
    <row r="786" spans="2:2">
      <c r="B786" s="19"/>
    </row>
    <row r="787" spans="2:2">
      <c r="B787" s="19"/>
    </row>
    <row r="788" spans="2:2">
      <c r="B788" s="19"/>
    </row>
    <row r="789" spans="2:2">
      <c r="B789" s="19"/>
    </row>
    <row r="790" spans="2:2">
      <c r="B790" s="19"/>
    </row>
    <row r="791" spans="2:2">
      <c r="B791" s="19"/>
    </row>
    <row r="792" spans="2:2">
      <c r="B792" s="19"/>
    </row>
    <row r="793" spans="2:2">
      <c r="B793" s="19"/>
    </row>
    <row r="794" spans="2:2">
      <c r="B794" s="19"/>
    </row>
    <row r="795" spans="2:2">
      <c r="B795" s="19"/>
    </row>
    <row r="796" spans="2:2">
      <c r="B796" s="19"/>
    </row>
    <row r="797" spans="2:2">
      <c r="B797" s="19"/>
    </row>
    <row r="798" spans="2:2">
      <c r="B798" s="19"/>
    </row>
    <row r="799" spans="2:2">
      <c r="B799" s="19"/>
    </row>
    <row r="800" spans="2:2">
      <c r="B800" s="19"/>
    </row>
    <row r="801" spans="2:2">
      <c r="B801" s="19"/>
    </row>
    <row r="802" spans="2:2">
      <c r="B802" s="19"/>
    </row>
    <row r="803" spans="2:2">
      <c r="B803" s="19"/>
    </row>
    <row r="804" spans="2:2">
      <c r="B804" s="19"/>
    </row>
    <row r="805" spans="2:2">
      <c r="B805" s="19"/>
    </row>
    <row r="806" spans="2:2">
      <c r="B806" s="19"/>
    </row>
    <row r="807" spans="2:2">
      <c r="B807" s="19"/>
    </row>
    <row r="808" spans="2:2">
      <c r="B808" s="19"/>
    </row>
    <row r="809" spans="2:2">
      <c r="B809" s="19"/>
    </row>
    <row r="810" spans="2:2">
      <c r="B810" s="19"/>
    </row>
    <row r="811" spans="2:2">
      <c r="B811" s="19"/>
    </row>
    <row r="812" spans="2:2">
      <c r="B812" s="19"/>
    </row>
    <row r="813" spans="2:2">
      <c r="B813" s="19"/>
    </row>
    <row r="814" spans="2:2">
      <c r="B814" s="19"/>
    </row>
    <row r="815" spans="2:2">
      <c r="B815" s="19"/>
    </row>
    <row r="816" spans="2:2">
      <c r="B816" s="19"/>
    </row>
    <row r="817" spans="2:2">
      <c r="B817" s="19"/>
    </row>
    <row r="818" spans="2:2">
      <c r="B818" s="19"/>
    </row>
    <row r="819" spans="2:2">
      <c r="B819" s="19"/>
    </row>
    <row r="820" spans="2:2">
      <c r="B820" s="19"/>
    </row>
    <row r="821" spans="2:2">
      <c r="B821" s="19"/>
    </row>
    <row r="822" spans="2:2">
      <c r="B822" s="19"/>
    </row>
    <row r="823" spans="2:2">
      <c r="B823" s="19"/>
    </row>
    <row r="824" spans="2:2">
      <c r="B824" s="19"/>
    </row>
    <row r="825" spans="2:2">
      <c r="B825" s="19"/>
    </row>
    <row r="826" spans="2:2">
      <c r="B826" s="19"/>
    </row>
    <row r="827" spans="2:2">
      <c r="B827" s="19"/>
    </row>
    <row r="828" spans="2:2">
      <c r="B828" s="19"/>
    </row>
    <row r="829" spans="2:2">
      <c r="B829" s="19"/>
    </row>
    <row r="830" spans="2:2">
      <c r="B830" s="19"/>
    </row>
    <row r="831" spans="2:2">
      <c r="B831" s="19"/>
    </row>
    <row r="832" spans="2:2">
      <c r="B832" s="19"/>
    </row>
    <row r="833" spans="2:2">
      <c r="B833" s="19"/>
    </row>
    <row r="834" spans="2:2">
      <c r="B834" s="19"/>
    </row>
    <row r="835" spans="2:2">
      <c r="B835" s="19"/>
    </row>
    <row r="836" spans="2:2">
      <c r="B836" s="19"/>
    </row>
    <row r="837" spans="2:2">
      <c r="B837" s="19"/>
    </row>
    <row r="838" spans="2:2">
      <c r="B838" s="19"/>
    </row>
    <row r="839" spans="2:2">
      <c r="B839" s="19"/>
    </row>
    <row r="840" spans="2:2">
      <c r="B840" s="19"/>
    </row>
    <row r="841" spans="2:2">
      <c r="B841" s="19"/>
    </row>
    <row r="842" spans="2:2">
      <c r="B842" s="19"/>
    </row>
    <row r="843" spans="2:2">
      <c r="B843" s="19"/>
    </row>
    <row r="844" spans="2:2">
      <c r="B844" s="19"/>
    </row>
    <row r="845" spans="2:2">
      <c r="B845" s="19"/>
    </row>
    <row r="846" spans="2:2">
      <c r="B846" s="19"/>
    </row>
    <row r="847" spans="2:2">
      <c r="B847" s="19"/>
    </row>
    <row r="848" spans="2:2">
      <c r="B848" s="19"/>
    </row>
    <row r="849" spans="2:2">
      <c r="B849" s="19"/>
    </row>
    <row r="850" spans="2:2">
      <c r="B850" s="19"/>
    </row>
    <row r="851" spans="2:2">
      <c r="B851" s="19"/>
    </row>
    <row r="852" spans="2:2">
      <c r="B852" s="19"/>
    </row>
    <row r="853" spans="2:2">
      <c r="B853" s="19"/>
    </row>
    <row r="854" spans="2:2">
      <c r="B854" s="19"/>
    </row>
    <row r="855" spans="2:2">
      <c r="B855" s="19"/>
    </row>
    <row r="856" spans="2:2">
      <c r="B856" s="19"/>
    </row>
    <row r="857" spans="2:2">
      <c r="B857" s="19"/>
    </row>
    <row r="858" spans="2:2">
      <c r="B858" s="19"/>
    </row>
    <row r="859" spans="2:2">
      <c r="B859" s="19"/>
    </row>
    <row r="860" spans="2:2">
      <c r="B860" s="19"/>
    </row>
    <row r="861" spans="2:2">
      <c r="B861" s="19"/>
    </row>
    <row r="862" spans="2:2">
      <c r="B862" s="19"/>
    </row>
    <row r="863" spans="2:2">
      <c r="B863" s="19"/>
    </row>
    <row r="864" spans="2:2">
      <c r="B864" s="19"/>
    </row>
    <row r="865" spans="2:2">
      <c r="B865" s="19"/>
    </row>
    <row r="866" spans="2:2">
      <c r="B866" s="19"/>
    </row>
    <row r="867" spans="2:2">
      <c r="B867" s="19"/>
    </row>
    <row r="868" spans="2:2">
      <c r="B868" s="19"/>
    </row>
    <row r="869" spans="2:2">
      <c r="B869" s="19"/>
    </row>
    <row r="870" spans="2:2">
      <c r="B870" s="19"/>
    </row>
    <row r="871" spans="2:2">
      <c r="B871" s="19"/>
    </row>
    <row r="872" spans="2:2">
      <c r="B872" s="19"/>
    </row>
    <row r="873" spans="2:2">
      <c r="B873" s="19"/>
    </row>
    <row r="874" spans="2:2">
      <c r="B874" s="19"/>
    </row>
    <row r="875" spans="2:2">
      <c r="B875" s="19"/>
    </row>
    <row r="876" spans="2:2">
      <c r="B876" s="19"/>
    </row>
    <row r="877" spans="2:2">
      <c r="B877" s="19"/>
    </row>
    <row r="878" spans="2:2">
      <c r="B878" s="19"/>
    </row>
    <row r="879" spans="2:2">
      <c r="B879" s="19"/>
    </row>
    <row r="880" spans="2:2">
      <c r="B880" s="19"/>
    </row>
    <row r="881" spans="2:2">
      <c r="B881" s="19"/>
    </row>
    <row r="882" spans="2:2">
      <c r="B882" s="19"/>
    </row>
    <row r="883" spans="2:2">
      <c r="B883" s="19"/>
    </row>
    <row r="884" spans="2:2">
      <c r="B884" s="19"/>
    </row>
    <row r="885" spans="2:2">
      <c r="B885" s="19"/>
    </row>
    <row r="886" spans="2:2">
      <c r="B886" s="19"/>
    </row>
    <row r="887" spans="2:2">
      <c r="B887" s="19"/>
    </row>
    <row r="888" spans="2:2">
      <c r="B888" s="19"/>
    </row>
    <row r="889" spans="2:2">
      <c r="B889" s="19"/>
    </row>
    <row r="890" spans="2:2">
      <c r="B890" s="19"/>
    </row>
    <row r="891" spans="2:2">
      <c r="B891" s="19"/>
    </row>
    <row r="892" spans="2:2">
      <c r="B892" s="19"/>
    </row>
    <row r="893" spans="2:2">
      <c r="B893" s="19"/>
    </row>
    <row r="894" spans="2:2">
      <c r="B894" s="19"/>
    </row>
    <row r="895" spans="2:2">
      <c r="B895" s="19"/>
    </row>
    <row r="896" spans="2:2">
      <c r="B896" s="19"/>
    </row>
    <row r="897" spans="2:2">
      <c r="B897" s="19"/>
    </row>
    <row r="898" spans="2:2">
      <c r="B898" s="19"/>
    </row>
    <row r="899" spans="2:2">
      <c r="B899" s="19"/>
    </row>
    <row r="900" spans="2:2">
      <c r="B900" s="19"/>
    </row>
    <row r="901" spans="2:2">
      <c r="B901" s="19"/>
    </row>
    <row r="902" spans="2:2">
      <c r="B902" s="19"/>
    </row>
    <row r="903" spans="2:2">
      <c r="B903" s="19"/>
    </row>
    <row r="904" spans="2:2">
      <c r="B904" s="19"/>
    </row>
    <row r="905" spans="2:2">
      <c r="B905" s="19"/>
    </row>
    <row r="906" spans="2:2">
      <c r="B906" s="19"/>
    </row>
    <row r="907" spans="2:2">
      <c r="B907" s="19"/>
    </row>
    <row r="908" spans="2:2">
      <c r="B908" s="19"/>
    </row>
    <row r="909" spans="2:2">
      <c r="B909" s="19"/>
    </row>
    <row r="910" spans="2:2">
      <c r="B910" s="19"/>
    </row>
    <row r="911" spans="2:2">
      <c r="B911" s="19"/>
    </row>
    <row r="912" spans="2:2">
      <c r="B912" s="19"/>
    </row>
    <row r="913" spans="2:2">
      <c r="B913" s="19"/>
    </row>
    <row r="914" spans="2:2">
      <c r="B914" s="19"/>
    </row>
    <row r="915" spans="2:2">
      <c r="B915" s="19"/>
    </row>
    <row r="916" spans="2:2">
      <c r="B916" s="19"/>
    </row>
    <row r="917" spans="2:2">
      <c r="B917" s="19"/>
    </row>
    <row r="918" spans="2:2">
      <c r="B918" s="19"/>
    </row>
    <row r="919" spans="2:2">
      <c r="B919" s="19"/>
    </row>
    <row r="920" spans="2:2">
      <c r="B920" s="19"/>
    </row>
    <row r="921" spans="2:2">
      <c r="B921" s="19"/>
    </row>
    <row r="922" spans="2:2">
      <c r="B922" s="19"/>
    </row>
    <row r="923" spans="2:2">
      <c r="B923" s="19"/>
    </row>
    <row r="924" spans="2:2">
      <c r="B924" s="19"/>
    </row>
    <row r="925" spans="2:2">
      <c r="B925" s="19"/>
    </row>
    <row r="926" spans="2:2">
      <c r="B926" s="19"/>
    </row>
    <row r="927" spans="2:2">
      <c r="B927" s="19"/>
    </row>
    <row r="928" spans="2:2">
      <c r="B928" s="19"/>
    </row>
    <row r="929" spans="2:2">
      <c r="B929" s="19"/>
    </row>
    <row r="930" spans="2:2">
      <c r="B930" s="19"/>
    </row>
    <row r="931" spans="2:2">
      <c r="B931" s="19"/>
    </row>
    <row r="932" spans="2:2">
      <c r="B932" s="19"/>
    </row>
    <row r="933" spans="2:2">
      <c r="B933" s="19"/>
    </row>
    <row r="934" spans="2:2">
      <c r="B934" s="19"/>
    </row>
    <row r="935" spans="2:2">
      <c r="B935" s="19"/>
    </row>
    <row r="936" spans="2:2">
      <c r="B936" s="19"/>
    </row>
    <row r="937" spans="2:2">
      <c r="B937" s="19"/>
    </row>
    <row r="938" spans="2:2">
      <c r="B938" s="19"/>
    </row>
    <row r="939" spans="2:2">
      <c r="B939" s="19"/>
    </row>
    <row r="940" spans="2:2">
      <c r="B940" s="19"/>
    </row>
    <row r="941" spans="2:2">
      <c r="B941" s="19"/>
    </row>
    <row r="942" spans="2:2">
      <c r="B942" s="19"/>
    </row>
    <row r="943" spans="2:2">
      <c r="B943" s="19"/>
    </row>
    <row r="944" spans="2:2">
      <c r="B944" s="19"/>
    </row>
    <row r="945" spans="2:2">
      <c r="B945" s="19"/>
    </row>
    <row r="946" spans="2:2">
      <c r="B946" s="19"/>
    </row>
    <row r="947" spans="2:2">
      <c r="B947" s="19"/>
    </row>
    <row r="948" spans="2:2">
      <c r="B948" s="19"/>
    </row>
    <row r="949" spans="2:2">
      <c r="B949" s="19"/>
    </row>
    <row r="950" spans="2:2">
      <c r="B950" s="19"/>
    </row>
    <row r="951" spans="2:2">
      <c r="B951" s="19"/>
    </row>
    <row r="952" spans="2:2">
      <c r="B952" s="19"/>
    </row>
    <row r="953" spans="2:2">
      <c r="B953" s="19"/>
    </row>
    <row r="954" spans="2:2">
      <c r="B954" s="19"/>
    </row>
    <row r="955" spans="2:2">
      <c r="B955" s="19"/>
    </row>
    <row r="956" spans="2:2">
      <c r="B956" s="19"/>
    </row>
    <row r="957" spans="2:2">
      <c r="B957" s="19"/>
    </row>
    <row r="958" spans="2:2">
      <c r="B958" s="19"/>
    </row>
    <row r="959" spans="2:2">
      <c r="B959" s="19"/>
    </row>
    <row r="960" spans="2:2">
      <c r="B960" s="19"/>
    </row>
    <row r="961" spans="2:2">
      <c r="B961" s="19"/>
    </row>
    <row r="962" spans="2:2">
      <c r="B962" s="19"/>
    </row>
    <row r="963" spans="2:2">
      <c r="B963" s="19"/>
    </row>
    <row r="964" spans="2:2">
      <c r="B964" s="19"/>
    </row>
    <row r="965" spans="2:2">
      <c r="B965" s="19"/>
    </row>
    <row r="966" spans="2:2">
      <c r="B966" s="19"/>
    </row>
    <row r="967" spans="2:2">
      <c r="B967" s="19"/>
    </row>
    <row r="968" spans="2:2">
      <c r="B968" s="19"/>
    </row>
    <row r="969" spans="2:2">
      <c r="B969" s="19"/>
    </row>
    <row r="970" spans="2:2">
      <c r="B970" s="19"/>
    </row>
    <row r="971" spans="2:2">
      <c r="B971" s="19"/>
    </row>
    <row r="972" spans="2:2">
      <c r="B972" s="19"/>
    </row>
    <row r="973" spans="2:2">
      <c r="B973" s="19"/>
    </row>
    <row r="974" spans="2:2">
      <c r="B974" s="19"/>
    </row>
    <row r="975" spans="2:2">
      <c r="B975" s="19"/>
    </row>
    <row r="976" spans="2:2">
      <c r="B976" s="19"/>
    </row>
    <row r="977" spans="2:2">
      <c r="B977" s="19"/>
    </row>
    <row r="978" spans="2:2">
      <c r="B978" s="19"/>
    </row>
    <row r="979" spans="2:2">
      <c r="B979" s="19"/>
    </row>
    <row r="980" spans="2:2">
      <c r="B980" s="19"/>
    </row>
    <row r="981" spans="2:2">
      <c r="B981" s="19"/>
    </row>
    <row r="982" spans="2:2">
      <c r="B982" s="19"/>
    </row>
    <row r="983" spans="2:2">
      <c r="B983" s="19"/>
    </row>
    <row r="984" spans="2:2">
      <c r="B984" s="19"/>
    </row>
    <row r="985" spans="2:2">
      <c r="B985" s="19"/>
    </row>
    <row r="986" spans="2:2">
      <c r="B986" s="19"/>
    </row>
    <row r="987" spans="2:2">
      <c r="B987" s="19"/>
    </row>
    <row r="988" spans="2:2">
      <c r="B988" s="19"/>
    </row>
    <row r="989" spans="2:2">
      <c r="B989" s="19"/>
    </row>
    <row r="990" spans="2:2">
      <c r="B990" s="19"/>
    </row>
    <row r="991" spans="2:2">
      <c r="B991" s="19"/>
    </row>
    <row r="992" spans="2:2">
      <c r="B992" s="19"/>
    </row>
    <row r="993" spans="2:2">
      <c r="B993" s="19"/>
    </row>
    <row r="994" spans="2:2">
      <c r="B994" s="19"/>
    </row>
    <row r="995" spans="2:2">
      <c r="B995" s="19"/>
    </row>
    <row r="996" spans="2:2">
      <c r="B996" s="19"/>
    </row>
    <row r="997" spans="2:2">
      <c r="B997" s="19"/>
    </row>
    <row r="998" spans="2:2">
      <c r="B998" s="19"/>
    </row>
    <row r="999" spans="2:2">
      <c r="B999" s="19"/>
    </row>
    <row r="1000" spans="2:2">
      <c r="B1000" s="19"/>
    </row>
    <row r="1001" spans="2:2">
      <c r="B1001" s="19"/>
    </row>
    <row r="1002" spans="2:2">
      <c r="B1002" s="19"/>
    </row>
    <row r="1003" spans="2:2">
      <c r="B1003" s="19"/>
    </row>
    <row r="1004" spans="2:2">
      <c r="B1004" s="19"/>
    </row>
    <row r="1005" spans="2:2">
      <c r="B1005" s="19"/>
    </row>
    <row r="1006" spans="2:2">
      <c r="B1006" s="19"/>
    </row>
    <row r="1007" spans="2:2">
      <c r="B1007" s="19"/>
    </row>
    <row r="1008" spans="2:2">
      <c r="B1008" s="19"/>
    </row>
    <row r="1009" spans="2:2">
      <c r="B1009" s="19"/>
    </row>
    <row r="1010" spans="2:2">
      <c r="B1010" s="19"/>
    </row>
    <row r="1011" spans="2:2">
      <c r="B1011" s="19"/>
    </row>
    <row r="1012" spans="2:2">
      <c r="B1012" s="19"/>
    </row>
    <row r="1013" spans="2:2">
      <c r="B1013" s="19"/>
    </row>
    <row r="1014" spans="2:2">
      <c r="B1014" s="19"/>
    </row>
    <row r="1015" spans="2:2">
      <c r="B1015" s="19"/>
    </row>
    <row r="1016" spans="2:2">
      <c r="B1016" s="19"/>
    </row>
    <row r="1017" spans="2:2">
      <c r="B1017" s="19"/>
    </row>
    <row r="1018" spans="2:2">
      <c r="B1018" s="19"/>
    </row>
    <row r="1019" spans="2:2">
      <c r="B1019" s="19"/>
    </row>
    <row r="1020" spans="2:2">
      <c r="B1020" s="19"/>
    </row>
    <row r="1021" spans="2:2">
      <c r="B1021" s="19"/>
    </row>
    <row r="1022" spans="2:2">
      <c r="B1022" s="19"/>
    </row>
    <row r="1023" spans="2:2">
      <c r="B1023" s="19"/>
    </row>
    <row r="1024" spans="2:2">
      <c r="B1024" s="19"/>
    </row>
    <row r="1025" spans="2:2">
      <c r="B1025" s="19"/>
    </row>
    <row r="1026" spans="2:2">
      <c r="B1026" s="19"/>
    </row>
    <row r="1027" spans="2:2">
      <c r="B1027" s="19"/>
    </row>
    <row r="1028" spans="2:2">
      <c r="B1028" s="19"/>
    </row>
    <row r="1029" spans="2:2">
      <c r="B1029" s="19"/>
    </row>
    <row r="1030" spans="2:2">
      <c r="B1030" s="19"/>
    </row>
    <row r="1031" spans="2:2">
      <c r="B1031" s="19"/>
    </row>
    <row r="1032" spans="2:2">
      <c r="B1032" s="19"/>
    </row>
    <row r="1033" spans="2:2">
      <c r="B1033" s="19"/>
    </row>
    <row r="1034" spans="2:2">
      <c r="B1034" s="19"/>
    </row>
    <row r="1035" spans="2:2">
      <c r="B1035" s="19"/>
    </row>
    <row r="1036" spans="2:2">
      <c r="B1036" s="19"/>
    </row>
    <row r="1037" spans="2:2">
      <c r="B1037" s="19"/>
    </row>
    <row r="1038" spans="2:2">
      <c r="B1038" s="19"/>
    </row>
    <row r="1039" spans="2:2">
      <c r="B1039" s="19"/>
    </row>
    <row r="1040" spans="2:2">
      <c r="B1040" s="19"/>
    </row>
    <row r="1041" spans="2:2">
      <c r="B1041" s="19"/>
    </row>
    <row r="1042" spans="2:2">
      <c r="B1042" s="19"/>
    </row>
    <row r="1043" spans="2:2">
      <c r="B1043" s="19"/>
    </row>
    <row r="1044" spans="2:2">
      <c r="B1044" s="19"/>
    </row>
    <row r="1045" spans="2:2">
      <c r="B1045" s="19"/>
    </row>
    <row r="1046" spans="2:2">
      <c r="B1046" s="19"/>
    </row>
    <row r="1047" spans="2:2">
      <c r="B1047" s="19"/>
    </row>
    <row r="1048" spans="2:2">
      <c r="B1048" s="19"/>
    </row>
    <row r="1049" spans="2:2">
      <c r="B1049" s="19"/>
    </row>
    <row r="1050" spans="2:2">
      <c r="B1050" s="19"/>
    </row>
    <row r="1051" spans="2:2">
      <c r="B1051" s="19"/>
    </row>
    <row r="1052" spans="2:2">
      <c r="B1052" s="19"/>
    </row>
    <row r="1053" spans="2:2">
      <c r="B1053" s="19"/>
    </row>
    <row r="1054" spans="2:2">
      <c r="B1054" s="19"/>
    </row>
    <row r="1055" spans="2:2">
      <c r="B1055" s="19"/>
    </row>
    <row r="1056" spans="2:2">
      <c r="B1056" s="19"/>
    </row>
    <row r="1057" spans="2:2">
      <c r="B1057" s="19"/>
    </row>
    <row r="1058" spans="2:2">
      <c r="B1058" s="19"/>
    </row>
    <row r="1059" spans="2:2">
      <c r="B1059" s="19"/>
    </row>
    <row r="1060" spans="2:2">
      <c r="B1060" s="19"/>
    </row>
    <row r="1061" spans="2:2">
      <c r="B1061" s="19"/>
    </row>
    <row r="1062" spans="2:2">
      <c r="B1062" s="19"/>
    </row>
    <row r="1063" spans="2:2">
      <c r="B1063" s="19"/>
    </row>
    <row r="1064" spans="2:2">
      <c r="B1064" s="19"/>
    </row>
    <row r="1065" spans="2:2">
      <c r="B1065" s="19"/>
    </row>
    <row r="1066" spans="2:2">
      <c r="B1066" s="19"/>
    </row>
    <row r="1067" spans="2:2">
      <c r="B1067" s="19"/>
    </row>
    <row r="1068" spans="2:2">
      <c r="B1068" s="19"/>
    </row>
    <row r="1069" spans="2:2">
      <c r="B1069" s="19"/>
    </row>
    <row r="1070" spans="2:2">
      <c r="B1070" s="19"/>
    </row>
    <row r="1071" spans="2:2">
      <c r="B1071" s="19"/>
    </row>
    <row r="1072" spans="2:2">
      <c r="B1072" s="19"/>
    </row>
    <row r="1073" spans="2:2">
      <c r="B1073" s="19"/>
    </row>
    <row r="1074" spans="2:2">
      <c r="B1074" s="19"/>
    </row>
    <row r="1075" spans="2:2">
      <c r="B1075" s="19"/>
    </row>
    <row r="1076" spans="2:2">
      <c r="B1076" s="19"/>
    </row>
    <row r="1077" spans="2:2">
      <c r="B1077" s="19"/>
    </row>
    <row r="1078" spans="2:2">
      <c r="B1078" s="19"/>
    </row>
    <row r="1079" spans="2:2">
      <c r="B1079" s="19"/>
    </row>
    <row r="1080" spans="2:2">
      <c r="B1080" s="19"/>
    </row>
    <row r="1081" spans="2:2">
      <c r="B1081" s="19"/>
    </row>
    <row r="1082" spans="2:2">
      <c r="B1082" s="19"/>
    </row>
    <row r="1083" spans="2:2">
      <c r="B1083" s="19"/>
    </row>
    <row r="1084" spans="2:2">
      <c r="B1084" s="19"/>
    </row>
    <row r="1085" spans="2:2">
      <c r="B1085" s="19"/>
    </row>
    <row r="1086" spans="2:2">
      <c r="B1086" s="19"/>
    </row>
    <row r="1087" spans="2:2">
      <c r="B1087" s="19"/>
    </row>
    <row r="1088" spans="2:2">
      <c r="B1088" s="19"/>
    </row>
    <row r="1089" spans="2:2">
      <c r="B1089" s="19"/>
    </row>
    <row r="1090" spans="2:2">
      <c r="B1090" s="19"/>
    </row>
    <row r="1091" spans="2:2">
      <c r="B1091" s="19"/>
    </row>
    <row r="1092" spans="2:2">
      <c r="B1092" s="19"/>
    </row>
    <row r="1093" spans="2:2">
      <c r="B1093" s="19"/>
    </row>
    <row r="1094" spans="2:2">
      <c r="B1094" s="19"/>
    </row>
    <row r="1095" spans="2:2">
      <c r="B1095" s="19"/>
    </row>
    <row r="1096" spans="2:2">
      <c r="B1096" s="19"/>
    </row>
    <row r="1097" spans="2:2">
      <c r="B1097" s="19"/>
    </row>
    <row r="1098" spans="2:2">
      <c r="B1098" s="19"/>
    </row>
    <row r="1099" spans="2:2">
      <c r="B1099" s="19"/>
    </row>
    <row r="1100" spans="2:2">
      <c r="B1100" s="19"/>
    </row>
    <row r="1101" spans="2:2">
      <c r="B1101" s="19"/>
    </row>
    <row r="1102" spans="2:2">
      <c r="B1102" s="19"/>
    </row>
    <row r="1103" spans="2:2">
      <c r="B1103" s="19"/>
    </row>
    <row r="1104" spans="2:2">
      <c r="B1104" s="19"/>
    </row>
    <row r="1105" spans="2:2">
      <c r="B1105" s="19"/>
    </row>
    <row r="1106" spans="2:2">
      <c r="B1106" s="19"/>
    </row>
    <row r="1107" spans="2:2">
      <c r="B1107" s="19"/>
    </row>
    <row r="1108" spans="2:2">
      <c r="B1108" s="19"/>
    </row>
    <row r="1109" spans="2:2">
      <c r="B1109" s="19"/>
    </row>
    <row r="1110" spans="2:2">
      <c r="B1110" s="19"/>
    </row>
    <row r="1111" spans="2:2">
      <c r="B1111" s="19"/>
    </row>
    <row r="1112" spans="2:2">
      <c r="B1112" s="19"/>
    </row>
    <row r="1113" spans="2:2">
      <c r="B1113" s="19"/>
    </row>
    <row r="1114" spans="2:2">
      <c r="B1114" s="19"/>
    </row>
    <row r="1115" spans="2:2">
      <c r="B1115" s="19"/>
    </row>
    <row r="1116" spans="2:2">
      <c r="B1116" s="19"/>
    </row>
    <row r="1117" spans="2:2">
      <c r="B1117" s="19"/>
    </row>
    <row r="1118" spans="2:2">
      <c r="B1118" s="19"/>
    </row>
    <row r="1119" spans="2:2">
      <c r="B1119" s="19"/>
    </row>
    <row r="1120" spans="2:2">
      <c r="B1120" s="19"/>
    </row>
    <row r="1121" spans="2:2">
      <c r="B1121" s="19"/>
    </row>
    <row r="1122" spans="2:2">
      <c r="B1122" s="19"/>
    </row>
    <row r="1123" spans="2:2">
      <c r="B1123" s="19"/>
    </row>
    <row r="1124" spans="2:2">
      <c r="B1124" s="19"/>
    </row>
    <row r="1125" spans="2:2">
      <c r="B1125" s="19"/>
    </row>
    <row r="1126" spans="2:2">
      <c r="B1126" s="19"/>
    </row>
    <row r="1127" spans="2:2">
      <c r="B1127" s="19"/>
    </row>
    <row r="1128" spans="2:2">
      <c r="B1128" s="19"/>
    </row>
    <row r="1129" spans="2:2">
      <c r="B1129" s="19"/>
    </row>
    <row r="1130" spans="2:2">
      <c r="B1130" s="19"/>
    </row>
    <row r="1131" spans="2:2">
      <c r="B1131" s="19"/>
    </row>
    <row r="1132" spans="2:2">
      <c r="B1132" s="19"/>
    </row>
    <row r="1133" spans="2:2">
      <c r="B1133" s="19"/>
    </row>
    <row r="1134" spans="2:2">
      <c r="B1134" s="19"/>
    </row>
    <row r="1135" spans="2:2">
      <c r="B1135" s="19"/>
    </row>
    <row r="1136" spans="2:2">
      <c r="B1136" s="19"/>
    </row>
    <row r="1137" spans="2:2">
      <c r="B1137" s="19"/>
    </row>
    <row r="1138" spans="2:2">
      <c r="B1138" s="19"/>
    </row>
    <row r="1139" spans="2:2">
      <c r="B1139" s="19"/>
    </row>
    <row r="1140" spans="2:2">
      <c r="B1140" s="19"/>
    </row>
    <row r="1141" spans="2:2">
      <c r="B1141" s="19"/>
    </row>
    <row r="1142" spans="2:2">
      <c r="B1142" s="19"/>
    </row>
    <row r="1143" spans="2:2">
      <c r="B1143" s="19"/>
    </row>
    <row r="1144" spans="2:2">
      <c r="B1144" s="19"/>
    </row>
    <row r="1145" spans="2:2">
      <c r="B1145" s="19"/>
    </row>
    <row r="1146" spans="2:2">
      <c r="B1146" s="19"/>
    </row>
    <row r="1147" spans="2:2">
      <c r="B1147" s="19"/>
    </row>
    <row r="1148" spans="2:2">
      <c r="B1148" s="19"/>
    </row>
    <row r="1149" spans="2:2">
      <c r="B1149" s="19"/>
    </row>
    <row r="1150" spans="2:2">
      <c r="B1150" s="19"/>
    </row>
    <row r="1151" spans="2:2">
      <c r="B1151" s="19"/>
    </row>
    <row r="1152" spans="2:2">
      <c r="B1152" s="19"/>
    </row>
    <row r="1153" spans="2:2">
      <c r="B1153" s="19"/>
    </row>
    <row r="1154" spans="2:2">
      <c r="B1154" s="19"/>
    </row>
    <row r="1155" spans="2:2">
      <c r="B1155" s="19"/>
    </row>
    <row r="1156" spans="2:2">
      <c r="B1156" s="19"/>
    </row>
    <row r="1157" spans="2:2">
      <c r="B1157" s="19"/>
    </row>
    <row r="1158" spans="2:2">
      <c r="B1158" s="19"/>
    </row>
    <row r="1159" spans="2:2">
      <c r="B1159" s="19"/>
    </row>
    <row r="1160" spans="2:2">
      <c r="B1160" s="19"/>
    </row>
    <row r="1161" spans="2:2">
      <c r="B1161" s="19"/>
    </row>
    <row r="1162" spans="2:2">
      <c r="B1162" s="19"/>
    </row>
    <row r="1163" spans="2:2">
      <c r="B1163" s="19"/>
    </row>
    <row r="1164" spans="2:2">
      <c r="B1164" s="19"/>
    </row>
    <row r="1165" spans="2:2">
      <c r="B1165" s="19"/>
    </row>
    <row r="1166" spans="2:2">
      <c r="B1166" s="19"/>
    </row>
    <row r="1167" spans="2:2">
      <c r="B1167" s="19"/>
    </row>
    <row r="1168" spans="2:2">
      <c r="B1168" s="19"/>
    </row>
    <row r="1169" spans="2:2">
      <c r="B1169" s="19"/>
    </row>
    <row r="1170" spans="2:2">
      <c r="B1170" s="19"/>
    </row>
    <row r="1171" spans="2:2">
      <c r="B1171" s="19"/>
    </row>
    <row r="1172" spans="2:2">
      <c r="B1172" s="19"/>
    </row>
    <row r="1173" spans="2:2">
      <c r="B1173" s="19"/>
    </row>
    <row r="1174" spans="2:2">
      <c r="B1174" s="19"/>
    </row>
    <row r="1175" spans="2:2">
      <c r="B1175" s="19"/>
    </row>
    <row r="1176" spans="2:2">
      <c r="B1176" s="19"/>
    </row>
    <row r="1177" spans="2:2">
      <c r="B1177" s="19"/>
    </row>
    <row r="1178" spans="2:2">
      <c r="B1178" s="19"/>
    </row>
    <row r="1179" spans="2:2">
      <c r="B1179" s="19"/>
    </row>
    <row r="1180" spans="2:2">
      <c r="B1180" s="19"/>
    </row>
    <row r="1181" spans="2:2">
      <c r="B1181" s="19"/>
    </row>
    <row r="1182" spans="2:2">
      <c r="B1182" s="19"/>
    </row>
    <row r="1183" spans="2:2">
      <c r="B1183" s="19"/>
    </row>
    <row r="1184" spans="2:2">
      <c r="B1184" s="19"/>
    </row>
    <row r="1185" spans="2:2">
      <c r="B1185" s="19"/>
    </row>
    <row r="1186" spans="2:2">
      <c r="B1186" s="19"/>
    </row>
    <row r="1187" spans="2:2">
      <c r="B1187" s="19"/>
    </row>
    <row r="1188" spans="2:2">
      <c r="B1188" s="19"/>
    </row>
    <row r="1189" spans="2:2">
      <c r="B1189" s="19"/>
    </row>
    <row r="1190" spans="2:2">
      <c r="B1190" s="19"/>
    </row>
    <row r="1191" spans="2:2">
      <c r="B1191" s="19"/>
    </row>
    <row r="1192" spans="2:2">
      <c r="B1192" s="19"/>
    </row>
    <row r="1193" spans="2:2">
      <c r="B1193" s="19"/>
    </row>
    <row r="1194" spans="2:2">
      <c r="B1194" s="19"/>
    </row>
    <row r="1195" spans="2:2">
      <c r="B1195" s="19"/>
    </row>
    <row r="1196" spans="2:2">
      <c r="B1196" s="19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Produits!$H$2:$H$8</xm:f>
          </x14:formula1>
          <xm:sqref>I1:I1048576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5"/>
  <sheetViews>
    <sheetView tabSelected="1" zoomScale="70" zoomScaleNormal="70" workbookViewId="0">
      <selection activeCell="O57" sqref="O57"/>
    </sheetView>
  </sheetViews>
  <sheetFormatPr baseColWidth="10" defaultRowHeight="12"/>
  <cols>
    <col min="1" max="1" width="31.28515625" style="2" bestFit="1" customWidth="1"/>
    <col min="2" max="2" width="22.140625" style="2" bestFit="1" customWidth="1"/>
    <col min="3" max="3" width="3.5703125" style="2" hidden="1" customWidth="1"/>
    <col min="4" max="4" width="9.140625" style="2" customWidth="1"/>
    <col min="5" max="5" width="3.5703125" style="2" hidden="1" customWidth="1"/>
    <col min="6" max="6" width="5" style="2" customWidth="1"/>
    <col min="7" max="7" width="3.5703125" style="2" hidden="1" customWidth="1"/>
    <col min="8" max="8" width="20.7109375" style="2" bestFit="1" customWidth="1"/>
    <col min="9" max="9" width="26.5703125" style="2" customWidth="1"/>
    <col min="10" max="10" width="7.140625" style="2" bestFit="1" customWidth="1"/>
    <col min="11" max="11" width="24.85546875" style="2" bestFit="1" customWidth="1"/>
    <col min="12" max="12" width="18.5703125" style="2" bestFit="1" customWidth="1"/>
    <col min="13" max="13" width="23.85546875" style="2" customWidth="1"/>
    <col min="14" max="14" width="27" style="2" customWidth="1"/>
    <col min="15" max="15" width="29.5703125" style="2" customWidth="1"/>
    <col min="16" max="16" width="33.28515625" style="2" bestFit="1" customWidth="1"/>
    <col min="17" max="17" width="23.85546875" style="2" customWidth="1"/>
    <col min="18" max="18" width="27.5703125" style="2" customWidth="1"/>
    <col min="19" max="19" width="3" style="2" customWidth="1"/>
    <col min="20" max="20" width="11.42578125" style="2"/>
    <col min="21" max="21" width="7.7109375" style="2" customWidth="1"/>
    <col min="22" max="22" width="4.85546875" style="2" customWidth="1"/>
    <col min="23" max="23" width="5" style="2" customWidth="1"/>
    <col min="24" max="24" width="11.42578125" style="2"/>
    <col min="25" max="25" width="7.85546875" style="2" customWidth="1"/>
    <col min="26" max="26" width="8.140625" style="2" customWidth="1"/>
    <col min="27" max="27" width="3" style="2" customWidth="1"/>
    <col min="28" max="28" width="11.42578125" style="2"/>
    <col min="29" max="29" width="11.140625" style="2" customWidth="1"/>
    <col min="30" max="30" width="15.85546875" style="2" bestFit="1" customWidth="1"/>
    <col min="31" max="31" width="12.5703125" style="2" bestFit="1" customWidth="1"/>
    <col min="32" max="16384" width="11.42578125" style="2"/>
  </cols>
  <sheetData>
    <row r="1" spans="1:12">
      <c r="A1" s="6"/>
      <c r="B1" s="6"/>
      <c r="C1" s="6"/>
      <c r="D1" s="6"/>
      <c r="E1" s="4"/>
      <c r="F1" s="4"/>
      <c r="G1" s="4"/>
      <c r="H1" s="78" t="s">
        <v>20</v>
      </c>
      <c r="I1" s="79"/>
      <c r="J1" s="79"/>
    </row>
    <row r="2" spans="1:12">
      <c r="A2" s="6"/>
      <c r="B2" s="6"/>
      <c r="C2" s="6"/>
      <c r="D2" s="6"/>
      <c r="E2" s="6"/>
      <c r="F2" s="6"/>
      <c r="G2" s="6"/>
      <c r="H2" s="80"/>
      <c r="I2" s="73"/>
      <c r="J2" s="73"/>
    </row>
    <row r="3" spans="1:12" ht="12.75">
      <c r="A3" s="4"/>
      <c r="B3" s="4"/>
      <c r="C3" s="4"/>
      <c r="D3" s="4"/>
      <c r="E3" s="4"/>
      <c r="F3" s="4"/>
      <c r="G3" s="4"/>
      <c r="H3" s="81" t="s">
        <v>21</v>
      </c>
      <c r="I3" s="84">
        <v>11</v>
      </c>
      <c r="J3" s="85"/>
    </row>
    <row r="4" spans="1:12">
      <c r="A4" s="4"/>
      <c r="B4" s="18"/>
      <c r="C4" s="4"/>
      <c r="D4" s="4"/>
      <c r="E4" s="5"/>
      <c r="F4" s="5"/>
      <c r="G4" s="5"/>
      <c r="H4" s="82" t="s">
        <v>22</v>
      </c>
      <c r="I4" s="86">
        <f>IFERROR(VLOOKUP($I$3,'Saisie des Commandes'!$A:$L,2,0),)</f>
        <v>42145</v>
      </c>
      <c r="J4" s="87"/>
    </row>
    <row r="5" spans="1:12">
      <c r="A5" s="74"/>
      <c r="B5" s="74"/>
      <c r="C5" s="4"/>
      <c r="D5" s="4"/>
      <c r="E5" s="5"/>
      <c r="F5" s="3"/>
      <c r="G5" s="3"/>
      <c r="H5" s="3"/>
      <c r="I5" s="3"/>
      <c r="J5" s="3"/>
    </row>
    <row r="6" spans="1:12">
      <c r="B6" s="75"/>
      <c r="C6" s="75"/>
      <c r="D6" s="75"/>
      <c r="E6" s="75"/>
      <c r="F6" s="3"/>
      <c r="G6" s="3"/>
      <c r="H6" s="3"/>
      <c r="I6" s="3"/>
      <c r="J6" s="3"/>
    </row>
    <row r="7" spans="1:12" ht="14.25" customHeight="1">
      <c r="A7" s="75" t="s">
        <v>79</v>
      </c>
      <c r="B7" s="75"/>
      <c r="C7" s="75"/>
      <c r="D7" s="75"/>
      <c r="E7" s="75"/>
      <c r="F7" s="3"/>
      <c r="G7" s="3"/>
      <c r="H7" s="43" t="s">
        <v>57</v>
      </c>
      <c r="I7" s="76">
        <f>IFERROR(VLOOKUP($I$3,'Saisie des Commandes'!$A:$L,3,0),)</f>
        <v>2</v>
      </c>
      <c r="J7" s="76"/>
    </row>
    <row r="8" spans="1:12" ht="15" customHeight="1">
      <c r="A8" s="10" t="s">
        <v>31</v>
      </c>
      <c r="B8" s="8"/>
      <c r="C8" s="9"/>
      <c r="D8" s="9"/>
      <c r="E8" s="5"/>
      <c r="F8" s="3"/>
      <c r="H8" s="43" t="s">
        <v>24</v>
      </c>
      <c r="I8" s="76" t="str">
        <f>IFERROR(VLOOKUP($I$7,Client!$A$2:$H$25,2,0),0)</f>
        <v>ERPARIS</v>
      </c>
      <c r="J8" s="76"/>
    </row>
    <row r="9" spans="1:12" ht="12" customHeight="1">
      <c r="A9" s="77" t="s">
        <v>30</v>
      </c>
      <c r="B9" s="77"/>
      <c r="C9" s="4"/>
      <c r="D9" s="4"/>
      <c r="E9" s="5"/>
      <c r="F9" s="7"/>
      <c r="H9" s="43" t="s">
        <v>15</v>
      </c>
      <c r="I9" s="83" t="str">
        <f>IFERROR(VLOOKUP($I$7,Client!$A$2:$H$25,4,0),0)</f>
        <v>1 avenue Porte de Champerret</v>
      </c>
      <c r="J9" s="83"/>
    </row>
    <row r="10" spans="1:12" ht="12.75">
      <c r="A10" s="10" t="s">
        <v>29</v>
      </c>
      <c r="B10" s="11"/>
      <c r="C10" s="12"/>
      <c r="D10" s="12"/>
      <c r="E10" s="12"/>
      <c r="F10" s="5"/>
      <c r="H10" s="43" t="s">
        <v>25</v>
      </c>
      <c r="I10" s="83" t="str">
        <f>IFERROR(VLOOKUP($I$7,Client!$A$2:$H$25,5,0),0)</f>
        <v>75017 - Paris</v>
      </c>
      <c r="J10" s="83"/>
    </row>
    <row r="11" spans="1:12" ht="12" customHeight="1">
      <c r="A11" s="10"/>
      <c r="B11" s="8"/>
      <c r="C11" s="9"/>
      <c r="D11" s="9"/>
      <c r="E11" s="5"/>
      <c r="F11" s="5"/>
      <c r="H11" s="43" t="s">
        <v>16</v>
      </c>
      <c r="I11" s="83" t="str">
        <f>IFERROR(VLOOKUP($I$7,Client!$A$2:$H$25,3,0),0)</f>
        <v>JUNIOR</v>
      </c>
      <c r="J11" s="83"/>
    </row>
    <row r="12" spans="1:12" ht="15" customHeight="1">
      <c r="A12" s="17" t="s">
        <v>80</v>
      </c>
      <c r="B12" s="13"/>
      <c r="C12" s="9"/>
      <c r="D12" s="9"/>
      <c r="E12" s="5"/>
      <c r="F12" s="5"/>
      <c r="H12" s="43" t="s">
        <v>26</v>
      </c>
      <c r="I12" s="83">
        <f>IFERROR(VLOOKUP($I$7,Client!$A$2:$H$25,7,0),0)</f>
        <v>155640287</v>
      </c>
      <c r="J12" s="83"/>
    </row>
    <row r="13" spans="1:12" ht="12" customHeight="1">
      <c r="A13" s="14"/>
      <c r="B13" s="14"/>
      <c r="C13" s="15"/>
      <c r="D13" s="4"/>
      <c r="E13" s="5"/>
      <c r="F13" s="5"/>
      <c r="H13" s="43" t="s">
        <v>27</v>
      </c>
      <c r="I13" s="83" t="str">
        <f>IFERROR(VLOOKUP($I$7,Client!$A$2:$H$25,6,0),0)</f>
        <v>junior.eric@hec.fr</v>
      </c>
      <c r="J13" s="83"/>
    </row>
    <row r="14" spans="1:12">
      <c r="B14" s="14"/>
      <c r="C14" s="16"/>
      <c r="D14" s="3"/>
      <c r="E14" s="3"/>
      <c r="F14" s="5"/>
      <c r="G14" s="5"/>
      <c r="H14" s="3"/>
      <c r="I14" s="3"/>
      <c r="J14" s="3"/>
    </row>
    <row r="15" spans="1:12" ht="15">
      <c r="A15" t="s">
        <v>61</v>
      </c>
      <c r="B15"/>
      <c r="C15"/>
      <c r="D15"/>
      <c r="E15"/>
      <c r="F15"/>
      <c r="G15"/>
      <c r="H15"/>
      <c r="I15" t="s">
        <v>20</v>
      </c>
      <c r="J15"/>
      <c r="K15"/>
      <c r="L15"/>
    </row>
    <row r="16" spans="1:12" ht="15">
      <c r="A16"/>
      <c r="B16"/>
      <c r="C16"/>
      <c r="D16"/>
      <c r="E16"/>
      <c r="F16"/>
      <c r="G16"/>
      <c r="H16"/>
      <c r="I16"/>
      <c r="J16"/>
      <c r="K16"/>
      <c r="L16"/>
    </row>
    <row r="17" spans="1:12" ht="15">
      <c r="A17"/>
      <c r="B17"/>
      <c r="C17"/>
      <c r="D17"/>
      <c r="E17"/>
      <c r="F17"/>
      <c r="G17"/>
      <c r="H17"/>
      <c r="I17" t="s">
        <v>21</v>
      </c>
      <c r="J17"/>
      <c r="K17"/>
      <c r="L17"/>
    </row>
    <row r="18" spans="1:12" ht="15">
      <c r="A18"/>
      <c r="B18"/>
      <c r="C18"/>
      <c r="D18"/>
      <c r="E18"/>
      <c r="F18"/>
      <c r="G18"/>
      <c r="H18"/>
      <c r="I18" t="s">
        <v>22</v>
      </c>
      <c r="J18"/>
      <c r="K18"/>
      <c r="L18" t="s">
        <v>23</v>
      </c>
    </row>
    <row r="19" spans="1:12" ht="15">
      <c r="A19"/>
      <c r="B19"/>
      <c r="C19"/>
      <c r="D19"/>
      <c r="E19"/>
      <c r="F19"/>
      <c r="G19"/>
      <c r="H19"/>
      <c r="I19" t="s">
        <v>62</v>
      </c>
      <c r="J19"/>
      <c r="K19"/>
      <c r="L19"/>
    </row>
    <row r="20" spans="1:12" ht="15">
      <c r="A20"/>
      <c r="B20"/>
      <c r="C20"/>
      <c r="D20"/>
      <c r="E20"/>
      <c r="F20"/>
      <c r="G20"/>
      <c r="H20"/>
      <c r="I20"/>
      <c r="J20"/>
      <c r="K20"/>
      <c r="L20"/>
    </row>
    <row r="21" spans="1:12" ht="15">
      <c r="A21"/>
      <c r="B21"/>
      <c r="C21"/>
      <c r="D21"/>
      <c r="E21"/>
      <c r="F21"/>
      <c r="G21"/>
      <c r="H21"/>
      <c r="I21"/>
      <c r="J21"/>
      <c r="K21"/>
      <c r="L21"/>
    </row>
    <row r="22" spans="1:12" ht="15">
      <c r="A22"/>
      <c r="B22"/>
      <c r="C22"/>
      <c r="D22"/>
      <c r="E22"/>
      <c r="F22"/>
      <c r="G22"/>
      <c r="H22"/>
      <c r="I22"/>
      <c r="J22"/>
      <c r="K22"/>
      <c r="L22"/>
    </row>
    <row r="23" spans="1:12" ht="15">
      <c r="A23"/>
      <c r="B23"/>
      <c r="C23"/>
      <c r="D23"/>
      <c r="E23"/>
      <c r="F23"/>
      <c r="G23"/>
      <c r="H23"/>
      <c r="I23"/>
      <c r="J23"/>
      <c r="K23"/>
      <c r="L23"/>
    </row>
    <row r="24" spans="1:12" ht="15">
      <c r="A24" t="s">
        <v>63</v>
      </c>
      <c r="B24"/>
      <c r="C24"/>
      <c r="D24"/>
      <c r="E24"/>
      <c r="F24"/>
      <c r="G24" t="s">
        <v>24</v>
      </c>
      <c r="H24"/>
      <c r="I24"/>
      <c r="J24"/>
      <c r="K24"/>
      <c r="L24"/>
    </row>
    <row r="25" spans="1:12" ht="15">
      <c r="A25" t="s">
        <v>64</v>
      </c>
      <c r="B25"/>
      <c r="C25"/>
      <c r="D25"/>
      <c r="E25"/>
      <c r="F25"/>
      <c r="G25" t="s">
        <v>15</v>
      </c>
      <c r="H25"/>
      <c r="I25"/>
      <c r="J25"/>
      <c r="K25"/>
    </row>
    <row r="26" spans="1:12" ht="15">
      <c r="A26" t="s">
        <v>65</v>
      </c>
      <c r="B26"/>
      <c r="C26"/>
      <c r="D26"/>
      <c r="E26"/>
      <c r="F26"/>
      <c r="G26"/>
      <c r="H26"/>
      <c r="I26"/>
      <c r="J26"/>
      <c r="K26"/>
      <c r="L26"/>
    </row>
    <row r="27" spans="1:12" ht="15">
      <c r="A27"/>
      <c r="B27"/>
      <c r="C27"/>
      <c r="D27"/>
      <c r="E27"/>
      <c r="F27"/>
      <c r="G27"/>
      <c r="H27" t="s">
        <v>25</v>
      </c>
      <c r="I27"/>
      <c r="J27"/>
      <c r="K27"/>
      <c r="L27"/>
    </row>
    <row r="28" spans="1:12" ht="15">
      <c r="A28"/>
      <c r="B28"/>
      <c r="C28"/>
      <c r="D28"/>
      <c r="E28"/>
      <c r="F28"/>
      <c r="G28" t="s">
        <v>26</v>
      </c>
      <c r="H28"/>
      <c r="I28"/>
      <c r="J28"/>
      <c r="K28"/>
      <c r="L28"/>
    </row>
    <row r="29" spans="1:12" ht="15">
      <c r="A29"/>
      <c r="B29"/>
      <c r="C29"/>
      <c r="D29"/>
      <c r="E29"/>
      <c r="F29"/>
      <c r="G29"/>
      <c r="H29" t="s">
        <v>66</v>
      </c>
      <c r="I29"/>
      <c r="J29"/>
      <c r="K29"/>
      <c r="L29"/>
    </row>
    <row r="30" spans="1:12" ht="15">
      <c r="A30"/>
      <c r="B30"/>
      <c r="C30"/>
      <c r="D30"/>
      <c r="E30"/>
      <c r="F30"/>
      <c r="G30" t="s">
        <v>27</v>
      </c>
      <c r="H30"/>
      <c r="I30"/>
      <c r="J30"/>
      <c r="K30"/>
      <c r="L30"/>
    </row>
    <row r="31" spans="1:12" ht="15">
      <c r="A31"/>
      <c r="B31"/>
      <c r="C31"/>
      <c r="D31"/>
      <c r="E31"/>
      <c r="F31"/>
      <c r="G31" t="s">
        <v>67</v>
      </c>
      <c r="H31"/>
      <c r="I31"/>
      <c r="J31"/>
      <c r="K31"/>
      <c r="L31"/>
    </row>
    <row r="32" spans="1:12" ht="15.75">
      <c r="A32"/>
      <c r="B32"/>
      <c r="C32"/>
      <c r="D32"/>
      <c r="E32"/>
      <c r="F32"/>
      <c r="G32"/>
      <c r="H32"/>
      <c r="I32" s="92"/>
      <c r="J32" s="92"/>
      <c r="K32" s="92"/>
      <c r="L32" s="92"/>
    </row>
    <row r="33" spans="1:31" ht="15.75">
      <c r="A33"/>
      <c r="B33"/>
      <c r="C33"/>
      <c r="D33"/>
      <c r="E33"/>
      <c r="F33"/>
      <c r="G33"/>
      <c r="H33"/>
      <c r="I33" s="91"/>
      <c r="J33" s="91"/>
      <c r="K33" s="91"/>
      <c r="L33" s="91"/>
    </row>
    <row r="34" spans="1:31" ht="12" customHeight="1">
      <c r="A34" s="112" t="s">
        <v>68</v>
      </c>
      <c r="B34" s="109" t="s">
        <v>69</v>
      </c>
      <c r="C34" s="110"/>
      <c r="D34" s="110"/>
      <c r="E34" s="110"/>
      <c r="F34" s="110"/>
      <c r="G34" s="111"/>
      <c r="H34" s="108" t="s">
        <v>28</v>
      </c>
      <c r="I34" s="105" t="s">
        <v>70</v>
      </c>
      <c r="J34" s="105" t="s">
        <v>71</v>
      </c>
      <c r="K34" s="105" t="s">
        <v>72</v>
      </c>
      <c r="L34" s="105" t="s">
        <v>73</v>
      </c>
    </row>
    <row r="35" spans="1:31" ht="12" customHeight="1">
      <c r="A35" s="112"/>
      <c r="B35" s="109"/>
      <c r="C35" s="110"/>
      <c r="D35" s="110"/>
      <c r="E35" s="110"/>
      <c r="F35" s="110"/>
      <c r="G35" s="111"/>
      <c r="H35" s="107"/>
      <c r="I35" s="107"/>
      <c r="J35" s="106"/>
      <c r="K35" s="106"/>
      <c r="L35" s="106"/>
    </row>
    <row r="36" spans="1:31" ht="15">
      <c r="A36" s="103">
        <f>VLOOKUP(I3,'Saisie des Commandes'!A:K,1,0)</f>
        <v>11</v>
      </c>
      <c r="B36" s="103" t="str">
        <f>VLOOKUP($I$3,'Saisie des Commandes'!A:L,5,0)</f>
        <v>T-shirts MC</v>
      </c>
      <c r="C36"/>
      <c r="D36"/>
      <c r="E36"/>
      <c r="F36"/>
      <c r="G36"/>
      <c r="H36" s="104">
        <f>VLOOKUP($I$3,'Saisie des Commandes'!A:L,8,0)</f>
        <v>9000</v>
      </c>
      <c r="I36" s="113">
        <f>VLOOKUP($I$3,'Saisie des Commandes'!A:L,10,0)</f>
        <v>15</v>
      </c>
      <c r="J36"/>
      <c r="K36" s="114">
        <f>I36</f>
        <v>15</v>
      </c>
      <c r="L36" s="114">
        <f>I36*H36</f>
        <v>135000</v>
      </c>
    </row>
    <row r="37" spans="1:31" ht="15">
      <c r="A37" s="104"/>
      <c r="B37"/>
      <c r="C37"/>
      <c r="D37"/>
      <c r="E37"/>
      <c r="F37"/>
      <c r="G37"/>
      <c r="H37" s="104" t="s">
        <v>23</v>
      </c>
      <c r="I37" s="114" t="s">
        <v>23</v>
      </c>
      <c r="J37"/>
      <c r="K37"/>
      <c r="L37"/>
    </row>
    <row r="38" spans="1:31" ht="15">
      <c r="A38" s="104"/>
      <c r="B38"/>
      <c r="C38"/>
      <c r="D38"/>
      <c r="E38"/>
      <c r="F38"/>
      <c r="G38"/>
      <c r="H38" s="104"/>
      <c r="I38" s="114"/>
      <c r="J38"/>
      <c r="K38"/>
      <c r="L38"/>
    </row>
    <row r="39" spans="1:31" ht="15">
      <c r="A39" s="104"/>
      <c r="B39"/>
      <c r="C39"/>
      <c r="D39"/>
      <c r="E39"/>
      <c r="F39"/>
      <c r="G39"/>
      <c r="H39" s="104"/>
      <c r="I39" s="114"/>
      <c r="J39"/>
      <c r="K39"/>
      <c r="L39"/>
    </row>
    <row r="40" spans="1:31" ht="15">
      <c r="A40" s="104"/>
      <c r="B40"/>
      <c r="C40"/>
      <c r="D40"/>
      <c r="E40"/>
      <c r="F40"/>
      <c r="G40"/>
      <c r="H40" s="104"/>
      <c r="I40" s="114"/>
      <c r="J40"/>
      <c r="K40"/>
      <c r="L40"/>
    </row>
    <row r="41" spans="1:31" ht="15">
      <c r="A41" s="104"/>
      <c r="B41"/>
      <c r="C41"/>
      <c r="D41"/>
      <c r="E41"/>
      <c r="F41"/>
      <c r="G41"/>
      <c r="H41" s="104"/>
      <c r="I41" s="114"/>
      <c r="J41"/>
      <c r="K41"/>
      <c r="L41"/>
    </row>
    <row r="42" spans="1:31" ht="15">
      <c r="A42" s="104"/>
      <c r="B42"/>
      <c r="C42"/>
      <c r="D42"/>
      <c r="E42"/>
      <c r="F42"/>
      <c r="G42"/>
      <c r="H42" s="104" t="s">
        <v>23</v>
      </c>
      <c r="I42" s="114" t="s">
        <v>23</v>
      </c>
      <c r="J42" t="s">
        <v>23</v>
      </c>
      <c r="K42"/>
      <c r="L42"/>
    </row>
    <row r="43" spans="1:31" ht="15">
      <c r="A43" s="104"/>
      <c r="B43"/>
      <c r="C43"/>
      <c r="D43"/>
      <c r="E43"/>
      <c r="F43"/>
      <c r="G43"/>
      <c r="H43" s="104"/>
      <c r="I43" s="114"/>
      <c r="J43"/>
      <c r="K43"/>
      <c r="L43"/>
    </row>
    <row r="44" spans="1:31" ht="15">
      <c r="A44" s="104"/>
      <c r="B44"/>
      <c r="C44"/>
      <c r="D44"/>
      <c r="E44"/>
      <c r="F44"/>
      <c r="G44"/>
      <c r="H44" s="104" t="s">
        <v>23</v>
      </c>
      <c r="I44" s="114" t="s">
        <v>23</v>
      </c>
      <c r="J44" t="s">
        <v>23</v>
      </c>
      <c r="K44"/>
      <c r="L44"/>
    </row>
    <row r="45" spans="1:31" ht="15">
      <c r="A45" s="104"/>
      <c r="B45"/>
      <c r="C45"/>
      <c r="D45"/>
      <c r="E45"/>
      <c r="F45"/>
      <c r="G45"/>
      <c r="H45" s="104"/>
      <c r="I45" s="114"/>
      <c r="J45"/>
      <c r="K45"/>
      <c r="L45"/>
    </row>
    <row r="46" spans="1:31" ht="15">
      <c r="A46" s="104"/>
      <c r="B46"/>
      <c r="C46"/>
      <c r="D46"/>
      <c r="E46"/>
      <c r="F46"/>
      <c r="G46"/>
      <c r="H46" s="104"/>
      <c r="I46" s="114"/>
      <c r="J46"/>
      <c r="K46"/>
      <c r="L46"/>
    </row>
    <row r="47" spans="1:31" ht="15">
      <c r="A47" s="104"/>
      <c r="B47"/>
      <c r="C47"/>
      <c r="D47"/>
      <c r="E47"/>
      <c r="F47"/>
      <c r="G47"/>
      <c r="H47" s="104"/>
      <c r="I47" s="114"/>
      <c r="J47"/>
      <c r="K47"/>
      <c r="L47"/>
    </row>
    <row r="48" spans="1:31" ht="15">
      <c r="A48" s="104"/>
      <c r="B48" t="s">
        <v>74</v>
      </c>
      <c r="C48"/>
      <c r="D48"/>
      <c r="E48"/>
      <c r="F48"/>
      <c r="G48"/>
      <c r="H48" s="104">
        <v>1</v>
      </c>
      <c r="I48" s="114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</row>
    <row r="49" spans="1:31" ht="15">
      <c r="A49" s="94"/>
      <c r="B49" s="95"/>
      <c r="C49" s="95"/>
      <c r="D49" s="95"/>
      <c r="E49" s="95"/>
      <c r="F49" s="95"/>
      <c r="G49" s="95"/>
      <c r="H49" s="96"/>
      <c r="I49" s="97" t="s">
        <v>75</v>
      </c>
      <c r="J49" s="97" t="s">
        <v>75</v>
      </c>
      <c r="K49" s="97" t="s">
        <v>75</v>
      </c>
      <c r="L49" s="97" t="s">
        <v>75</v>
      </c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 ht="15">
      <c r="A50" s="90"/>
      <c r="B50" s="90"/>
      <c r="C50" s="90"/>
      <c r="D50" s="90"/>
      <c r="E50" s="89"/>
      <c r="F50" s="89"/>
      <c r="G50" s="89"/>
      <c r="H50" s="88"/>
      <c r="I50" s="88"/>
      <c r="J50" s="98" t="s">
        <v>76</v>
      </c>
      <c r="K50" s="98"/>
      <c r="L50" s="93">
        <f>SUM(L36:L48)</f>
        <v>135000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 ht="15" customHeight="1">
      <c r="A51" s="102"/>
      <c r="B51" s="102"/>
      <c r="C51" s="102"/>
      <c r="D51" s="102"/>
      <c r="E51" s="102"/>
      <c r="F51" s="102"/>
      <c r="G51" s="102"/>
      <c r="H51" s="102"/>
      <c r="I51" s="88"/>
      <c r="J51" s="99" t="s">
        <v>77</v>
      </c>
      <c r="K51" s="99"/>
      <c r="L51" s="93">
        <f>L50*0.2</f>
        <v>27000</v>
      </c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</row>
    <row r="52" spans="1:31" ht="15">
      <c r="A52" s="100"/>
      <c r="B52" s="100"/>
      <c r="C52" s="100"/>
      <c r="D52" s="100"/>
      <c r="E52" s="100"/>
      <c r="F52" s="100"/>
      <c r="G52" s="100"/>
      <c r="H52" s="100"/>
      <c r="I52" s="88"/>
      <c r="J52" s="98" t="s">
        <v>78</v>
      </c>
      <c r="K52" s="98"/>
      <c r="L52" s="101">
        <f>L50+L51</f>
        <v>162000</v>
      </c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</row>
    <row r="53" spans="1:31" ht="15"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31" ht="15"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 ht="1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</row>
    <row r="56" spans="1:31" ht="1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</row>
    <row r="57" spans="1:31" ht="1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</row>
    <row r="58" spans="1:31" ht="1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</row>
    <row r="59" spans="1:31" ht="1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</row>
    <row r="60" spans="1:31" ht="15">
      <c r="A60"/>
      <c r="B60"/>
      <c r="C60"/>
      <c r="D60"/>
      <c r="E60"/>
      <c r="F60"/>
      <c r="G60"/>
      <c r="H60"/>
      <c r="I60"/>
      <c r="J60"/>
    </row>
    <row r="61" spans="1:31" ht="15">
      <c r="A61"/>
      <c r="B61"/>
      <c r="C61"/>
      <c r="D61"/>
      <c r="E61"/>
      <c r="F61"/>
      <c r="G61"/>
      <c r="H61"/>
      <c r="I61"/>
      <c r="J61"/>
    </row>
    <row r="62" spans="1:31" ht="15">
      <c r="A62"/>
      <c r="B62"/>
      <c r="C62"/>
      <c r="D62"/>
      <c r="E62"/>
      <c r="F62"/>
      <c r="G62"/>
      <c r="H62"/>
      <c r="I62"/>
      <c r="J62"/>
    </row>
    <row r="63" spans="1:31" ht="15">
      <c r="A63"/>
      <c r="B63"/>
      <c r="C63"/>
      <c r="D63"/>
      <c r="E63"/>
      <c r="F63"/>
      <c r="G63"/>
      <c r="H63"/>
      <c r="I63"/>
      <c r="J63"/>
    </row>
    <row r="64" spans="1:31" ht="15">
      <c r="A64"/>
      <c r="B64"/>
      <c r="C64"/>
      <c r="D64"/>
      <c r="E64"/>
      <c r="F64"/>
      <c r="G64"/>
      <c r="H64"/>
      <c r="I64"/>
      <c r="J64"/>
    </row>
    <row r="65" spans="1:10" ht="15">
      <c r="A65"/>
      <c r="B65"/>
      <c r="C65"/>
      <c r="D65"/>
      <c r="E65"/>
      <c r="F65"/>
      <c r="G65"/>
      <c r="H65"/>
      <c r="I65"/>
      <c r="J65"/>
    </row>
    <row r="66" spans="1:10" ht="15">
      <c r="A66"/>
      <c r="B66"/>
      <c r="C66"/>
      <c r="D66"/>
      <c r="E66"/>
      <c r="F66"/>
      <c r="G66"/>
      <c r="H66"/>
      <c r="I66"/>
      <c r="J66"/>
    </row>
    <row r="67" spans="1:10" ht="15">
      <c r="A67"/>
      <c r="B67"/>
      <c r="C67"/>
      <c r="D67"/>
      <c r="E67"/>
      <c r="F67"/>
      <c r="G67"/>
      <c r="H67"/>
      <c r="I67"/>
      <c r="J67"/>
    </row>
    <row r="68" spans="1:10" ht="15">
      <c r="A68"/>
      <c r="B68"/>
      <c r="C68"/>
      <c r="D68"/>
      <c r="E68"/>
      <c r="F68"/>
      <c r="G68"/>
      <c r="H68"/>
      <c r="I68"/>
      <c r="J68"/>
    </row>
    <row r="69" spans="1:10" ht="15">
      <c r="A69"/>
      <c r="B69"/>
      <c r="C69"/>
      <c r="D69"/>
      <c r="E69"/>
      <c r="F69"/>
      <c r="G69"/>
      <c r="H69"/>
      <c r="I69"/>
      <c r="J69"/>
    </row>
    <row r="70" spans="1:10" ht="15">
      <c r="A70"/>
      <c r="B70"/>
      <c r="C70"/>
      <c r="D70"/>
      <c r="E70"/>
      <c r="F70"/>
      <c r="G70"/>
      <c r="H70"/>
      <c r="I70"/>
      <c r="J70"/>
    </row>
    <row r="71" spans="1:10" ht="15">
      <c r="A71"/>
      <c r="B71"/>
      <c r="C71"/>
      <c r="D71"/>
      <c r="E71"/>
      <c r="F71"/>
      <c r="G71"/>
      <c r="H71"/>
      <c r="I71"/>
      <c r="J71"/>
    </row>
    <row r="72" spans="1:10" ht="15">
      <c r="A72"/>
      <c r="B72"/>
      <c r="C72"/>
      <c r="D72"/>
      <c r="E72"/>
      <c r="F72"/>
      <c r="G72"/>
      <c r="H72"/>
      <c r="I72"/>
      <c r="J72"/>
    </row>
    <row r="73" spans="1:10" ht="15">
      <c r="A73"/>
      <c r="B73"/>
      <c r="C73"/>
      <c r="D73"/>
      <c r="E73"/>
      <c r="F73"/>
      <c r="G73"/>
      <c r="H73"/>
      <c r="I73"/>
      <c r="J73"/>
    </row>
    <row r="74" spans="1:10" ht="15">
      <c r="A74"/>
      <c r="B74"/>
      <c r="C74"/>
      <c r="D74"/>
      <c r="E74"/>
      <c r="F74"/>
      <c r="G74"/>
      <c r="H74"/>
      <c r="I74"/>
      <c r="J74"/>
    </row>
    <row r="75" spans="1:10" ht="15">
      <c r="A75"/>
      <c r="B75"/>
      <c r="C75"/>
      <c r="D75"/>
      <c r="E75"/>
      <c r="F75"/>
      <c r="G75"/>
      <c r="H75"/>
      <c r="I75"/>
      <c r="J75"/>
    </row>
    <row r="76" spans="1:10" ht="15">
      <c r="A76"/>
      <c r="B76"/>
      <c r="C76"/>
      <c r="D76"/>
      <c r="E76"/>
      <c r="F76"/>
      <c r="G76"/>
      <c r="H76"/>
      <c r="I76"/>
      <c r="J76"/>
    </row>
    <row r="77" spans="1:10" ht="15">
      <c r="A77"/>
      <c r="B77"/>
      <c r="C77"/>
      <c r="D77"/>
      <c r="E77"/>
      <c r="F77"/>
      <c r="G77"/>
      <c r="H77"/>
      <c r="I77"/>
      <c r="J77"/>
    </row>
    <row r="78" spans="1:10" ht="15">
      <c r="A78"/>
      <c r="B78"/>
      <c r="C78"/>
      <c r="D78"/>
      <c r="E78"/>
      <c r="F78"/>
      <c r="G78"/>
      <c r="H78"/>
      <c r="I78"/>
      <c r="J78"/>
    </row>
    <row r="79" spans="1:10" ht="15">
      <c r="A79"/>
      <c r="B79"/>
      <c r="C79"/>
      <c r="D79"/>
      <c r="E79"/>
      <c r="F79"/>
      <c r="G79"/>
      <c r="H79"/>
      <c r="I79"/>
      <c r="J79"/>
    </row>
    <row r="80" spans="1:10" ht="15">
      <c r="A80"/>
      <c r="B80"/>
      <c r="C80"/>
      <c r="D80"/>
      <c r="E80"/>
      <c r="F80"/>
      <c r="G80"/>
      <c r="H80"/>
      <c r="I80"/>
      <c r="J80"/>
    </row>
    <row r="81" spans="1:10" ht="15">
      <c r="A81"/>
      <c r="B81"/>
      <c r="C81"/>
      <c r="D81"/>
      <c r="E81"/>
      <c r="F81"/>
      <c r="G81"/>
      <c r="H81"/>
      <c r="I81"/>
      <c r="J81"/>
    </row>
    <row r="82" spans="1:10" ht="15">
      <c r="A82"/>
      <c r="B82"/>
      <c r="C82"/>
      <c r="D82"/>
      <c r="E82"/>
      <c r="F82"/>
      <c r="G82"/>
      <c r="H82"/>
      <c r="I82"/>
      <c r="J82"/>
    </row>
    <row r="83" spans="1:10" ht="15">
      <c r="A83"/>
      <c r="B83"/>
      <c r="C83"/>
      <c r="D83"/>
      <c r="E83"/>
      <c r="F83"/>
      <c r="G83"/>
      <c r="H83"/>
      <c r="I83"/>
      <c r="J83"/>
    </row>
    <row r="84" spans="1:10" ht="15">
      <c r="A84"/>
      <c r="B84"/>
      <c r="C84"/>
      <c r="D84"/>
      <c r="E84"/>
      <c r="F84"/>
      <c r="G84"/>
      <c r="H84"/>
      <c r="I84"/>
      <c r="J84"/>
    </row>
    <row r="85" spans="1:10" ht="15">
      <c r="A85"/>
      <c r="B85"/>
      <c r="C85"/>
      <c r="D85"/>
      <c r="E85"/>
      <c r="F85"/>
      <c r="G85"/>
      <c r="H85"/>
      <c r="I85"/>
      <c r="J85"/>
    </row>
  </sheetData>
  <dataConsolidate/>
  <mergeCells count="8">
    <mergeCell ref="A51:H51"/>
    <mergeCell ref="J51:K51"/>
    <mergeCell ref="J52:K52"/>
    <mergeCell ref="B49:G49"/>
    <mergeCell ref="J50:K50"/>
    <mergeCell ref="I32:L32"/>
    <mergeCell ref="I3:J3"/>
    <mergeCell ref="I4:J4"/>
  </mergeCells>
  <hyperlinks>
    <hyperlink ref="A12" r:id="rId1"/>
  </hyperlinks>
  <pageMargins left="0.25" right="0.25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Client</vt:lpstr>
      <vt:lpstr>Produits</vt:lpstr>
      <vt:lpstr>Saisie des Commandes</vt:lpstr>
      <vt:lpstr>Bon de commande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PRADAL</dc:creator>
  <cp:lastModifiedBy>David GLAZ</cp:lastModifiedBy>
  <dcterms:created xsi:type="dcterms:W3CDTF">2015-05-20T13:14:09Z</dcterms:created>
  <dcterms:modified xsi:type="dcterms:W3CDTF">2015-05-20T16:26:41Z</dcterms:modified>
</cp:coreProperties>
</file>