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60" windowWidth="18765" windowHeight="11535"/>
  </bookViews>
  <sheets>
    <sheet name="croisé dynamique 1" sheetId="3" r:id="rId1"/>
  </sheets>
  <definedNames>
    <definedName name="_xlnm._FilterDatabase" localSheetId="0" hidden="1">'croisé dynamique 1'!$B$115:$B$125</definedName>
    <definedName name="_xlnm.Print_Area" localSheetId="0">'croisé dynamique 1'!$A$1:$T$62,'croisé dynamique 1'!$A$65:$R$99</definedName>
  </definedNames>
  <calcPr calcId="125725"/>
  <customWorkbookViews>
    <customWorkbookView name="camille.blanc - Affichage personnalisé" guid="{C5CD1E1F-6316-461B-B573-14B7180A2E68}" mergeInterval="0" personalView="1" maximized="1" xWindow="1" yWindow="1" windowWidth="1280" windowHeight="776" activeSheetId="1" showComments="commIndAndComment"/>
  </customWorkbookViews>
</workbook>
</file>

<file path=xl/calcChain.xml><?xml version="1.0" encoding="utf-8"?>
<calcChain xmlns="http://schemas.openxmlformats.org/spreadsheetml/2006/main">
  <c r="S52" i="3"/>
  <c r="S53"/>
  <c r="S54"/>
  <c r="S55"/>
  <c r="S56"/>
  <c r="S57"/>
  <c r="S58"/>
  <c r="S59"/>
  <c r="S60"/>
  <c r="S51"/>
  <c r="A7" l="1"/>
  <c r="K7"/>
  <c r="N7"/>
  <c r="P7"/>
  <c r="R7"/>
  <c r="A8"/>
  <c r="K8"/>
  <c r="N8"/>
  <c r="P8"/>
  <c r="R8"/>
  <c r="A9"/>
  <c r="K9"/>
  <c r="N9"/>
  <c r="P9"/>
  <c r="R9"/>
  <c r="A10"/>
  <c r="K10"/>
  <c r="N10"/>
  <c r="P10"/>
  <c r="R10"/>
  <c r="A11"/>
  <c r="K11"/>
  <c r="N11"/>
  <c r="P11"/>
  <c r="R11"/>
  <c r="A12"/>
  <c r="K12"/>
  <c r="N12"/>
  <c r="P12"/>
  <c r="R12"/>
  <c r="A13"/>
  <c r="K13"/>
  <c r="N13"/>
  <c r="P13"/>
  <c r="R13"/>
  <c r="A14"/>
  <c r="K14"/>
  <c r="N14"/>
  <c r="P14"/>
  <c r="R14"/>
  <c r="A15"/>
  <c r="K15"/>
  <c r="N15"/>
  <c r="P15"/>
  <c r="R15"/>
  <c r="A16"/>
  <c r="K16"/>
  <c r="N16"/>
  <c r="P16"/>
  <c r="R16"/>
  <c r="A18"/>
  <c r="K18"/>
  <c r="N18"/>
  <c r="P18"/>
  <c r="R18"/>
  <c r="A19"/>
  <c r="K19"/>
  <c r="N19"/>
  <c r="P19"/>
  <c r="R19"/>
  <c r="A20"/>
  <c r="K20"/>
  <c r="N20"/>
  <c r="P20"/>
  <c r="R20"/>
  <c r="A21"/>
  <c r="K21"/>
  <c r="N21"/>
  <c r="P21"/>
  <c r="R21"/>
  <c r="A22"/>
  <c r="K22"/>
  <c r="N22"/>
  <c r="P22"/>
  <c r="R22"/>
  <c r="A23"/>
  <c r="K23"/>
  <c r="N23"/>
  <c r="P23"/>
  <c r="R23"/>
  <c r="A24"/>
  <c r="K24"/>
  <c r="N24"/>
  <c r="P24"/>
  <c r="R24"/>
  <c r="A25"/>
  <c r="K25"/>
  <c r="N25"/>
  <c r="P25"/>
  <c r="R25"/>
  <c r="A26"/>
  <c r="K26"/>
  <c r="N26"/>
  <c r="P26"/>
  <c r="R26"/>
  <c r="A27"/>
  <c r="K27"/>
  <c r="N27"/>
  <c r="P27"/>
  <c r="R27"/>
  <c r="A29"/>
  <c r="K29"/>
  <c r="N29"/>
  <c r="P29"/>
  <c r="R29"/>
  <c r="A30"/>
  <c r="K30"/>
  <c r="N30"/>
  <c r="P30"/>
  <c r="R30"/>
  <c r="A31"/>
  <c r="K31"/>
  <c r="N31"/>
  <c r="P31"/>
  <c r="R31"/>
  <c r="A32"/>
  <c r="K32"/>
  <c r="N32"/>
  <c r="P32"/>
  <c r="R32"/>
  <c r="A33"/>
  <c r="K33"/>
  <c r="N33"/>
  <c r="P33"/>
  <c r="R33"/>
  <c r="A34"/>
  <c r="K34"/>
  <c r="N34"/>
  <c r="P34"/>
  <c r="R34"/>
  <c r="A35"/>
  <c r="K35"/>
  <c r="N35"/>
  <c r="P35"/>
  <c r="R35"/>
  <c r="A36"/>
  <c r="K36"/>
  <c r="N36"/>
  <c r="P36"/>
  <c r="R36"/>
  <c r="A37"/>
  <c r="K37"/>
  <c r="N37"/>
  <c r="P37"/>
  <c r="R37"/>
  <c r="A38"/>
  <c r="K38"/>
  <c r="N38"/>
  <c r="P38"/>
  <c r="R38"/>
  <c r="A40"/>
  <c r="K40"/>
  <c r="N40"/>
  <c r="P40"/>
  <c r="R40"/>
  <c r="A41"/>
  <c r="K41"/>
  <c r="N41"/>
  <c r="P41"/>
  <c r="R41"/>
  <c r="A42"/>
  <c r="K42"/>
  <c r="N42"/>
  <c r="P42"/>
  <c r="R42"/>
  <c r="A43"/>
  <c r="K43"/>
  <c r="N43"/>
  <c r="P43"/>
  <c r="R43"/>
  <c r="A44"/>
  <c r="K44"/>
  <c r="N44"/>
  <c r="P44"/>
  <c r="R44"/>
  <c r="A45"/>
  <c r="K45"/>
  <c r="N45"/>
  <c r="P45"/>
  <c r="R45"/>
  <c r="A46"/>
  <c r="K46"/>
  <c r="N46"/>
  <c r="P46"/>
  <c r="R46"/>
  <c r="A47"/>
  <c r="K47"/>
  <c r="N47"/>
  <c r="P47"/>
  <c r="R47"/>
  <c r="A48"/>
  <c r="K48"/>
  <c r="N48"/>
  <c r="P48"/>
  <c r="R48"/>
  <c r="A49"/>
  <c r="K49"/>
  <c r="N49"/>
  <c r="P49"/>
  <c r="R49"/>
  <c r="E52"/>
  <c r="E53"/>
  <c r="E54"/>
  <c r="E55"/>
  <c r="E56"/>
  <c r="E57"/>
  <c r="E58"/>
  <c r="E59"/>
  <c r="E60"/>
  <c r="E51"/>
  <c r="M52"/>
  <c r="L52"/>
  <c r="L53"/>
  <c r="M53"/>
  <c r="L54"/>
  <c r="M54"/>
  <c r="L55"/>
  <c r="M55"/>
  <c r="L56"/>
  <c r="M56"/>
  <c r="L57"/>
  <c r="M57"/>
  <c r="L58"/>
  <c r="M58"/>
  <c r="L59"/>
  <c r="M59"/>
  <c r="L60"/>
  <c r="M60"/>
  <c r="M51"/>
  <c r="F70"/>
  <c r="F72"/>
  <c r="G54" l="1"/>
  <c r="G56"/>
  <c r="F56"/>
  <c r="D53"/>
  <c r="D52"/>
  <c r="D54"/>
  <c r="D55"/>
  <c r="D56"/>
  <c r="D57"/>
  <c r="D58"/>
  <c r="D59"/>
  <c r="D60"/>
  <c r="D51"/>
  <c r="Q52"/>
  <c r="Q53"/>
  <c r="Q54"/>
  <c r="Q55"/>
  <c r="Q56"/>
  <c r="Q57"/>
  <c r="Q58"/>
  <c r="Q59"/>
  <c r="Q60"/>
  <c r="Q51"/>
  <c r="L51"/>
  <c r="J56"/>
  <c r="J51"/>
  <c r="J52"/>
  <c r="J53"/>
  <c r="J54"/>
  <c r="J55"/>
  <c r="J57"/>
  <c r="J58"/>
  <c r="J59"/>
  <c r="J60"/>
  <c r="I52"/>
  <c r="I53"/>
  <c r="I54"/>
  <c r="I55"/>
  <c r="I56"/>
  <c r="I57"/>
  <c r="I58"/>
  <c r="I59"/>
  <c r="I60"/>
  <c r="I51"/>
  <c r="H52"/>
  <c r="H53"/>
  <c r="H54"/>
  <c r="H55"/>
  <c r="H56"/>
  <c r="H57"/>
  <c r="H58"/>
  <c r="H59"/>
  <c r="H60"/>
  <c r="H51"/>
  <c r="G52"/>
  <c r="G53"/>
  <c r="G55"/>
  <c r="G57"/>
  <c r="G58"/>
  <c r="G59"/>
  <c r="G60"/>
  <c r="G51"/>
  <c r="F52"/>
  <c r="F53"/>
  <c r="F54"/>
  <c r="F55"/>
  <c r="F57"/>
  <c r="F58"/>
  <c r="F59"/>
  <c r="F60"/>
  <c r="F51"/>
  <c r="A59"/>
  <c r="A60"/>
  <c r="A58"/>
  <c r="A52"/>
  <c r="A53"/>
  <c r="A54"/>
  <c r="A55"/>
  <c r="A56"/>
  <c r="A57"/>
  <c r="A51"/>
  <c r="F69"/>
  <c r="F71"/>
  <c r="F73"/>
  <c r="F74"/>
  <c r="F75"/>
  <c r="F76"/>
  <c r="F77"/>
  <c r="F78"/>
  <c r="F79"/>
  <c r="F80"/>
  <c r="F81"/>
  <c r="F82"/>
  <c r="F68"/>
  <c r="A68"/>
  <c r="A69"/>
  <c r="A70"/>
  <c r="A71"/>
  <c r="A72"/>
  <c r="A73"/>
  <c r="A74"/>
  <c r="A75"/>
  <c r="A76"/>
  <c r="A77"/>
  <c r="A78"/>
  <c r="A79"/>
  <c r="A80"/>
  <c r="A81"/>
  <c r="A82"/>
  <c r="N53"/>
  <c r="N54"/>
  <c r="N57"/>
  <c r="N60"/>
  <c r="R54"/>
  <c r="R56"/>
  <c r="R57"/>
  <c r="K53"/>
  <c r="K54"/>
  <c r="K60"/>
  <c r="N51" l="1"/>
  <c r="N55"/>
  <c r="K52"/>
  <c r="K57"/>
  <c r="K55"/>
  <c r="R60"/>
  <c r="R55"/>
  <c r="R53"/>
  <c r="R52"/>
  <c r="N52"/>
  <c r="N56"/>
  <c r="K56"/>
  <c r="R58"/>
  <c r="R59"/>
  <c r="R51"/>
  <c r="P58"/>
  <c r="P59"/>
  <c r="P60"/>
  <c r="P56"/>
  <c r="P54"/>
  <c r="P52"/>
  <c r="P57"/>
  <c r="P55"/>
  <c r="P53"/>
  <c r="P51"/>
  <c r="N58"/>
  <c r="N59"/>
  <c r="K51"/>
  <c r="K58"/>
  <c r="K59"/>
</calcChain>
</file>

<file path=xl/comments1.xml><?xml version="1.0" encoding="utf-8"?>
<comments xmlns="http://schemas.openxmlformats.org/spreadsheetml/2006/main">
  <authors>
    <author>camille.blanc</author>
  </authors>
  <commentList>
    <comment ref="T3" authorId="0">
      <text>
        <r>
          <rPr>
            <b/>
            <sz val="10"/>
            <color indexed="81"/>
            <rFont val="Tahoma"/>
            <family val="2"/>
          </rPr>
          <t>sortie, régularisation, saisie sur salaire...</t>
        </r>
      </text>
    </comment>
    <comment ref="F4" authorId="0">
      <text>
        <r>
          <rPr>
            <b/>
            <sz val="10"/>
            <color indexed="81"/>
            <rFont val="Tahoma"/>
            <family val="2"/>
          </rPr>
          <t xml:space="preserve">Heures differentielles : entre 35h et 39h
Heures complémentaires : voir mode O.
</t>
        </r>
      </text>
    </comment>
    <comment ref="I5" authorId="0">
      <text>
        <r>
          <rPr>
            <b/>
            <sz val="10"/>
            <color indexed="81"/>
            <rFont val="Tahoma"/>
            <family val="2"/>
          </rPr>
          <t>entre 21h00 et 6h00
CCN ACCOUVAGE</t>
        </r>
      </text>
    </comment>
    <comment ref="F67" authorId="0">
      <text>
        <r>
          <rPr>
            <sz val="10"/>
            <color indexed="81"/>
            <rFont val="Tahoma"/>
            <family val="2"/>
          </rPr>
          <t xml:space="preserve">Les CP se décompte en jours. 
Soit en jours ouvrables sur une base de 2,5/mois ( 30jrs CP)
</t>
        </r>
        <r>
          <rPr>
            <u/>
            <sz val="10"/>
            <color indexed="81"/>
            <rFont val="Tahoma"/>
            <family val="2"/>
          </rPr>
          <t>Soit en jours ouvrés sur une base de 2,08/mois ( 25jrs CP)</t>
        </r>
        <r>
          <rPr>
            <sz val="10"/>
            <color indexed="81"/>
            <rFont val="Tahoma"/>
            <family val="2"/>
          </rPr>
          <t xml:space="preserve">
Il est possible de prendre des journées ou des demi-journées.
En cas de demi-journée, il est important d'isoler le jour sur une ligne appart et de le notifier dans "observations"
</t>
        </r>
        <r>
          <rPr>
            <b/>
            <u/>
            <sz val="10"/>
            <color indexed="81"/>
            <rFont val="Tahoma"/>
            <family val="2"/>
          </rPr>
          <t xml:space="preserve">EX </t>
        </r>
        <r>
          <rPr>
            <b/>
            <sz val="10"/>
            <color indexed="81"/>
            <rFont val="Tahoma"/>
            <family val="2"/>
          </rPr>
          <t xml:space="preserve">:     SALARIES                EV.          DEBUT          FIN             NBRE JRS                  OBSERVATIONS
                                            ABS                                                      A DED.
         </t>
        </r>
        <r>
          <rPr>
            <sz val="10"/>
            <color indexed="81"/>
            <rFont val="Tahoma"/>
            <family val="2"/>
          </rPr>
          <t xml:space="preserve"> CADIEU Sophie                  CP              02/01/2014          02/01/2014                         1                            Attention, demi journée soit 0,5
               CADIEU Sophie                  CP              03/01/2014          10/01/2014                          6 </t>
        </r>
      </text>
    </comment>
  </commentList>
</comments>
</file>

<file path=xl/sharedStrings.xml><?xml version="1.0" encoding="utf-8"?>
<sst xmlns="http://schemas.openxmlformats.org/spreadsheetml/2006/main" count="83" uniqueCount="63">
  <si>
    <t>RTT</t>
  </si>
  <si>
    <t>MALADIE</t>
  </si>
  <si>
    <t>MATERNITE</t>
  </si>
  <si>
    <t>JNT</t>
  </si>
  <si>
    <t>RECUPERATION</t>
  </si>
  <si>
    <t>CONGES PAYES</t>
  </si>
  <si>
    <t>ABS INJUSTIFIEE</t>
  </si>
  <si>
    <t>AUTRES</t>
  </si>
  <si>
    <t>LISTE EVENEMENTS</t>
  </si>
  <si>
    <t>MAT</t>
  </si>
  <si>
    <t>NOM</t>
  </si>
  <si>
    <t>PRENOM</t>
  </si>
  <si>
    <t>HEURES &gt; 39H</t>
  </si>
  <si>
    <t>H 150 %</t>
  </si>
  <si>
    <t>H 125 %</t>
  </si>
  <si>
    <t>RCB</t>
  </si>
  <si>
    <t>RECAPITULATIF DU CYCLE</t>
  </si>
  <si>
    <t>* temps partiels</t>
  </si>
  <si>
    <t>INCIDENCES</t>
  </si>
  <si>
    <t>HEURES NORM.</t>
  </si>
  <si>
    <t>Astreinte</t>
  </si>
  <si>
    <t>Nombre</t>
  </si>
  <si>
    <t>Montant</t>
  </si>
  <si>
    <t>heures hors TTE previsionnel</t>
  </si>
  <si>
    <t>Primes</t>
  </si>
  <si>
    <t>CONGES</t>
  </si>
  <si>
    <t>LISTE SALARIES</t>
  </si>
  <si>
    <t>SALARIES</t>
  </si>
  <si>
    <t>EVENEMENTS ABS</t>
  </si>
  <si>
    <t>DEBUT</t>
  </si>
  <si>
    <t>FIN</t>
  </si>
  <si>
    <t>EVENEMENT FAM.</t>
  </si>
  <si>
    <t>Jrs trav. / Habillage</t>
  </si>
  <si>
    <t>identite salariés</t>
  </si>
  <si>
    <t>OBSERVATIONS</t>
  </si>
  <si>
    <t xml:space="preserve">Observations
</t>
  </si>
  <si>
    <t>Commentaires / précisions :</t>
  </si>
  <si>
    <t>MAJO NUITS</t>
  </si>
  <si>
    <t>SEM</t>
  </si>
  <si>
    <t>VSD</t>
  </si>
  <si>
    <t>Transport</t>
  </si>
  <si>
    <t xml:space="preserve">Jours ouvrés mensuels </t>
  </si>
  <si>
    <t>Garde Couvoir</t>
  </si>
  <si>
    <t>NBRE JOURS
 A DEDUIRE</t>
  </si>
  <si>
    <t>SEMAINE 13</t>
  </si>
  <si>
    <t>SEMAINE 14</t>
  </si>
  <si>
    <t>SEMAINE 15</t>
  </si>
  <si>
    <t>SEMAINE 16</t>
  </si>
  <si>
    <t>HEURES &gt; 43H</t>
  </si>
  <si>
    <t>REPOS COMPENS.</t>
  </si>
  <si>
    <t>HEURES
 DIFERTIEL</t>
  </si>
  <si>
    <t>HEURES
COMPLEMENT</t>
  </si>
  <si>
    <t>JF, DIM.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</si>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</sst>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.25"/>
      <color rgb="FF000000"/>
      <name val="Arial"/>
      <family val="2"/>
    </font>
    <font>
      <sz val="10"/>
      <color indexed="81"/>
      <name val="Tahoma"/>
      <family val="2"/>
    </font>
    <font>
      <b/>
      <sz val="10"/>
      <color indexed="81"/>
      <name val="Tahoma"/>
      <family val="2"/>
    </font>
    <font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0"/>
      <color indexed="81"/>
      <name val="Tahoma"/>
      <family val="2"/>
    </font>
    <font>
      <u/>
      <sz val="10"/>
      <color indexed="81"/>
      <name val="Tahoma"/>
      <family val="2"/>
    </font>
    <font>
      <sz val="10"/>
      <name val="Arial Unicode MS"/>
      <family val="2"/>
    </font>
    <font>
      <sz val="10"/>
      <color theme="1"/>
      <name val="Arial Unicode MS"/>
      <family val="2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gray0625"/>
    </fill>
    <fill>
      <patternFill patternType="solid">
        <fgColor rgb="FFFFC775"/>
        <bgColor indexed="64"/>
      </patternFill>
    </fill>
    <fill>
      <patternFill patternType="solid">
        <fgColor rgb="FF8BE9FF"/>
        <bgColor indexed="64"/>
      </patternFill>
    </fill>
    <fill>
      <patternFill patternType="mediumGray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1" xfId="0" applyBorder="1" applyProtection="1">
      <protection locked="0"/>
    </xf>
    <xf numFmtId="0" fontId="0" fillId="0" borderId="0" xfId="0" applyProtection="1"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14" fontId="0" fillId="0" borderId="1" xfId="0" applyNumberFormat="1" applyBorder="1" applyProtection="1">
      <protection locked="0"/>
    </xf>
    <xf numFmtId="0" fontId="0" fillId="0" borderId="0" xfId="0" applyBorder="1" applyProtection="1">
      <protection locked="0"/>
    </xf>
    <xf numFmtId="0" fontId="1" fillId="0" borderId="10" xfId="0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Border="1" applyProtection="1">
      <protection locked="0"/>
    </xf>
    <xf numFmtId="0" fontId="6" fillId="0" borderId="0" xfId="0" applyFont="1" applyBorder="1" applyAlignment="1" applyProtection="1">
      <alignment horizontal="left" vertical="top"/>
      <protection locked="0"/>
    </xf>
    <xf numFmtId="0" fontId="0" fillId="0" borderId="0" xfId="0" applyAlignment="1" applyProtection="1">
      <protection locked="0"/>
    </xf>
    <xf numFmtId="0" fontId="7" fillId="8" borderId="1" xfId="0" applyFont="1" applyFill="1" applyBorder="1" applyAlignment="1" applyProtection="1">
      <alignment horizontal="center"/>
      <protection locked="0"/>
    </xf>
    <xf numFmtId="0" fontId="2" fillId="0" borderId="0" xfId="0" applyFont="1" applyBorder="1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7" borderId="1" xfId="0" applyFill="1" applyBorder="1" applyProtection="1"/>
    <xf numFmtId="0" fontId="1" fillId="0" borderId="0" xfId="0" applyFont="1" applyFill="1" applyBorder="1" applyAlignment="1" applyProtection="1">
      <alignment vertical="center" wrapText="1"/>
      <protection locked="0"/>
    </xf>
    <xf numFmtId="0" fontId="0" fillId="0" borderId="0" xfId="0" applyFill="1" applyBorder="1" applyAlignment="1" applyProtection="1">
      <protection locked="0"/>
    </xf>
    <xf numFmtId="49" fontId="0" fillId="0" borderId="1" xfId="0" applyNumberFormat="1" applyBorder="1" applyProtection="1">
      <protection locked="0"/>
    </xf>
    <xf numFmtId="0" fontId="5" fillId="0" borderId="0" xfId="0" applyFont="1" applyProtection="1">
      <protection locked="0"/>
    </xf>
    <xf numFmtId="2" fontId="0" fillId="0" borderId="1" xfId="0" applyNumberFormat="1" applyBorder="1" applyProtection="1"/>
    <xf numFmtId="0" fontId="0" fillId="0" borderId="1" xfId="0" applyBorder="1" applyAlignment="1" applyProtection="1"/>
    <xf numFmtId="0" fontId="0" fillId="3" borderId="1" xfId="0" applyFont="1" applyFill="1" applyBorder="1" applyAlignment="1" applyProtection="1">
      <alignment horizontal="center" vertical="center" wrapText="1"/>
    </xf>
    <xf numFmtId="0" fontId="0" fillId="3" borderId="1" xfId="0" applyFill="1" applyBorder="1" applyAlignment="1" applyProtection="1">
      <alignment horizontal="center" vertical="center" wrapText="1"/>
    </xf>
    <xf numFmtId="0" fontId="0" fillId="3" borderId="1" xfId="0" applyFont="1" applyFill="1" applyBorder="1" applyAlignment="1" applyProtection="1">
      <alignment vertical="center"/>
    </xf>
    <xf numFmtId="0" fontId="1" fillId="3" borderId="1" xfId="0" applyFont="1" applyFill="1" applyBorder="1" applyAlignment="1" applyProtection="1">
      <alignment horizontal="center" vertical="center" wrapText="1"/>
    </xf>
    <xf numFmtId="0" fontId="0" fillId="0" borderId="1" xfId="0" applyBorder="1" applyProtection="1"/>
    <xf numFmtId="2" fontId="5" fillId="0" borderId="1" xfId="0" applyNumberFormat="1" applyFont="1" applyBorder="1" applyProtection="1">
      <protection locked="0"/>
    </xf>
    <xf numFmtId="2" fontId="0" fillId="0" borderId="1" xfId="0" applyNumberFormat="1" applyBorder="1" applyProtection="1">
      <protection locked="0"/>
    </xf>
    <xf numFmtId="0" fontId="0" fillId="10" borderId="1" xfId="0" applyFill="1" applyBorder="1" applyProtection="1"/>
    <xf numFmtId="0" fontId="0" fillId="0" borderId="1" xfId="0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center" vertical="center" wrapText="1"/>
    </xf>
    <xf numFmtId="0" fontId="0" fillId="0" borderId="1" xfId="0" applyBorder="1" applyProtection="1"/>
    <xf numFmtId="0" fontId="6" fillId="0" borderId="5" xfId="0" applyFont="1" applyBorder="1" applyAlignment="1" applyProtection="1">
      <alignment horizontal="left" vertical="top"/>
      <protection locked="0"/>
    </xf>
    <xf numFmtId="0" fontId="6" fillId="0" borderId="1" xfId="0" applyFont="1" applyBorder="1" applyAlignment="1" applyProtection="1">
      <alignment horizontal="left" vertical="top"/>
      <protection locked="0"/>
    </xf>
    <xf numFmtId="0" fontId="6" fillId="0" borderId="6" xfId="0" applyFont="1" applyBorder="1" applyAlignment="1" applyProtection="1">
      <alignment horizontal="left" vertical="top"/>
      <protection locked="0"/>
    </xf>
    <xf numFmtId="0" fontId="6" fillId="0" borderId="7" xfId="0" applyFont="1" applyBorder="1" applyAlignment="1" applyProtection="1">
      <alignment horizontal="left" vertical="top"/>
      <protection locked="0"/>
    </xf>
    <xf numFmtId="0" fontId="6" fillId="0" borderId="8" xfId="0" applyFont="1" applyBorder="1" applyAlignment="1" applyProtection="1">
      <alignment horizontal="left" vertical="top"/>
      <protection locked="0"/>
    </xf>
    <xf numFmtId="0" fontId="6" fillId="0" borderId="9" xfId="0" applyFont="1" applyBorder="1" applyAlignment="1" applyProtection="1">
      <alignment horizontal="left" vertical="top"/>
      <protection locked="0"/>
    </xf>
    <xf numFmtId="0" fontId="8" fillId="9" borderId="11" xfId="0" applyFont="1" applyFill="1" applyBorder="1" applyAlignment="1" applyProtection="1">
      <alignment horizontal="center" vertical="center"/>
      <protection locked="0"/>
    </xf>
    <xf numFmtId="0" fontId="8" fillId="9" borderId="12" xfId="0" applyFont="1" applyFill="1" applyBorder="1" applyAlignment="1" applyProtection="1">
      <alignment horizontal="center" vertical="center"/>
      <protection locked="0"/>
    </xf>
    <xf numFmtId="0" fontId="8" fillId="9" borderId="13" xfId="0" applyFont="1" applyFill="1" applyBorder="1" applyAlignment="1" applyProtection="1">
      <alignment horizontal="center" vertical="center"/>
      <protection locked="0"/>
    </xf>
    <xf numFmtId="0" fontId="0" fillId="0" borderId="1" xfId="0" applyBorder="1" applyProtection="1"/>
    <xf numFmtId="0" fontId="11" fillId="4" borderId="1" xfId="0" applyFont="1" applyFill="1" applyBorder="1" applyAlignment="1" applyProtection="1">
      <alignment horizontal="left" indent="1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/>
    <xf numFmtId="0" fontId="7" fillId="8" borderId="2" xfId="0" applyFont="1" applyFill="1" applyBorder="1" applyAlignment="1" applyProtection="1">
      <alignment horizontal="center"/>
      <protection locked="0"/>
    </xf>
    <xf numFmtId="0" fontId="7" fillId="8" borderId="3" xfId="0" applyFont="1" applyFill="1" applyBorder="1" applyAlignment="1" applyProtection="1">
      <alignment horizontal="center"/>
      <protection locked="0"/>
    </xf>
    <xf numFmtId="0" fontId="7" fillId="8" borderId="4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4" borderId="0" xfId="0" applyFont="1" applyFill="1" applyBorder="1" applyAlignment="1" applyProtection="1">
      <alignment horizontal="center"/>
    </xf>
    <xf numFmtId="0" fontId="1" fillId="5" borderId="1" xfId="0" applyFont="1" applyFill="1" applyBorder="1" applyAlignment="1" applyProtection="1">
      <alignment horizontal="center"/>
    </xf>
    <xf numFmtId="0" fontId="0" fillId="0" borderId="1" xfId="0" applyBorder="1" applyProtection="1"/>
    <xf numFmtId="0" fontId="1" fillId="4" borderId="2" xfId="0" applyFont="1" applyFill="1" applyBorder="1" applyAlignment="1" applyProtection="1">
      <alignment horizontal="left" vertical="center" wrapText="1" indent="10"/>
    </xf>
    <xf numFmtId="0" fontId="1" fillId="4" borderId="3" xfId="0" applyFont="1" applyFill="1" applyBorder="1" applyAlignment="1" applyProtection="1">
      <alignment horizontal="left" vertical="center" wrapText="1" indent="10"/>
    </xf>
    <xf numFmtId="0" fontId="1" fillId="4" borderId="4" xfId="0" applyFont="1" applyFill="1" applyBorder="1" applyAlignment="1" applyProtection="1">
      <alignment horizontal="left" vertical="center" wrapText="1" indent="10"/>
    </xf>
    <xf numFmtId="0" fontId="1" fillId="2" borderId="0" xfId="0" applyFont="1" applyFill="1" applyAlignment="1" applyProtection="1">
      <alignment horizontal="center"/>
      <protection locked="0"/>
    </xf>
    <xf numFmtId="0" fontId="1" fillId="6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12" fillId="0" borderId="0" xfId="0" applyFont="1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8BE9FF"/>
      <color rgb="FFFFC775"/>
      <color rgb="FF99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rgb="FF00B0F0"/>
  </sheetPr>
  <dimension ref="A1:T132"/>
  <sheetViews>
    <sheetView tabSelected="1" view="pageBreakPreview" zoomScale="73" zoomScaleNormal="100" zoomScaleSheetLayoutView="73" workbookViewId="0">
      <selection activeCell="O70" sqref="O70"/>
    </sheetView>
  </sheetViews>
  <sheetFormatPr baseColWidth="10" defaultRowHeight="15" outlineLevelRow="1"/>
  <cols>
    <col min="1" max="1" width="7.7109375" style="2" customWidth="1"/>
    <col min="2" max="2" width="17.140625" style="2" customWidth="1"/>
    <col min="3" max="3" width="16.85546875" style="2" customWidth="1"/>
    <col min="4" max="4" width="12" style="2" customWidth="1"/>
    <col min="5" max="5" width="15.85546875" style="2" customWidth="1"/>
    <col min="6" max="6" width="12.42578125" style="2" customWidth="1"/>
    <col min="7" max="7" width="13.42578125" style="2" customWidth="1"/>
    <col min="8" max="8" width="13.7109375" style="2" customWidth="1"/>
    <col min="9" max="9" width="13.42578125" style="2" customWidth="1"/>
    <col min="10" max="10" width="13.5703125" style="2" customWidth="1"/>
    <col min="11" max="11" width="7.140625" style="2" customWidth="1"/>
    <col min="12" max="12" width="6.5703125" style="2" customWidth="1"/>
    <col min="13" max="13" width="6.7109375" style="2" customWidth="1"/>
    <col min="14" max="14" width="9.28515625" style="2" customWidth="1"/>
    <col min="15" max="15" width="8.5703125" style="2" customWidth="1"/>
    <col min="16" max="16" width="9.42578125" style="2" customWidth="1"/>
    <col min="17" max="17" width="8.42578125" style="2" customWidth="1"/>
    <col min="18" max="18" width="9.5703125" style="2" customWidth="1"/>
    <col min="19" max="19" width="11.28515625" style="2" customWidth="1"/>
    <col min="20" max="20" width="30.85546875" style="2" customWidth="1"/>
    <col min="21" max="16384" width="11.42578125" style="2"/>
  </cols>
  <sheetData>
    <row r="1" spans="1:20" ht="18.75">
      <c r="A1" s="55" t="s">
        <v>18</v>
      </c>
      <c r="B1" s="55"/>
      <c r="C1" s="55"/>
      <c r="F1" s="51" t="s">
        <v>41</v>
      </c>
      <c r="G1" s="52"/>
      <c r="H1" s="53"/>
      <c r="I1" s="14">
        <v>21</v>
      </c>
      <c r="S1" s="13"/>
    </row>
    <row r="2" spans="1:20">
      <c r="A2" s="3"/>
      <c r="B2" s="3"/>
      <c r="C2" s="3"/>
    </row>
    <row r="3" spans="1:20">
      <c r="A3" s="56" t="s">
        <v>33</v>
      </c>
      <c r="B3" s="56"/>
      <c r="C3" s="56"/>
      <c r="D3" s="56" t="s">
        <v>23</v>
      </c>
      <c r="E3" s="56"/>
      <c r="F3" s="56"/>
      <c r="G3" s="56"/>
      <c r="H3" s="56"/>
      <c r="I3" s="56"/>
      <c r="J3" s="56"/>
      <c r="K3" s="56"/>
      <c r="L3" s="56" t="s">
        <v>24</v>
      </c>
      <c r="M3" s="56"/>
      <c r="N3" s="56"/>
      <c r="O3" s="56"/>
      <c r="P3" s="56"/>
      <c r="Q3" s="56"/>
      <c r="R3" s="56"/>
      <c r="S3" s="56"/>
      <c r="T3" s="54" t="s">
        <v>35</v>
      </c>
    </row>
    <row r="4" spans="1:20" ht="17.25" customHeight="1">
      <c r="A4" s="54" t="s">
        <v>9</v>
      </c>
      <c r="B4" s="54" t="s">
        <v>10</v>
      </c>
      <c r="C4" s="54" t="s">
        <v>11</v>
      </c>
      <c r="D4" s="54" t="s">
        <v>19</v>
      </c>
      <c r="E4" s="54" t="s">
        <v>51</v>
      </c>
      <c r="F4" s="54" t="s">
        <v>50</v>
      </c>
      <c r="G4" s="27" t="s">
        <v>12</v>
      </c>
      <c r="H4" s="27" t="s">
        <v>48</v>
      </c>
      <c r="I4" s="27" t="s">
        <v>37</v>
      </c>
      <c r="J4" s="34" t="s">
        <v>52</v>
      </c>
      <c r="K4" s="54" t="s">
        <v>15</v>
      </c>
      <c r="L4" s="54" t="s">
        <v>20</v>
      </c>
      <c r="M4" s="54"/>
      <c r="N4" s="54"/>
      <c r="O4" s="54" t="s">
        <v>42</v>
      </c>
      <c r="P4" s="54"/>
      <c r="Q4" s="63" t="s">
        <v>32</v>
      </c>
      <c r="R4" s="63"/>
      <c r="S4" s="33" t="s">
        <v>40</v>
      </c>
      <c r="T4" s="64"/>
    </row>
    <row r="5" spans="1:20" ht="48.75" customHeight="1">
      <c r="A5" s="57"/>
      <c r="B5" s="57"/>
      <c r="C5" s="57"/>
      <c r="D5" s="57"/>
      <c r="E5" s="57"/>
      <c r="F5" s="57"/>
      <c r="G5" s="24" t="s">
        <v>14</v>
      </c>
      <c r="H5" s="24" t="s">
        <v>13</v>
      </c>
      <c r="I5" s="24" t="s">
        <v>13</v>
      </c>
      <c r="J5" s="24" t="s">
        <v>13</v>
      </c>
      <c r="K5" s="57"/>
      <c r="L5" s="25" t="s">
        <v>38</v>
      </c>
      <c r="M5" s="25" t="s">
        <v>39</v>
      </c>
      <c r="N5" s="24" t="s">
        <v>22</v>
      </c>
      <c r="O5" s="24" t="s">
        <v>21</v>
      </c>
      <c r="P5" s="24" t="s">
        <v>22</v>
      </c>
      <c r="Q5" s="26" t="s">
        <v>21</v>
      </c>
      <c r="R5" s="24" t="s">
        <v>22</v>
      </c>
      <c r="S5" s="25" t="s">
        <v>22</v>
      </c>
      <c r="T5" s="64"/>
    </row>
    <row r="6" spans="1:20" ht="13.5" hidden="1" customHeight="1" outlineLevel="1">
      <c r="A6" s="58" t="s">
        <v>44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60"/>
    </row>
    <row r="7" spans="1:20" hidden="1" outlineLevel="1">
      <c r="A7" s="32">
        <f>A116</f>
        <v>13004</v>
      </c>
      <c r="B7" s="28"/>
      <c r="C7" s="28"/>
      <c r="D7" s="1"/>
      <c r="E7" s="1"/>
      <c r="F7" s="1"/>
      <c r="G7" s="1"/>
      <c r="H7" s="1"/>
      <c r="I7" s="1"/>
      <c r="J7" s="1"/>
      <c r="K7" s="29" t="str">
        <f>IF(F7="","",F7)</f>
        <v/>
      </c>
      <c r="L7" s="1"/>
      <c r="M7" s="1"/>
      <c r="N7" s="1" t="str">
        <f>IF(L7+M7=0,"",L7*8.38+M7*45)</f>
        <v/>
      </c>
      <c r="O7" s="1"/>
      <c r="P7" s="1" t="str">
        <f>IF(O7="","",O7*47)</f>
        <v/>
      </c>
      <c r="Q7" s="1"/>
      <c r="R7" s="1" t="str">
        <f>IF(Q7&gt;0,Q7*0.67,"")</f>
        <v/>
      </c>
      <c r="S7" s="31"/>
      <c r="T7" s="31"/>
    </row>
    <row r="8" spans="1:20" hidden="1" outlineLevel="1">
      <c r="A8" s="32">
        <f t="shared" ref="A8:A16" si="0">A117</f>
        <v>13002</v>
      </c>
      <c r="B8" s="28"/>
      <c r="C8" s="28"/>
      <c r="D8" s="1"/>
      <c r="E8" s="1"/>
      <c r="F8" s="1"/>
      <c r="G8" s="1"/>
      <c r="H8" s="1"/>
      <c r="I8" s="1"/>
      <c r="J8" s="1"/>
      <c r="K8" s="30" t="str">
        <f t="shared" ref="K8:K16" si="1">IF(F8&gt;0,F8*0.25,"")</f>
        <v/>
      </c>
      <c r="L8" s="1"/>
      <c r="M8" s="1"/>
      <c r="N8" s="1" t="str">
        <f t="shared" ref="N8:N16" si="2">IF(L8+M8=0,"",L8*8.38+M8*45)</f>
        <v/>
      </c>
      <c r="O8" s="1"/>
      <c r="P8" s="1" t="str">
        <f t="shared" ref="P8:P49" si="3">IF(O8="","",O8*47)</f>
        <v/>
      </c>
      <c r="Q8" s="1"/>
      <c r="R8" s="1" t="str">
        <f t="shared" ref="R8:R49" si="4">IF(Q8&gt;0,Q8*0.67,"")</f>
        <v/>
      </c>
      <c r="S8" s="31"/>
      <c r="T8" s="31"/>
    </row>
    <row r="9" spans="1:20" hidden="1" outlineLevel="1">
      <c r="A9" s="32">
        <f t="shared" si="0"/>
        <v>13005</v>
      </c>
      <c r="B9" s="28"/>
      <c r="C9" s="28"/>
      <c r="D9" s="1"/>
      <c r="E9" s="1"/>
      <c r="F9" s="1"/>
      <c r="G9" s="1"/>
      <c r="H9" s="1"/>
      <c r="I9" s="1"/>
      <c r="J9" s="1"/>
      <c r="K9" s="29" t="str">
        <f>IF(F9="","",F9)</f>
        <v/>
      </c>
      <c r="L9" s="1"/>
      <c r="M9" s="1"/>
      <c r="N9" s="1" t="str">
        <f t="shared" si="2"/>
        <v/>
      </c>
      <c r="O9" s="1"/>
      <c r="P9" s="1" t="str">
        <f t="shared" si="3"/>
        <v/>
      </c>
      <c r="Q9" s="1"/>
      <c r="R9" s="1" t="str">
        <f t="shared" si="4"/>
        <v/>
      </c>
      <c r="S9" s="31"/>
      <c r="T9" s="31"/>
    </row>
    <row r="10" spans="1:20" hidden="1" outlineLevel="1">
      <c r="A10" s="32">
        <f t="shared" si="0"/>
        <v>13007</v>
      </c>
      <c r="B10" s="28"/>
      <c r="C10" s="28"/>
      <c r="D10" s="1"/>
      <c r="E10" s="1"/>
      <c r="F10" s="1"/>
      <c r="G10" s="1"/>
      <c r="H10" s="1"/>
      <c r="I10" s="1"/>
      <c r="J10" s="1"/>
      <c r="K10" s="30" t="str">
        <f t="shared" si="1"/>
        <v/>
      </c>
      <c r="L10" s="1"/>
      <c r="M10" s="1"/>
      <c r="N10" s="1" t="str">
        <f t="shared" si="2"/>
        <v/>
      </c>
      <c r="O10" s="1"/>
      <c r="P10" s="1" t="str">
        <f t="shared" si="3"/>
        <v/>
      </c>
      <c r="Q10" s="1"/>
      <c r="R10" s="1" t="str">
        <f>IF(Q10&gt;0,Q10*0.67,"")</f>
        <v/>
      </c>
      <c r="S10" s="31"/>
      <c r="T10" s="31"/>
    </row>
    <row r="11" spans="1:20" hidden="1" outlineLevel="1">
      <c r="A11" s="32">
        <f t="shared" si="0"/>
        <v>13010</v>
      </c>
      <c r="B11" s="28"/>
      <c r="C11" s="28"/>
      <c r="D11" s="1"/>
      <c r="E11" s="1"/>
      <c r="F11" s="1"/>
      <c r="G11" s="1"/>
      <c r="H11" s="1"/>
      <c r="I11" s="1"/>
      <c r="J11" s="1"/>
      <c r="K11" s="30" t="str">
        <f t="shared" si="1"/>
        <v/>
      </c>
      <c r="L11" s="1"/>
      <c r="M11" s="1"/>
      <c r="N11" s="1" t="str">
        <f t="shared" si="2"/>
        <v/>
      </c>
      <c r="O11" s="1"/>
      <c r="P11" s="1" t="str">
        <f t="shared" si="3"/>
        <v/>
      </c>
      <c r="Q11" s="1"/>
      <c r="R11" s="1" t="str">
        <f t="shared" si="4"/>
        <v/>
      </c>
      <c r="S11" s="31"/>
      <c r="T11" s="31"/>
    </row>
    <row r="12" spans="1:20" hidden="1" outlineLevel="1">
      <c r="A12" s="32">
        <f t="shared" si="0"/>
        <v>13015</v>
      </c>
      <c r="B12" s="28"/>
      <c r="C12" s="28"/>
      <c r="D12" s="1"/>
      <c r="E12" s="1"/>
      <c r="F12" s="1"/>
      <c r="G12" s="1"/>
      <c r="H12" s="1"/>
      <c r="I12" s="1"/>
      <c r="J12" s="1"/>
      <c r="K12" s="30" t="str">
        <f t="shared" si="1"/>
        <v/>
      </c>
      <c r="L12" s="1"/>
      <c r="M12" s="1"/>
      <c r="N12" s="1" t="str">
        <f t="shared" si="2"/>
        <v/>
      </c>
      <c r="O12" s="1"/>
      <c r="P12" s="1" t="str">
        <f t="shared" si="3"/>
        <v/>
      </c>
      <c r="Q12" s="1"/>
      <c r="R12" s="1" t="str">
        <f>IF(Q12&gt;0,Q12*0.67,"")</f>
        <v/>
      </c>
      <c r="S12" s="31"/>
      <c r="T12" s="31"/>
    </row>
    <row r="13" spans="1:20" hidden="1" outlineLevel="1">
      <c r="A13" s="32">
        <f t="shared" si="0"/>
        <v>13019</v>
      </c>
      <c r="B13" s="28"/>
      <c r="C13" s="28"/>
      <c r="D13" s="1"/>
      <c r="E13" s="1"/>
      <c r="F13" s="1"/>
      <c r="G13" s="1"/>
      <c r="H13" s="1"/>
      <c r="I13" s="1"/>
      <c r="J13" s="1"/>
      <c r="K13" s="30" t="str">
        <f t="shared" si="1"/>
        <v/>
      </c>
      <c r="L13" s="1"/>
      <c r="M13" s="1"/>
      <c r="N13" s="1" t="str">
        <f t="shared" si="2"/>
        <v/>
      </c>
      <c r="O13" s="1"/>
      <c r="P13" s="1" t="str">
        <f t="shared" si="3"/>
        <v/>
      </c>
      <c r="Q13" s="1"/>
      <c r="R13" s="1" t="str">
        <f>IF(Q13&gt;0,Q13*0.67,"")</f>
        <v/>
      </c>
      <c r="S13" s="31"/>
      <c r="T13" s="31"/>
    </row>
    <row r="14" spans="1:20" hidden="1" outlineLevel="1">
      <c r="A14" s="32">
        <f t="shared" si="0"/>
        <v>13014</v>
      </c>
      <c r="B14" s="28"/>
      <c r="C14" s="28"/>
      <c r="D14" s="1"/>
      <c r="E14" s="1"/>
      <c r="F14" s="1"/>
      <c r="G14" s="1"/>
      <c r="H14" s="1"/>
      <c r="I14" s="1"/>
      <c r="J14" s="1"/>
      <c r="K14" s="30" t="str">
        <f t="shared" si="1"/>
        <v/>
      </c>
      <c r="L14" s="1"/>
      <c r="M14" s="1"/>
      <c r="N14" s="1" t="str">
        <f>IF(L14+M14=0,"",L14*8.38+M14*45)</f>
        <v/>
      </c>
      <c r="O14" s="1"/>
      <c r="P14" s="1" t="str">
        <f t="shared" si="3"/>
        <v/>
      </c>
      <c r="Q14" s="1"/>
      <c r="R14" s="1" t="str">
        <f t="shared" si="4"/>
        <v/>
      </c>
      <c r="S14" s="31"/>
      <c r="T14" s="31"/>
    </row>
    <row r="15" spans="1:20" hidden="1" outlineLevel="1">
      <c r="A15" s="32">
        <f t="shared" si="0"/>
        <v>13020</v>
      </c>
      <c r="B15" s="28"/>
      <c r="C15" s="28"/>
      <c r="D15" s="1"/>
      <c r="E15" s="1"/>
      <c r="F15" s="1"/>
      <c r="G15" s="1"/>
      <c r="H15" s="1"/>
      <c r="I15" s="1"/>
      <c r="J15" s="1"/>
      <c r="K15" s="30" t="str">
        <f t="shared" si="1"/>
        <v/>
      </c>
      <c r="L15" s="1"/>
      <c r="M15" s="1"/>
      <c r="N15" s="1" t="str">
        <f t="shared" si="2"/>
        <v/>
      </c>
      <c r="O15" s="1"/>
      <c r="P15" s="1" t="str">
        <f t="shared" si="3"/>
        <v/>
      </c>
      <c r="Q15" s="1"/>
      <c r="R15" s="1" t="str">
        <f t="shared" si="4"/>
        <v/>
      </c>
      <c r="S15" s="31"/>
      <c r="T15" s="31"/>
    </row>
    <row r="16" spans="1:20" hidden="1" outlineLevel="1">
      <c r="A16" s="32">
        <f t="shared" si="0"/>
        <v>13003</v>
      </c>
      <c r="B16" s="28"/>
      <c r="C16" s="28"/>
      <c r="D16" s="1"/>
      <c r="E16" s="1"/>
      <c r="F16" s="1"/>
      <c r="G16" s="1"/>
      <c r="H16" s="1"/>
      <c r="I16" s="1"/>
      <c r="J16" s="1"/>
      <c r="K16" s="30" t="str">
        <f t="shared" si="1"/>
        <v/>
      </c>
      <c r="L16" s="1"/>
      <c r="M16" s="1"/>
      <c r="N16" s="1" t="str">
        <f t="shared" si="2"/>
        <v/>
      </c>
      <c r="O16" s="1"/>
      <c r="P16" s="1" t="str">
        <f t="shared" si="3"/>
        <v/>
      </c>
      <c r="Q16" s="1"/>
      <c r="R16" s="1" t="str">
        <f t="shared" si="4"/>
        <v/>
      </c>
      <c r="S16" s="31"/>
      <c r="T16" s="31"/>
    </row>
    <row r="17" spans="1:20" ht="15" hidden="1" customHeight="1" outlineLevel="1">
      <c r="A17" s="58" t="s">
        <v>45</v>
      </c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60"/>
    </row>
    <row r="18" spans="1:20" hidden="1" outlineLevel="1">
      <c r="A18" s="32">
        <f>A116</f>
        <v>13004</v>
      </c>
      <c r="B18" s="28"/>
      <c r="C18" s="28"/>
      <c r="D18" s="1"/>
      <c r="E18" s="1"/>
      <c r="F18" s="1"/>
      <c r="G18" s="1"/>
      <c r="H18" s="1"/>
      <c r="I18" s="1"/>
      <c r="J18" s="1"/>
      <c r="K18" s="30" t="str">
        <f t="shared" ref="K18:K27" si="5">IF(F18&gt;0,F18*0.25,"")</f>
        <v/>
      </c>
      <c r="L18" s="1"/>
      <c r="M18" s="1"/>
      <c r="N18" s="1" t="str">
        <f>IF(L18+M18=0,"",L18*8.38+M18*45)</f>
        <v/>
      </c>
      <c r="O18" s="1"/>
      <c r="P18" s="1" t="str">
        <f t="shared" si="3"/>
        <v/>
      </c>
      <c r="Q18" s="1"/>
      <c r="R18" s="1" t="str">
        <f t="shared" si="4"/>
        <v/>
      </c>
      <c r="S18" s="31"/>
      <c r="T18" s="31"/>
    </row>
    <row r="19" spans="1:20" hidden="1" outlineLevel="1">
      <c r="A19" s="32">
        <f t="shared" ref="A19:A27" si="6">A117</f>
        <v>13002</v>
      </c>
      <c r="B19" s="28"/>
      <c r="C19" s="28"/>
      <c r="D19" s="1"/>
      <c r="E19" s="1"/>
      <c r="F19" s="1"/>
      <c r="G19" s="1"/>
      <c r="H19" s="1"/>
      <c r="I19" s="1"/>
      <c r="J19" s="1"/>
      <c r="K19" s="30" t="str">
        <f t="shared" si="5"/>
        <v/>
      </c>
      <c r="L19" s="1"/>
      <c r="M19" s="1"/>
      <c r="N19" s="1" t="str">
        <f t="shared" ref="N19:N27" si="7">IF(L19+M19=0,"",L19*8.38+M19*45)</f>
        <v/>
      </c>
      <c r="O19" s="1"/>
      <c r="P19" s="1" t="str">
        <f t="shared" si="3"/>
        <v/>
      </c>
      <c r="Q19" s="1"/>
      <c r="R19" s="1" t="str">
        <f t="shared" si="4"/>
        <v/>
      </c>
      <c r="S19" s="31"/>
      <c r="T19" s="31"/>
    </row>
    <row r="20" spans="1:20" hidden="1" outlineLevel="1">
      <c r="A20" s="32">
        <f t="shared" si="6"/>
        <v>13005</v>
      </c>
      <c r="B20" s="28"/>
      <c r="C20" s="28"/>
      <c r="D20" s="1"/>
      <c r="E20" s="1"/>
      <c r="F20" s="1"/>
      <c r="G20" s="1"/>
      <c r="H20" s="1"/>
      <c r="I20" s="1"/>
      <c r="J20" s="1"/>
      <c r="K20" s="30" t="str">
        <f t="shared" si="5"/>
        <v/>
      </c>
      <c r="L20" s="1"/>
      <c r="M20" s="1"/>
      <c r="N20" s="1" t="str">
        <f t="shared" si="7"/>
        <v/>
      </c>
      <c r="O20" s="1"/>
      <c r="P20" s="1" t="str">
        <f t="shared" si="3"/>
        <v/>
      </c>
      <c r="Q20" s="1"/>
      <c r="R20" s="1" t="str">
        <f t="shared" si="4"/>
        <v/>
      </c>
      <c r="S20" s="31"/>
      <c r="T20" s="31"/>
    </row>
    <row r="21" spans="1:20" hidden="1" outlineLevel="1">
      <c r="A21" s="32">
        <f t="shared" si="6"/>
        <v>13007</v>
      </c>
      <c r="B21" s="28"/>
      <c r="C21" s="28"/>
      <c r="D21" s="1"/>
      <c r="E21" s="1"/>
      <c r="F21" s="1"/>
      <c r="G21" s="1"/>
      <c r="H21" s="1"/>
      <c r="I21" s="1"/>
      <c r="J21" s="1"/>
      <c r="K21" s="30" t="str">
        <f t="shared" si="5"/>
        <v/>
      </c>
      <c r="L21" s="1"/>
      <c r="M21" s="1"/>
      <c r="N21" s="1" t="str">
        <f t="shared" si="7"/>
        <v/>
      </c>
      <c r="O21" s="1"/>
      <c r="P21" s="1" t="str">
        <f t="shared" si="3"/>
        <v/>
      </c>
      <c r="Q21" s="1"/>
      <c r="R21" s="1" t="str">
        <f t="shared" si="4"/>
        <v/>
      </c>
      <c r="S21" s="31"/>
      <c r="T21" s="31"/>
    </row>
    <row r="22" spans="1:20" hidden="1" outlineLevel="1">
      <c r="A22" s="32">
        <f t="shared" si="6"/>
        <v>13010</v>
      </c>
      <c r="B22" s="28"/>
      <c r="C22" s="28"/>
      <c r="D22" s="1"/>
      <c r="E22" s="1"/>
      <c r="F22" s="1"/>
      <c r="G22" s="1"/>
      <c r="H22" s="1"/>
      <c r="I22" s="1"/>
      <c r="J22" s="1"/>
      <c r="K22" s="30" t="str">
        <f t="shared" si="5"/>
        <v/>
      </c>
      <c r="L22" s="1"/>
      <c r="M22" s="1"/>
      <c r="N22" s="1" t="str">
        <f t="shared" si="7"/>
        <v/>
      </c>
      <c r="O22" s="1"/>
      <c r="P22" s="1" t="str">
        <f t="shared" si="3"/>
        <v/>
      </c>
      <c r="Q22" s="1"/>
      <c r="R22" s="1" t="str">
        <f t="shared" si="4"/>
        <v/>
      </c>
      <c r="S22" s="31"/>
      <c r="T22" s="31"/>
    </row>
    <row r="23" spans="1:20" hidden="1" outlineLevel="1">
      <c r="A23" s="32">
        <f t="shared" si="6"/>
        <v>13015</v>
      </c>
      <c r="B23" s="28"/>
      <c r="C23" s="28"/>
      <c r="D23" s="1"/>
      <c r="E23" s="1"/>
      <c r="F23" s="1"/>
      <c r="G23" s="1"/>
      <c r="H23" s="1"/>
      <c r="I23" s="1"/>
      <c r="J23" s="1"/>
      <c r="K23" s="30" t="str">
        <f t="shared" si="5"/>
        <v/>
      </c>
      <c r="L23" s="1"/>
      <c r="M23" s="1"/>
      <c r="N23" s="1" t="str">
        <f t="shared" si="7"/>
        <v/>
      </c>
      <c r="O23" s="1"/>
      <c r="P23" s="1" t="str">
        <f t="shared" si="3"/>
        <v/>
      </c>
      <c r="Q23" s="1"/>
      <c r="R23" s="1" t="str">
        <f t="shared" si="4"/>
        <v/>
      </c>
      <c r="S23" s="31"/>
      <c r="T23" s="31"/>
    </row>
    <row r="24" spans="1:20" hidden="1" outlineLevel="1">
      <c r="A24" s="32">
        <f t="shared" si="6"/>
        <v>13019</v>
      </c>
      <c r="B24" s="28"/>
      <c r="C24" s="28"/>
      <c r="D24" s="1"/>
      <c r="E24" s="1"/>
      <c r="F24" s="1"/>
      <c r="G24" s="1"/>
      <c r="H24" s="1"/>
      <c r="I24" s="1"/>
      <c r="J24" s="1"/>
      <c r="K24" s="30" t="str">
        <f t="shared" si="5"/>
        <v/>
      </c>
      <c r="L24" s="1"/>
      <c r="M24" s="1"/>
      <c r="N24" s="1" t="str">
        <f t="shared" si="7"/>
        <v/>
      </c>
      <c r="O24" s="1"/>
      <c r="P24" s="1" t="str">
        <f t="shared" si="3"/>
        <v/>
      </c>
      <c r="Q24" s="1"/>
      <c r="R24" s="1" t="str">
        <f t="shared" si="4"/>
        <v/>
      </c>
      <c r="S24" s="31"/>
      <c r="T24" s="31"/>
    </row>
    <row r="25" spans="1:20" hidden="1" outlineLevel="1">
      <c r="A25" s="32">
        <f t="shared" si="6"/>
        <v>13014</v>
      </c>
      <c r="B25" s="28"/>
      <c r="C25" s="28"/>
      <c r="D25" s="1"/>
      <c r="E25" s="1"/>
      <c r="F25" s="1"/>
      <c r="G25" s="1"/>
      <c r="H25" s="1"/>
      <c r="I25" s="1"/>
      <c r="J25" s="1"/>
      <c r="K25" s="30" t="str">
        <f t="shared" si="5"/>
        <v/>
      </c>
      <c r="L25" s="1"/>
      <c r="M25" s="1"/>
      <c r="N25" s="1" t="str">
        <f t="shared" si="7"/>
        <v/>
      </c>
      <c r="O25" s="1"/>
      <c r="P25" s="1" t="str">
        <f t="shared" si="3"/>
        <v/>
      </c>
      <c r="Q25" s="1"/>
      <c r="R25" s="1" t="str">
        <f t="shared" si="4"/>
        <v/>
      </c>
      <c r="S25" s="31"/>
      <c r="T25" s="31"/>
    </row>
    <row r="26" spans="1:20" hidden="1" outlineLevel="1">
      <c r="A26" s="32">
        <f t="shared" si="6"/>
        <v>13020</v>
      </c>
      <c r="B26" s="28"/>
      <c r="C26" s="28"/>
      <c r="D26" s="1"/>
      <c r="E26" s="1"/>
      <c r="F26" s="1"/>
      <c r="G26" s="1"/>
      <c r="H26" s="1"/>
      <c r="I26" s="1"/>
      <c r="J26" s="1"/>
      <c r="K26" s="30" t="str">
        <f t="shared" si="5"/>
        <v/>
      </c>
      <c r="L26" s="1"/>
      <c r="M26" s="1"/>
      <c r="N26" s="1" t="str">
        <f t="shared" si="7"/>
        <v/>
      </c>
      <c r="O26" s="1"/>
      <c r="P26" s="1" t="str">
        <f t="shared" si="3"/>
        <v/>
      </c>
      <c r="Q26" s="1"/>
      <c r="R26" s="1" t="str">
        <f t="shared" si="4"/>
        <v/>
      </c>
      <c r="S26" s="31"/>
      <c r="T26" s="31"/>
    </row>
    <row r="27" spans="1:20" hidden="1" outlineLevel="1">
      <c r="A27" s="32">
        <f t="shared" si="6"/>
        <v>13003</v>
      </c>
      <c r="B27" s="28"/>
      <c r="C27" s="28"/>
      <c r="D27" s="1"/>
      <c r="E27" s="1"/>
      <c r="F27" s="1"/>
      <c r="G27" s="1"/>
      <c r="H27" s="1"/>
      <c r="I27" s="1"/>
      <c r="J27" s="1"/>
      <c r="K27" s="30" t="str">
        <f t="shared" si="5"/>
        <v/>
      </c>
      <c r="L27" s="1"/>
      <c r="M27" s="1"/>
      <c r="N27" s="1" t="str">
        <f t="shared" si="7"/>
        <v/>
      </c>
      <c r="O27" s="1"/>
      <c r="P27" s="1" t="str">
        <f t="shared" si="3"/>
        <v/>
      </c>
      <c r="Q27" s="1"/>
      <c r="R27" s="1" t="str">
        <f t="shared" si="4"/>
        <v/>
      </c>
      <c r="S27" s="31"/>
      <c r="T27" s="31"/>
    </row>
    <row r="28" spans="1:20" ht="15" hidden="1" customHeight="1" outlineLevel="1">
      <c r="A28" s="58" t="s">
        <v>46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60"/>
    </row>
    <row r="29" spans="1:20" hidden="1" outlineLevel="1">
      <c r="A29" s="32">
        <f>A116</f>
        <v>13004</v>
      </c>
      <c r="B29" s="28"/>
      <c r="C29" s="28"/>
      <c r="D29" s="1"/>
      <c r="E29" s="1"/>
      <c r="F29" s="1"/>
      <c r="G29" s="1"/>
      <c r="H29" s="1"/>
      <c r="I29" s="1"/>
      <c r="J29" s="1"/>
      <c r="K29" s="30" t="str">
        <f t="shared" ref="K29:K38" si="8">IF(F29&gt;0,F29*0.25,"")</f>
        <v/>
      </c>
      <c r="L29" s="1"/>
      <c r="M29" s="1"/>
      <c r="N29" s="1" t="str">
        <f>IF(L29+M29=0,"",L29*8.38+M29*45)</f>
        <v/>
      </c>
      <c r="O29" s="1"/>
      <c r="P29" s="1" t="str">
        <f t="shared" si="3"/>
        <v/>
      </c>
      <c r="Q29" s="1"/>
      <c r="R29" s="1" t="str">
        <f t="shared" si="4"/>
        <v/>
      </c>
      <c r="S29" s="31"/>
      <c r="T29" s="31"/>
    </row>
    <row r="30" spans="1:20" hidden="1" outlineLevel="1">
      <c r="A30" s="32">
        <f t="shared" ref="A30:A38" si="9">A117</f>
        <v>13002</v>
      </c>
      <c r="B30" s="28"/>
      <c r="C30" s="28"/>
      <c r="D30" s="1"/>
      <c r="E30" s="1"/>
      <c r="F30" s="1"/>
      <c r="G30" s="1"/>
      <c r="H30" s="1"/>
      <c r="I30" s="1"/>
      <c r="J30" s="1"/>
      <c r="K30" s="30" t="str">
        <f t="shared" si="8"/>
        <v/>
      </c>
      <c r="L30" s="1"/>
      <c r="M30" s="1"/>
      <c r="N30" s="1" t="str">
        <f t="shared" ref="N30:N49" si="10">IF(L30+M30=0,"",L30*8.38+M30*45)</f>
        <v/>
      </c>
      <c r="O30" s="1"/>
      <c r="P30" s="1" t="str">
        <f t="shared" si="3"/>
        <v/>
      </c>
      <c r="Q30" s="1"/>
      <c r="R30" s="1" t="str">
        <f t="shared" si="4"/>
        <v/>
      </c>
      <c r="S30" s="31"/>
      <c r="T30" s="31"/>
    </row>
    <row r="31" spans="1:20" hidden="1" outlineLevel="1">
      <c r="A31" s="32">
        <f t="shared" si="9"/>
        <v>13005</v>
      </c>
      <c r="B31" s="28"/>
      <c r="C31" s="28"/>
      <c r="D31" s="1"/>
      <c r="E31" s="1"/>
      <c r="F31" s="1"/>
      <c r="G31" s="1"/>
      <c r="H31" s="1"/>
      <c r="I31" s="1"/>
      <c r="J31" s="1"/>
      <c r="K31" s="30" t="str">
        <f t="shared" si="8"/>
        <v/>
      </c>
      <c r="L31" s="1"/>
      <c r="M31" s="1"/>
      <c r="N31" s="1" t="str">
        <f t="shared" si="10"/>
        <v/>
      </c>
      <c r="O31" s="1"/>
      <c r="P31" s="1" t="str">
        <f t="shared" si="3"/>
        <v/>
      </c>
      <c r="Q31" s="1"/>
      <c r="R31" s="1" t="str">
        <f t="shared" si="4"/>
        <v/>
      </c>
      <c r="S31" s="31"/>
      <c r="T31" s="31"/>
    </row>
    <row r="32" spans="1:20" hidden="1" outlineLevel="1">
      <c r="A32" s="32">
        <f t="shared" si="9"/>
        <v>13007</v>
      </c>
      <c r="B32" s="28"/>
      <c r="C32" s="28"/>
      <c r="D32" s="1"/>
      <c r="E32" s="1"/>
      <c r="F32" s="1"/>
      <c r="G32" s="1"/>
      <c r="H32" s="1"/>
      <c r="I32" s="1"/>
      <c r="J32" s="1"/>
      <c r="K32" s="30" t="str">
        <f t="shared" si="8"/>
        <v/>
      </c>
      <c r="L32" s="1"/>
      <c r="M32" s="1"/>
      <c r="N32" s="1" t="str">
        <f t="shared" si="10"/>
        <v/>
      </c>
      <c r="O32" s="1"/>
      <c r="P32" s="1" t="str">
        <f t="shared" si="3"/>
        <v/>
      </c>
      <c r="Q32" s="1"/>
      <c r="R32" s="1" t="str">
        <f t="shared" si="4"/>
        <v/>
      </c>
      <c r="S32" s="31"/>
      <c r="T32" s="31"/>
    </row>
    <row r="33" spans="1:20" hidden="1" outlineLevel="1">
      <c r="A33" s="32">
        <f t="shared" si="9"/>
        <v>13010</v>
      </c>
      <c r="B33" s="28"/>
      <c r="C33" s="28"/>
      <c r="D33" s="1"/>
      <c r="E33" s="1"/>
      <c r="F33" s="1"/>
      <c r="G33" s="1"/>
      <c r="H33" s="1"/>
      <c r="I33" s="1"/>
      <c r="J33" s="1"/>
      <c r="K33" s="30" t="str">
        <f t="shared" si="8"/>
        <v/>
      </c>
      <c r="L33" s="1"/>
      <c r="M33" s="1"/>
      <c r="N33" s="1" t="str">
        <f t="shared" si="10"/>
        <v/>
      </c>
      <c r="O33" s="1"/>
      <c r="P33" s="1" t="str">
        <f t="shared" si="3"/>
        <v/>
      </c>
      <c r="Q33" s="1"/>
      <c r="R33" s="1" t="str">
        <f t="shared" si="4"/>
        <v/>
      </c>
      <c r="S33" s="31"/>
      <c r="T33" s="31"/>
    </row>
    <row r="34" spans="1:20" hidden="1" outlineLevel="1">
      <c r="A34" s="32">
        <f t="shared" si="9"/>
        <v>13015</v>
      </c>
      <c r="B34" s="28"/>
      <c r="C34" s="28"/>
      <c r="D34" s="1"/>
      <c r="E34" s="1"/>
      <c r="F34" s="1"/>
      <c r="G34" s="1"/>
      <c r="H34" s="1"/>
      <c r="I34" s="1"/>
      <c r="J34" s="1"/>
      <c r="K34" s="30" t="str">
        <f t="shared" si="8"/>
        <v/>
      </c>
      <c r="L34" s="1"/>
      <c r="M34" s="1"/>
      <c r="N34" s="1" t="str">
        <f t="shared" si="10"/>
        <v/>
      </c>
      <c r="O34" s="1"/>
      <c r="P34" s="1" t="str">
        <f t="shared" si="3"/>
        <v/>
      </c>
      <c r="Q34" s="1"/>
      <c r="R34" s="1" t="str">
        <f t="shared" si="4"/>
        <v/>
      </c>
      <c r="S34" s="31"/>
      <c r="T34" s="31"/>
    </row>
    <row r="35" spans="1:20" hidden="1" outlineLevel="1">
      <c r="A35" s="32">
        <f t="shared" si="9"/>
        <v>13019</v>
      </c>
      <c r="B35" s="28"/>
      <c r="C35" s="28"/>
      <c r="D35" s="1"/>
      <c r="E35" s="1"/>
      <c r="F35" s="1"/>
      <c r="G35" s="1"/>
      <c r="H35" s="1"/>
      <c r="I35" s="1"/>
      <c r="J35" s="1"/>
      <c r="K35" s="30" t="str">
        <f t="shared" si="8"/>
        <v/>
      </c>
      <c r="L35" s="1"/>
      <c r="M35" s="1"/>
      <c r="N35" s="1" t="str">
        <f t="shared" si="10"/>
        <v/>
      </c>
      <c r="O35" s="1"/>
      <c r="P35" s="1" t="str">
        <f t="shared" si="3"/>
        <v/>
      </c>
      <c r="Q35" s="1"/>
      <c r="R35" s="1" t="str">
        <f t="shared" si="4"/>
        <v/>
      </c>
      <c r="S35" s="31"/>
      <c r="T35" s="31"/>
    </row>
    <row r="36" spans="1:20" hidden="1" outlineLevel="1">
      <c r="A36" s="32">
        <f t="shared" si="9"/>
        <v>13014</v>
      </c>
      <c r="B36" s="28"/>
      <c r="C36" s="28"/>
      <c r="D36" s="1"/>
      <c r="E36" s="1"/>
      <c r="F36" s="1"/>
      <c r="G36" s="1"/>
      <c r="H36" s="1"/>
      <c r="I36" s="1"/>
      <c r="J36" s="1"/>
      <c r="K36" s="30" t="str">
        <f t="shared" si="8"/>
        <v/>
      </c>
      <c r="L36" s="1"/>
      <c r="M36" s="1"/>
      <c r="N36" s="1" t="str">
        <f t="shared" si="10"/>
        <v/>
      </c>
      <c r="O36" s="1"/>
      <c r="P36" s="1" t="str">
        <f t="shared" si="3"/>
        <v/>
      </c>
      <c r="Q36" s="1"/>
      <c r="R36" s="1" t="str">
        <f t="shared" si="4"/>
        <v/>
      </c>
      <c r="S36" s="31"/>
      <c r="T36" s="31"/>
    </row>
    <row r="37" spans="1:20" hidden="1" outlineLevel="1">
      <c r="A37" s="32">
        <f t="shared" si="9"/>
        <v>13020</v>
      </c>
      <c r="B37" s="28"/>
      <c r="C37" s="28"/>
      <c r="D37" s="1"/>
      <c r="E37" s="1"/>
      <c r="F37" s="1"/>
      <c r="G37" s="1"/>
      <c r="H37" s="1"/>
      <c r="I37" s="1"/>
      <c r="J37" s="1"/>
      <c r="K37" s="30" t="str">
        <f t="shared" si="8"/>
        <v/>
      </c>
      <c r="L37" s="1"/>
      <c r="M37" s="1"/>
      <c r="N37" s="1" t="str">
        <f t="shared" si="10"/>
        <v/>
      </c>
      <c r="O37" s="1"/>
      <c r="P37" s="1" t="str">
        <f t="shared" si="3"/>
        <v/>
      </c>
      <c r="Q37" s="1"/>
      <c r="R37" s="1" t="str">
        <f t="shared" si="4"/>
        <v/>
      </c>
      <c r="S37" s="31"/>
      <c r="T37" s="31"/>
    </row>
    <row r="38" spans="1:20" hidden="1" outlineLevel="1">
      <c r="A38" s="32">
        <f t="shared" si="9"/>
        <v>13003</v>
      </c>
      <c r="B38" s="28"/>
      <c r="C38" s="28"/>
      <c r="D38" s="1"/>
      <c r="E38" s="1"/>
      <c r="F38" s="1"/>
      <c r="G38" s="1"/>
      <c r="H38" s="1"/>
      <c r="I38" s="1"/>
      <c r="J38" s="1"/>
      <c r="K38" s="30" t="str">
        <f t="shared" si="8"/>
        <v/>
      </c>
      <c r="L38" s="1"/>
      <c r="M38" s="1"/>
      <c r="N38" s="1" t="str">
        <f t="shared" si="10"/>
        <v/>
      </c>
      <c r="O38" s="1"/>
      <c r="P38" s="1" t="str">
        <f t="shared" si="3"/>
        <v/>
      </c>
      <c r="Q38" s="1"/>
      <c r="R38" s="1" t="str">
        <f t="shared" si="4"/>
        <v/>
      </c>
      <c r="S38" s="31"/>
      <c r="T38" s="31"/>
    </row>
    <row r="39" spans="1:20" ht="15" hidden="1" customHeight="1" outlineLevel="1">
      <c r="A39" s="58" t="s">
        <v>47</v>
      </c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60"/>
    </row>
    <row r="40" spans="1:20" hidden="1" outlineLevel="1">
      <c r="A40" s="32">
        <f>A116</f>
        <v>13004</v>
      </c>
      <c r="B40" s="28"/>
      <c r="C40" s="28"/>
      <c r="D40" s="1"/>
      <c r="E40" s="1"/>
      <c r="F40" s="1"/>
      <c r="G40" s="1"/>
      <c r="H40" s="1"/>
      <c r="I40" s="1"/>
      <c r="J40" s="1"/>
      <c r="K40" s="30" t="str">
        <f t="shared" ref="K40:K49" si="11">IF(F40&gt;0,F40*0.25,"")</f>
        <v/>
      </c>
      <c r="L40" s="1"/>
      <c r="M40" s="1"/>
      <c r="N40" s="1" t="str">
        <f t="shared" si="10"/>
        <v/>
      </c>
      <c r="O40" s="1"/>
      <c r="P40" s="1" t="str">
        <f t="shared" si="3"/>
        <v/>
      </c>
      <c r="Q40" s="1"/>
      <c r="R40" s="1" t="str">
        <f t="shared" si="4"/>
        <v/>
      </c>
      <c r="S40" s="31"/>
      <c r="T40" s="31"/>
    </row>
    <row r="41" spans="1:20" hidden="1" outlineLevel="1">
      <c r="A41" s="32">
        <f t="shared" ref="A41:A49" si="12">A117</f>
        <v>13002</v>
      </c>
      <c r="B41" s="28"/>
      <c r="C41" s="28"/>
      <c r="D41" s="1"/>
      <c r="E41" s="1"/>
      <c r="F41" s="1"/>
      <c r="G41" s="1"/>
      <c r="H41" s="1"/>
      <c r="I41" s="1"/>
      <c r="J41" s="1"/>
      <c r="K41" s="30" t="str">
        <f t="shared" si="11"/>
        <v/>
      </c>
      <c r="L41" s="1"/>
      <c r="M41" s="1"/>
      <c r="N41" s="1" t="str">
        <f t="shared" si="10"/>
        <v/>
      </c>
      <c r="O41" s="1"/>
      <c r="P41" s="1" t="str">
        <f t="shared" si="3"/>
        <v/>
      </c>
      <c r="Q41" s="1"/>
      <c r="R41" s="1" t="str">
        <f t="shared" si="4"/>
        <v/>
      </c>
      <c r="S41" s="31"/>
      <c r="T41" s="31"/>
    </row>
    <row r="42" spans="1:20" hidden="1" outlineLevel="1">
      <c r="A42" s="32">
        <f t="shared" si="12"/>
        <v>13005</v>
      </c>
      <c r="B42" s="28"/>
      <c r="C42" s="28"/>
      <c r="D42" s="1"/>
      <c r="E42" s="1"/>
      <c r="F42" s="1"/>
      <c r="G42" s="1"/>
      <c r="H42" s="1"/>
      <c r="I42" s="1"/>
      <c r="J42" s="1"/>
      <c r="K42" s="30" t="str">
        <f t="shared" si="11"/>
        <v/>
      </c>
      <c r="L42" s="1"/>
      <c r="M42" s="1"/>
      <c r="N42" s="1" t="str">
        <f t="shared" si="10"/>
        <v/>
      </c>
      <c r="O42" s="1"/>
      <c r="P42" s="1" t="str">
        <f t="shared" si="3"/>
        <v/>
      </c>
      <c r="Q42" s="1"/>
      <c r="R42" s="1" t="str">
        <f t="shared" si="4"/>
        <v/>
      </c>
      <c r="S42" s="31"/>
      <c r="T42" s="31"/>
    </row>
    <row r="43" spans="1:20" hidden="1" outlineLevel="1">
      <c r="A43" s="32">
        <f t="shared" si="12"/>
        <v>13007</v>
      </c>
      <c r="B43" s="28"/>
      <c r="C43" s="28"/>
      <c r="D43" s="1"/>
      <c r="E43" s="1"/>
      <c r="F43" s="1"/>
      <c r="G43" s="1"/>
      <c r="H43" s="1"/>
      <c r="I43" s="1"/>
      <c r="J43" s="1"/>
      <c r="K43" s="30" t="str">
        <f t="shared" si="11"/>
        <v/>
      </c>
      <c r="L43" s="1"/>
      <c r="M43" s="1"/>
      <c r="N43" s="1" t="str">
        <f t="shared" si="10"/>
        <v/>
      </c>
      <c r="O43" s="1"/>
      <c r="P43" s="1" t="str">
        <f t="shared" si="3"/>
        <v/>
      </c>
      <c r="Q43" s="1"/>
      <c r="R43" s="1" t="str">
        <f t="shared" si="4"/>
        <v/>
      </c>
      <c r="S43" s="31"/>
      <c r="T43" s="31"/>
    </row>
    <row r="44" spans="1:20" hidden="1" outlineLevel="1">
      <c r="A44" s="32">
        <f t="shared" si="12"/>
        <v>13010</v>
      </c>
      <c r="B44" s="28"/>
      <c r="C44" s="28"/>
      <c r="D44" s="1"/>
      <c r="E44" s="1"/>
      <c r="F44" s="1"/>
      <c r="G44" s="1"/>
      <c r="H44" s="1"/>
      <c r="I44" s="1"/>
      <c r="J44" s="1"/>
      <c r="K44" s="30" t="str">
        <f t="shared" si="11"/>
        <v/>
      </c>
      <c r="L44" s="1"/>
      <c r="M44" s="1"/>
      <c r="N44" s="1" t="str">
        <f t="shared" si="10"/>
        <v/>
      </c>
      <c r="O44" s="1"/>
      <c r="P44" s="1" t="str">
        <f t="shared" si="3"/>
        <v/>
      </c>
      <c r="Q44" s="1"/>
      <c r="R44" s="1" t="str">
        <f t="shared" si="4"/>
        <v/>
      </c>
      <c r="S44" s="31"/>
      <c r="T44" s="31"/>
    </row>
    <row r="45" spans="1:20" hidden="1" outlineLevel="1">
      <c r="A45" s="32">
        <f t="shared" si="12"/>
        <v>13015</v>
      </c>
      <c r="B45" s="28"/>
      <c r="C45" s="28"/>
      <c r="D45" s="1"/>
      <c r="E45" s="1"/>
      <c r="F45" s="1"/>
      <c r="G45" s="1"/>
      <c r="H45" s="1"/>
      <c r="I45" s="1"/>
      <c r="J45" s="1"/>
      <c r="K45" s="30" t="str">
        <f t="shared" si="11"/>
        <v/>
      </c>
      <c r="L45" s="1"/>
      <c r="M45" s="1"/>
      <c r="N45" s="1" t="str">
        <f t="shared" si="10"/>
        <v/>
      </c>
      <c r="O45" s="1"/>
      <c r="P45" s="1" t="str">
        <f t="shared" si="3"/>
        <v/>
      </c>
      <c r="Q45" s="1"/>
      <c r="R45" s="1" t="str">
        <f t="shared" si="4"/>
        <v/>
      </c>
      <c r="S45" s="31"/>
      <c r="T45" s="31"/>
    </row>
    <row r="46" spans="1:20" hidden="1" outlineLevel="1">
      <c r="A46" s="32">
        <f t="shared" si="12"/>
        <v>13019</v>
      </c>
      <c r="B46" s="28"/>
      <c r="C46" s="28"/>
      <c r="D46" s="1"/>
      <c r="E46" s="1"/>
      <c r="F46" s="1"/>
      <c r="G46" s="1"/>
      <c r="H46" s="1"/>
      <c r="I46" s="1"/>
      <c r="J46" s="1"/>
      <c r="K46" s="30" t="str">
        <f t="shared" si="11"/>
        <v/>
      </c>
      <c r="L46" s="1"/>
      <c r="M46" s="1"/>
      <c r="N46" s="1" t="str">
        <f t="shared" si="10"/>
        <v/>
      </c>
      <c r="O46" s="1"/>
      <c r="P46" s="1" t="str">
        <f t="shared" si="3"/>
        <v/>
      </c>
      <c r="Q46" s="1"/>
      <c r="R46" s="1" t="str">
        <f t="shared" si="4"/>
        <v/>
      </c>
      <c r="S46" s="31"/>
      <c r="T46" s="31"/>
    </row>
    <row r="47" spans="1:20" hidden="1" outlineLevel="1">
      <c r="A47" s="32">
        <f t="shared" si="12"/>
        <v>13014</v>
      </c>
      <c r="B47" s="28"/>
      <c r="C47" s="28"/>
      <c r="D47" s="1"/>
      <c r="E47" s="1"/>
      <c r="F47" s="1"/>
      <c r="G47" s="1"/>
      <c r="H47" s="1"/>
      <c r="I47" s="1"/>
      <c r="J47" s="1"/>
      <c r="K47" s="30" t="str">
        <f t="shared" si="11"/>
        <v/>
      </c>
      <c r="L47" s="1"/>
      <c r="M47" s="1"/>
      <c r="N47" s="1" t="str">
        <f t="shared" si="10"/>
        <v/>
      </c>
      <c r="O47" s="1"/>
      <c r="P47" s="1" t="str">
        <f t="shared" si="3"/>
        <v/>
      </c>
      <c r="Q47" s="1"/>
      <c r="R47" s="1" t="str">
        <f t="shared" si="4"/>
        <v/>
      </c>
      <c r="S47" s="31"/>
      <c r="T47" s="31"/>
    </row>
    <row r="48" spans="1:20" hidden="1" outlineLevel="1">
      <c r="A48" s="32">
        <f t="shared" si="12"/>
        <v>13020</v>
      </c>
      <c r="B48" s="28"/>
      <c r="C48" s="28"/>
      <c r="D48" s="1"/>
      <c r="E48" s="1"/>
      <c r="F48" s="1"/>
      <c r="G48" s="1"/>
      <c r="H48" s="1"/>
      <c r="I48" s="1"/>
      <c r="J48" s="1"/>
      <c r="K48" s="30" t="str">
        <f t="shared" si="11"/>
        <v/>
      </c>
      <c r="L48" s="1"/>
      <c r="M48" s="1"/>
      <c r="N48" s="1" t="str">
        <f t="shared" si="10"/>
        <v/>
      </c>
      <c r="O48" s="1"/>
      <c r="P48" s="1" t="str">
        <f t="shared" si="3"/>
        <v/>
      </c>
      <c r="Q48" s="1"/>
      <c r="R48" s="1" t="str">
        <f t="shared" si="4"/>
        <v/>
      </c>
      <c r="S48" s="31"/>
      <c r="T48" s="31"/>
    </row>
    <row r="49" spans="1:20" hidden="1" outlineLevel="1">
      <c r="A49" s="32">
        <f t="shared" si="12"/>
        <v>13003</v>
      </c>
      <c r="B49" s="28"/>
      <c r="C49" s="28"/>
      <c r="D49" s="1"/>
      <c r="E49" s="1"/>
      <c r="F49" s="1"/>
      <c r="G49" s="1"/>
      <c r="H49" s="1"/>
      <c r="I49" s="1"/>
      <c r="J49" s="1"/>
      <c r="K49" s="30" t="str">
        <f t="shared" si="11"/>
        <v/>
      </c>
      <c r="L49" s="1"/>
      <c r="M49" s="1"/>
      <c r="N49" s="1" t="str">
        <f t="shared" si="10"/>
        <v/>
      </c>
      <c r="O49" s="1"/>
      <c r="P49" s="1" t="str">
        <f t="shared" si="3"/>
        <v/>
      </c>
      <c r="Q49" s="1"/>
      <c r="R49" s="1" t="str">
        <f t="shared" si="4"/>
        <v/>
      </c>
      <c r="S49" s="31"/>
      <c r="T49" s="31"/>
    </row>
    <row r="50" spans="1:20" ht="15" customHeight="1" collapsed="1">
      <c r="A50" s="62" t="s">
        <v>16</v>
      </c>
      <c r="B50" s="62"/>
      <c r="C50" s="62"/>
      <c r="D50" s="62"/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</row>
    <row r="51" spans="1:20" ht="15.75">
      <c r="A51" s="32">
        <f>A116</f>
        <v>13004</v>
      </c>
      <c r="B51" s="45" t="s">
        <v>53</v>
      </c>
      <c r="C51" s="28"/>
      <c r="D51" s="28">
        <f t="shared" ref="D51:J60" si="13">D7+D18+D29+D40</f>
        <v>0</v>
      </c>
      <c r="E51" s="35">
        <f t="shared" si="13"/>
        <v>0</v>
      </c>
      <c r="F51" s="28">
        <f t="shared" si="13"/>
        <v>0</v>
      </c>
      <c r="G51" s="28">
        <f t="shared" si="13"/>
        <v>0</v>
      </c>
      <c r="H51" s="28">
        <f t="shared" si="13"/>
        <v>0</v>
      </c>
      <c r="I51" s="28">
        <f t="shared" si="13"/>
        <v>0</v>
      </c>
      <c r="J51" s="28">
        <f t="shared" si="13"/>
        <v>0</v>
      </c>
      <c r="K51" s="22">
        <f t="shared" ref="K51:K60" si="14">SUM(K7,K18,K29,K40)</f>
        <v>0</v>
      </c>
      <c r="L51" s="28">
        <f t="shared" ref="L51:M60" si="15">L18+L7+L29+L40</f>
        <v>0</v>
      </c>
      <c r="M51" s="35">
        <f t="shared" si="15"/>
        <v>0</v>
      </c>
      <c r="N51" s="28">
        <f t="shared" ref="N51:N60" si="16">SUM(N7,N18,N29,N40)</f>
        <v>0</v>
      </c>
      <c r="O51" s="17"/>
      <c r="P51" s="28">
        <f t="shared" ref="P51:P60" si="17">SUM(P7,P18,P29,P40)</f>
        <v>0</v>
      </c>
      <c r="Q51" s="28">
        <f t="shared" ref="Q51:Q60" si="18">Q7+Q18+Q29+Q40</f>
        <v>0</v>
      </c>
      <c r="R51" s="28">
        <f t="shared" ref="R51:R60" si="19">SUM(R7,R18,R29,R40)</f>
        <v>0</v>
      </c>
      <c r="S51" s="46">
        <f t="shared" ref="S51:S60" si="20">IF(SUMPRODUCT(($A$68:$A$82=A51)*(($C$68:$C$82="MALADIE")+($C$68:$C$82="MATERNITE")+($C$68:$C$82="ABS INJUSTIFIEE")+($C$68:$C$82="AUTRES")))&gt;0,12/$I$1*$I$1-SUMIF($B$68:$B$82,A51,$F$68:$F$82),12)</f>
        <v>12</v>
      </c>
      <c r="T51" s="20"/>
    </row>
    <row r="52" spans="1:20" ht="15.75">
      <c r="A52" s="32">
        <f t="shared" ref="A52:A57" si="21">A117</f>
        <v>13002</v>
      </c>
      <c r="B52" s="45" t="s">
        <v>54</v>
      </c>
      <c r="C52" s="28"/>
      <c r="D52" s="28">
        <f t="shared" si="13"/>
        <v>0</v>
      </c>
      <c r="E52" s="35">
        <f t="shared" si="13"/>
        <v>0</v>
      </c>
      <c r="F52" s="28">
        <f t="shared" si="13"/>
        <v>0</v>
      </c>
      <c r="G52" s="28">
        <f t="shared" si="13"/>
        <v>0</v>
      </c>
      <c r="H52" s="28">
        <f t="shared" si="13"/>
        <v>0</v>
      </c>
      <c r="I52" s="28">
        <f t="shared" si="13"/>
        <v>0</v>
      </c>
      <c r="J52" s="28">
        <f t="shared" si="13"/>
        <v>0</v>
      </c>
      <c r="K52" s="22">
        <f t="shared" si="14"/>
        <v>0</v>
      </c>
      <c r="L52" s="35">
        <f t="shared" si="15"/>
        <v>0</v>
      </c>
      <c r="M52" s="35">
        <f t="shared" si="15"/>
        <v>0</v>
      </c>
      <c r="N52" s="28">
        <f t="shared" si="16"/>
        <v>0</v>
      </c>
      <c r="O52" s="17"/>
      <c r="P52" s="28">
        <f t="shared" si="17"/>
        <v>0</v>
      </c>
      <c r="Q52" s="28">
        <f t="shared" si="18"/>
        <v>0</v>
      </c>
      <c r="R52" s="28">
        <f t="shared" si="19"/>
        <v>0</v>
      </c>
      <c r="S52" s="46">
        <f t="shared" si="20"/>
        <v>12</v>
      </c>
      <c r="T52" s="20"/>
    </row>
    <row r="53" spans="1:20" ht="15.75">
      <c r="A53" s="32">
        <f t="shared" si="21"/>
        <v>13005</v>
      </c>
      <c r="B53" s="45" t="s">
        <v>55</v>
      </c>
      <c r="C53" s="28"/>
      <c r="D53" s="28">
        <f t="shared" si="13"/>
        <v>0</v>
      </c>
      <c r="E53" s="35">
        <f t="shared" si="13"/>
        <v>0</v>
      </c>
      <c r="F53" s="28">
        <f t="shared" si="13"/>
        <v>0</v>
      </c>
      <c r="G53" s="28">
        <f t="shared" si="13"/>
        <v>0</v>
      </c>
      <c r="H53" s="28">
        <f t="shared" si="13"/>
        <v>0</v>
      </c>
      <c r="I53" s="28">
        <f t="shared" si="13"/>
        <v>0</v>
      </c>
      <c r="J53" s="28">
        <f t="shared" si="13"/>
        <v>0</v>
      </c>
      <c r="K53" s="22">
        <f t="shared" si="14"/>
        <v>0</v>
      </c>
      <c r="L53" s="35">
        <f t="shared" si="15"/>
        <v>0</v>
      </c>
      <c r="M53" s="35">
        <f t="shared" si="15"/>
        <v>0</v>
      </c>
      <c r="N53" s="28">
        <f t="shared" si="16"/>
        <v>0</v>
      </c>
      <c r="O53" s="17"/>
      <c r="P53" s="28">
        <f t="shared" si="17"/>
        <v>0</v>
      </c>
      <c r="Q53" s="28">
        <f t="shared" si="18"/>
        <v>0</v>
      </c>
      <c r="R53" s="28">
        <f t="shared" si="19"/>
        <v>0</v>
      </c>
      <c r="S53" s="46">
        <f t="shared" si="20"/>
        <v>12</v>
      </c>
      <c r="T53" s="20"/>
    </row>
    <row r="54" spans="1:20" ht="15.75">
      <c r="A54" s="32">
        <f t="shared" si="21"/>
        <v>13007</v>
      </c>
      <c r="B54" s="45" t="s">
        <v>56</v>
      </c>
      <c r="C54" s="28"/>
      <c r="D54" s="28">
        <f t="shared" si="13"/>
        <v>0</v>
      </c>
      <c r="E54" s="35">
        <f t="shared" si="13"/>
        <v>0</v>
      </c>
      <c r="F54" s="28">
        <f t="shared" si="13"/>
        <v>0</v>
      </c>
      <c r="G54" s="28">
        <f t="shared" si="13"/>
        <v>0</v>
      </c>
      <c r="H54" s="28">
        <f t="shared" si="13"/>
        <v>0</v>
      </c>
      <c r="I54" s="28">
        <f t="shared" si="13"/>
        <v>0</v>
      </c>
      <c r="J54" s="28">
        <f t="shared" si="13"/>
        <v>0</v>
      </c>
      <c r="K54" s="22">
        <f t="shared" si="14"/>
        <v>0</v>
      </c>
      <c r="L54" s="35">
        <f t="shared" si="15"/>
        <v>0</v>
      </c>
      <c r="M54" s="35">
        <f t="shared" si="15"/>
        <v>0</v>
      </c>
      <c r="N54" s="28">
        <f t="shared" si="16"/>
        <v>0</v>
      </c>
      <c r="O54" s="17"/>
      <c r="P54" s="28">
        <f t="shared" si="17"/>
        <v>0</v>
      </c>
      <c r="Q54" s="28">
        <f t="shared" si="18"/>
        <v>0</v>
      </c>
      <c r="R54" s="28">
        <f t="shared" si="19"/>
        <v>0</v>
      </c>
      <c r="S54" s="46">
        <f t="shared" si="20"/>
        <v>12</v>
      </c>
      <c r="T54" s="20"/>
    </row>
    <row r="55" spans="1:20" ht="15.75">
      <c r="A55" s="32">
        <f t="shared" si="21"/>
        <v>13010</v>
      </c>
      <c r="B55" s="45" t="s">
        <v>57</v>
      </c>
      <c r="C55" s="28"/>
      <c r="D55" s="28">
        <f t="shared" si="13"/>
        <v>0</v>
      </c>
      <c r="E55" s="35">
        <f t="shared" si="13"/>
        <v>0</v>
      </c>
      <c r="F55" s="28">
        <f t="shared" si="13"/>
        <v>0</v>
      </c>
      <c r="G55" s="28">
        <f t="shared" si="13"/>
        <v>0</v>
      </c>
      <c r="H55" s="28">
        <f t="shared" si="13"/>
        <v>0</v>
      </c>
      <c r="I55" s="28">
        <f t="shared" si="13"/>
        <v>0</v>
      </c>
      <c r="J55" s="28">
        <f t="shared" si="13"/>
        <v>0</v>
      </c>
      <c r="K55" s="22">
        <f t="shared" si="14"/>
        <v>0</v>
      </c>
      <c r="L55" s="35">
        <f t="shared" si="15"/>
        <v>0</v>
      </c>
      <c r="M55" s="35">
        <f t="shared" si="15"/>
        <v>0</v>
      </c>
      <c r="N55" s="28">
        <f t="shared" si="16"/>
        <v>0</v>
      </c>
      <c r="O55" s="17"/>
      <c r="P55" s="28">
        <f t="shared" si="17"/>
        <v>0</v>
      </c>
      <c r="Q55" s="28">
        <f t="shared" si="18"/>
        <v>0</v>
      </c>
      <c r="R55" s="28">
        <f t="shared" si="19"/>
        <v>0</v>
      </c>
      <c r="S55" s="46">
        <f t="shared" si="20"/>
        <v>12</v>
      </c>
      <c r="T55" s="20"/>
    </row>
    <row r="56" spans="1:20" ht="15.75">
      <c r="A56" s="32">
        <f t="shared" si="21"/>
        <v>13015</v>
      </c>
      <c r="B56" s="45" t="s">
        <v>58</v>
      </c>
      <c r="C56" s="28"/>
      <c r="D56" s="28">
        <f t="shared" si="13"/>
        <v>0</v>
      </c>
      <c r="E56" s="35">
        <f t="shared" si="13"/>
        <v>0</v>
      </c>
      <c r="F56" s="28">
        <f t="shared" si="13"/>
        <v>0</v>
      </c>
      <c r="G56" s="28">
        <f t="shared" si="13"/>
        <v>0</v>
      </c>
      <c r="H56" s="28">
        <f t="shared" si="13"/>
        <v>0</v>
      </c>
      <c r="I56" s="28">
        <f t="shared" si="13"/>
        <v>0</v>
      </c>
      <c r="J56" s="28">
        <f t="shared" si="13"/>
        <v>0</v>
      </c>
      <c r="K56" s="22">
        <f t="shared" si="14"/>
        <v>0</v>
      </c>
      <c r="L56" s="35">
        <f t="shared" si="15"/>
        <v>0</v>
      </c>
      <c r="M56" s="35">
        <f t="shared" si="15"/>
        <v>0</v>
      </c>
      <c r="N56" s="28">
        <f t="shared" si="16"/>
        <v>0</v>
      </c>
      <c r="O56" s="17"/>
      <c r="P56" s="28">
        <f t="shared" si="17"/>
        <v>0</v>
      </c>
      <c r="Q56" s="28">
        <f t="shared" si="18"/>
        <v>0</v>
      </c>
      <c r="R56" s="28">
        <f t="shared" si="19"/>
        <v>0</v>
      </c>
      <c r="S56" s="46">
        <f t="shared" si="20"/>
        <v>12</v>
      </c>
      <c r="T56" s="20"/>
    </row>
    <row r="57" spans="1:20" ht="15.75">
      <c r="A57" s="32">
        <f t="shared" si="21"/>
        <v>13019</v>
      </c>
      <c r="B57" s="45" t="s">
        <v>59</v>
      </c>
      <c r="C57" s="28"/>
      <c r="D57" s="28">
        <f t="shared" si="13"/>
        <v>0</v>
      </c>
      <c r="E57" s="35">
        <f t="shared" si="13"/>
        <v>0</v>
      </c>
      <c r="F57" s="28">
        <f t="shared" si="13"/>
        <v>0</v>
      </c>
      <c r="G57" s="28">
        <f t="shared" si="13"/>
        <v>0</v>
      </c>
      <c r="H57" s="28">
        <f t="shared" si="13"/>
        <v>0</v>
      </c>
      <c r="I57" s="28">
        <f t="shared" si="13"/>
        <v>0</v>
      </c>
      <c r="J57" s="28">
        <f t="shared" si="13"/>
        <v>0</v>
      </c>
      <c r="K57" s="22">
        <f t="shared" si="14"/>
        <v>0</v>
      </c>
      <c r="L57" s="35">
        <f t="shared" si="15"/>
        <v>0</v>
      </c>
      <c r="M57" s="35">
        <f t="shared" si="15"/>
        <v>0</v>
      </c>
      <c r="N57" s="28">
        <f t="shared" si="16"/>
        <v>0</v>
      </c>
      <c r="O57" s="17"/>
      <c r="P57" s="28">
        <f t="shared" si="17"/>
        <v>0</v>
      </c>
      <c r="Q57" s="28">
        <f t="shared" si="18"/>
        <v>0</v>
      </c>
      <c r="R57" s="28">
        <f t="shared" si="19"/>
        <v>0</v>
      </c>
      <c r="S57" s="46">
        <f t="shared" si="20"/>
        <v>12</v>
      </c>
      <c r="T57" s="20"/>
    </row>
    <row r="58" spans="1:20" ht="15.75">
      <c r="A58" s="32">
        <f>A123</f>
        <v>13014</v>
      </c>
      <c r="B58" s="45" t="s">
        <v>60</v>
      </c>
      <c r="C58" s="28"/>
      <c r="D58" s="28">
        <f t="shared" si="13"/>
        <v>0</v>
      </c>
      <c r="E58" s="35">
        <f t="shared" si="13"/>
        <v>0</v>
      </c>
      <c r="F58" s="28">
        <f t="shared" si="13"/>
        <v>0</v>
      </c>
      <c r="G58" s="28">
        <f t="shared" si="13"/>
        <v>0</v>
      </c>
      <c r="H58" s="28">
        <f t="shared" si="13"/>
        <v>0</v>
      </c>
      <c r="I58" s="28">
        <f t="shared" si="13"/>
        <v>0</v>
      </c>
      <c r="J58" s="28">
        <f t="shared" si="13"/>
        <v>0</v>
      </c>
      <c r="K58" s="22">
        <f t="shared" si="14"/>
        <v>0</v>
      </c>
      <c r="L58" s="35">
        <f t="shared" si="15"/>
        <v>0</v>
      </c>
      <c r="M58" s="35">
        <f t="shared" si="15"/>
        <v>0</v>
      </c>
      <c r="N58" s="28">
        <f t="shared" si="16"/>
        <v>0</v>
      </c>
      <c r="O58" s="17"/>
      <c r="P58" s="28">
        <f t="shared" si="17"/>
        <v>0</v>
      </c>
      <c r="Q58" s="28">
        <f t="shared" si="18"/>
        <v>0</v>
      </c>
      <c r="R58" s="28">
        <f t="shared" si="19"/>
        <v>0</v>
      </c>
      <c r="S58" s="46">
        <f t="shared" si="20"/>
        <v>12</v>
      </c>
      <c r="T58" s="20"/>
    </row>
    <row r="59" spans="1:20" ht="15.75">
      <c r="A59" s="32">
        <f t="shared" ref="A59:A60" si="22">A124</f>
        <v>13020</v>
      </c>
      <c r="B59" s="45" t="s">
        <v>61</v>
      </c>
      <c r="C59" s="28"/>
      <c r="D59" s="28">
        <f t="shared" si="13"/>
        <v>0</v>
      </c>
      <c r="E59" s="35">
        <f t="shared" si="13"/>
        <v>0</v>
      </c>
      <c r="F59" s="28">
        <f t="shared" si="13"/>
        <v>0</v>
      </c>
      <c r="G59" s="28">
        <f t="shared" si="13"/>
        <v>0</v>
      </c>
      <c r="H59" s="28">
        <f t="shared" si="13"/>
        <v>0</v>
      </c>
      <c r="I59" s="28">
        <f t="shared" si="13"/>
        <v>0</v>
      </c>
      <c r="J59" s="28">
        <f t="shared" si="13"/>
        <v>0</v>
      </c>
      <c r="K59" s="22">
        <f t="shared" si="14"/>
        <v>0</v>
      </c>
      <c r="L59" s="35">
        <f t="shared" si="15"/>
        <v>0</v>
      </c>
      <c r="M59" s="35">
        <f t="shared" si="15"/>
        <v>0</v>
      </c>
      <c r="N59" s="28">
        <f t="shared" si="16"/>
        <v>0</v>
      </c>
      <c r="O59" s="17"/>
      <c r="P59" s="28">
        <f t="shared" si="17"/>
        <v>0</v>
      </c>
      <c r="Q59" s="28">
        <f t="shared" si="18"/>
        <v>0</v>
      </c>
      <c r="R59" s="28">
        <f t="shared" si="19"/>
        <v>0</v>
      </c>
      <c r="S59" s="46">
        <f t="shared" si="20"/>
        <v>12</v>
      </c>
      <c r="T59" s="20"/>
    </row>
    <row r="60" spans="1:20" ht="15.75">
      <c r="A60" s="32">
        <f t="shared" si="22"/>
        <v>13003</v>
      </c>
      <c r="B60" s="45" t="s">
        <v>62</v>
      </c>
      <c r="C60" s="28"/>
      <c r="D60" s="28">
        <f t="shared" si="13"/>
        <v>0</v>
      </c>
      <c r="E60" s="35">
        <f t="shared" si="13"/>
        <v>0</v>
      </c>
      <c r="F60" s="28">
        <f t="shared" si="13"/>
        <v>0</v>
      </c>
      <c r="G60" s="28">
        <f t="shared" si="13"/>
        <v>0</v>
      </c>
      <c r="H60" s="28">
        <f t="shared" si="13"/>
        <v>0</v>
      </c>
      <c r="I60" s="28">
        <f t="shared" si="13"/>
        <v>0</v>
      </c>
      <c r="J60" s="28">
        <f t="shared" si="13"/>
        <v>0</v>
      </c>
      <c r="K60" s="22">
        <f t="shared" si="14"/>
        <v>0</v>
      </c>
      <c r="L60" s="35">
        <f t="shared" si="15"/>
        <v>0</v>
      </c>
      <c r="M60" s="35">
        <f t="shared" si="15"/>
        <v>0</v>
      </c>
      <c r="N60" s="28">
        <f t="shared" si="16"/>
        <v>0</v>
      </c>
      <c r="O60" s="17"/>
      <c r="P60" s="28">
        <f t="shared" si="17"/>
        <v>0</v>
      </c>
      <c r="Q60" s="28">
        <f t="shared" si="18"/>
        <v>0</v>
      </c>
      <c r="R60" s="28">
        <f t="shared" si="19"/>
        <v>0</v>
      </c>
      <c r="S60" s="46">
        <f t="shared" si="20"/>
        <v>12</v>
      </c>
      <c r="T60" s="20"/>
    </row>
    <row r="62" spans="1:20">
      <c r="A62" s="21" t="s">
        <v>17</v>
      </c>
      <c r="B62" s="21"/>
    </row>
    <row r="65" spans="1:14">
      <c r="A65" s="61" t="s">
        <v>25</v>
      </c>
      <c r="B65" s="61"/>
      <c r="C65" s="61"/>
    </row>
    <row r="67" spans="1:14" ht="32.25" customHeight="1">
      <c r="A67" s="48" t="s">
        <v>9</v>
      </c>
      <c r="B67" s="48" t="s">
        <v>27</v>
      </c>
      <c r="C67" s="48" t="s">
        <v>28</v>
      </c>
      <c r="D67" s="48" t="s">
        <v>29</v>
      </c>
      <c r="E67" s="48" t="s">
        <v>30</v>
      </c>
      <c r="F67" s="49" t="s">
        <v>43</v>
      </c>
      <c r="G67" s="65" t="s">
        <v>34</v>
      </c>
      <c r="H67" s="65"/>
      <c r="I67" s="65"/>
      <c r="K67" s="18"/>
      <c r="L67" s="70"/>
      <c r="M67" s="18"/>
      <c r="N67" s="18"/>
    </row>
    <row r="68" spans="1:14">
      <c r="A68" s="50">
        <f>IF(B68="","",INDEX($A$116:$A$129,MATCH(B68,$B$116:$B$129,0)))</f>
        <v>13004</v>
      </c>
      <c r="B68" s="1" t="s">
        <v>53</v>
      </c>
      <c r="C68" s="1" t="s">
        <v>2</v>
      </c>
      <c r="D68" s="4">
        <v>41834</v>
      </c>
      <c r="E68" s="4">
        <v>41835</v>
      </c>
      <c r="F68" s="23">
        <f t="shared" ref="F68:F82" si="23">IF(C68="","",E68-D68+1)</f>
        <v>2</v>
      </c>
      <c r="G68" s="66"/>
      <c r="H68" s="66"/>
      <c r="I68" s="66"/>
      <c r="K68" s="19"/>
      <c r="L68" s="19"/>
      <c r="M68" s="19"/>
      <c r="N68" s="19"/>
    </row>
    <row r="69" spans="1:14">
      <c r="A69" s="50" t="str">
        <f t="shared" ref="A69:A82" si="24">IF(B69="","",INDEX($A$116:$A$125,MATCH(B69,$B$116:$B$125,0)))</f>
        <v/>
      </c>
      <c r="B69" s="1"/>
      <c r="C69" s="1"/>
      <c r="D69" s="4">
        <v>41834</v>
      </c>
      <c r="E69" s="4">
        <v>41849</v>
      </c>
      <c r="F69" s="23" t="str">
        <f t="shared" si="23"/>
        <v/>
      </c>
      <c r="G69" s="67"/>
      <c r="H69" s="68"/>
      <c r="I69" s="69"/>
      <c r="J69" s="47"/>
      <c r="K69" s="19"/>
      <c r="L69" s="19"/>
      <c r="M69" s="19"/>
      <c r="N69" s="19"/>
    </row>
    <row r="70" spans="1:14">
      <c r="A70" s="50" t="str">
        <f t="shared" si="24"/>
        <v/>
      </c>
      <c r="B70" s="1"/>
      <c r="C70" s="1"/>
      <c r="D70" s="4"/>
      <c r="E70" s="4"/>
      <c r="F70" s="23" t="str">
        <f t="shared" si="23"/>
        <v/>
      </c>
      <c r="G70" s="67"/>
      <c r="H70" s="68"/>
      <c r="I70" s="69"/>
      <c r="J70" s="12"/>
      <c r="K70" s="19"/>
      <c r="L70" s="19"/>
      <c r="M70" s="19"/>
      <c r="N70" s="19"/>
    </row>
    <row r="71" spans="1:14">
      <c r="A71" s="50" t="str">
        <f t="shared" si="24"/>
        <v/>
      </c>
      <c r="B71" s="1"/>
      <c r="C71" s="1"/>
      <c r="D71" s="4"/>
      <c r="E71" s="4"/>
      <c r="F71" s="23" t="str">
        <f t="shared" si="23"/>
        <v/>
      </c>
      <c r="G71" s="67"/>
      <c r="H71" s="68"/>
      <c r="I71" s="69"/>
      <c r="J71" s="12"/>
      <c r="K71" s="19"/>
      <c r="L71" s="19"/>
      <c r="M71" s="19"/>
      <c r="N71" s="19"/>
    </row>
    <row r="72" spans="1:14">
      <c r="A72" s="50" t="str">
        <f t="shared" si="24"/>
        <v/>
      </c>
      <c r="B72" s="1"/>
      <c r="C72" s="1"/>
      <c r="D72" s="4"/>
      <c r="E72" s="4"/>
      <c r="F72" s="23" t="str">
        <f t="shared" si="23"/>
        <v/>
      </c>
      <c r="G72" s="67"/>
      <c r="H72" s="68"/>
      <c r="I72" s="69"/>
      <c r="J72" s="12"/>
      <c r="K72" s="19"/>
      <c r="L72" s="19"/>
      <c r="M72" s="19"/>
      <c r="N72" s="19"/>
    </row>
    <row r="73" spans="1:14">
      <c r="A73" s="50" t="str">
        <f t="shared" si="24"/>
        <v/>
      </c>
      <c r="B73" s="1"/>
      <c r="C73" s="1"/>
      <c r="D73" s="4"/>
      <c r="E73" s="4"/>
      <c r="F73" s="23" t="str">
        <f t="shared" si="23"/>
        <v/>
      </c>
      <c r="G73" s="67"/>
      <c r="H73" s="68"/>
      <c r="I73" s="69"/>
      <c r="J73" s="12"/>
      <c r="K73" s="19"/>
      <c r="L73" s="19"/>
      <c r="M73" s="19"/>
      <c r="N73" s="19"/>
    </row>
    <row r="74" spans="1:14">
      <c r="A74" s="50" t="str">
        <f t="shared" si="24"/>
        <v/>
      </c>
      <c r="B74" s="1"/>
      <c r="C74" s="1"/>
      <c r="D74" s="4"/>
      <c r="E74" s="4"/>
      <c r="F74" s="23" t="str">
        <f t="shared" si="23"/>
        <v/>
      </c>
      <c r="G74" s="67"/>
      <c r="H74" s="68"/>
      <c r="I74" s="69"/>
      <c r="J74" s="12"/>
      <c r="K74" s="19"/>
      <c r="L74" s="19"/>
      <c r="M74" s="19"/>
      <c r="N74" s="19"/>
    </row>
    <row r="75" spans="1:14">
      <c r="A75" s="50" t="str">
        <f t="shared" si="24"/>
        <v/>
      </c>
      <c r="B75" s="1"/>
      <c r="C75" s="1"/>
      <c r="D75" s="4"/>
      <c r="E75" s="4"/>
      <c r="F75" s="23" t="str">
        <f t="shared" si="23"/>
        <v/>
      </c>
      <c r="G75" s="67"/>
      <c r="H75" s="68"/>
      <c r="I75" s="69"/>
      <c r="J75" s="12"/>
      <c r="K75" s="19"/>
      <c r="L75" s="19"/>
      <c r="M75" s="19"/>
      <c r="N75" s="19"/>
    </row>
    <row r="76" spans="1:14">
      <c r="A76" s="50" t="str">
        <f t="shared" si="24"/>
        <v/>
      </c>
      <c r="B76" s="1"/>
      <c r="C76" s="1"/>
      <c r="D76" s="4"/>
      <c r="E76" s="4"/>
      <c r="F76" s="23" t="str">
        <f t="shared" si="23"/>
        <v/>
      </c>
      <c r="G76" s="67"/>
      <c r="H76" s="68"/>
      <c r="I76" s="69"/>
      <c r="J76" s="12"/>
      <c r="K76" s="19"/>
      <c r="L76" s="19"/>
      <c r="M76" s="19"/>
      <c r="N76" s="19"/>
    </row>
    <row r="77" spans="1:14">
      <c r="A77" s="50" t="str">
        <f t="shared" si="24"/>
        <v/>
      </c>
      <c r="B77" s="1"/>
      <c r="C77" s="1"/>
      <c r="D77" s="4"/>
      <c r="E77" s="4"/>
      <c r="F77" s="23" t="str">
        <f t="shared" si="23"/>
        <v/>
      </c>
      <c r="G77" s="67"/>
      <c r="H77" s="68"/>
      <c r="I77" s="69"/>
      <c r="J77" s="12"/>
      <c r="K77" s="19"/>
      <c r="L77" s="19"/>
      <c r="M77" s="19"/>
      <c r="N77" s="19"/>
    </row>
    <row r="78" spans="1:14">
      <c r="A78" s="50" t="str">
        <f t="shared" si="24"/>
        <v/>
      </c>
      <c r="B78" s="1"/>
      <c r="C78" s="1"/>
      <c r="D78" s="4"/>
      <c r="E78" s="4"/>
      <c r="F78" s="23" t="str">
        <f t="shared" si="23"/>
        <v/>
      </c>
      <c r="G78" s="67"/>
      <c r="H78" s="68"/>
      <c r="I78" s="69"/>
      <c r="J78" s="12"/>
      <c r="K78" s="19"/>
      <c r="L78" s="19"/>
      <c r="M78" s="19"/>
      <c r="N78" s="19"/>
    </row>
    <row r="79" spans="1:14">
      <c r="A79" s="50" t="str">
        <f t="shared" si="24"/>
        <v/>
      </c>
      <c r="B79" s="1"/>
      <c r="C79" s="1"/>
      <c r="D79" s="4"/>
      <c r="E79" s="4"/>
      <c r="F79" s="23" t="str">
        <f t="shared" si="23"/>
        <v/>
      </c>
      <c r="G79" s="67"/>
      <c r="H79" s="68"/>
      <c r="I79" s="69"/>
      <c r="J79" s="12"/>
      <c r="K79" s="19"/>
      <c r="L79" s="19"/>
      <c r="M79" s="19"/>
      <c r="N79" s="19"/>
    </row>
    <row r="80" spans="1:14">
      <c r="A80" s="50" t="str">
        <f t="shared" si="24"/>
        <v/>
      </c>
      <c r="B80" s="1"/>
      <c r="C80" s="1"/>
      <c r="D80" s="4"/>
      <c r="E80" s="4"/>
      <c r="F80" s="23" t="str">
        <f t="shared" si="23"/>
        <v/>
      </c>
      <c r="G80" s="67"/>
      <c r="H80" s="68"/>
      <c r="I80" s="69"/>
      <c r="J80" s="12"/>
      <c r="K80" s="19"/>
      <c r="L80" s="19"/>
      <c r="M80" s="19"/>
      <c r="N80" s="19"/>
    </row>
    <row r="81" spans="1:19">
      <c r="A81" s="50" t="str">
        <f t="shared" si="24"/>
        <v/>
      </c>
      <c r="B81" s="1"/>
      <c r="C81" s="1"/>
      <c r="D81" s="4"/>
      <c r="E81" s="4"/>
      <c r="F81" s="23" t="str">
        <f t="shared" si="23"/>
        <v/>
      </c>
      <c r="G81" s="67"/>
      <c r="H81" s="68"/>
      <c r="I81" s="69"/>
      <c r="J81" s="12"/>
      <c r="K81" s="19"/>
      <c r="L81" s="19"/>
      <c r="M81" s="19"/>
      <c r="N81" s="19"/>
    </row>
    <row r="82" spans="1:19">
      <c r="A82" s="50" t="str">
        <f t="shared" si="24"/>
        <v/>
      </c>
      <c r="B82" s="1"/>
      <c r="C82" s="1"/>
      <c r="D82" s="4"/>
      <c r="E82" s="4"/>
      <c r="F82" s="23" t="str">
        <f t="shared" si="23"/>
        <v/>
      </c>
      <c r="G82" s="67"/>
      <c r="H82" s="68"/>
      <c r="I82" s="69"/>
      <c r="J82" s="12"/>
      <c r="K82" s="19"/>
      <c r="L82" s="19"/>
      <c r="M82" s="19"/>
      <c r="N82" s="19"/>
    </row>
    <row r="83" spans="1:19">
      <c r="A83" s="15"/>
      <c r="B83" s="5"/>
      <c r="C83" s="5"/>
      <c r="D83" s="5"/>
      <c r="E83" s="5"/>
      <c r="F83" s="5"/>
      <c r="G83" s="16"/>
      <c r="H83" s="16"/>
      <c r="I83" s="16"/>
      <c r="J83" s="12"/>
    </row>
    <row r="84" spans="1:19">
      <c r="A84" s="15"/>
      <c r="B84" s="5"/>
      <c r="C84" s="5"/>
      <c r="D84" s="5"/>
      <c r="E84" s="5"/>
      <c r="F84" s="5"/>
      <c r="G84" s="16"/>
      <c r="H84" s="16"/>
      <c r="I84" s="16"/>
    </row>
    <row r="85" spans="1:19" ht="15" hidden="1" customHeight="1" outlineLevel="1">
      <c r="A85" s="42" t="s">
        <v>36</v>
      </c>
      <c r="B85" s="43"/>
      <c r="C85" s="43"/>
      <c r="D85" s="43"/>
      <c r="E85" s="43"/>
      <c r="F85" s="43"/>
      <c r="G85" s="43"/>
      <c r="H85" s="43"/>
      <c r="I85" s="43"/>
      <c r="K85" s="43"/>
      <c r="L85" s="43"/>
      <c r="M85" s="43"/>
      <c r="N85" s="43"/>
      <c r="O85" s="43"/>
      <c r="P85" s="43"/>
      <c r="Q85" s="43"/>
      <c r="R85" s="44"/>
      <c r="S85" s="12"/>
    </row>
    <row r="86" spans="1:19" ht="15" hidden="1" customHeight="1" outlineLevel="1">
      <c r="A86" s="36"/>
      <c r="B86" s="37"/>
      <c r="C86" s="37"/>
      <c r="D86" s="37"/>
      <c r="E86" s="37"/>
      <c r="F86" s="37"/>
      <c r="G86" s="37"/>
      <c r="H86" s="37"/>
      <c r="I86" s="37"/>
      <c r="K86" s="37"/>
      <c r="L86" s="37"/>
      <c r="M86" s="37"/>
      <c r="N86" s="37"/>
      <c r="O86" s="37"/>
      <c r="P86" s="37"/>
      <c r="Q86" s="37"/>
      <c r="R86" s="38"/>
      <c r="S86" s="12"/>
    </row>
    <row r="87" spans="1:19" ht="15" hidden="1" customHeight="1" outlineLevel="1">
      <c r="A87" s="36"/>
      <c r="B87" s="37"/>
      <c r="C87" s="37"/>
      <c r="D87" s="37"/>
      <c r="E87" s="37"/>
      <c r="F87" s="37"/>
      <c r="G87" s="37"/>
      <c r="H87" s="37"/>
      <c r="I87" s="37"/>
      <c r="K87" s="37"/>
      <c r="L87" s="37"/>
      <c r="M87" s="37"/>
      <c r="N87" s="37"/>
      <c r="O87" s="37"/>
      <c r="P87" s="37"/>
      <c r="Q87" s="37"/>
      <c r="R87" s="38"/>
      <c r="S87" s="12"/>
    </row>
    <row r="88" spans="1:19" ht="15" hidden="1" customHeight="1" outlineLevel="1">
      <c r="A88" s="36"/>
      <c r="B88" s="37"/>
      <c r="C88" s="37"/>
      <c r="D88" s="37"/>
      <c r="E88" s="37"/>
      <c r="F88" s="37"/>
      <c r="G88" s="37"/>
      <c r="H88" s="37"/>
      <c r="I88" s="37"/>
      <c r="K88" s="37"/>
      <c r="L88" s="37"/>
      <c r="M88" s="37"/>
      <c r="N88" s="37"/>
      <c r="O88" s="37"/>
      <c r="P88" s="37"/>
      <c r="Q88" s="37"/>
      <c r="R88" s="38"/>
      <c r="S88" s="12"/>
    </row>
    <row r="89" spans="1:19" ht="15" hidden="1" customHeight="1" outlineLevel="1">
      <c r="A89" s="36"/>
      <c r="B89" s="37"/>
      <c r="C89" s="37"/>
      <c r="D89" s="37"/>
      <c r="E89" s="37"/>
      <c r="F89" s="37"/>
      <c r="G89" s="37"/>
      <c r="H89" s="37"/>
      <c r="I89" s="37"/>
      <c r="K89" s="37"/>
      <c r="L89" s="37"/>
      <c r="M89" s="37"/>
      <c r="N89" s="37"/>
      <c r="O89" s="37"/>
      <c r="P89" s="37"/>
      <c r="Q89" s="37"/>
      <c r="R89" s="38"/>
      <c r="S89" s="12"/>
    </row>
    <row r="90" spans="1:19" ht="15" hidden="1" customHeight="1" outlineLevel="1">
      <c r="A90" s="36"/>
      <c r="B90" s="37"/>
      <c r="C90" s="37"/>
      <c r="D90" s="37"/>
      <c r="E90" s="37"/>
      <c r="F90" s="37"/>
      <c r="G90" s="37"/>
      <c r="H90" s="37"/>
      <c r="I90" s="37"/>
      <c r="K90" s="37"/>
      <c r="L90" s="37"/>
      <c r="M90" s="37"/>
      <c r="N90" s="37"/>
      <c r="O90" s="37"/>
      <c r="P90" s="37"/>
      <c r="Q90" s="37"/>
      <c r="R90" s="38"/>
      <c r="S90" s="12"/>
    </row>
    <row r="91" spans="1:19" ht="15" hidden="1" customHeight="1" outlineLevel="1">
      <c r="A91" s="36"/>
      <c r="B91" s="37"/>
      <c r="C91" s="37"/>
      <c r="D91" s="37"/>
      <c r="E91" s="37"/>
      <c r="F91" s="37"/>
      <c r="G91" s="37"/>
      <c r="H91" s="37"/>
      <c r="I91" s="37"/>
      <c r="K91" s="37"/>
      <c r="L91" s="37"/>
      <c r="M91" s="37"/>
      <c r="N91" s="37"/>
      <c r="O91" s="37"/>
      <c r="P91" s="37"/>
      <c r="Q91" s="37"/>
      <c r="R91" s="38"/>
      <c r="S91" s="12"/>
    </row>
    <row r="92" spans="1:19" ht="15" hidden="1" customHeight="1" outlineLevel="1">
      <c r="A92" s="36"/>
      <c r="B92" s="37"/>
      <c r="C92" s="37"/>
      <c r="D92" s="37"/>
      <c r="E92" s="37"/>
      <c r="F92" s="37"/>
      <c r="G92" s="37"/>
      <c r="H92" s="37"/>
      <c r="I92" s="37"/>
      <c r="K92" s="37"/>
      <c r="L92" s="37"/>
      <c r="M92" s="37"/>
      <c r="N92" s="37"/>
      <c r="O92" s="37"/>
      <c r="P92" s="37"/>
      <c r="Q92" s="37"/>
      <c r="R92" s="38"/>
      <c r="S92" s="12"/>
    </row>
    <row r="93" spans="1:19" ht="15" hidden="1" customHeight="1" outlineLevel="1">
      <c r="A93" s="36"/>
      <c r="B93" s="37"/>
      <c r="C93" s="37"/>
      <c r="D93" s="37"/>
      <c r="E93" s="37"/>
      <c r="F93" s="37"/>
      <c r="G93" s="37"/>
      <c r="H93" s="37"/>
      <c r="I93" s="37"/>
      <c r="K93" s="37"/>
      <c r="L93" s="37"/>
      <c r="M93" s="37"/>
      <c r="N93" s="37"/>
      <c r="O93" s="37"/>
      <c r="P93" s="37"/>
      <c r="Q93" s="37"/>
      <c r="R93" s="38"/>
      <c r="S93" s="12"/>
    </row>
    <row r="94" spans="1:19" ht="15" hidden="1" customHeight="1" outlineLevel="1">
      <c r="A94" s="36"/>
      <c r="B94" s="37"/>
      <c r="C94" s="37"/>
      <c r="D94" s="37"/>
      <c r="E94" s="37"/>
      <c r="F94" s="37"/>
      <c r="G94" s="37"/>
      <c r="H94" s="37"/>
      <c r="I94" s="37"/>
      <c r="K94" s="37"/>
      <c r="L94" s="37"/>
      <c r="M94" s="37"/>
      <c r="N94" s="37"/>
      <c r="O94" s="37"/>
      <c r="P94" s="37"/>
      <c r="Q94" s="37"/>
      <c r="R94" s="38"/>
      <c r="S94" s="12"/>
    </row>
    <row r="95" spans="1:19" ht="15" hidden="1" customHeight="1" outlineLevel="1">
      <c r="A95" s="36"/>
      <c r="B95" s="37"/>
      <c r="C95" s="37"/>
      <c r="D95" s="37"/>
      <c r="E95" s="37"/>
      <c r="F95" s="37"/>
      <c r="G95" s="37"/>
      <c r="H95" s="37"/>
      <c r="I95" s="37"/>
      <c r="K95" s="37"/>
      <c r="L95" s="37"/>
      <c r="M95" s="37"/>
      <c r="N95" s="37"/>
      <c r="O95" s="37"/>
      <c r="P95" s="37"/>
      <c r="Q95" s="37"/>
      <c r="R95" s="38"/>
      <c r="S95" s="12"/>
    </row>
    <row r="96" spans="1:19" ht="15" hidden="1" customHeight="1" outlineLevel="1">
      <c r="A96" s="36"/>
      <c r="B96" s="37"/>
      <c r="C96" s="37"/>
      <c r="D96" s="37"/>
      <c r="E96" s="37"/>
      <c r="F96" s="37"/>
      <c r="G96" s="37"/>
      <c r="H96" s="37"/>
      <c r="I96" s="37"/>
      <c r="K96" s="37"/>
      <c r="L96" s="37"/>
      <c r="M96" s="37"/>
      <c r="N96" s="37"/>
      <c r="O96" s="37"/>
      <c r="P96" s="37"/>
      <c r="Q96" s="37"/>
      <c r="R96" s="38"/>
      <c r="S96" s="12"/>
    </row>
    <row r="97" spans="1:19" ht="15" hidden="1" customHeight="1" outlineLevel="1">
      <c r="A97" s="36"/>
      <c r="B97" s="37"/>
      <c r="C97" s="37"/>
      <c r="D97" s="37"/>
      <c r="E97" s="37"/>
      <c r="F97" s="37"/>
      <c r="G97" s="37"/>
      <c r="H97" s="37"/>
      <c r="I97" s="37"/>
      <c r="K97" s="37"/>
      <c r="L97" s="37"/>
      <c r="M97" s="37"/>
      <c r="N97" s="37"/>
      <c r="O97" s="37"/>
      <c r="P97" s="37"/>
      <c r="Q97" s="37"/>
      <c r="R97" s="38"/>
      <c r="S97" s="12"/>
    </row>
    <row r="98" spans="1:19" ht="15" hidden="1" customHeight="1" outlineLevel="1">
      <c r="A98" s="36"/>
      <c r="B98" s="37"/>
      <c r="C98" s="37"/>
      <c r="D98" s="37"/>
      <c r="E98" s="37"/>
      <c r="F98" s="37"/>
      <c r="G98" s="37"/>
      <c r="H98" s="37"/>
      <c r="I98" s="37"/>
      <c r="K98" s="37"/>
      <c r="L98" s="37"/>
      <c r="M98" s="37"/>
      <c r="N98" s="37"/>
      <c r="O98" s="37"/>
      <c r="P98" s="37"/>
      <c r="Q98" s="37"/>
      <c r="R98" s="38"/>
      <c r="S98" s="12"/>
    </row>
    <row r="99" spans="1:19" ht="15.75" hidden="1" customHeight="1" outlineLevel="1" thickBot="1">
      <c r="A99" s="39"/>
      <c r="B99" s="40"/>
      <c r="C99" s="40"/>
      <c r="D99" s="40"/>
      <c r="E99" s="40"/>
      <c r="F99" s="40"/>
      <c r="G99" s="40"/>
      <c r="H99" s="40"/>
      <c r="I99" s="40"/>
      <c r="K99" s="40"/>
      <c r="L99" s="40"/>
      <c r="M99" s="40"/>
      <c r="N99" s="40"/>
      <c r="O99" s="40"/>
      <c r="P99" s="40"/>
      <c r="Q99" s="40"/>
      <c r="R99" s="41"/>
      <c r="S99" s="12"/>
    </row>
    <row r="100" spans="1:19" collapsed="1"/>
    <row r="101" spans="1:19" outlineLevel="1">
      <c r="A101" s="6" t="s">
        <v>8</v>
      </c>
      <c r="B101" s="7"/>
    </row>
    <row r="102" spans="1:19" outlineLevel="1">
      <c r="A102" s="8" t="s">
        <v>0</v>
      </c>
      <c r="B102" s="9"/>
    </row>
    <row r="103" spans="1:19" outlineLevel="1">
      <c r="A103" s="8" t="s">
        <v>4</v>
      </c>
      <c r="B103" s="9"/>
    </row>
    <row r="104" spans="1:19" outlineLevel="1">
      <c r="A104" s="8" t="s">
        <v>5</v>
      </c>
      <c r="B104" s="9"/>
    </row>
    <row r="105" spans="1:19" outlineLevel="1">
      <c r="A105" s="8" t="s">
        <v>1</v>
      </c>
      <c r="B105" s="9"/>
    </row>
    <row r="106" spans="1:19" outlineLevel="1">
      <c r="A106" s="8" t="s">
        <v>2</v>
      </c>
      <c r="B106" s="9"/>
    </row>
    <row r="107" spans="1:19" outlineLevel="1">
      <c r="A107" s="8" t="s">
        <v>31</v>
      </c>
      <c r="B107" s="9"/>
    </row>
    <row r="108" spans="1:19" outlineLevel="1">
      <c r="A108" s="8" t="s">
        <v>3</v>
      </c>
      <c r="B108" s="9"/>
    </row>
    <row r="109" spans="1:19" outlineLevel="1">
      <c r="A109" s="8" t="s">
        <v>6</v>
      </c>
      <c r="B109" s="9"/>
    </row>
    <row r="110" spans="1:19" outlineLevel="1">
      <c r="A110" s="2" t="s">
        <v>49</v>
      </c>
      <c r="B110" s="9"/>
    </row>
    <row r="111" spans="1:19" outlineLevel="1">
      <c r="A111" s="8" t="s">
        <v>7</v>
      </c>
      <c r="B111" s="9"/>
    </row>
    <row r="115" spans="1:2" outlineLevel="1">
      <c r="A115" s="10" t="s">
        <v>9</v>
      </c>
      <c r="B115" s="11" t="s">
        <v>26</v>
      </c>
    </row>
    <row r="116" spans="1:2" outlineLevel="1">
      <c r="A116" s="2">
        <v>13004</v>
      </c>
      <c r="B116" s="5" t="s">
        <v>53</v>
      </c>
    </row>
    <row r="117" spans="1:2" outlineLevel="1">
      <c r="A117" s="2">
        <v>13002</v>
      </c>
      <c r="B117" s="5" t="s">
        <v>54</v>
      </c>
    </row>
    <row r="118" spans="1:2" outlineLevel="1">
      <c r="A118" s="2">
        <v>13005</v>
      </c>
      <c r="B118" s="5" t="s">
        <v>55</v>
      </c>
    </row>
    <row r="119" spans="1:2" outlineLevel="1">
      <c r="A119" s="2">
        <v>13007</v>
      </c>
      <c r="B119" s="5" t="s">
        <v>56</v>
      </c>
    </row>
    <row r="120" spans="1:2" outlineLevel="1">
      <c r="A120" s="2">
        <v>13010</v>
      </c>
      <c r="B120" s="5" t="s">
        <v>57</v>
      </c>
    </row>
    <row r="121" spans="1:2" outlineLevel="1">
      <c r="A121" s="2">
        <v>13015</v>
      </c>
      <c r="B121" s="5" t="s">
        <v>58</v>
      </c>
    </row>
    <row r="122" spans="1:2" outlineLevel="1">
      <c r="A122" s="2">
        <v>13019</v>
      </c>
      <c r="B122" s="2" t="s">
        <v>59</v>
      </c>
    </row>
    <row r="123" spans="1:2" outlineLevel="1">
      <c r="A123" s="2">
        <v>13014</v>
      </c>
      <c r="B123" s="5" t="s">
        <v>60</v>
      </c>
    </row>
    <row r="124" spans="1:2" outlineLevel="1">
      <c r="A124" s="2">
        <v>13020</v>
      </c>
      <c r="B124" s="2" t="s">
        <v>61</v>
      </c>
    </row>
    <row r="125" spans="1:2" outlineLevel="1">
      <c r="A125" s="2">
        <v>13003</v>
      </c>
      <c r="B125" s="5" t="s">
        <v>62</v>
      </c>
    </row>
    <row r="126" spans="1:2" outlineLevel="1"/>
    <row r="127" spans="1:2" outlineLevel="1"/>
    <row r="128" spans="1:2" outlineLevel="1"/>
    <row r="129" outlineLevel="1"/>
    <row r="130" outlineLevel="1"/>
    <row r="131" outlineLevel="1"/>
    <row r="132" outlineLevel="1"/>
  </sheetData>
  <sheetProtection selectLockedCells="1" autoFilter="0"/>
  <autoFilter ref="B115:B124">
    <sortState ref="A87:B94">
      <sortCondition ref="B86:B94"/>
    </sortState>
  </autoFilter>
  <dataConsolidate/>
  <customSheetViews>
    <customSheetView guid="{C5CD1E1F-6316-461B-B573-14B7180A2E68}" showPageBreaks="1" fitToPage="1">
      <selection activeCell="G7" sqref="G7"/>
      <pageMargins left="0.19685039370078741" right="0.19685039370078741" top="0.74803149606299213" bottom="0.74803149606299213" header="0.31496062992125984" footer="0.31496062992125984"/>
      <pageSetup paperSize="9" scale="64" orientation="landscape" r:id="rId1"/>
    </customSheetView>
  </customSheetViews>
  <mergeCells count="38">
    <mergeCell ref="G82:I82"/>
    <mergeCell ref="G77:I77"/>
    <mergeCell ref="G78:I78"/>
    <mergeCell ref="G79:I79"/>
    <mergeCell ref="G80:I80"/>
    <mergeCell ref="G81:I81"/>
    <mergeCell ref="G72:I72"/>
    <mergeCell ref="G73:I73"/>
    <mergeCell ref="G74:I74"/>
    <mergeCell ref="G75:I75"/>
    <mergeCell ref="G76:I76"/>
    <mergeCell ref="G67:I67"/>
    <mergeCell ref="G68:I68"/>
    <mergeCell ref="G69:I69"/>
    <mergeCell ref="G70:I70"/>
    <mergeCell ref="G71:I71"/>
    <mergeCell ref="A39:T39"/>
    <mergeCell ref="A65:C65"/>
    <mergeCell ref="A50:T50"/>
    <mergeCell ref="E4:E5"/>
    <mergeCell ref="L3:S3"/>
    <mergeCell ref="Q4:R4"/>
    <mergeCell ref="O4:P4"/>
    <mergeCell ref="T3:T5"/>
    <mergeCell ref="A6:T6"/>
    <mergeCell ref="A17:T17"/>
    <mergeCell ref="A28:T28"/>
    <mergeCell ref="F1:H1"/>
    <mergeCell ref="L4:N4"/>
    <mergeCell ref="A1:C1"/>
    <mergeCell ref="A3:C3"/>
    <mergeCell ref="D3:K3"/>
    <mergeCell ref="C4:C5"/>
    <mergeCell ref="B4:B5"/>
    <mergeCell ref="A4:A5"/>
    <mergeCell ref="F4:F5"/>
    <mergeCell ref="D4:D5"/>
    <mergeCell ref="K4:K5"/>
  </mergeCells>
  <dataValidations count="5">
    <dataValidation type="whole" operator="equal" allowBlank="1" showInputMessage="1" showErrorMessage="1" sqref="M29:M38 M7:M16 M18:M27 M40:M49">
      <formula1>1</formula1>
    </dataValidation>
    <dataValidation type="list" allowBlank="1" showInputMessage="1" showErrorMessage="1" sqref="C69:C84">
      <formula1>$A$102:$A$111</formula1>
    </dataValidation>
    <dataValidation type="list" allowBlank="1" showInputMessage="1" showErrorMessage="1" sqref="B83:B84">
      <formula1>$B$116:$B$125</formula1>
    </dataValidation>
    <dataValidation type="list" allowBlank="1" showInputMessage="1" showErrorMessage="1" sqref="B68:B82">
      <formula1>$B$116:$B$129</formula1>
    </dataValidation>
    <dataValidation type="list" allowBlank="1" showInputMessage="1" showErrorMessage="1" sqref="C68">
      <formula1>$A$102:$A$112</formula1>
    </dataValidation>
  </dataValidations>
  <pageMargins left="0" right="0" top="0" bottom="0" header="0.31496062992125984" footer="0.31496062992125984"/>
  <pageSetup paperSize="9" scale="60" orientation="landscape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croisé dynamique 1</vt:lpstr>
      <vt:lpstr>'croisé dynamique 1'!Zone_d_impression</vt:lpstr>
    </vt:vector>
  </TitlesOfParts>
  <Company>Groupe Glon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camille.blanc</dc:creator>
  <cp:lastModifiedBy>Camille.blanc</cp:lastModifiedBy>
  <cp:lastPrinted>2014-05-30T13:15:18Z</cp:lastPrinted>
  <dcterms:created xsi:type="dcterms:W3CDTF">2014-03-03T13:18:04Z</dcterms:created>
  <dcterms:modified xsi:type="dcterms:W3CDTF">2014-06-04T12:39:29Z</dcterms:modified>
</cp:coreProperties>
</file>