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60" windowWidth="18765" windowHeight="11535"/>
  </bookViews>
  <sheets>
    <sheet name="croisé dynamique 1" sheetId="3" r:id="rId1"/>
  </sheets>
  <definedNames>
    <definedName name="_xlnm._FilterDatabase" localSheetId="0" hidden="1">'croisé dynamique 1'!$B$112:$B$122</definedName>
    <definedName name="_xlnm.Print_Area" localSheetId="0">'croisé dynamique 1'!$A$1:$T$62,'croisé dynamique 1'!$A$65:$Q$99</definedName>
  </definedNames>
  <calcPr calcId="125725"/>
  <customWorkbookViews>
    <customWorkbookView name="camille.blanc - Affichage personnalisé" guid="{C5CD1E1F-6316-461B-B573-14B7180A2E68}" mergeInterval="0" personalView="1" maximized="1" xWindow="1" yWindow="1" windowWidth="1280" windowHeight="776" activeSheetId="1" showComments="commIndAndComment"/>
  </customWorkbookViews>
</workbook>
</file>

<file path=xl/calcChain.xml><?xml version="1.0" encoding="utf-8"?>
<calcChain xmlns="http://schemas.openxmlformats.org/spreadsheetml/2006/main">
  <c r="F53" i="3"/>
  <c r="S51"/>
  <c r="A75" l="1"/>
  <c r="A68"/>
  <c r="A69"/>
  <c r="A70"/>
  <c r="A71"/>
  <c r="A72"/>
  <c r="A73"/>
  <c r="A74"/>
  <c r="A76"/>
  <c r="A77"/>
  <c r="A78"/>
  <c r="A79"/>
  <c r="A80"/>
  <c r="A81"/>
  <c r="A82"/>
  <c r="F68"/>
  <c r="F69"/>
  <c r="F70"/>
  <c r="F71"/>
  <c r="F72"/>
  <c r="F73"/>
  <c r="F74"/>
  <c r="F75"/>
  <c r="K54"/>
  <c r="F54"/>
  <c r="F56"/>
  <c r="E56"/>
  <c r="D53"/>
  <c r="D52"/>
  <c r="D54"/>
  <c r="D55"/>
  <c r="D56"/>
  <c r="D57"/>
  <c r="D58"/>
  <c r="D59"/>
  <c r="D60"/>
  <c r="D51"/>
  <c r="J9"/>
  <c r="J7"/>
  <c r="P52"/>
  <c r="P53"/>
  <c r="P54"/>
  <c r="P55"/>
  <c r="P56"/>
  <c r="P57"/>
  <c r="P58"/>
  <c r="P59"/>
  <c r="P60"/>
  <c r="P51"/>
  <c r="K51"/>
  <c r="K52"/>
  <c r="K53"/>
  <c r="K55"/>
  <c r="K56"/>
  <c r="K57"/>
  <c r="K58"/>
  <c r="K59"/>
  <c r="K60"/>
  <c r="I56"/>
  <c r="I51"/>
  <c r="I52"/>
  <c r="I53"/>
  <c r="I54"/>
  <c r="I55"/>
  <c r="I57"/>
  <c r="I58"/>
  <c r="I59"/>
  <c r="I60"/>
  <c r="H52"/>
  <c r="H53"/>
  <c r="H54"/>
  <c r="H55"/>
  <c r="H56"/>
  <c r="H57"/>
  <c r="H58"/>
  <c r="H59"/>
  <c r="H60"/>
  <c r="H51"/>
  <c r="G52"/>
  <c r="G53"/>
  <c r="G54"/>
  <c r="G55"/>
  <c r="G56"/>
  <c r="G57"/>
  <c r="G58"/>
  <c r="G59"/>
  <c r="G60"/>
  <c r="G51"/>
  <c r="F52"/>
  <c r="F55"/>
  <c r="F57"/>
  <c r="F58"/>
  <c r="F59"/>
  <c r="F60"/>
  <c r="F51"/>
  <c r="E52"/>
  <c r="E53"/>
  <c r="E54"/>
  <c r="E55"/>
  <c r="E57"/>
  <c r="E58"/>
  <c r="E59"/>
  <c r="E60"/>
  <c r="E51"/>
  <c r="Q48"/>
  <c r="Q49"/>
  <c r="O48"/>
  <c r="O49"/>
  <c r="Q37"/>
  <c r="Q38"/>
  <c r="O37"/>
  <c r="O38"/>
  <c r="M37"/>
  <c r="M38"/>
  <c r="J37"/>
  <c r="J38"/>
  <c r="Q24"/>
  <c r="Q25"/>
  <c r="O24"/>
  <c r="O25"/>
  <c r="M24"/>
  <c r="M25"/>
  <c r="J24"/>
  <c r="J25"/>
  <c r="A59"/>
  <c r="A60"/>
  <c r="A48"/>
  <c r="A49"/>
  <c r="A37"/>
  <c r="A38"/>
  <c r="A58"/>
  <c r="A52"/>
  <c r="A53"/>
  <c r="A54"/>
  <c r="A55"/>
  <c r="A56"/>
  <c r="A57"/>
  <c r="A51"/>
  <c r="A41"/>
  <c r="A42"/>
  <c r="A43"/>
  <c r="A44"/>
  <c r="A45"/>
  <c r="A46"/>
  <c r="A47"/>
  <c r="A40"/>
  <c r="A30"/>
  <c r="A31"/>
  <c r="A32"/>
  <c r="A33"/>
  <c r="A34"/>
  <c r="A35"/>
  <c r="A36"/>
  <c r="A29"/>
  <c r="A19"/>
  <c r="A20"/>
  <c r="A21"/>
  <c r="A22"/>
  <c r="A23"/>
  <c r="A24"/>
  <c r="A25"/>
  <c r="A26"/>
  <c r="A27"/>
  <c r="A18"/>
  <c r="A8"/>
  <c r="A9"/>
  <c r="A10"/>
  <c r="A11"/>
  <c r="A12"/>
  <c r="A13"/>
  <c r="A14"/>
  <c r="A15"/>
  <c r="A16"/>
  <c r="A7"/>
  <c r="Q14"/>
  <c r="Q15"/>
  <c r="O14"/>
  <c r="O15"/>
  <c r="M15"/>
  <c r="J14"/>
  <c r="J15"/>
  <c r="F77"/>
  <c r="F78"/>
  <c r="F79"/>
  <c r="F80"/>
  <c r="F81"/>
  <c r="F82"/>
  <c r="M41"/>
  <c r="M42"/>
  <c r="M40"/>
  <c r="M30"/>
  <c r="M31"/>
  <c r="M32"/>
  <c r="M29"/>
  <c r="M20"/>
  <c r="M21"/>
  <c r="M22"/>
  <c r="M26"/>
  <c r="M27"/>
  <c r="M18"/>
  <c r="R54"/>
  <c r="M8"/>
  <c r="M9"/>
  <c r="M10"/>
  <c r="M11"/>
  <c r="M55" s="1"/>
  <c r="M12"/>
  <c r="M13"/>
  <c r="M16"/>
  <c r="M7"/>
  <c r="M51" s="1"/>
  <c r="Q41"/>
  <c r="Q42"/>
  <c r="Q43"/>
  <c r="Q44"/>
  <c r="Q45"/>
  <c r="Q46"/>
  <c r="Q47"/>
  <c r="Q40"/>
  <c r="Q30"/>
  <c r="Q31"/>
  <c r="Q32"/>
  <c r="Q33"/>
  <c r="Q34"/>
  <c r="Q35"/>
  <c r="Q36"/>
  <c r="Q29"/>
  <c r="Q19"/>
  <c r="Q20"/>
  <c r="Q21"/>
  <c r="Q22"/>
  <c r="Q23"/>
  <c r="Q26"/>
  <c r="Q27"/>
  <c r="Q18"/>
  <c r="Q8"/>
  <c r="Q9"/>
  <c r="Q10"/>
  <c r="Q54" s="1"/>
  <c r="Q11"/>
  <c r="Q12"/>
  <c r="Q13"/>
  <c r="Q16"/>
  <c r="Q7"/>
  <c r="J18"/>
  <c r="J41"/>
  <c r="J42"/>
  <c r="J40"/>
  <c r="J30"/>
  <c r="J31"/>
  <c r="J32"/>
  <c r="J29"/>
  <c r="J20"/>
  <c r="J21"/>
  <c r="J22"/>
  <c r="J23"/>
  <c r="J26"/>
  <c r="J27"/>
  <c r="J8"/>
  <c r="J10"/>
  <c r="J11"/>
  <c r="J12"/>
  <c r="J13"/>
  <c r="J57" s="1"/>
  <c r="J16"/>
  <c r="O41"/>
  <c r="O42"/>
  <c r="O43"/>
  <c r="O44"/>
  <c r="O45"/>
  <c r="O46"/>
  <c r="O47"/>
  <c r="O40"/>
  <c r="O30"/>
  <c r="O31"/>
  <c r="O32"/>
  <c r="O33"/>
  <c r="O34"/>
  <c r="O35"/>
  <c r="O36"/>
  <c r="O29"/>
  <c r="O20"/>
  <c r="O21"/>
  <c r="O22"/>
  <c r="O23"/>
  <c r="O26"/>
  <c r="O27"/>
  <c r="O18"/>
  <c r="O8"/>
  <c r="O9"/>
  <c r="O10"/>
  <c r="O11"/>
  <c r="O12"/>
  <c r="O13"/>
  <c r="O16"/>
  <c r="O7"/>
  <c r="J52" l="1"/>
  <c r="M60"/>
  <c r="M54"/>
  <c r="M57"/>
  <c r="M53"/>
  <c r="Q56"/>
  <c r="Q57"/>
  <c r="J60"/>
  <c r="J54"/>
  <c r="J55"/>
  <c r="J53"/>
  <c r="Q60"/>
  <c r="R60"/>
  <c r="R56"/>
  <c r="Q55"/>
  <c r="Q53"/>
  <c r="Q52"/>
  <c r="M52"/>
  <c r="M56"/>
  <c r="J56"/>
  <c r="Q58"/>
  <c r="R58"/>
  <c r="Q59"/>
  <c r="R59"/>
  <c r="R53"/>
  <c r="Q51"/>
  <c r="R51"/>
  <c r="R57"/>
  <c r="R55"/>
  <c r="R52"/>
  <c r="O58"/>
  <c r="O59"/>
  <c r="O60"/>
  <c r="O56"/>
  <c r="O54"/>
  <c r="O52"/>
  <c r="O57"/>
  <c r="O55"/>
  <c r="O53"/>
  <c r="O51"/>
  <c r="M58"/>
  <c r="M59"/>
  <c r="J51"/>
  <c r="J58"/>
  <c r="J59"/>
</calcChain>
</file>

<file path=xl/sharedStrings.xml><?xml version="1.0" encoding="utf-8"?>
<sst xmlns="http://schemas.openxmlformats.org/spreadsheetml/2006/main" count="172" uniqueCount="81">
  <si>
    <t>RTT</t>
  </si>
  <si>
    <t>MALADIE</t>
  </si>
  <si>
    <t>MATERNITE</t>
  </si>
  <si>
    <t>JNT</t>
  </si>
  <si>
    <t>RECUPERATION</t>
  </si>
  <si>
    <t>CONGES PAYES</t>
  </si>
  <si>
    <t>ABS INJUSTIFIEE</t>
  </si>
  <si>
    <t>AUTRES</t>
  </si>
  <si>
    <t>LISTE EVENEMENTS</t>
  </si>
  <si>
    <t>MAT</t>
  </si>
  <si>
    <t>NOM</t>
  </si>
  <si>
    <t>PRENOM</t>
  </si>
  <si>
    <t>HEURES &gt; 39H</t>
  </si>
  <si>
    <t>H 150 %</t>
  </si>
  <si>
    <t>H 125 %</t>
  </si>
  <si>
    <t>JF, SAM, DIM.</t>
  </si>
  <si>
    <t>RCB</t>
  </si>
  <si>
    <t>DELPHINE</t>
  </si>
  <si>
    <t>ESPERANCE</t>
  </si>
  <si>
    <t>CHRISTOPHE</t>
  </si>
  <si>
    <t>GISELE</t>
  </si>
  <si>
    <t>CEDRIC</t>
  </si>
  <si>
    <t>NICOLAS</t>
  </si>
  <si>
    <t>SOPHIE</t>
  </si>
  <si>
    <t>RECAPITULATIF DU CYCLE</t>
  </si>
  <si>
    <t>* temps partiels</t>
  </si>
  <si>
    <t>INCIDENCES</t>
  </si>
  <si>
    <t>HEURES NORM.</t>
  </si>
  <si>
    <t>HCOMP/
 DIFERTIEL</t>
  </si>
  <si>
    <t>Astreinte</t>
  </si>
  <si>
    <t>Nombre</t>
  </si>
  <si>
    <t>Montant</t>
  </si>
  <si>
    <t>heures hors TTE previsionnel</t>
  </si>
  <si>
    <t>Primes</t>
  </si>
  <si>
    <t>CONGES</t>
  </si>
  <si>
    <t>LISTE SALARIES</t>
  </si>
  <si>
    <t>SALARIES</t>
  </si>
  <si>
    <t>EVENEMENTS ABS</t>
  </si>
  <si>
    <t>DEBUT</t>
  </si>
  <si>
    <t>FIN</t>
  </si>
  <si>
    <t>EVENEMENT FAM.</t>
  </si>
  <si>
    <t>Jrs trav. / Habillage</t>
  </si>
  <si>
    <t>identite salariés</t>
  </si>
  <si>
    <t>OBSERVATIONS</t>
  </si>
  <si>
    <t xml:space="preserve">Observations
</t>
  </si>
  <si>
    <t>Commentaires / précisions :</t>
  </si>
  <si>
    <t>MAJO NUITS</t>
  </si>
  <si>
    <t>SEM</t>
  </si>
  <si>
    <t>VSD</t>
  </si>
  <si>
    <t>Transport</t>
  </si>
  <si>
    <t xml:space="preserve">Jours ouvrés mensuels </t>
  </si>
  <si>
    <t>Garde Couvoir</t>
  </si>
  <si>
    <t>NBRE JOURS
 A DEDUIRE</t>
  </si>
  <si>
    <t>ISABELLE</t>
  </si>
  <si>
    <t>AURELIE</t>
  </si>
  <si>
    <t>VERONIQUE</t>
  </si>
  <si>
    <t>SEMAINE 13</t>
  </si>
  <si>
    <t>SEMAINE 14</t>
  </si>
  <si>
    <t>SEMAINE 15</t>
  </si>
  <si>
    <t>SEMAINE 16</t>
  </si>
  <si>
    <t>HEURES &gt; 43H</t>
  </si>
  <si>
    <t>SIMOEL Delphine</t>
  </si>
  <si>
    <t>CASPER Sophie</t>
  </si>
  <si>
    <t>ADRIEN Espérance</t>
  </si>
  <si>
    <t>ANDOUILLE Isabelle</t>
  </si>
  <si>
    <t>BOBO Christophe</t>
  </si>
  <si>
    <t>CAPITAL  Nicolas</t>
  </si>
  <si>
    <t>BABACHE Aurelie</t>
  </si>
  <si>
    <t>DENIS Cedric</t>
  </si>
  <si>
    <t>BLANC Veronique</t>
  </si>
  <si>
    <t>SIMON Gisele</t>
  </si>
  <si>
    <t>SIMON</t>
  </si>
  <si>
    <t>BLANC</t>
  </si>
  <si>
    <t>DENIS</t>
  </si>
  <si>
    <t>BABACHE</t>
  </si>
  <si>
    <t>CAPITAL</t>
  </si>
  <si>
    <t>BOBO</t>
  </si>
  <si>
    <t>ANDOUILLE</t>
  </si>
  <si>
    <t>ADRIEN</t>
  </si>
  <si>
    <t>CASPER</t>
  </si>
  <si>
    <t>SIMOEL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</si>
</sst>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.2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rgb="FFFFC775"/>
        <bgColor indexed="64"/>
      </patternFill>
    </fill>
    <fill>
      <patternFill patternType="solid">
        <fgColor rgb="FF8BE9FF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7" borderId="1" xfId="0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left" vertical="top"/>
      <protection locked="0"/>
    </xf>
    <xf numFmtId="0" fontId="5" fillId="8" borderId="1" xfId="0" applyFont="1" applyFill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Border="1" applyProtection="1"/>
    <xf numFmtId="0" fontId="0" fillId="7" borderId="1" xfId="0" applyFill="1" applyBorder="1" applyProtection="1"/>
    <xf numFmtId="0" fontId="1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Border="1" applyAlignment="1" applyProtection="1">
      <protection locked="0"/>
    </xf>
    <xf numFmtId="49" fontId="0" fillId="0" borderId="1" xfId="0" applyNumberFormat="1" applyBorder="1" applyProtection="1">
      <protection locked="0"/>
    </xf>
    <xf numFmtId="0" fontId="3" fillId="0" borderId="0" xfId="0" applyFont="1" applyProtection="1">
      <protection locked="0"/>
    </xf>
    <xf numFmtId="2" fontId="0" fillId="0" borderId="1" xfId="0" applyNumberFormat="1" applyBorder="1" applyProtection="1"/>
    <xf numFmtId="2" fontId="3" fillId="0" borderId="1" xfId="0" applyNumberFormat="1" applyFont="1" applyBorder="1" applyProtection="1"/>
    <xf numFmtId="0" fontId="0" fillId="0" borderId="1" xfId="0" applyBorder="1" applyAlignment="1" applyProtection="1"/>
    <xf numFmtId="0" fontId="0" fillId="0" borderId="11" xfId="0" applyBorder="1" applyAlignment="1" applyProtection="1"/>
    <xf numFmtId="0" fontId="1" fillId="2" borderId="5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vertic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0" fillId="10" borderId="1" xfId="0" applyFill="1" applyBorder="1" applyProtection="1">
      <protection locked="0"/>
    </xf>
    <xf numFmtId="0" fontId="2" fillId="0" borderId="8" xfId="0" applyFont="1" applyBorder="1" applyProtection="1"/>
    <xf numFmtId="0" fontId="2" fillId="0" borderId="10" xfId="0" applyFont="1" applyBorder="1" applyProtection="1"/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5" fillId="8" borderId="2" xfId="0" applyFont="1" applyFill="1" applyBorder="1" applyAlignment="1" applyProtection="1">
      <alignment horizontal="center"/>
    </xf>
    <xf numFmtId="0" fontId="5" fillId="8" borderId="3" xfId="0" applyFont="1" applyFill="1" applyBorder="1" applyAlignment="1" applyProtection="1">
      <alignment horizontal="center"/>
    </xf>
    <xf numFmtId="0" fontId="5" fillId="8" borderId="4" xfId="0" applyFont="1" applyFill="1" applyBorder="1" applyAlignment="1" applyProtection="1">
      <alignment horizontal="center"/>
    </xf>
    <xf numFmtId="0" fontId="6" fillId="9" borderId="14" xfId="0" applyFont="1" applyFill="1" applyBorder="1" applyAlignment="1" applyProtection="1">
      <alignment horizontal="center" vertical="center"/>
    </xf>
    <xf numFmtId="0" fontId="6" fillId="9" borderId="15" xfId="0" applyFont="1" applyFill="1" applyBorder="1" applyAlignment="1" applyProtection="1">
      <alignment horizontal="center" vertical="center"/>
    </xf>
    <xf numFmtId="0" fontId="6" fillId="9" borderId="16" xfId="0" applyFont="1" applyFill="1" applyBorder="1" applyAlignment="1" applyProtection="1">
      <alignment horizontal="center" vertical="center"/>
    </xf>
    <xf numFmtId="0" fontId="4" fillId="0" borderId="8" xfId="0" applyFont="1" applyBorder="1" applyAlignment="1" applyProtection="1">
      <alignment horizontal="left" vertical="top"/>
      <protection locked="0"/>
    </xf>
    <xf numFmtId="0" fontId="4" fillId="0" borderId="1" xfId="0" applyFont="1" applyBorder="1" applyAlignment="1" applyProtection="1">
      <alignment horizontal="left" vertical="top"/>
      <protection locked="0"/>
    </xf>
    <xf numFmtId="0" fontId="4" fillId="0" borderId="9" xfId="0" applyFont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 vertical="center" wrapText="1"/>
    </xf>
    <xf numFmtId="0" fontId="1" fillId="4" borderId="0" xfId="0" applyFont="1" applyFill="1" applyBorder="1" applyAlignment="1" applyProtection="1">
      <alignment horizontal="center"/>
    </xf>
    <xf numFmtId="0" fontId="0" fillId="0" borderId="1" xfId="0" applyBorder="1" applyProtection="1"/>
    <xf numFmtId="0" fontId="1" fillId="3" borderId="1" xfId="0" applyFont="1" applyFill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left" vertical="top"/>
      <protection locked="0"/>
    </xf>
    <xf numFmtId="0" fontId="4" fillId="0" borderId="11" xfId="0" applyFont="1" applyBorder="1" applyAlignment="1" applyProtection="1">
      <alignment horizontal="left" vertical="top"/>
      <protection locked="0"/>
    </xf>
    <xf numFmtId="0" fontId="4" fillId="0" borderId="12" xfId="0" applyFont="1" applyBorder="1" applyAlignment="1" applyProtection="1">
      <alignment horizontal="left" vertical="top"/>
      <protection locked="0"/>
    </xf>
    <xf numFmtId="0" fontId="1" fillId="4" borderId="1" xfId="0" applyFont="1" applyFill="1" applyBorder="1" applyAlignment="1" applyProtection="1">
      <alignment horizontal="left" vertical="center" wrapText="1" indent="10"/>
    </xf>
    <xf numFmtId="0" fontId="1" fillId="2" borderId="0" xfId="0" applyFont="1" applyFill="1" applyAlignment="1" applyProtection="1">
      <alignment horizontal="center"/>
    </xf>
    <xf numFmtId="0" fontId="1" fillId="6" borderId="1" xfId="0" applyFont="1" applyFill="1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4" borderId="0" xfId="0" applyFill="1" applyAlignment="1" applyProtection="1">
      <protection locked="0"/>
    </xf>
    <xf numFmtId="0" fontId="0" fillId="4" borderId="0" xfId="0" applyFill="1" applyProtection="1">
      <protection locked="0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Protection="1"/>
    <xf numFmtId="0" fontId="2" fillId="4" borderId="0" xfId="0" applyFont="1" applyFill="1"/>
    <xf numFmtId="0" fontId="4" fillId="4" borderId="0" xfId="0" applyFont="1" applyFill="1" applyBorder="1" applyAlignment="1" applyProtection="1">
      <alignment horizontal="left" vertical="top"/>
      <protection locked="0"/>
    </xf>
    <xf numFmtId="0" fontId="7" fillId="4" borderId="0" xfId="0" applyFont="1" applyFill="1"/>
    <xf numFmtId="0" fontId="0" fillId="0" borderId="1" xfId="0" applyFill="1" applyBorder="1" applyAlignment="1" applyProtection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8BE9FF"/>
      <color rgb="FFFFC775"/>
      <color rgb="FF99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T129"/>
  <sheetViews>
    <sheetView tabSelected="1" view="pageBreakPreview" zoomScale="73" zoomScaleNormal="100" zoomScaleSheetLayoutView="73" workbookViewId="0">
      <selection activeCell="D71" sqref="D71"/>
    </sheetView>
  </sheetViews>
  <sheetFormatPr baseColWidth="10" defaultRowHeight="15" outlineLevelRow="1"/>
  <cols>
    <col min="1" max="1" width="7.7109375" style="2" customWidth="1"/>
    <col min="2" max="2" width="17.140625" style="2" customWidth="1"/>
    <col min="3" max="3" width="16.85546875" style="2" customWidth="1"/>
    <col min="4" max="4" width="12" style="2" customWidth="1"/>
    <col min="5" max="5" width="12.42578125" style="2" customWidth="1"/>
    <col min="6" max="6" width="13.42578125" style="2" customWidth="1"/>
    <col min="7" max="7" width="13.7109375" style="2" customWidth="1"/>
    <col min="8" max="8" width="13.42578125" style="2" customWidth="1"/>
    <col min="9" max="9" width="13.5703125" style="2" customWidth="1"/>
    <col min="10" max="10" width="7.140625" style="2" customWidth="1"/>
    <col min="11" max="11" width="6.5703125" style="2" customWidth="1"/>
    <col min="12" max="12" width="6.7109375" style="2" customWidth="1"/>
    <col min="13" max="13" width="9.28515625" style="2" customWidth="1"/>
    <col min="14" max="14" width="8.5703125" style="2" customWidth="1"/>
    <col min="15" max="15" width="9.42578125" style="2" customWidth="1"/>
    <col min="16" max="16" width="8.42578125" style="2" customWidth="1"/>
    <col min="17" max="18" width="9.5703125" style="2" customWidth="1"/>
    <col min="19" max="19" width="13.7109375" style="68" customWidth="1"/>
    <col min="20" max="20" width="30.85546875" style="2" customWidth="1"/>
    <col min="21" max="16384" width="11.42578125" style="2"/>
  </cols>
  <sheetData>
    <row r="1" spans="1:20" ht="18.75">
      <c r="A1" s="52" t="s">
        <v>26</v>
      </c>
      <c r="B1" s="52"/>
      <c r="C1" s="52"/>
      <c r="E1" s="42" t="s">
        <v>50</v>
      </c>
      <c r="F1" s="43"/>
      <c r="G1" s="44"/>
      <c r="H1" s="16"/>
      <c r="S1" s="67"/>
    </row>
    <row r="2" spans="1:20">
      <c r="A2" s="3"/>
      <c r="B2" s="3"/>
      <c r="C2" s="3"/>
    </row>
    <row r="3" spans="1:20">
      <c r="A3" s="40" t="s">
        <v>42</v>
      </c>
      <c r="B3" s="40"/>
      <c r="C3" s="40"/>
      <c r="D3" s="40" t="s">
        <v>32</v>
      </c>
      <c r="E3" s="40"/>
      <c r="F3" s="40"/>
      <c r="G3" s="40"/>
      <c r="H3" s="40"/>
      <c r="I3" s="40"/>
      <c r="J3" s="40"/>
      <c r="K3" s="40" t="s">
        <v>33</v>
      </c>
      <c r="L3" s="40"/>
      <c r="M3" s="40"/>
      <c r="N3" s="40"/>
      <c r="O3" s="40"/>
      <c r="P3" s="40"/>
      <c r="Q3" s="40"/>
      <c r="R3" s="40"/>
      <c r="S3" s="40"/>
      <c r="T3" s="51" t="s">
        <v>44</v>
      </c>
    </row>
    <row r="4" spans="1:20" ht="17.25" customHeight="1">
      <c r="A4" s="51" t="s">
        <v>9</v>
      </c>
      <c r="B4" s="51" t="s">
        <v>10</v>
      </c>
      <c r="C4" s="51" t="s">
        <v>11</v>
      </c>
      <c r="D4" s="51" t="s">
        <v>27</v>
      </c>
      <c r="E4" s="51" t="s">
        <v>28</v>
      </c>
      <c r="F4" s="32" t="s">
        <v>12</v>
      </c>
      <c r="G4" s="36" t="s">
        <v>60</v>
      </c>
      <c r="H4" s="32" t="s">
        <v>46</v>
      </c>
      <c r="I4" s="32" t="s">
        <v>15</v>
      </c>
      <c r="J4" s="51" t="s">
        <v>16</v>
      </c>
      <c r="K4" s="51" t="s">
        <v>29</v>
      </c>
      <c r="L4" s="51"/>
      <c r="M4" s="51"/>
      <c r="N4" s="51" t="s">
        <v>51</v>
      </c>
      <c r="O4" s="51"/>
      <c r="P4" s="41" t="s">
        <v>41</v>
      </c>
      <c r="Q4" s="41"/>
      <c r="R4" s="41" t="s">
        <v>49</v>
      </c>
      <c r="S4" s="41"/>
      <c r="T4" s="54"/>
    </row>
    <row r="5" spans="1:20" ht="48.75" customHeight="1">
      <c r="A5" s="53"/>
      <c r="B5" s="53"/>
      <c r="C5" s="53"/>
      <c r="D5" s="53"/>
      <c r="E5" s="53"/>
      <c r="F5" s="33" t="s">
        <v>14</v>
      </c>
      <c r="G5" s="33" t="s">
        <v>13</v>
      </c>
      <c r="H5" s="33" t="s">
        <v>13</v>
      </c>
      <c r="I5" s="33" t="s">
        <v>13</v>
      </c>
      <c r="J5" s="53"/>
      <c r="K5" s="34" t="s">
        <v>47</v>
      </c>
      <c r="L5" s="34" t="s">
        <v>48</v>
      </c>
      <c r="M5" s="33" t="s">
        <v>31</v>
      </c>
      <c r="N5" s="33" t="s">
        <v>30</v>
      </c>
      <c r="O5" s="33" t="s">
        <v>31</v>
      </c>
      <c r="P5" s="35" t="s">
        <v>30</v>
      </c>
      <c r="Q5" s="33" t="s">
        <v>31</v>
      </c>
      <c r="R5" s="34" t="s">
        <v>30</v>
      </c>
      <c r="S5" s="69" t="s">
        <v>31</v>
      </c>
      <c r="T5" s="54"/>
    </row>
    <row r="6" spans="1:20" ht="13.5" hidden="1" customHeight="1">
      <c r="A6" s="58" t="s">
        <v>56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</row>
    <row r="7" spans="1:20" hidden="1">
      <c r="A7" s="8">
        <f>A113</f>
        <v>13004</v>
      </c>
      <c r="B7" s="1" t="s">
        <v>80</v>
      </c>
      <c r="C7" s="1" t="s">
        <v>17</v>
      </c>
      <c r="D7" s="1"/>
      <c r="E7" s="1"/>
      <c r="F7" s="1"/>
      <c r="G7" s="1"/>
      <c r="H7" s="1"/>
      <c r="I7" s="1"/>
      <c r="J7" s="26" t="str">
        <f>IF(E7="","",E7)</f>
        <v/>
      </c>
      <c r="K7" s="1"/>
      <c r="L7" s="1"/>
      <c r="M7" s="19" t="str">
        <f>IF(K7+L7=0,"",K7*8.38+L7*45)</f>
        <v/>
      </c>
      <c r="N7" s="1"/>
      <c r="O7" s="19" t="str">
        <f>IF(N7="","",N7*47)</f>
        <v/>
      </c>
      <c r="P7" s="1"/>
      <c r="Q7" s="19" t="str">
        <f>IF(P7&gt;0,P7*0.67,"")</f>
        <v/>
      </c>
      <c r="R7" s="37"/>
      <c r="S7" s="70"/>
      <c r="T7" s="7"/>
    </row>
    <row r="8" spans="1:20" hidden="1">
      <c r="A8" s="8">
        <f t="shared" ref="A8:A16" si="0">A114</f>
        <v>13002</v>
      </c>
      <c r="B8" s="1" t="s">
        <v>79</v>
      </c>
      <c r="C8" s="1" t="s">
        <v>23</v>
      </c>
      <c r="D8" s="1"/>
      <c r="E8" s="1"/>
      <c r="F8" s="1"/>
      <c r="G8" s="1"/>
      <c r="H8" s="1"/>
      <c r="I8" s="1"/>
      <c r="J8" s="25" t="str">
        <f t="shared" ref="J8:J16" si="1">IF(E8&gt;0,E8*0.25,"")</f>
        <v/>
      </c>
      <c r="K8" s="1"/>
      <c r="L8" s="1"/>
      <c r="M8" s="19" t="str">
        <f t="shared" ref="M8:M16" si="2">IF(K8+L8=0,"",K8*8.38+L8*45)</f>
        <v/>
      </c>
      <c r="N8" s="1"/>
      <c r="O8" s="19" t="str">
        <f t="shared" ref="O8:O49" si="3">IF(N8="","",N8*47)</f>
        <v/>
      </c>
      <c r="P8" s="1"/>
      <c r="Q8" s="19" t="str">
        <f t="shared" ref="Q8:Q49" si="4">IF(P8&gt;0,P8*0.67,"")</f>
        <v/>
      </c>
      <c r="R8" s="37"/>
      <c r="S8" s="70"/>
      <c r="T8" s="7"/>
    </row>
    <row r="9" spans="1:20" hidden="1">
      <c r="A9" s="8">
        <f t="shared" si="0"/>
        <v>13005</v>
      </c>
      <c r="B9" s="1" t="s">
        <v>78</v>
      </c>
      <c r="C9" s="1" t="s">
        <v>18</v>
      </c>
      <c r="D9" s="1"/>
      <c r="E9" s="1"/>
      <c r="F9" s="1"/>
      <c r="G9" s="1"/>
      <c r="H9" s="1"/>
      <c r="I9" s="1"/>
      <c r="J9" s="26" t="str">
        <f>IF(E9="","",E9)</f>
        <v/>
      </c>
      <c r="K9" s="1"/>
      <c r="L9" s="1"/>
      <c r="M9" s="19" t="str">
        <f t="shared" si="2"/>
        <v/>
      </c>
      <c r="N9" s="1"/>
      <c r="O9" s="19" t="str">
        <f t="shared" si="3"/>
        <v/>
      </c>
      <c r="P9" s="1"/>
      <c r="Q9" s="19" t="str">
        <f t="shared" si="4"/>
        <v/>
      </c>
      <c r="R9" s="37"/>
      <c r="S9" s="70"/>
      <c r="T9" s="7"/>
    </row>
    <row r="10" spans="1:20" hidden="1">
      <c r="A10" s="8">
        <f t="shared" si="0"/>
        <v>13007</v>
      </c>
      <c r="B10" s="1" t="s">
        <v>77</v>
      </c>
      <c r="C10" s="1" t="s">
        <v>53</v>
      </c>
      <c r="D10" s="1"/>
      <c r="E10" s="1"/>
      <c r="F10" s="1"/>
      <c r="G10" s="1"/>
      <c r="H10" s="1"/>
      <c r="I10" s="1"/>
      <c r="J10" s="25" t="str">
        <f t="shared" si="1"/>
        <v/>
      </c>
      <c r="K10" s="1"/>
      <c r="L10" s="1"/>
      <c r="M10" s="19" t="str">
        <f t="shared" si="2"/>
        <v/>
      </c>
      <c r="N10" s="1"/>
      <c r="O10" s="19" t="str">
        <f t="shared" si="3"/>
        <v/>
      </c>
      <c r="P10" s="1"/>
      <c r="Q10" s="19" t="str">
        <f t="shared" si="4"/>
        <v/>
      </c>
      <c r="R10" s="37"/>
      <c r="S10" s="70"/>
      <c r="T10" s="7"/>
    </row>
    <row r="11" spans="1:20" hidden="1">
      <c r="A11" s="8">
        <f t="shared" si="0"/>
        <v>13010</v>
      </c>
      <c r="B11" s="1" t="s">
        <v>76</v>
      </c>
      <c r="C11" s="1" t="s">
        <v>19</v>
      </c>
      <c r="D11" s="1"/>
      <c r="E11" s="1"/>
      <c r="F11" s="1"/>
      <c r="G11" s="1"/>
      <c r="H11" s="1"/>
      <c r="I11" s="1"/>
      <c r="J11" s="25" t="str">
        <f t="shared" si="1"/>
        <v/>
      </c>
      <c r="K11" s="1"/>
      <c r="L11" s="1"/>
      <c r="M11" s="19" t="str">
        <f t="shared" si="2"/>
        <v/>
      </c>
      <c r="N11" s="1"/>
      <c r="O11" s="19" t="str">
        <f t="shared" si="3"/>
        <v/>
      </c>
      <c r="P11" s="1"/>
      <c r="Q11" s="19" t="str">
        <f t="shared" si="4"/>
        <v/>
      </c>
      <c r="R11" s="37"/>
      <c r="S11" s="70"/>
      <c r="T11" s="7"/>
    </row>
    <row r="12" spans="1:20" hidden="1">
      <c r="A12" s="8">
        <f t="shared" si="0"/>
        <v>13015</v>
      </c>
      <c r="B12" s="1" t="s">
        <v>75</v>
      </c>
      <c r="C12" s="1" t="s">
        <v>22</v>
      </c>
      <c r="D12" s="1"/>
      <c r="E12" s="1"/>
      <c r="F12" s="1"/>
      <c r="G12" s="1"/>
      <c r="H12" s="1"/>
      <c r="I12" s="1"/>
      <c r="J12" s="25" t="str">
        <f t="shared" si="1"/>
        <v/>
      </c>
      <c r="K12" s="1"/>
      <c r="L12" s="1"/>
      <c r="M12" s="19" t="str">
        <f t="shared" si="2"/>
        <v/>
      </c>
      <c r="N12" s="1"/>
      <c r="O12" s="19" t="str">
        <f t="shared" si="3"/>
        <v/>
      </c>
      <c r="P12" s="1"/>
      <c r="Q12" s="19" t="str">
        <f t="shared" si="4"/>
        <v/>
      </c>
      <c r="R12" s="37"/>
      <c r="S12" s="70"/>
      <c r="T12" s="7"/>
    </row>
    <row r="13" spans="1:20" hidden="1">
      <c r="A13" s="8">
        <f t="shared" si="0"/>
        <v>13019</v>
      </c>
      <c r="B13" s="1" t="s">
        <v>74</v>
      </c>
      <c r="C13" s="1" t="s">
        <v>54</v>
      </c>
      <c r="D13" s="1"/>
      <c r="E13" s="1"/>
      <c r="F13" s="1"/>
      <c r="G13" s="1"/>
      <c r="H13" s="1"/>
      <c r="I13" s="1"/>
      <c r="J13" s="25" t="str">
        <f t="shared" si="1"/>
        <v/>
      </c>
      <c r="K13" s="1"/>
      <c r="L13" s="1"/>
      <c r="M13" s="19" t="str">
        <f t="shared" si="2"/>
        <v/>
      </c>
      <c r="N13" s="1"/>
      <c r="O13" s="19" t="str">
        <f t="shared" si="3"/>
        <v/>
      </c>
      <c r="P13" s="1"/>
      <c r="Q13" s="19" t="str">
        <f t="shared" si="4"/>
        <v/>
      </c>
      <c r="R13" s="37"/>
      <c r="S13" s="70"/>
      <c r="T13" s="7"/>
    </row>
    <row r="14" spans="1:20" hidden="1">
      <c r="A14" s="8">
        <f t="shared" si="0"/>
        <v>13014</v>
      </c>
      <c r="B14" s="1" t="s">
        <v>73</v>
      </c>
      <c r="C14" s="1" t="s">
        <v>21</v>
      </c>
      <c r="D14" s="1"/>
      <c r="E14" s="1"/>
      <c r="F14" s="1"/>
      <c r="G14" s="1"/>
      <c r="H14" s="1"/>
      <c r="I14" s="1"/>
      <c r="J14" s="25" t="str">
        <f t="shared" si="1"/>
        <v/>
      </c>
      <c r="K14" s="1"/>
      <c r="L14" s="1"/>
      <c r="M14" s="19"/>
      <c r="N14" s="1"/>
      <c r="O14" s="19" t="str">
        <f t="shared" si="3"/>
        <v/>
      </c>
      <c r="P14" s="1"/>
      <c r="Q14" s="19" t="str">
        <f t="shared" si="4"/>
        <v/>
      </c>
      <c r="R14" s="37"/>
      <c r="S14" s="70"/>
      <c r="T14" s="7"/>
    </row>
    <row r="15" spans="1:20" hidden="1">
      <c r="A15" s="8">
        <f t="shared" si="0"/>
        <v>13020</v>
      </c>
      <c r="B15" s="1" t="s">
        <v>72</v>
      </c>
      <c r="C15" s="1" t="s">
        <v>55</v>
      </c>
      <c r="D15" s="1"/>
      <c r="E15" s="1"/>
      <c r="F15" s="1"/>
      <c r="G15" s="1"/>
      <c r="H15" s="1"/>
      <c r="I15" s="1"/>
      <c r="J15" s="25" t="str">
        <f t="shared" si="1"/>
        <v/>
      </c>
      <c r="K15" s="1"/>
      <c r="L15" s="1"/>
      <c r="M15" s="19" t="str">
        <f t="shared" si="2"/>
        <v/>
      </c>
      <c r="N15" s="1"/>
      <c r="O15" s="19" t="str">
        <f t="shared" si="3"/>
        <v/>
      </c>
      <c r="P15" s="1"/>
      <c r="Q15" s="19" t="str">
        <f t="shared" si="4"/>
        <v/>
      </c>
      <c r="R15" s="37"/>
      <c r="S15" s="70"/>
      <c r="T15" s="7"/>
    </row>
    <row r="16" spans="1:20" hidden="1">
      <c r="A16" s="8">
        <f t="shared" si="0"/>
        <v>13003</v>
      </c>
      <c r="B16" s="1" t="s">
        <v>71</v>
      </c>
      <c r="C16" s="1" t="s">
        <v>20</v>
      </c>
      <c r="D16" s="1"/>
      <c r="E16" s="1"/>
      <c r="F16" s="1"/>
      <c r="G16" s="1"/>
      <c r="H16" s="1"/>
      <c r="I16" s="1"/>
      <c r="J16" s="25" t="str">
        <f t="shared" si="1"/>
        <v/>
      </c>
      <c r="K16" s="1"/>
      <c r="L16" s="1"/>
      <c r="M16" s="19" t="str">
        <f t="shared" si="2"/>
        <v/>
      </c>
      <c r="N16" s="1"/>
      <c r="O16" s="19" t="str">
        <f t="shared" si="3"/>
        <v/>
      </c>
      <c r="P16" s="1"/>
      <c r="Q16" s="19" t="str">
        <f t="shared" si="4"/>
        <v/>
      </c>
      <c r="R16" s="37"/>
      <c r="S16" s="70"/>
      <c r="T16" s="7"/>
    </row>
    <row r="17" spans="1:20" ht="15" hidden="1" customHeight="1">
      <c r="A17" s="58" t="s">
        <v>57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</row>
    <row r="18" spans="1:20" hidden="1">
      <c r="A18" s="8">
        <f>A113</f>
        <v>13004</v>
      </c>
      <c r="B18" s="1" t="s">
        <v>80</v>
      </c>
      <c r="C18" s="1" t="s">
        <v>17</v>
      </c>
      <c r="D18" s="1"/>
      <c r="E18" s="1"/>
      <c r="F18" s="1"/>
      <c r="G18" s="1"/>
      <c r="H18" s="1"/>
      <c r="I18" s="1"/>
      <c r="J18" s="25" t="str">
        <f t="shared" ref="J18:J27" si="5">IF(E18&gt;0,E18*0.25,"")</f>
        <v/>
      </c>
      <c r="K18" s="1"/>
      <c r="L18" s="1"/>
      <c r="M18" s="19" t="str">
        <f>IF(K18+L18=0,"",K18*8.38+L18*45)</f>
        <v/>
      </c>
      <c r="N18" s="1"/>
      <c r="O18" s="19" t="str">
        <f t="shared" si="3"/>
        <v/>
      </c>
      <c r="P18" s="1"/>
      <c r="Q18" s="19" t="str">
        <f t="shared" si="4"/>
        <v/>
      </c>
      <c r="R18" s="37"/>
      <c r="S18" s="70"/>
      <c r="T18" s="7"/>
    </row>
    <row r="19" spans="1:20" hidden="1">
      <c r="A19" s="8">
        <f t="shared" ref="A19:A27" si="6">A114</f>
        <v>13002</v>
      </c>
      <c r="B19" s="1" t="s">
        <v>79</v>
      </c>
      <c r="C19" s="1" t="s">
        <v>23</v>
      </c>
      <c r="D19" s="1"/>
      <c r="E19" s="1"/>
      <c r="F19" s="1"/>
      <c r="G19" s="1"/>
      <c r="H19" s="1"/>
      <c r="I19" s="1"/>
      <c r="J19" s="25"/>
      <c r="K19" s="1"/>
      <c r="L19" s="1"/>
      <c r="M19" s="19"/>
      <c r="N19" s="1"/>
      <c r="O19" s="19"/>
      <c r="P19" s="1"/>
      <c r="Q19" s="19" t="str">
        <f t="shared" si="4"/>
        <v/>
      </c>
      <c r="R19" s="37"/>
      <c r="S19" s="70"/>
      <c r="T19" s="7"/>
    </row>
    <row r="20" spans="1:20" hidden="1">
      <c r="A20" s="8">
        <f t="shared" si="6"/>
        <v>13005</v>
      </c>
      <c r="B20" s="1" t="s">
        <v>78</v>
      </c>
      <c r="C20" s="1" t="s">
        <v>18</v>
      </c>
      <c r="D20" s="1"/>
      <c r="E20" s="1"/>
      <c r="F20" s="1"/>
      <c r="G20" s="1"/>
      <c r="H20" s="1"/>
      <c r="I20" s="1"/>
      <c r="J20" s="25" t="str">
        <f t="shared" si="5"/>
        <v/>
      </c>
      <c r="K20" s="1"/>
      <c r="L20" s="1"/>
      <c r="M20" s="19" t="str">
        <f t="shared" ref="M19:M27" si="7">IF(K20+L20=0,"",K20*8.38+L20*45)</f>
        <v/>
      </c>
      <c r="N20" s="1"/>
      <c r="O20" s="19" t="str">
        <f t="shared" si="3"/>
        <v/>
      </c>
      <c r="P20" s="1"/>
      <c r="Q20" s="19" t="str">
        <f t="shared" si="4"/>
        <v/>
      </c>
      <c r="R20" s="37"/>
      <c r="S20" s="70"/>
      <c r="T20" s="7"/>
    </row>
    <row r="21" spans="1:20" hidden="1">
      <c r="A21" s="8">
        <f t="shared" si="6"/>
        <v>13007</v>
      </c>
      <c r="B21" s="1" t="s">
        <v>77</v>
      </c>
      <c r="C21" s="1" t="s">
        <v>53</v>
      </c>
      <c r="D21" s="1"/>
      <c r="E21" s="1"/>
      <c r="F21" s="1"/>
      <c r="G21" s="1"/>
      <c r="H21" s="1"/>
      <c r="I21" s="1"/>
      <c r="J21" s="25" t="str">
        <f t="shared" si="5"/>
        <v/>
      </c>
      <c r="K21" s="1"/>
      <c r="L21" s="1"/>
      <c r="M21" s="19" t="str">
        <f t="shared" si="7"/>
        <v/>
      </c>
      <c r="N21" s="1"/>
      <c r="O21" s="19" t="str">
        <f t="shared" si="3"/>
        <v/>
      </c>
      <c r="P21" s="1"/>
      <c r="Q21" s="19" t="str">
        <f t="shared" si="4"/>
        <v/>
      </c>
      <c r="R21" s="37"/>
      <c r="S21" s="70"/>
      <c r="T21" s="7"/>
    </row>
    <row r="22" spans="1:20" hidden="1">
      <c r="A22" s="8">
        <f t="shared" si="6"/>
        <v>13010</v>
      </c>
      <c r="B22" s="1" t="s">
        <v>76</v>
      </c>
      <c r="C22" s="1" t="s">
        <v>19</v>
      </c>
      <c r="D22" s="1"/>
      <c r="E22" s="1"/>
      <c r="F22" s="1"/>
      <c r="G22" s="1"/>
      <c r="H22" s="1"/>
      <c r="I22" s="1"/>
      <c r="J22" s="25" t="str">
        <f t="shared" si="5"/>
        <v/>
      </c>
      <c r="K22" s="1"/>
      <c r="L22" s="1"/>
      <c r="M22" s="19" t="str">
        <f t="shared" si="7"/>
        <v/>
      </c>
      <c r="N22" s="1"/>
      <c r="O22" s="19" t="str">
        <f t="shared" si="3"/>
        <v/>
      </c>
      <c r="P22" s="1"/>
      <c r="Q22" s="19" t="str">
        <f t="shared" si="4"/>
        <v/>
      </c>
      <c r="R22" s="37"/>
      <c r="S22" s="70"/>
      <c r="T22" s="7"/>
    </row>
    <row r="23" spans="1:20" hidden="1">
      <c r="A23" s="8">
        <f t="shared" si="6"/>
        <v>13015</v>
      </c>
      <c r="B23" s="1" t="s">
        <v>75</v>
      </c>
      <c r="C23" s="1" t="s">
        <v>22</v>
      </c>
      <c r="D23" s="1"/>
      <c r="E23" s="1"/>
      <c r="F23" s="1"/>
      <c r="G23" s="1"/>
      <c r="H23" s="1"/>
      <c r="I23" s="1"/>
      <c r="J23" s="25" t="str">
        <f t="shared" si="5"/>
        <v/>
      </c>
      <c r="K23" s="1"/>
      <c r="L23" s="1"/>
      <c r="M23" s="19"/>
      <c r="N23" s="1"/>
      <c r="O23" s="19" t="str">
        <f t="shared" si="3"/>
        <v/>
      </c>
      <c r="P23" s="1"/>
      <c r="Q23" s="19" t="str">
        <f t="shared" si="4"/>
        <v/>
      </c>
      <c r="R23" s="37"/>
      <c r="S23" s="70"/>
      <c r="T23" s="7"/>
    </row>
    <row r="24" spans="1:20" hidden="1">
      <c r="A24" s="8">
        <f t="shared" si="6"/>
        <v>13019</v>
      </c>
      <c r="B24" s="1" t="s">
        <v>74</v>
      </c>
      <c r="C24" s="1" t="s">
        <v>54</v>
      </c>
      <c r="D24" s="1"/>
      <c r="E24" s="1"/>
      <c r="F24" s="1"/>
      <c r="G24" s="1"/>
      <c r="H24" s="1"/>
      <c r="I24" s="1"/>
      <c r="J24" s="25" t="str">
        <f t="shared" si="5"/>
        <v/>
      </c>
      <c r="K24" s="1"/>
      <c r="L24" s="1"/>
      <c r="M24" s="19" t="str">
        <f t="shared" si="7"/>
        <v/>
      </c>
      <c r="N24" s="1"/>
      <c r="O24" s="19" t="str">
        <f t="shared" si="3"/>
        <v/>
      </c>
      <c r="P24" s="1"/>
      <c r="Q24" s="19" t="str">
        <f t="shared" si="4"/>
        <v/>
      </c>
      <c r="R24" s="37"/>
      <c r="S24" s="70"/>
      <c r="T24" s="7"/>
    </row>
    <row r="25" spans="1:20" hidden="1">
      <c r="A25" s="8">
        <f t="shared" si="6"/>
        <v>13014</v>
      </c>
      <c r="B25" s="1" t="s">
        <v>73</v>
      </c>
      <c r="C25" s="1" t="s">
        <v>21</v>
      </c>
      <c r="D25" s="1"/>
      <c r="E25" s="1"/>
      <c r="F25" s="1"/>
      <c r="G25" s="1"/>
      <c r="H25" s="1"/>
      <c r="I25" s="1"/>
      <c r="J25" s="25" t="str">
        <f t="shared" si="5"/>
        <v/>
      </c>
      <c r="K25" s="1"/>
      <c r="L25" s="1"/>
      <c r="M25" s="19" t="str">
        <f t="shared" si="7"/>
        <v/>
      </c>
      <c r="N25" s="1"/>
      <c r="O25" s="19" t="str">
        <f t="shared" si="3"/>
        <v/>
      </c>
      <c r="P25" s="1"/>
      <c r="Q25" s="19" t="str">
        <f t="shared" si="4"/>
        <v/>
      </c>
      <c r="R25" s="37"/>
      <c r="S25" s="70"/>
      <c r="T25" s="7"/>
    </row>
    <row r="26" spans="1:20" hidden="1">
      <c r="A26" s="8">
        <f t="shared" si="6"/>
        <v>13020</v>
      </c>
      <c r="B26" s="1" t="s">
        <v>72</v>
      </c>
      <c r="C26" s="1" t="s">
        <v>55</v>
      </c>
      <c r="D26" s="1"/>
      <c r="E26" s="1"/>
      <c r="F26" s="1"/>
      <c r="G26" s="1"/>
      <c r="H26" s="1"/>
      <c r="I26" s="1"/>
      <c r="J26" s="25" t="str">
        <f t="shared" si="5"/>
        <v/>
      </c>
      <c r="K26" s="1"/>
      <c r="L26" s="1"/>
      <c r="M26" s="19" t="str">
        <f t="shared" si="7"/>
        <v/>
      </c>
      <c r="N26" s="1"/>
      <c r="O26" s="19" t="str">
        <f t="shared" si="3"/>
        <v/>
      </c>
      <c r="P26" s="1"/>
      <c r="Q26" s="19" t="str">
        <f t="shared" si="4"/>
        <v/>
      </c>
      <c r="R26" s="37"/>
      <c r="S26" s="70"/>
      <c r="T26" s="7"/>
    </row>
    <row r="27" spans="1:20" hidden="1">
      <c r="A27" s="8">
        <f t="shared" si="6"/>
        <v>13003</v>
      </c>
      <c r="B27" s="1" t="s">
        <v>71</v>
      </c>
      <c r="C27" s="1" t="s">
        <v>20</v>
      </c>
      <c r="D27" s="1"/>
      <c r="E27" s="1"/>
      <c r="F27" s="1"/>
      <c r="G27" s="1"/>
      <c r="H27" s="1"/>
      <c r="I27" s="1"/>
      <c r="J27" s="25" t="str">
        <f t="shared" si="5"/>
        <v/>
      </c>
      <c r="K27" s="1"/>
      <c r="L27" s="1"/>
      <c r="M27" s="19" t="str">
        <f t="shared" si="7"/>
        <v/>
      </c>
      <c r="N27" s="1"/>
      <c r="O27" s="19" t="str">
        <f t="shared" si="3"/>
        <v/>
      </c>
      <c r="P27" s="1"/>
      <c r="Q27" s="19" t="str">
        <f t="shared" si="4"/>
        <v/>
      </c>
      <c r="R27" s="37"/>
      <c r="S27" s="70"/>
      <c r="T27" s="7"/>
    </row>
    <row r="28" spans="1:20" ht="15" hidden="1" customHeight="1">
      <c r="A28" s="58" t="s">
        <v>58</v>
      </c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</row>
    <row r="29" spans="1:20" hidden="1">
      <c r="A29" s="8">
        <f>A113</f>
        <v>13004</v>
      </c>
      <c r="B29" s="1" t="s">
        <v>80</v>
      </c>
      <c r="C29" s="1" t="s">
        <v>17</v>
      </c>
      <c r="D29" s="1"/>
      <c r="E29" s="1"/>
      <c r="F29" s="1"/>
      <c r="G29" s="1"/>
      <c r="H29" s="1"/>
      <c r="I29" s="1"/>
      <c r="J29" s="25" t="str">
        <f t="shared" ref="J29:J38" si="8">IF(E29&gt;0,E29*0.25,"")</f>
        <v/>
      </c>
      <c r="K29" s="1"/>
      <c r="L29" s="1"/>
      <c r="M29" s="19" t="str">
        <f>IF(K29+L29=0,"",K29*8.38+L29*45)</f>
        <v/>
      </c>
      <c r="N29" s="1"/>
      <c r="O29" s="19" t="str">
        <f t="shared" si="3"/>
        <v/>
      </c>
      <c r="P29" s="1"/>
      <c r="Q29" s="19" t="str">
        <f t="shared" si="4"/>
        <v/>
      </c>
      <c r="R29" s="37"/>
      <c r="S29" s="70"/>
      <c r="T29" s="7"/>
    </row>
    <row r="30" spans="1:20" hidden="1">
      <c r="A30" s="8">
        <f t="shared" ref="A30:A38" si="9">A114</f>
        <v>13002</v>
      </c>
      <c r="B30" s="1" t="s">
        <v>79</v>
      </c>
      <c r="C30" s="1" t="s">
        <v>23</v>
      </c>
      <c r="D30" s="1"/>
      <c r="E30" s="1"/>
      <c r="F30" s="1"/>
      <c r="G30" s="1"/>
      <c r="H30" s="1"/>
      <c r="I30" s="1"/>
      <c r="J30" s="25" t="str">
        <f t="shared" si="8"/>
        <v/>
      </c>
      <c r="K30" s="1"/>
      <c r="L30" s="1"/>
      <c r="M30" s="19" t="str">
        <f t="shared" ref="M30:M49" si="10">IF(K30+L30=0,"",K30*8.38+L30*45)</f>
        <v/>
      </c>
      <c r="N30" s="1"/>
      <c r="O30" s="19" t="str">
        <f t="shared" si="3"/>
        <v/>
      </c>
      <c r="P30" s="1"/>
      <c r="Q30" s="19" t="str">
        <f t="shared" si="4"/>
        <v/>
      </c>
      <c r="R30" s="37"/>
      <c r="S30" s="70"/>
      <c r="T30" s="7"/>
    </row>
    <row r="31" spans="1:20" hidden="1">
      <c r="A31" s="8">
        <f t="shared" si="9"/>
        <v>13005</v>
      </c>
      <c r="B31" s="1" t="s">
        <v>78</v>
      </c>
      <c r="C31" s="1" t="s">
        <v>18</v>
      </c>
      <c r="D31" s="1"/>
      <c r="E31" s="1"/>
      <c r="F31" s="1"/>
      <c r="G31" s="1"/>
      <c r="H31" s="1"/>
      <c r="I31" s="1"/>
      <c r="J31" s="25" t="str">
        <f t="shared" si="8"/>
        <v/>
      </c>
      <c r="K31" s="1"/>
      <c r="L31" s="1"/>
      <c r="M31" s="19" t="str">
        <f t="shared" si="10"/>
        <v/>
      </c>
      <c r="N31" s="1"/>
      <c r="O31" s="19" t="str">
        <f t="shared" si="3"/>
        <v/>
      </c>
      <c r="P31" s="1"/>
      <c r="Q31" s="19" t="str">
        <f t="shared" si="4"/>
        <v/>
      </c>
      <c r="R31" s="37"/>
      <c r="S31" s="70"/>
      <c r="T31" s="7"/>
    </row>
    <row r="32" spans="1:20" hidden="1">
      <c r="A32" s="8">
        <f t="shared" si="9"/>
        <v>13007</v>
      </c>
      <c r="B32" s="1" t="s">
        <v>77</v>
      </c>
      <c r="C32" s="1" t="s">
        <v>53</v>
      </c>
      <c r="D32" s="1"/>
      <c r="E32" s="1"/>
      <c r="F32" s="1"/>
      <c r="G32" s="1"/>
      <c r="H32" s="1"/>
      <c r="I32" s="1"/>
      <c r="J32" s="25" t="str">
        <f t="shared" si="8"/>
        <v/>
      </c>
      <c r="K32" s="1"/>
      <c r="L32" s="1"/>
      <c r="M32" s="19" t="str">
        <f t="shared" si="10"/>
        <v/>
      </c>
      <c r="N32" s="1"/>
      <c r="O32" s="19" t="str">
        <f t="shared" si="3"/>
        <v/>
      </c>
      <c r="P32" s="1"/>
      <c r="Q32" s="19" t="str">
        <f t="shared" si="4"/>
        <v/>
      </c>
      <c r="R32" s="37"/>
      <c r="S32" s="70"/>
      <c r="T32" s="7"/>
    </row>
    <row r="33" spans="1:20" hidden="1">
      <c r="A33" s="8">
        <f t="shared" si="9"/>
        <v>13010</v>
      </c>
      <c r="B33" s="1" t="s">
        <v>76</v>
      </c>
      <c r="C33" s="1" t="s">
        <v>19</v>
      </c>
      <c r="D33" s="1"/>
      <c r="E33" s="1"/>
      <c r="F33" s="1"/>
      <c r="G33" s="1"/>
      <c r="H33" s="1"/>
      <c r="I33" s="1"/>
      <c r="J33" s="25"/>
      <c r="K33" s="1"/>
      <c r="L33" s="1"/>
      <c r="M33" s="19"/>
      <c r="N33" s="1"/>
      <c r="O33" s="19" t="str">
        <f t="shared" si="3"/>
        <v/>
      </c>
      <c r="P33" s="1"/>
      <c r="Q33" s="19" t="str">
        <f t="shared" si="4"/>
        <v/>
      </c>
      <c r="R33" s="37"/>
      <c r="S33" s="70"/>
      <c r="T33" s="7"/>
    </row>
    <row r="34" spans="1:20" hidden="1">
      <c r="A34" s="8">
        <f t="shared" si="9"/>
        <v>13015</v>
      </c>
      <c r="B34" s="1" t="s">
        <v>75</v>
      </c>
      <c r="C34" s="1" t="s">
        <v>22</v>
      </c>
      <c r="D34" s="1"/>
      <c r="E34" s="1"/>
      <c r="F34" s="1"/>
      <c r="G34" s="1"/>
      <c r="H34" s="1"/>
      <c r="I34" s="1"/>
      <c r="J34" s="25"/>
      <c r="K34" s="1"/>
      <c r="L34" s="1"/>
      <c r="M34" s="19"/>
      <c r="N34" s="1"/>
      <c r="O34" s="19" t="str">
        <f t="shared" si="3"/>
        <v/>
      </c>
      <c r="P34" s="1"/>
      <c r="Q34" s="19" t="str">
        <f t="shared" si="4"/>
        <v/>
      </c>
      <c r="R34" s="37"/>
      <c r="S34" s="70"/>
      <c r="T34" s="7"/>
    </row>
    <row r="35" spans="1:20" hidden="1">
      <c r="A35" s="8">
        <f t="shared" si="9"/>
        <v>13019</v>
      </c>
      <c r="B35" s="1" t="s">
        <v>74</v>
      </c>
      <c r="C35" s="1" t="s">
        <v>54</v>
      </c>
      <c r="D35" s="1"/>
      <c r="E35" s="1"/>
      <c r="F35" s="1"/>
      <c r="G35" s="1"/>
      <c r="H35" s="1"/>
      <c r="I35" s="1"/>
      <c r="J35" s="25"/>
      <c r="K35" s="1"/>
      <c r="L35" s="1"/>
      <c r="M35" s="19"/>
      <c r="N35" s="1"/>
      <c r="O35" s="19" t="str">
        <f t="shared" si="3"/>
        <v/>
      </c>
      <c r="P35" s="1"/>
      <c r="Q35" s="19" t="str">
        <f t="shared" si="4"/>
        <v/>
      </c>
      <c r="R35" s="37"/>
      <c r="S35" s="70"/>
      <c r="T35" s="7"/>
    </row>
    <row r="36" spans="1:20" hidden="1">
      <c r="A36" s="8">
        <f t="shared" si="9"/>
        <v>13014</v>
      </c>
      <c r="B36" s="1" t="s">
        <v>73</v>
      </c>
      <c r="C36" s="1" t="s">
        <v>21</v>
      </c>
      <c r="D36" s="1"/>
      <c r="E36" s="1"/>
      <c r="F36" s="1"/>
      <c r="G36" s="1"/>
      <c r="H36" s="1"/>
      <c r="I36" s="1"/>
      <c r="J36" s="25"/>
      <c r="K36" s="1"/>
      <c r="L36" s="1"/>
      <c r="M36" s="19"/>
      <c r="N36" s="1"/>
      <c r="O36" s="19" t="str">
        <f t="shared" si="3"/>
        <v/>
      </c>
      <c r="P36" s="1"/>
      <c r="Q36" s="19" t="str">
        <f t="shared" si="4"/>
        <v/>
      </c>
      <c r="R36" s="37"/>
      <c r="S36" s="70"/>
      <c r="T36" s="7"/>
    </row>
    <row r="37" spans="1:20" hidden="1">
      <c r="A37" s="8">
        <f t="shared" si="9"/>
        <v>13020</v>
      </c>
      <c r="B37" s="1" t="s">
        <v>72</v>
      </c>
      <c r="C37" s="1" t="s">
        <v>55</v>
      </c>
      <c r="D37" s="1"/>
      <c r="E37" s="1"/>
      <c r="F37" s="1"/>
      <c r="G37" s="1"/>
      <c r="H37" s="1"/>
      <c r="I37" s="1"/>
      <c r="J37" s="25" t="str">
        <f t="shared" si="8"/>
        <v/>
      </c>
      <c r="K37" s="1"/>
      <c r="L37" s="1"/>
      <c r="M37" s="19" t="str">
        <f t="shared" si="10"/>
        <v/>
      </c>
      <c r="N37" s="1"/>
      <c r="O37" s="19" t="str">
        <f t="shared" si="3"/>
        <v/>
      </c>
      <c r="P37" s="1"/>
      <c r="Q37" s="19" t="str">
        <f t="shared" si="4"/>
        <v/>
      </c>
      <c r="R37" s="37"/>
      <c r="S37" s="70"/>
      <c r="T37" s="7"/>
    </row>
    <row r="38" spans="1:20" hidden="1">
      <c r="A38" s="8">
        <f t="shared" si="9"/>
        <v>13003</v>
      </c>
      <c r="B38" s="1" t="s">
        <v>71</v>
      </c>
      <c r="C38" s="1" t="s">
        <v>20</v>
      </c>
      <c r="D38" s="1"/>
      <c r="E38" s="1"/>
      <c r="F38" s="1"/>
      <c r="G38" s="1"/>
      <c r="H38" s="1"/>
      <c r="I38" s="1"/>
      <c r="J38" s="25" t="str">
        <f t="shared" si="8"/>
        <v/>
      </c>
      <c r="K38" s="1"/>
      <c r="L38" s="1"/>
      <c r="M38" s="19" t="str">
        <f t="shared" si="10"/>
        <v/>
      </c>
      <c r="N38" s="1"/>
      <c r="O38" s="19" t="str">
        <f t="shared" si="3"/>
        <v/>
      </c>
      <c r="P38" s="1"/>
      <c r="Q38" s="19" t="str">
        <f t="shared" si="4"/>
        <v/>
      </c>
      <c r="R38" s="37"/>
      <c r="S38" s="70"/>
      <c r="T38" s="7"/>
    </row>
    <row r="39" spans="1:20" ht="15" hidden="1" customHeight="1">
      <c r="A39" s="58" t="s">
        <v>59</v>
      </c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</row>
    <row r="40" spans="1:20" hidden="1">
      <c r="A40" s="8">
        <f>A113</f>
        <v>13004</v>
      </c>
      <c r="B40" s="1" t="s">
        <v>80</v>
      </c>
      <c r="C40" s="1" t="s">
        <v>17</v>
      </c>
      <c r="D40" s="1">
        <v>24.5</v>
      </c>
      <c r="E40" s="1"/>
      <c r="F40" s="1"/>
      <c r="G40" s="1"/>
      <c r="H40" s="1"/>
      <c r="I40" s="1"/>
      <c r="J40" s="25" t="str">
        <f t="shared" ref="J40:J49" si="11">IF(E40&gt;0,E40*0.25,"")</f>
        <v/>
      </c>
      <c r="K40" s="1"/>
      <c r="L40" s="1"/>
      <c r="M40" s="19" t="str">
        <f t="shared" si="10"/>
        <v/>
      </c>
      <c r="N40" s="1"/>
      <c r="O40" s="19" t="str">
        <f t="shared" si="3"/>
        <v/>
      </c>
      <c r="P40" s="1"/>
      <c r="Q40" s="19" t="str">
        <f t="shared" si="4"/>
        <v/>
      </c>
      <c r="R40" s="37"/>
      <c r="S40" s="70"/>
      <c r="T40" s="7"/>
    </row>
    <row r="41" spans="1:20" hidden="1">
      <c r="A41" s="8">
        <f t="shared" ref="A41:A49" si="12">A114</f>
        <v>13002</v>
      </c>
      <c r="B41" s="1" t="s">
        <v>79</v>
      </c>
      <c r="C41" s="1" t="s">
        <v>23</v>
      </c>
      <c r="D41" s="1">
        <v>26.25</v>
      </c>
      <c r="E41" s="1"/>
      <c r="F41" s="1"/>
      <c r="G41" s="1"/>
      <c r="H41" s="1"/>
      <c r="I41" s="1"/>
      <c r="J41" s="25" t="str">
        <f t="shared" si="11"/>
        <v/>
      </c>
      <c r="K41" s="1"/>
      <c r="L41" s="1"/>
      <c r="M41" s="19" t="str">
        <f t="shared" si="10"/>
        <v/>
      </c>
      <c r="N41" s="1"/>
      <c r="O41" s="19" t="str">
        <f t="shared" si="3"/>
        <v/>
      </c>
      <c r="P41" s="1"/>
      <c r="Q41" s="19" t="str">
        <f t="shared" si="4"/>
        <v/>
      </c>
      <c r="R41" s="37"/>
      <c r="S41" s="70"/>
      <c r="T41" s="7"/>
    </row>
    <row r="42" spans="1:20" hidden="1">
      <c r="A42" s="8">
        <f t="shared" si="12"/>
        <v>13005</v>
      </c>
      <c r="B42" s="1" t="s">
        <v>78</v>
      </c>
      <c r="C42" s="1" t="s">
        <v>18</v>
      </c>
      <c r="D42" s="1">
        <v>25.5</v>
      </c>
      <c r="E42" s="1"/>
      <c r="F42" s="1"/>
      <c r="G42" s="1"/>
      <c r="H42" s="1"/>
      <c r="I42" s="1"/>
      <c r="J42" s="25" t="str">
        <f t="shared" si="11"/>
        <v/>
      </c>
      <c r="K42" s="1"/>
      <c r="L42" s="1"/>
      <c r="M42" s="19" t="str">
        <f t="shared" si="10"/>
        <v/>
      </c>
      <c r="N42" s="1"/>
      <c r="O42" s="19" t="str">
        <f t="shared" si="3"/>
        <v/>
      </c>
      <c r="P42" s="1"/>
      <c r="Q42" s="19" t="str">
        <f t="shared" si="4"/>
        <v/>
      </c>
      <c r="R42" s="37"/>
      <c r="S42" s="70"/>
      <c r="T42" s="7"/>
    </row>
    <row r="43" spans="1:20" hidden="1">
      <c r="A43" s="8">
        <f t="shared" si="12"/>
        <v>13007</v>
      </c>
      <c r="B43" s="1" t="s">
        <v>77</v>
      </c>
      <c r="C43" s="1" t="s">
        <v>53</v>
      </c>
      <c r="D43" s="1">
        <v>24</v>
      </c>
      <c r="E43" s="1"/>
      <c r="F43" s="1"/>
      <c r="G43" s="1"/>
      <c r="H43" s="1"/>
      <c r="I43" s="1"/>
      <c r="J43" s="25"/>
      <c r="K43" s="1"/>
      <c r="L43" s="1"/>
      <c r="M43" s="19"/>
      <c r="N43" s="1"/>
      <c r="O43" s="19" t="str">
        <f t="shared" si="3"/>
        <v/>
      </c>
      <c r="P43" s="1"/>
      <c r="Q43" s="19" t="str">
        <f t="shared" si="4"/>
        <v/>
      </c>
      <c r="R43" s="37"/>
      <c r="S43" s="70"/>
      <c r="T43" s="7"/>
    </row>
    <row r="44" spans="1:20" hidden="1">
      <c r="A44" s="8">
        <f t="shared" si="12"/>
        <v>13010</v>
      </c>
      <c r="B44" s="1" t="s">
        <v>76</v>
      </c>
      <c r="C44" s="1" t="s">
        <v>19</v>
      </c>
      <c r="D44" s="1">
        <v>21.88</v>
      </c>
      <c r="E44" s="1"/>
      <c r="F44" s="1"/>
      <c r="G44" s="1"/>
      <c r="H44" s="1"/>
      <c r="I44" s="1"/>
      <c r="J44" s="25"/>
      <c r="K44" s="1"/>
      <c r="L44" s="1"/>
      <c r="M44" s="19"/>
      <c r="N44" s="1"/>
      <c r="O44" s="19" t="str">
        <f t="shared" si="3"/>
        <v/>
      </c>
      <c r="P44" s="1"/>
      <c r="Q44" s="19" t="str">
        <f t="shared" si="4"/>
        <v/>
      </c>
      <c r="R44" s="37"/>
      <c r="S44" s="70"/>
      <c r="T44" s="7"/>
    </row>
    <row r="45" spans="1:20" hidden="1">
      <c r="A45" s="8">
        <f t="shared" si="12"/>
        <v>13015</v>
      </c>
      <c r="B45" s="1" t="s">
        <v>75</v>
      </c>
      <c r="C45" s="1" t="s">
        <v>22</v>
      </c>
      <c r="D45" s="1">
        <v>39.5</v>
      </c>
      <c r="E45" s="1"/>
      <c r="F45" s="1"/>
      <c r="G45" s="1"/>
      <c r="H45" s="1"/>
      <c r="I45" s="1"/>
      <c r="J45" s="25"/>
      <c r="K45" s="1"/>
      <c r="L45" s="1"/>
      <c r="M45" s="19"/>
      <c r="N45" s="1"/>
      <c r="O45" s="19" t="str">
        <f t="shared" si="3"/>
        <v/>
      </c>
      <c r="P45" s="1"/>
      <c r="Q45" s="19" t="str">
        <f t="shared" si="4"/>
        <v/>
      </c>
      <c r="R45" s="37"/>
      <c r="S45" s="70"/>
      <c r="T45" s="7"/>
    </row>
    <row r="46" spans="1:20" hidden="1">
      <c r="A46" s="8">
        <f t="shared" si="12"/>
        <v>13019</v>
      </c>
      <c r="B46" s="1" t="s">
        <v>74</v>
      </c>
      <c r="C46" s="1" t="s">
        <v>54</v>
      </c>
      <c r="D46" s="1"/>
      <c r="E46" s="1"/>
      <c r="F46" s="1"/>
      <c r="G46" s="1"/>
      <c r="H46" s="1"/>
      <c r="I46" s="1"/>
      <c r="J46" s="25"/>
      <c r="K46" s="1"/>
      <c r="L46" s="1"/>
      <c r="M46" s="19"/>
      <c r="N46" s="1"/>
      <c r="O46" s="19" t="str">
        <f t="shared" si="3"/>
        <v/>
      </c>
      <c r="P46" s="1"/>
      <c r="Q46" s="19" t="str">
        <f t="shared" si="4"/>
        <v/>
      </c>
      <c r="R46" s="37"/>
      <c r="S46" s="70"/>
      <c r="T46" s="7"/>
    </row>
    <row r="47" spans="1:20" hidden="1">
      <c r="A47" s="8">
        <f t="shared" si="12"/>
        <v>13014</v>
      </c>
      <c r="B47" s="1" t="s">
        <v>73</v>
      </c>
      <c r="C47" s="1" t="s">
        <v>21</v>
      </c>
      <c r="D47" s="1">
        <v>35.25</v>
      </c>
      <c r="E47" s="1"/>
      <c r="F47" s="1"/>
      <c r="G47" s="1"/>
      <c r="H47" s="1"/>
      <c r="I47" s="1"/>
      <c r="J47" s="25"/>
      <c r="K47" s="1"/>
      <c r="L47" s="1"/>
      <c r="M47" s="19"/>
      <c r="N47" s="1"/>
      <c r="O47" s="19" t="str">
        <f t="shared" si="3"/>
        <v/>
      </c>
      <c r="P47" s="1"/>
      <c r="Q47" s="19" t="str">
        <f t="shared" si="4"/>
        <v/>
      </c>
      <c r="R47" s="37"/>
      <c r="S47" s="70"/>
      <c r="T47" s="7"/>
    </row>
    <row r="48" spans="1:20" hidden="1">
      <c r="A48" s="8">
        <f t="shared" si="12"/>
        <v>13020</v>
      </c>
      <c r="B48" s="1" t="s">
        <v>72</v>
      </c>
      <c r="C48" s="1" t="s">
        <v>55</v>
      </c>
      <c r="D48" s="1">
        <v>24</v>
      </c>
      <c r="E48" s="1"/>
      <c r="F48" s="1"/>
      <c r="G48" s="1"/>
      <c r="H48" s="1"/>
      <c r="I48" s="1"/>
      <c r="J48" s="25"/>
      <c r="K48" s="1"/>
      <c r="L48" s="1"/>
      <c r="M48" s="19"/>
      <c r="N48" s="1"/>
      <c r="O48" s="19" t="str">
        <f t="shared" si="3"/>
        <v/>
      </c>
      <c r="P48" s="1"/>
      <c r="Q48" s="19" t="str">
        <f t="shared" si="4"/>
        <v/>
      </c>
      <c r="R48" s="37"/>
      <c r="S48" s="70"/>
      <c r="T48" s="7"/>
    </row>
    <row r="49" spans="1:20" hidden="1">
      <c r="A49" s="8">
        <f t="shared" si="12"/>
        <v>13003</v>
      </c>
      <c r="B49" s="1" t="s">
        <v>71</v>
      </c>
      <c r="C49" s="1" t="s">
        <v>20</v>
      </c>
      <c r="D49" s="1">
        <v>35</v>
      </c>
      <c r="E49" s="1"/>
      <c r="F49" s="1"/>
      <c r="G49" s="1"/>
      <c r="H49" s="1"/>
      <c r="I49" s="1"/>
      <c r="J49" s="25"/>
      <c r="K49" s="1"/>
      <c r="L49" s="1"/>
      <c r="M49" s="19"/>
      <c r="N49" s="1"/>
      <c r="O49" s="19" t="str">
        <f t="shared" si="3"/>
        <v/>
      </c>
      <c r="P49" s="1"/>
      <c r="Q49" s="19" t="str">
        <f t="shared" si="4"/>
        <v/>
      </c>
      <c r="R49" s="37"/>
      <c r="S49" s="70"/>
      <c r="T49" s="7"/>
    </row>
    <row r="50" spans="1:20" ht="15" customHeight="1">
      <c r="A50" s="60" t="s">
        <v>24</v>
      </c>
      <c r="B50" s="60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</row>
    <row r="51" spans="1:20">
      <c r="A51" s="8">
        <f>A113</f>
        <v>13004</v>
      </c>
      <c r="B51" s="1" t="s">
        <v>80</v>
      </c>
      <c r="C51" s="1" t="s">
        <v>17</v>
      </c>
      <c r="D51" s="19">
        <f t="shared" ref="D51:I51" si="13">D7+D18+D29+D40</f>
        <v>24.5</v>
      </c>
      <c r="E51" s="19">
        <f t="shared" si="13"/>
        <v>0</v>
      </c>
      <c r="F51" s="19">
        <f t="shared" si="13"/>
        <v>0</v>
      </c>
      <c r="G51" s="19">
        <f t="shared" si="13"/>
        <v>0</v>
      </c>
      <c r="H51" s="19">
        <f t="shared" si="13"/>
        <v>0</v>
      </c>
      <c r="I51" s="19">
        <f t="shared" si="13"/>
        <v>0</v>
      </c>
      <c r="J51" s="25">
        <f>SUM(J7,J18,J29,J40)</f>
        <v>0</v>
      </c>
      <c r="K51" s="19">
        <f t="shared" ref="K51:K59" si="14">K18+K7+K29+K40</f>
        <v>0</v>
      </c>
      <c r="L51" s="20"/>
      <c r="M51" s="19">
        <f t="shared" ref="M51:M59" si="15">SUM(M7,M18,M29,M40)</f>
        <v>0</v>
      </c>
      <c r="N51" s="20"/>
      <c r="O51" s="19">
        <f t="shared" ref="O51:O59" si="16">SUM(O7,O18,O29,O40)</f>
        <v>0</v>
      </c>
      <c r="P51" s="19">
        <f>P7+P18+P29+P40</f>
        <v>0</v>
      </c>
      <c r="Q51" s="19">
        <f>SUM(Q7,Q18,Q29,Q40)</f>
        <v>0</v>
      </c>
      <c r="R51" s="19">
        <f>SUM(R7,R18,R29,R40)</f>
        <v>0</v>
      </c>
      <c r="S51" s="73" t="e">
        <f>IF(AND(B68:B82=A51,C68:C82="MALADIE"),"PRORATA",12)</f>
        <v>#VALUE!</v>
      </c>
      <c r="T51" s="23"/>
    </row>
    <row r="52" spans="1:20">
      <c r="A52" s="8">
        <f t="shared" ref="A52:A57" si="17">A114</f>
        <v>13002</v>
      </c>
      <c r="B52" s="1" t="s">
        <v>79</v>
      </c>
      <c r="C52" s="1" t="s">
        <v>23</v>
      </c>
      <c r="D52" s="19">
        <f t="shared" ref="D52:D60" si="18">D8+D19+D30+D41</f>
        <v>26.25</v>
      </c>
      <c r="E52" s="19">
        <f t="shared" ref="E52:H58" si="19">E8+E19+E30+E41</f>
        <v>0</v>
      </c>
      <c r="F52" s="19">
        <f t="shared" si="19"/>
        <v>0</v>
      </c>
      <c r="G52" s="19">
        <f t="shared" si="19"/>
        <v>0</v>
      </c>
      <c r="H52" s="19">
        <f t="shared" si="19"/>
        <v>0</v>
      </c>
      <c r="I52" s="19">
        <f t="shared" ref="I52:I59" si="20">I8+I19+I30+I41</f>
        <v>0</v>
      </c>
      <c r="J52" s="25">
        <f t="shared" ref="J52:J59" si="21">SUM(J8,J19,J30,J41)</f>
        <v>0</v>
      </c>
      <c r="K52" s="19">
        <f t="shared" si="14"/>
        <v>0</v>
      </c>
      <c r="L52" s="20"/>
      <c r="M52" s="19">
        <f t="shared" si="15"/>
        <v>0</v>
      </c>
      <c r="N52" s="20"/>
      <c r="O52" s="19">
        <f t="shared" si="16"/>
        <v>0</v>
      </c>
      <c r="P52" s="19">
        <f t="shared" ref="P52:P60" si="22">P8+P19+P30+P41</f>
        <v>0</v>
      </c>
      <c r="Q52" s="19">
        <f t="shared" ref="Q52:R60" si="23">SUM(Q8,Q19,Q30,Q41)</f>
        <v>0</v>
      </c>
      <c r="R52" s="19">
        <f t="shared" si="23"/>
        <v>0</v>
      </c>
      <c r="S52" s="71"/>
      <c r="T52" s="23"/>
    </row>
    <row r="53" spans="1:20">
      <c r="A53" s="8">
        <f t="shared" si="17"/>
        <v>13005</v>
      </c>
      <c r="B53" s="1" t="s">
        <v>78</v>
      </c>
      <c r="C53" s="1" t="s">
        <v>18</v>
      </c>
      <c r="D53" s="19">
        <f>D9+D20+D31+D42</f>
        <v>25.5</v>
      </c>
      <c r="E53" s="19">
        <f t="shared" si="19"/>
        <v>0</v>
      </c>
      <c r="F53" s="19">
        <f t="shared" si="19"/>
        <v>0</v>
      </c>
      <c r="G53" s="19">
        <f t="shared" si="19"/>
        <v>0</v>
      </c>
      <c r="H53" s="19">
        <f t="shared" si="19"/>
        <v>0</v>
      </c>
      <c r="I53" s="19">
        <f t="shared" si="20"/>
        <v>0</v>
      </c>
      <c r="J53" s="25">
        <f t="shared" si="21"/>
        <v>0</v>
      </c>
      <c r="K53" s="19">
        <f t="shared" si="14"/>
        <v>0</v>
      </c>
      <c r="L53" s="20"/>
      <c r="M53" s="19">
        <f t="shared" si="15"/>
        <v>0</v>
      </c>
      <c r="N53" s="20"/>
      <c r="O53" s="19">
        <f t="shared" si="16"/>
        <v>0</v>
      </c>
      <c r="P53" s="19">
        <f t="shared" si="22"/>
        <v>0</v>
      </c>
      <c r="Q53" s="19">
        <f t="shared" si="23"/>
        <v>0</v>
      </c>
      <c r="R53" s="19">
        <f t="shared" si="23"/>
        <v>0</v>
      </c>
      <c r="S53" s="71"/>
      <c r="T53" s="23"/>
    </row>
    <row r="54" spans="1:20">
      <c r="A54" s="8">
        <f t="shared" si="17"/>
        <v>13007</v>
      </c>
      <c r="B54" s="1" t="s">
        <v>77</v>
      </c>
      <c r="C54" s="1" t="s">
        <v>53</v>
      </c>
      <c r="D54" s="19">
        <f t="shared" si="18"/>
        <v>24</v>
      </c>
      <c r="E54" s="19">
        <f t="shared" si="19"/>
        <v>0</v>
      </c>
      <c r="F54" s="19">
        <f>F10+F21+F32+F43</f>
        <v>0</v>
      </c>
      <c r="G54" s="19">
        <f t="shared" si="19"/>
        <v>0</v>
      </c>
      <c r="H54" s="19">
        <f t="shared" si="19"/>
        <v>0</v>
      </c>
      <c r="I54" s="19">
        <f t="shared" si="20"/>
        <v>0</v>
      </c>
      <c r="J54" s="25">
        <f t="shared" si="21"/>
        <v>0</v>
      </c>
      <c r="K54" s="19">
        <f>K21+K10+K32+K43</f>
        <v>0</v>
      </c>
      <c r="L54" s="20"/>
      <c r="M54" s="19">
        <f t="shared" si="15"/>
        <v>0</v>
      </c>
      <c r="N54" s="20"/>
      <c r="O54" s="19">
        <f t="shared" si="16"/>
        <v>0</v>
      </c>
      <c r="P54" s="19">
        <f t="shared" si="22"/>
        <v>0</v>
      </c>
      <c r="Q54" s="19">
        <f t="shared" si="23"/>
        <v>0</v>
      </c>
      <c r="R54" s="19">
        <f t="shared" si="23"/>
        <v>0</v>
      </c>
      <c r="S54" s="71"/>
      <c r="T54" s="23"/>
    </row>
    <row r="55" spans="1:20">
      <c r="A55" s="8">
        <f t="shared" si="17"/>
        <v>13010</v>
      </c>
      <c r="B55" s="1" t="s">
        <v>76</v>
      </c>
      <c r="C55" s="1" t="s">
        <v>19</v>
      </c>
      <c r="D55" s="19">
        <f t="shared" si="18"/>
        <v>21.88</v>
      </c>
      <c r="E55" s="19">
        <f t="shared" si="19"/>
        <v>0</v>
      </c>
      <c r="F55" s="19">
        <f t="shared" si="19"/>
        <v>0</v>
      </c>
      <c r="G55" s="19">
        <f t="shared" si="19"/>
        <v>0</v>
      </c>
      <c r="H55" s="19">
        <f t="shared" si="19"/>
        <v>0</v>
      </c>
      <c r="I55" s="19">
        <f t="shared" si="20"/>
        <v>0</v>
      </c>
      <c r="J55" s="25">
        <f t="shared" si="21"/>
        <v>0</v>
      </c>
      <c r="K55" s="19">
        <f t="shared" si="14"/>
        <v>0</v>
      </c>
      <c r="L55" s="20"/>
      <c r="M55" s="19">
        <f t="shared" si="15"/>
        <v>0</v>
      </c>
      <c r="N55" s="20"/>
      <c r="O55" s="19">
        <f t="shared" si="16"/>
        <v>0</v>
      </c>
      <c r="P55" s="19">
        <f t="shared" si="22"/>
        <v>0</v>
      </c>
      <c r="Q55" s="19">
        <f t="shared" si="23"/>
        <v>0</v>
      </c>
      <c r="R55" s="19">
        <f t="shared" si="23"/>
        <v>0</v>
      </c>
      <c r="S55" s="71"/>
      <c r="T55" s="23"/>
    </row>
    <row r="56" spans="1:20">
      <c r="A56" s="8">
        <f t="shared" si="17"/>
        <v>13015</v>
      </c>
      <c r="B56" s="1" t="s">
        <v>75</v>
      </c>
      <c r="C56" s="1" t="s">
        <v>22</v>
      </c>
      <c r="D56" s="19">
        <f t="shared" si="18"/>
        <v>39.5</v>
      </c>
      <c r="E56" s="19">
        <f>E12+E23+E34+E45</f>
        <v>0</v>
      </c>
      <c r="F56" s="19">
        <f>F12+F23+F34+F45</f>
        <v>0</v>
      </c>
      <c r="G56" s="19">
        <f t="shared" si="19"/>
        <v>0</v>
      </c>
      <c r="H56" s="19">
        <f t="shared" si="19"/>
        <v>0</v>
      </c>
      <c r="I56" s="19">
        <f>I12+I23+I34+I45</f>
        <v>0</v>
      </c>
      <c r="J56" s="25">
        <f t="shared" si="21"/>
        <v>0</v>
      </c>
      <c r="K56" s="19">
        <f t="shared" si="14"/>
        <v>0</v>
      </c>
      <c r="L56" s="20"/>
      <c r="M56" s="19">
        <f t="shared" si="15"/>
        <v>0</v>
      </c>
      <c r="N56" s="20"/>
      <c r="O56" s="19">
        <f t="shared" si="16"/>
        <v>0</v>
      </c>
      <c r="P56" s="19">
        <f t="shared" si="22"/>
        <v>0</v>
      </c>
      <c r="Q56" s="19">
        <f t="shared" si="23"/>
        <v>0</v>
      </c>
      <c r="R56" s="19">
        <f t="shared" si="23"/>
        <v>0</v>
      </c>
      <c r="S56" s="71"/>
      <c r="T56" s="23"/>
    </row>
    <row r="57" spans="1:20">
      <c r="A57" s="8">
        <f t="shared" si="17"/>
        <v>13019</v>
      </c>
      <c r="B57" s="1" t="s">
        <v>74</v>
      </c>
      <c r="C57" s="1" t="s">
        <v>54</v>
      </c>
      <c r="D57" s="19">
        <f t="shared" si="18"/>
        <v>0</v>
      </c>
      <c r="E57" s="19">
        <f t="shared" si="19"/>
        <v>0</v>
      </c>
      <c r="F57" s="19">
        <f t="shared" si="19"/>
        <v>0</v>
      </c>
      <c r="G57" s="19">
        <f t="shared" si="19"/>
        <v>0</v>
      </c>
      <c r="H57" s="19">
        <f t="shared" si="19"/>
        <v>0</v>
      </c>
      <c r="I57" s="19">
        <f t="shared" si="20"/>
        <v>0</v>
      </c>
      <c r="J57" s="25">
        <f t="shared" si="21"/>
        <v>0</v>
      </c>
      <c r="K57" s="19">
        <f t="shared" si="14"/>
        <v>0</v>
      </c>
      <c r="L57" s="20"/>
      <c r="M57" s="19">
        <f t="shared" si="15"/>
        <v>0</v>
      </c>
      <c r="N57" s="20"/>
      <c r="O57" s="19">
        <f t="shared" si="16"/>
        <v>0</v>
      </c>
      <c r="P57" s="19">
        <f t="shared" si="22"/>
        <v>0</v>
      </c>
      <c r="Q57" s="19">
        <f t="shared" si="23"/>
        <v>0</v>
      </c>
      <c r="R57" s="19">
        <f t="shared" si="23"/>
        <v>0</v>
      </c>
      <c r="S57" s="71"/>
      <c r="T57" s="23"/>
    </row>
    <row r="58" spans="1:20">
      <c r="A58" s="8">
        <f>A120</f>
        <v>13014</v>
      </c>
      <c r="B58" s="1" t="s">
        <v>73</v>
      </c>
      <c r="C58" s="1" t="s">
        <v>21</v>
      </c>
      <c r="D58" s="19">
        <f t="shared" si="18"/>
        <v>35.25</v>
      </c>
      <c r="E58" s="19">
        <f t="shared" si="19"/>
        <v>0</v>
      </c>
      <c r="F58" s="19">
        <f t="shared" si="19"/>
        <v>0</v>
      </c>
      <c r="G58" s="19">
        <f t="shared" si="19"/>
        <v>0</v>
      </c>
      <c r="H58" s="19">
        <f t="shared" si="19"/>
        <v>0</v>
      </c>
      <c r="I58" s="19">
        <f t="shared" si="20"/>
        <v>0</v>
      </c>
      <c r="J58" s="25">
        <f t="shared" si="21"/>
        <v>0</v>
      </c>
      <c r="K58" s="19">
        <f t="shared" si="14"/>
        <v>0</v>
      </c>
      <c r="L58" s="20"/>
      <c r="M58" s="19">
        <f t="shared" si="15"/>
        <v>0</v>
      </c>
      <c r="N58" s="20"/>
      <c r="O58" s="19">
        <f t="shared" si="16"/>
        <v>0</v>
      </c>
      <c r="P58" s="19">
        <f t="shared" si="22"/>
        <v>0</v>
      </c>
      <c r="Q58" s="19">
        <f t="shared" si="23"/>
        <v>0</v>
      </c>
      <c r="R58" s="19">
        <f t="shared" si="23"/>
        <v>0</v>
      </c>
      <c r="S58" s="71"/>
      <c r="T58" s="23"/>
    </row>
    <row r="59" spans="1:20">
      <c r="A59" s="8">
        <f t="shared" ref="A59:A60" si="24">A121</f>
        <v>13020</v>
      </c>
      <c r="B59" s="1" t="s">
        <v>72</v>
      </c>
      <c r="C59" s="1" t="s">
        <v>55</v>
      </c>
      <c r="D59" s="19">
        <f t="shared" si="18"/>
        <v>24</v>
      </c>
      <c r="E59" s="19">
        <f t="shared" ref="E59:H60" si="25">E15+E26+E37+E48</f>
        <v>0</v>
      </c>
      <c r="F59" s="19">
        <f t="shared" si="25"/>
        <v>0</v>
      </c>
      <c r="G59" s="19">
        <f t="shared" si="25"/>
        <v>0</v>
      </c>
      <c r="H59" s="19">
        <f t="shared" si="25"/>
        <v>0</v>
      </c>
      <c r="I59" s="19">
        <f t="shared" si="20"/>
        <v>0</v>
      </c>
      <c r="J59" s="25">
        <f t="shared" si="21"/>
        <v>0</v>
      </c>
      <c r="K59" s="19">
        <f t="shared" si="14"/>
        <v>0</v>
      </c>
      <c r="L59" s="20"/>
      <c r="M59" s="19">
        <f t="shared" si="15"/>
        <v>0</v>
      </c>
      <c r="N59" s="20"/>
      <c r="O59" s="19">
        <f t="shared" si="16"/>
        <v>0</v>
      </c>
      <c r="P59" s="19">
        <f t="shared" si="22"/>
        <v>0</v>
      </c>
      <c r="Q59" s="19">
        <f t="shared" si="23"/>
        <v>0</v>
      </c>
      <c r="R59" s="19">
        <f t="shared" si="23"/>
        <v>0</v>
      </c>
      <c r="S59" s="71"/>
      <c r="T59" s="23"/>
    </row>
    <row r="60" spans="1:20">
      <c r="A60" s="8">
        <f t="shared" si="24"/>
        <v>13003</v>
      </c>
      <c r="B60" s="1" t="s">
        <v>71</v>
      </c>
      <c r="C60" s="1" t="s">
        <v>20</v>
      </c>
      <c r="D60" s="19">
        <f t="shared" si="18"/>
        <v>35</v>
      </c>
      <c r="E60" s="19">
        <f t="shared" si="25"/>
        <v>0</v>
      </c>
      <c r="F60" s="19">
        <f t="shared" si="25"/>
        <v>0</v>
      </c>
      <c r="G60" s="19">
        <f t="shared" si="25"/>
        <v>0</v>
      </c>
      <c r="H60" s="19">
        <f t="shared" si="25"/>
        <v>0</v>
      </c>
      <c r="I60" s="19">
        <f>I16+I27+I38+I49</f>
        <v>0</v>
      </c>
      <c r="J60" s="25">
        <f>SUM(J16,J27,J38,J49)</f>
        <v>0</v>
      </c>
      <c r="K60" s="19">
        <f>K27+K16+K38+K49</f>
        <v>0</v>
      </c>
      <c r="L60" s="20"/>
      <c r="M60" s="19">
        <f>SUM(M16,M27,M38,M49)</f>
        <v>0</v>
      </c>
      <c r="N60" s="20"/>
      <c r="O60" s="19">
        <f>SUM(O16,O27,O38,O49)</f>
        <v>0</v>
      </c>
      <c r="P60" s="19">
        <f t="shared" si="22"/>
        <v>0</v>
      </c>
      <c r="Q60" s="19">
        <f t="shared" si="23"/>
        <v>0</v>
      </c>
      <c r="R60" s="19">
        <f t="shared" si="23"/>
        <v>0</v>
      </c>
      <c r="S60" s="71"/>
      <c r="T60" s="23"/>
    </row>
    <row r="62" spans="1:20">
      <c r="A62" s="24" t="s">
        <v>25</v>
      </c>
      <c r="B62" s="24"/>
    </row>
    <row r="65" spans="1:13">
      <c r="A65" s="59" t="s">
        <v>34</v>
      </c>
      <c r="B65" s="59"/>
      <c r="C65" s="59"/>
    </row>
    <row r="66" spans="1:13" ht="15.75" thickBot="1"/>
    <row r="67" spans="1:13" ht="32.25" customHeight="1">
      <c r="A67" s="29" t="s">
        <v>9</v>
      </c>
      <c r="B67" s="30" t="s">
        <v>36</v>
      </c>
      <c r="C67" s="30" t="s">
        <v>37</v>
      </c>
      <c r="D67" s="30" t="s">
        <v>38</v>
      </c>
      <c r="E67" s="30" t="s">
        <v>39</v>
      </c>
      <c r="F67" s="31" t="s">
        <v>52</v>
      </c>
      <c r="G67" s="63" t="s">
        <v>43</v>
      </c>
      <c r="H67" s="63"/>
      <c r="I67" s="64"/>
      <c r="J67" s="21"/>
      <c r="K67" s="21"/>
      <c r="L67" s="21"/>
      <c r="M67" s="21"/>
    </row>
    <row r="68" spans="1:13">
      <c r="A68" s="38">
        <f>IF(B68="","",INDEX($A$113:$A$126,MATCH(B68,$B$113:$B$126,0)))</f>
        <v>13004</v>
      </c>
      <c r="B68" s="1" t="s">
        <v>61</v>
      </c>
      <c r="C68" s="1" t="s">
        <v>5</v>
      </c>
      <c r="D68" s="5">
        <v>41743</v>
      </c>
      <c r="E68" s="5">
        <v>41743</v>
      </c>
      <c r="F68" s="27">
        <f>IF(C68="","",E68-D68+1)</f>
        <v>1</v>
      </c>
      <c r="G68" s="65"/>
      <c r="H68" s="65"/>
      <c r="I68" s="66"/>
      <c r="J68" s="22"/>
      <c r="K68" s="22"/>
      <c r="L68" s="22"/>
      <c r="M68" s="22"/>
    </row>
    <row r="69" spans="1:13">
      <c r="A69" s="38" t="str">
        <f t="shared" ref="A69:A82" si="26">IF(B69="","",INDEX($A$113:$A$122,MATCH(B69,$B$113:$B$122,0)))</f>
        <v/>
      </c>
      <c r="B69" s="1"/>
      <c r="C69" s="1"/>
      <c r="D69" s="5"/>
      <c r="E69" s="5"/>
      <c r="F69" s="27" t="str">
        <f t="shared" ref="F69:F82" si="27">IF(C69="","",E69-D69+1)</f>
        <v/>
      </c>
      <c r="G69" s="65"/>
      <c r="H69" s="65"/>
      <c r="I69" s="66"/>
      <c r="J69" s="22"/>
      <c r="K69" s="22"/>
      <c r="L69" s="22"/>
      <c r="M69" s="22"/>
    </row>
    <row r="70" spans="1:13">
      <c r="A70" s="38" t="str">
        <f t="shared" si="26"/>
        <v/>
      </c>
      <c r="B70" s="1"/>
      <c r="C70" s="1"/>
      <c r="D70" s="5"/>
      <c r="E70" s="5"/>
      <c r="F70" s="27" t="str">
        <f t="shared" si="27"/>
        <v/>
      </c>
      <c r="G70" s="65"/>
      <c r="H70" s="65"/>
      <c r="I70" s="66"/>
      <c r="J70" s="22"/>
      <c r="K70" s="22"/>
      <c r="L70" s="22"/>
      <c r="M70" s="22"/>
    </row>
    <row r="71" spans="1:13">
      <c r="A71" s="38" t="str">
        <f t="shared" si="26"/>
        <v/>
      </c>
      <c r="B71" s="1"/>
      <c r="C71" s="1"/>
      <c r="D71" s="5"/>
      <c r="E71" s="5"/>
      <c r="F71" s="27" t="str">
        <f t="shared" si="27"/>
        <v/>
      </c>
      <c r="G71" s="65"/>
      <c r="H71" s="65"/>
      <c r="I71" s="66"/>
      <c r="J71" s="22"/>
      <c r="K71" s="22"/>
      <c r="L71" s="22"/>
      <c r="M71" s="22"/>
    </row>
    <row r="72" spans="1:13">
      <c r="A72" s="38" t="str">
        <f t="shared" si="26"/>
        <v/>
      </c>
      <c r="B72" s="1"/>
      <c r="C72" s="1"/>
      <c r="D72" s="5"/>
      <c r="E72" s="5"/>
      <c r="F72" s="27" t="str">
        <f t="shared" si="27"/>
        <v/>
      </c>
      <c r="G72" s="65"/>
      <c r="H72" s="65"/>
      <c r="I72" s="66"/>
      <c r="J72" s="22"/>
      <c r="K72" s="22"/>
      <c r="L72" s="22"/>
      <c r="M72" s="22"/>
    </row>
    <row r="73" spans="1:13">
      <c r="A73" s="38" t="str">
        <f t="shared" si="26"/>
        <v/>
      </c>
      <c r="B73" s="1"/>
      <c r="C73" s="1"/>
      <c r="D73" s="5"/>
      <c r="E73" s="5"/>
      <c r="F73" s="27" t="str">
        <f t="shared" si="27"/>
        <v/>
      </c>
      <c r="G73" s="65"/>
      <c r="H73" s="65"/>
      <c r="I73" s="66"/>
      <c r="J73" s="22"/>
      <c r="K73" s="22"/>
      <c r="L73" s="22"/>
      <c r="M73" s="22"/>
    </row>
    <row r="74" spans="1:13">
      <c r="A74" s="38" t="str">
        <f t="shared" si="26"/>
        <v/>
      </c>
      <c r="B74" s="1"/>
      <c r="C74" s="1"/>
      <c r="D74" s="5"/>
      <c r="E74" s="5"/>
      <c r="F74" s="27" t="str">
        <f t="shared" si="27"/>
        <v/>
      </c>
      <c r="G74" s="65"/>
      <c r="H74" s="65"/>
      <c r="I74" s="66"/>
      <c r="J74" s="22"/>
      <c r="K74" s="22"/>
      <c r="L74" s="22"/>
      <c r="M74" s="22"/>
    </row>
    <row r="75" spans="1:13">
      <c r="A75" s="38" t="str">
        <f>IF(B75="","",INDEX($A$113:$A$122,MATCH(B75,$B$113:$B$122,0)))</f>
        <v/>
      </c>
      <c r="B75" s="1"/>
      <c r="C75" s="1"/>
      <c r="D75" s="5"/>
      <c r="E75" s="5"/>
      <c r="F75" s="27" t="str">
        <f t="shared" si="27"/>
        <v/>
      </c>
      <c r="G75" s="65"/>
      <c r="H75" s="65"/>
      <c r="I75" s="66"/>
      <c r="J75" s="22"/>
      <c r="K75" s="22"/>
      <c r="L75" s="22"/>
      <c r="M75" s="22"/>
    </row>
    <row r="76" spans="1:13">
      <c r="A76" s="38" t="str">
        <f t="shared" si="26"/>
        <v/>
      </c>
      <c r="B76" s="1"/>
      <c r="C76" s="1"/>
      <c r="D76" s="5"/>
      <c r="E76" s="5"/>
      <c r="F76" s="74"/>
      <c r="G76" s="65"/>
      <c r="H76" s="65"/>
      <c r="I76" s="66"/>
      <c r="J76" s="22"/>
      <c r="K76" s="22"/>
      <c r="L76" s="22"/>
      <c r="M76" s="22"/>
    </row>
    <row r="77" spans="1:13">
      <c r="A77" s="38" t="str">
        <f t="shared" si="26"/>
        <v/>
      </c>
      <c r="B77" s="1"/>
      <c r="C77" s="1"/>
      <c r="D77" s="5"/>
      <c r="E77" s="5"/>
      <c r="F77" s="27" t="str">
        <f t="shared" si="27"/>
        <v/>
      </c>
      <c r="G77" s="65"/>
      <c r="H77" s="65"/>
      <c r="I77" s="66"/>
      <c r="J77" s="22"/>
      <c r="K77" s="22"/>
      <c r="L77" s="22"/>
      <c r="M77" s="22"/>
    </row>
    <row r="78" spans="1:13">
      <c r="A78" s="38" t="str">
        <f t="shared" si="26"/>
        <v/>
      </c>
      <c r="B78" s="1"/>
      <c r="C78" s="1"/>
      <c r="D78" s="5"/>
      <c r="E78" s="5"/>
      <c r="F78" s="27" t="str">
        <f t="shared" si="27"/>
        <v/>
      </c>
      <c r="G78" s="65"/>
      <c r="H78" s="65"/>
      <c r="I78" s="66"/>
      <c r="J78" s="22"/>
      <c r="K78" s="22"/>
      <c r="L78" s="22"/>
      <c r="M78" s="22"/>
    </row>
    <row r="79" spans="1:13">
      <c r="A79" s="38" t="str">
        <f t="shared" si="26"/>
        <v/>
      </c>
      <c r="B79" s="1"/>
      <c r="C79" s="1"/>
      <c r="D79" s="5"/>
      <c r="E79" s="5"/>
      <c r="F79" s="27" t="str">
        <f t="shared" si="27"/>
        <v/>
      </c>
      <c r="G79" s="65"/>
      <c r="H79" s="65"/>
      <c r="I79" s="66"/>
      <c r="J79" s="22"/>
      <c r="K79" s="22"/>
      <c r="L79" s="22"/>
      <c r="M79" s="22"/>
    </row>
    <row r="80" spans="1:13">
      <c r="A80" s="38" t="str">
        <f t="shared" si="26"/>
        <v/>
      </c>
      <c r="B80" s="1"/>
      <c r="C80" s="1"/>
      <c r="D80" s="5"/>
      <c r="E80" s="5"/>
      <c r="F80" s="27" t="str">
        <f t="shared" si="27"/>
        <v/>
      </c>
      <c r="G80" s="65"/>
      <c r="H80" s="65"/>
      <c r="I80" s="66"/>
      <c r="J80" s="22"/>
      <c r="K80" s="22"/>
      <c r="L80" s="22"/>
      <c r="M80" s="22"/>
    </row>
    <row r="81" spans="1:19">
      <c r="A81" s="38" t="str">
        <f t="shared" si="26"/>
        <v/>
      </c>
      <c r="B81" s="1"/>
      <c r="C81" s="1"/>
      <c r="D81" s="5"/>
      <c r="E81" s="5"/>
      <c r="F81" s="27" t="str">
        <f t="shared" si="27"/>
        <v/>
      </c>
      <c r="G81" s="65"/>
      <c r="H81" s="65"/>
      <c r="I81" s="66"/>
      <c r="J81" s="22"/>
      <c r="K81" s="22"/>
      <c r="L81" s="22"/>
      <c r="M81" s="22"/>
    </row>
    <row r="82" spans="1:19" ht="15.75" thickBot="1">
      <c r="A82" s="39" t="str">
        <f t="shared" si="26"/>
        <v/>
      </c>
      <c r="B82" s="4"/>
      <c r="C82" s="4"/>
      <c r="D82" s="5"/>
      <c r="E82" s="5"/>
      <c r="F82" s="28" t="str">
        <f t="shared" si="27"/>
        <v/>
      </c>
      <c r="G82" s="61"/>
      <c r="H82" s="61"/>
      <c r="I82" s="62"/>
      <c r="J82" s="22"/>
      <c r="K82" s="22"/>
      <c r="L82" s="22"/>
      <c r="M82" s="22"/>
    </row>
    <row r="83" spans="1:19">
      <c r="A83" s="17"/>
      <c r="B83" s="6"/>
      <c r="C83" s="6"/>
      <c r="D83" s="6"/>
      <c r="E83" s="6"/>
      <c r="F83" s="18"/>
      <c r="G83" s="18"/>
      <c r="H83" s="18"/>
    </row>
    <row r="84" spans="1:19" ht="15.75" thickBot="1">
      <c r="A84" s="17"/>
      <c r="B84" s="6"/>
      <c r="C84" s="6"/>
      <c r="D84" s="6"/>
      <c r="E84" s="6"/>
      <c r="F84" s="18"/>
      <c r="G84" s="18"/>
      <c r="H84" s="18"/>
    </row>
    <row r="85" spans="1:19">
      <c r="A85" s="45" t="s">
        <v>45</v>
      </c>
      <c r="B85" s="46"/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7"/>
      <c r="R85" s="15"/>
      <c r="S85" s="72"/>
    </row>
    <row r="86" spans="1:19">
      <c r="A86" s="48"/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50"/>
      <c r="R86" s="15"/>
      <c r="S86" s="72"/>
    </row>
    <row r="87" spans="1:19">
      <c r="A87" s="48"/>
      <c r="B87" s="49"/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50"/>
      <c r="R87" s="15"/>
      <c r="S87" s="72"/>
    </row>
    <row r="88" spans="1:19">
      <c r="A88" s="48"/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50"/>
      <c r="R88" s="15"/>
      <c r="S88" s="72"/>
    </row>
    <row r="89" spans="1:19">
      <c r="A89" s="48"/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50"/>
      <c r="R89" s="15"/>
      <c r="S89" s="72"/>
    </row>
    <row r="90" spans="1:19">
      <c r="A90" s="48"/>
      <c r="B90" s="49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50"/>
      <c r="R90" s="15"/>
      <c r="S90" s="72"/>
    </row>
    <row r="91" spans="1:19">
      <c r="A91" s="48"/>
      <c r="B91" s="49"/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50"/>
      <c r="R91" s="15"/>
      <c r="S91" s="72"/>
    </row>
    <row r="92" spans="1:19">
      <c r="A92" s="48"/>
      <c r="B92" s="49"/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50"/>
      <c r="R92" s="15"/>
      <c r="S92" s="72"/>
    </row>
    <row r="93" spans="1:19">
      <c r="A93" s="48"/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50"/>
      <c r="R93" s="15"/>
      <c r="S93" s="72"/>
    </row>
    <row r="94" spans="1:19">
      <c r="A94" s="48"/>
      <c r="B94" s="49"/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50"/>
      <c r="R94" s="15"/>
      <c r="S94" s="72"/>
    </row>
    <row r="95" spans="1:19">
      <c r="A95" s="48"/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50"/>
      <c r="R95" s="15"/>
      <c r="S95" s="72"/>
    </row>
    <row r="96" spans="1:19">
      <c r="A96" s="48"/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50"/>
      <c r="R96" s="15"/>
      <c r="S96" s="72"/>
    </row>
    <row r="97" spans="1:19">
      <c r="A97" s="48"/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50"/>
      <c r="R97" s="15"/>
      <c r="S97" s="72"/>
    </row>
    <row r="98" spans="1:19">
      <c r="A98" s="48"/>
      <c r="B98" s="49"/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50"/>
      <c r="R98" s="15"/>
      <c r="S98" s="72"/>
    </row>
    <row r="99" spans="1:19" ht="15.75" thickBot="1">
      <c r="A99" s="55"/>
      <c r="B99" s="56"/>
      <c r="C99" s="56"/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7"/>
      <c r="R99" s="15"/>
      <c r="S99" s="72"/>
    </row>
    <row r="101" spans="1:19" hidden="1" outlineLevel="1">
      <c r="A101" s="9" t="s">
        <v>8</v>
      </c>
      <c r="B101" s="10"/>
    </row>
    <row r="102" spans="1:19" hidden="1" outlineLevel="1">
      <c r="A102" s="11" t="s">
        <v>0</v>
      </c>
      <c r="B102" s="12"/>
    </row>
    <row r="103" spans="1:19" hidden="1" outlineLevel="1">
      <c r="A103" s="11" t="s">
        <v>4</v>
      </c>
      <c r="B103" s="12"/>
    </row>
    <row r="104" spans="1:19" hidden="1" outlineLevel="1">
      <c r="A104" s="11" t="s">
        <v>5</v>
      </c>
      <c r="B104" s="12"/>
    </row>
    <row r="105" spans="1:19" hidden="1" outlineLevel="1">
      <c r="A105" s="11" t="s">
        <v>1</v>
      </c>
      <c r="B105" s="12"/>
    </row>
    <row r="106" spans="1:19" hidden="1" outlineLevel="1">
      <c r="A106" s="11" t="s">
        <v>2</v>
      </c>
      <c r="B106" s="12"/>
    </row>
    <row r="107" spans="1:19" hidden="1" outlineLevel="1">
      <c r="A107" s="11" t="s">
        <v>40</v>
      </c>
      <c r="B107" s="12"/>
    </row>
    <row r="108" spans="1:19" hidden="1" outlineLevel="1">
      <c r="A108" s="11" t="s">
        <v>3</v>
      </c>
      <c r="B108" s="12"/>
    </row>
    <row r="109" spans="1:19" hidden="1" outlineLevel="1">
      <c r="A109" s="11" t="s">
        <v>6</v>
      </c>
      <c r="B109" s="12"/>
    </row>
    <row r="110" spans="1:19" hidden="1" outlineLevel="1">
      <c r="A110" s="11" t="s">
        <v>7</v>
      </c>
      <c r="B110" s="12"/>
    </row>
    <row r="111" spans="1:19" collapsed="1"/>
    <row r="112" spans="1:19" outlineLevel="1">
      <c r="A112" s="13" t="s">
        <v>9</v>
      </c>
      <c r="B112" s="14" t="s">
        <v>35</v>
      </c>
    </row>
    <row r="113" spans="1:2" outlineLevel="1">
      <c r="A113" s="2">
        <v>13004</v>
      </c>
      <c r="B113" s="6" t="s">
        <v>61</v>
      </c>
    </row>
    <row r="114" spans="1:2" outlineLevel="1">
      <c r="A114" s="2">
        <v>13002</v>
      </c>
      <c r="B114" s="6" t="s">
        <v>62</v>
      </c>
    </row>
    <row r="115" spans="1:2" outlineLevel="1">
      <c r="A115" s="2">
        <v>13005</v>
      </c>
      <c r="B115" s="6" t="s">
        <v>63</v>
      </c>
    </row>
    <row r="116" spans="1:2" outlineLevel="1">
      <c r="A116" s="2">
        <v>13007</v>
      </c>
      <c r="B116" s="6" t="s">
        <v>64</v>
      </c>
    </row>
    <row r="117" spans="1:2" outlineLevel="1">
      <c r="A117" s="2">
        <v>13010</v>
      </c>
      <c r="B117" s="6" t="s">
        <v>65</v>
      </c>
    </row>
    <row r="118" spans="1:2" outlineLevel="1">
      <c r="A118" s="2">
        <v>13015</v>
      </c>
      <c r="B118" s="6" t="s">
        <v>66</v>
      </c>
    </row>
    <row r="119" spans="1:2" outlineLevel="1">
      <c r="A119" s="2">
        <v>13019</v>
      </c>
      <c r="B119" s="2" t="s">
        <v>67</v>
      </c>
    </row>
    <row r="120" spans="1:2" outlineLevel="1">
      <c r="A120" s="2">
        <v>13014</v>
      </c>
      <c r="B120" s="6" t="s">
        <v>68</v>
      </c>
    </row>
    <row r="121" spans="1:2" outlineLevel="1">
      <c r="A121" s="2">
        <v>13020</v>
      </c>
      <c r="B121" s="2" t="s">
        <v>69</v>
      </c>
    </row>
    <row r="122" spans="1:2" outlineLevel="1">
      <c r="A122" s="2">
        <v>13003</v>
      </c>
      <c r="B122" s="6" t="s">
        <v>70</v>
      </c>
    </row>
    <row r="123" spans="1:2" outlineLevel="1"/>
    <row r="124" spans="1:2" outlineLevel="1"/>
    <row r="125" spans="1:2" outlineLevel="1"/>
    <row r="126" spans="1:2" outlineLevel="1"/>
    <row r="127" spans="1:2" outlineLevel="1"/>
    <row r="128" spans="1:2" outlineLevel="1"/>
    <row r="129" outlineLevel="1"/>
  </sheetData>
  <sheetProtection selectLockedCells="1" autoFilter="0"/>
  <autoFilter ref="B112:B121">
    <sortState ref="A87:B94">
      <sortCondition ref="B86:B94"/>
    </sortState>
  </autoFilter>
  <dataConsolidate/>
  <customSheetViews>
    <customSheetView guid="{C5CD1E1F-6316-461B-B573-14B7180A2E68}" showPageBreaks="1" fitToPage="1">
      <selection activeCell="G7" sqref="G7"/>
      <pageMargins left="0.19685039370078741" right="0.19685039370078741" top="0.74803149606299213" bottom="0.74803149606299213" header="0.31496062992125984" footer="0.31496062992125984"/>
      <pageSetup paperSize="9" scale="64" orientation="landscape" r:id="rId1"/>
    </customSheetView>
  </customSheetViews>
  <mergeCells count="53">
    <mergeCell ref="G82:I82"/>
    <mergeCell ref="G67:I67"/>
    <mergeCell ref="G68:I68"/>
    <mergeCell ref="G69:I69"/>
    <mergeCell ref="G70:I70"/>
    <mergeCell ref="G71:I71"/>
    <mergeCell ref="G72:I72"/>
    <mergeCell ref="G73:I73"/>
    <mergeCell ref="G74:I74"/>
    <mergeCell ref="G75:I75"/>
    <mergeCell ref="G76:I76"/>
    <mergeCell ref="G77:I77"/>
    <mergeCell ref="G78:I78"/>
    <mergeCell ref="G79:I79"/>
    <mergeCell ref="G80:I80"/>
    <mergeCell ref="G81:I81"/>
    <mergeCell ref="N4:O4"/>
    <mergeCell ref="T3:T5"/>
    <mergeCell ref="A97:Q97"/>
    <mergeCell ref="A98:Q98"/>
    <mergeCell ref="A99:Q99"/>
    <mergeCell ref="A6:T6"/>
    <mergeCell ref="A17:T17"/>
    <mergeCell ref="A28:T28"/>
    <mergeCell ref="A39:T39"/>
    <mergeCell ref="A65:C65"/>
    <mergeCell ref="A50:T50"/>
    <mergeCell ref="A92:Q92"/>
    <mergeCell ref="A93:Q93"/>
    <mergeCell ref="A94:Q94"/>
    <mergeCell ref="A95:Q95"/>
    <mergeCell ref="A96:Q96"/>
    <mergeCell ref="A87:Q87"/>
    <mergeCell ref="A88:Q88"/>
    <mergeCell ref="A89:Q89"/>
    <mergeCell ref="A90:Q90"/>
    <mergeCell ref="A91:Q91"/>
    <mergeCell ref="K3:S3"/>
    <mergeCell ref="R4:S4"/>
    <mergeCell ref="E1:G1"/>
    <mergeCell ref="A85:Q85"/>
    <mergeCell ref="A86:Q86"/>
    <mergeCell ref="K4:M4"/>
    <mergeCell ref="A1:C1"/>
    <mergeCell ref="A3:C3"/>
    <mergeCell ref="D3:J3"/>
    <mergeCell ref="C4:C5"/>
    <mergeCell ref="B4:B5"/>
    <mergeCell ref="A4:A5"/>
    <mergeCell ref="P4:Q4"/>
    <mergeCell ref="E4:E5"/>
    <mergeCell ref="D4:D5"/>
    <mergeCell ref="J4:J5"/>
  </mergeCells>
  <dataValidations count="4">
    <dataValidation type="whole" operator="equal" allowBlank="1" showInputMessage="1" showErrorMessage="1" sqref="L29:L38 L7:L16 L18:L27 L40:L49">
      <formula1>1</formula1>
    </dataValidation>
    <dataValidation type="list" allowBlank="1" showInputMessage="1" showErrorMessage="1" sqref="C68:C84">
      <formula1>$A$102:$A$110</formula1>
    </dataValidation>
    <dataValidation type="list" allowBlank="1" showInputMessage="1" showErrorMessage="1" sqref="B69:B84">
      <formula1>$B$113:$B$122</formula1>
    </dataValidation>
    <dataValidation type="list" allowBlank="1" showInputMessage="1" showErrorMessage="1" sqref="B68">
      <formula1>$B$113:$B$126</formula1>
    </dataValidation>
  </dataValidations>
  <pageMargins left="0" right="0" top="0" bottom="0" header="0.31496062992125984" footer="0.31496062992125984"/>
  <pageSetup paperSize="9" scale="6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croisé dynamique 1</vt:lpstr>
      <vt:lpstr>'croisé dynamique 1'!Zone_d_impression</vt:lpstr>
    </vt:vector>
  </TitlesOfParts>
  <Company>Groupe Glon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camille.blanc</dc:creator>
  <cp:lastModifiedBy>Camille.blanc</cp:lastModifiedBy>
  <cp:lastPrinted>2014-04-10T10:11:42Z</cp:lastPrinted>
  <dcterms:created xsi:type="dcterms:W3CDTF">2014-03-03T13:18:04Z</dcterms:created>
  <dcterms:modified xsi:type="dcterms:W3CDTF">2014-05-30T12:58:01Z</dcterms:modified>
</cp:coreProperties>
</file>