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315" windowWidth="19875" windowHeight="7725" activeTab="3"/>
  </bookViews>
  <sheets>
    <sheet name="FACTURE" sheetId="2" r:id="rId1"/>
    <sheet name="Catégorie" sheetId="6" r:id="rId2"/>
    <sheet name="Liste des clients" sheetId="5" r:id="rId3"/>
    <sheet name="Liste des factures" sheetId="3" r:id="rId4"/>
  </sheets>
  <definedNames>
    <definedName name="_xlnm._FilterDatabase" localSheetId="2" hidden="1">'Liste des clients'!$A:$A</definedName>
    <definedName name="_xlnm._FilterDatabase" localSheetId="3" hidden="1">'Liste des factures'!$A$1:$G$1</definedName>
    <definedName name="_xlnm.Print_Titles" localSheetId="3">'Liste des factures'!$1:$1</definedName>
    <definedName name="_xlnm.Print_Area" localSheetId="0">FACTURE!$A:$F</definedName>
  </definedNames>
  <calcPr calcId="125725"/>
</workbook>
</file>

<file path=xl/calcChain.xml><?xml version="1.0" encoding="utf-8"?>
<calcChain xmlns="http://schemas.openxmlformats.org/spreadsheetml/2006/main">
  <c r="C35" i="3"/>
  <c r="B35"/>
  <c r="J35"/>
  <c r="L35"/>
  <c r="N35"/>
  <c r="P35"/>
  <c r="R35"/>
  <c r="T35"/>
  <c r="V35"/>
  <c r="X35"/>
  <c r="Z35"/>
  <c r="AB35"/>
  <c r="AD35"/>
  <c r="AF35"/>
  <c r="AH35"/>
  <c r="AJ35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F34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D12" l="1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J11"/>
  <c r="D11" l="1"/>
  <c r="D36" s="1"/>
  <c r="F7"/>
  <c r="E7"/>
  <c r="D7"/>
  <c r="G7"/>
  <c r="C25" i="2" l="1"/>
  <c r="C24"/>
  <c r="C23"/>
  <c r="C22"/>
  <c r="C21"/>
  <c r="C20"/>
  <c r="C19"/>
  <c r="C18"/>
  <c r="C17"/>
  <c r="C16"/>
  <c r="C15"/>
  <c r="C14"/>
  <c r="C13"/>
  <c r="C12"/>
  <c r="C11"/>
  <c r="F4"/>
  <c r="F3"/>
  <c r="A2" i="5"/>
  <c r="A3"/>
  <c r="D9" i="2"/>
  <c r="B9"/>
  <c r="B8"/>
  <c r="B7"/>
  <c r="C34" i="3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2"/>
  <c r="C13"/>
  <c r="C11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F16" i="2" l="1"/>
  <c r="F15"/>
  <c r="F20"/>
  <c r="F19"/>
  <c r="F18"/>
  <c r="F17"/>
  <c r="F14"/>
  <c r="F24"/>
  <c r="F23"/>
  <c r="F22"/>
  <c r="F21"/>
  <c r="F13"/>
  <c r="F12"/>
  <c r="F11"/>
  <c r="F25"/>
  <c r="F26" l="1"/>
  <c r="F28" s="1"/>
  <c r="F27" l="1"/>
  <c r="F29" s="1"/>
</calcChain>
</file>

<file path=xl/sharedStrings.xml><?xml version="1.0" encoding="utf-8"?>
<sst xmlns="http://schemas.openxmlformats.org/spreadsheetml/2006/main" count="64" uniqueCount="51">
  <si>
    <t>FACTURE</t>
  </si>
  <si>
    <t>Date</t>
  </si>
  <si>
    <t>Facturer à :</t>
  </si>
  <si>
    <t>Montant</t>
  </si>
  <si>
    <t xml:space="preserve">Sous-total   </t>
  </si>
  <si>
    <t>TOTAL À PAYER</t>
  </si>
  <si>
    <t>Taux</t>
  </si>
  <si>
    <t>TPS  #</t>
  </si>
  <si>
    <t>TVQ #</t>
  </si>
  <si>
    <t>Numéro</t>
  </si>
  <si>
    <t>Détail</t>
  </si>
  <si>
    <t>No client</t>
  </si>
  <si>
    <t>Quantité</t>
  </si>
  <si>
    <t>438-494-8386</t>
  </si>
  <si>
    <t>1273 Front, Longueuil  (Québec)   J4K 2B7</t>
  </si>
  <si>
    <t>Nom:</t>
  </si>
  <si>
    <t>Adresse:</t>
  </si>
  <si>
    <t>Ville</t>
  </si>
  <si>
    <t>Code Postal</t>
  </si>
  <si>
    <t>Tél:</t>
  </si>
  <si>
    <t>Kilométrage</t>
  </si>
  <si>
    <t>J3G 0C2</t>
  </si>
  <si>
    <t>Adresse</t>
  </si>
  <si>
    <t>Code postal</t>
  </si>
  <si>
    <t>Téléphone</t>
  </si>
  <si>
    <t>Nom du client</t>
  </si>
  <si>
    <t>ms-premium@hotmail.com</t>
  </si>
  <si>
    <t xml:space="preserve">Entretien ménager résidentiel </t>
  </si>
  <si>
    <t>EM-RES</t>
  </si>
  <si>
    <t>EM-COM</t>
  </si>
  <si>
    <t># Facture</t>
  </si>
  <si>
    <t>TPS</t>
  </si>
  <si>
    <t>TVQ</t>
  </si>
  <si>
    <t>Total</t>
  </si>
  <si>
    <t>Code</t>
  </si>
  <si>
    <t>Description</t>
  </si>
  <si>
    <t>Karine Lachapelle</t>
  </si>
  <si>
    <t>Beloeil</t>
  </si>
  <si>
    <t>em-res</t>
  </si>
  <si>
    <t>Client</t>
  </si>
  <si>
    <t>Répartition</t>
  </si>
  <si>
    <t>Entretien ménager commercial</t>
  </si>
  <si>
    <t>em-com</t>
  </si>
  <si>
    <t>Entretien paysager - coupe de pelouse</t>
  </si>
  <si>
    <t>#N/A  Ajouter code dans catégories</t>
  </si>
  <si>
    <t>Marylène Savard</t>
  </si>
  <si>
    <t>349, rue Guy Girouard</t>
  </si>
  <si>
    <t>ep-pelouse</t>
  </si>
  <si>
    <t>EP-pelouse</t>
  </si>
  <si>
    <t>12, St-Jean-Baptiste</t>
  </si>
  <si>
    <t>J3G 1Y7</t>
  </si>
</sst>
</file>

<file path=xl/styles.xml><?xml version="1.0" encoding="utf-8"?>
<styleSheet xmlns="http://schemas.openxmlformats.org/spreadsheetml/2006/main">
  <numFmts count="9">
    <numFmt numFmtId="164" formatCode="&quot;$&quot;#,##0.00_);\(&quot;$&quot;#,##0.00\)"/>
    <numFmt numFmtId="165" formatCode="_(&quot;$&quot;* #,##0.00_);_(&quot;$&quot;* \(#,##0.00\);_(&quot;$&quot;* &quot;-&quot;??_);_(@_)"/>
    <numFmt numFmtId="166" formatCode="dd\/mm\/yyyy"/>
    <numFmt numFmtId="167" formatCode="###\-###\-####"/>
    <numFmt numFmtId="168" formatCode="&quot;#&quot;#&quot;# &quot;#&quot;#&quot;#"/>
    <numFmt numFmtId="169" formatCode="0000"/>
    <numFmt numFmtId="170" formatCode="[&lt;=9999999]###\-####;###\-###\-####"/>
    <numFmt numFmtId="171" formatCode="\j\j\-mm/aaaa"/>
    <numFmt numFmtId="173" formatCode="dd/mm/yyyy"/>
  </numFmts>
  <fonts count="15"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11"/>
      <color theme="4" tint="-0.499984740745262"/>
      <name val="Rockwell"/>
      <family val="2"/>
      <scheme val="minor"/>
    </font>
    <font>
      <sz val="26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sz val="9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4" tint="-0.499984740745262"/>
      <name val="Rockwell"/>
      <family val="2"/>
      <scheme val="minor"/>
    </font>
    <font>
      <b/>
      <sz val="11"/>
      <color theme="4" tint="-0.499984740745262"/>
      <name val="Rockwell"/>
      <family val="1"/>
      <scheme val="minor"/>
    </font>
    <font>
      <b/>
      <sz val="14"/>
      <color theme="4" tint="-0.499984740745262"/>
      <name val="Rockwell"/>
      <family val="1"/>
      <scheme val="minor"/>
    </font>
    <font>
      <b/>
      <sz val="11"/>
      <color indexed="10"/>
      <name val="Rockwell"/>
      <family val="1"/>
      <scheme val="minor"/>
    </font>
    <font>
      <b/>
      <sz val="14"/>
      <color indexed="10"/>
      <name val="Rockwell"/>
      <family val="1"/>
      <scheme val="minor"/>
    </font>
    <font>
      <b/>
      <sz val="11"/>
      <color theme="1"/>
      <name val="Rockwell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 applyProtection="1">
      <alignment horizontal="left" indent="1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2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23" xfId="1" applyNumberFormat="1" applyFont="1" applyFill="1" applyBorder="1" applyAlignment="1" applyProtection="1">
      <alignment horizontal="center" vertical="center"/>
      <protection locked="0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2" xfId="1" applyNumberFormat="1" applyFont="1" applyFill="1" applyBorder="1" applyAlignment="1" applyProtection="1">
      <alignment horizontal="center" vertical="center"/>
      <protection locked="0"/>
    </xf>
    <xf numFmtId="165" fontId="4" fillId="2" borderId="13" xfId="1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166" fontId="5" fillId="3" borderId="14" xfId="0" applyNumberFormat="1" applyFont="1" applyFill="1" applyBorder="1" applyAlignment="1" applyProtection="1">
      <alignment horizontal="center" vertical="center"/>
      <protection locked="0"/>
    </xf>
    <xf numFmtId="169" fontId="0" fillId="0" borderId="2" xfId="0" applyNumberFormat="1" applyBorder="1" applyAlignment="1" applyProtection="1">
      <alignment horizontal="center"/>
      <protection locked="0"/>
    </xf>
    <xf numFmtId="169" fontId="0" fillId="5" borderId="0" xfId="0" applyNumberFormat="1" applyFill="1" applyAlignment="1" applyProtection="1">
      <protection locked="0"/>
    </xf>
    <xf numFmtId="0" fontId="0" fillId="5" borderId="0" xfId="0" applyFill="1" applyAlignment="1" applyProtection="1">
      <protection locked="0"/>
    </xf>
    <xf numFmtId="0" fontId="0" fillId="5" borderId="0" xfId="0" applyFill="1" applyAlignment="1" applyProtection="1">
      <alignment horizontal="center"/>
      <protection locked="0"/>
    </xf>
    <xf numFmtId="170" fontId="0" fillId="5" borderId="0" xfId="0" applyNumberFormat="1" applyFill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  <xf numFmtId="0" fontId="0" fillId="0" borderId="0" xfId="0" applyFill="1" applyAlignment="1" applyProtection="1">
      <protection locked="0"/>
    </xf>
    <xf numFmtId="0" fontId="0" fillId="0" borderId="0" xfId="0" applyFill="1" applyAlignment="1"/>
    <xf numFmtId="169" fontId="0" fillId="0" borderId="0" xfId="0" applyNumberFormat="1" applyFill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23" xfId="0" applyFont="1" applyFill="1" applyBorder="1" applyAlignment="1" applyProtection="1">
      <alignment horizontal="left" vertical="center" wrapText="1"/>
      <protection locked="0"/>
    </xf>
    <xf numFmtId="165" fontId="7" fillId="0" borderId="8" xfId="1" applyNumberFormat="1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7" fillId="0" borderId="24" xfId="1" applyNumberFormat="1" applyFont="1" applyBorder="1" applyAlignment="1" applyProtection="1">
      <alignment horizontal="left" vertical="center"/>
    </xf>
    <xf numFmtId="0" fontId="6" fillId="3" borderId="3" xfId="0" applyFont="1" applyFill="1" applyBorder="1" applyAlignment="1" applyProtection="1">
      <alignment horizontal="left" vertical="center"/>
    </xf>
    <xf numFmtId="165" fontId="4" fillId="3" borderId="5" xfId="1" applyNumberFormat="1" applyFont="1" applyFill="1" applyBorder="1" applyAlignment="1" applyProtection="1">
      <alignment horizontal="right" vertical="center"/>
    </xf>
    <xf numFmtId="0" fontId="6" fillId="3" borderId="15" xfId="0" applyFont="1" applyFill="1" applyBorder="1" applyAlignment="1" applyProtection="1">
      <alignment horizontal="left" vertical="center"/>
    </xf>
    <xf numFmtId="165" fontId="4" fillId="3" borderId="18" xfId="1" applyNumberFormat="1" applyFont="1" applyFill="1" applyBorder="1" applyAlignment="1" applyProtection="1">
      <alignment horizontal="right" vertical="center"/>
    </xf>
    <xf numFmtId="0" fontId="2" fillId="3" borderId="15" xfId="0" applyFont="1" applyFill="1" applyBorder="1" applyAlignment="1" applyProtection="1">
      <alignment horizontal="left" vertical="center"/>
    </xf>
    <xf numFmtId="165" fontId="8" fillId="3" borderId="18" xfId="1" applyNumberFormat="1" applyFont="1" applyFill="1" applyBorder="1" applyAlignment="1" applyProtection="1">
      <alignment horizontal="right" vertical="center"/>
    </xf>
    <xf numFmtId="165" fontId="8" fillId="2" borderId="2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5" fillId="3" borderId="6" xfId="0" applyFont="1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/>
    </xf>
    <xf numFmtId="0" fontId="5" fillId="3" borderId="11" xfId="0" applyFont="1" applyFill="1" applyBorder="1" applyAlignment="1" applyProtection="1">
      <alignment vertical="center"/>
    </xf>
    <xf numFmtId="171" fontId="0" fillId="5" borderId="0" xfId="0" applyNumberFormat="1" applyFill="1" applyAlignment="1" applyProtection="1">
      <alignment horizontal="center"/>
      <protection locked="0"/>
    </xf>
    <xf numFmtId="171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0" fillId="0" borderId="0" xfId="0" applyNumberFormat="1" applyAlignment="1">
      <alignment horizontal="center"/>
    </xf>
    <xf numFmtId="4" fontId="0" fillId="0" borderId="0" xfId="0" applyNumberFormat="1"/>
    <xf numFmtId="165" fontId="4" fillId="2" borderId="16" xfId="1" applyNumberFormat="1" applyFont="1" applyFill="1" applyBorder="1" applyAlignment="1" applyProtection="1">
      <alignment horizontal="left" vertical="center"/>
    </xf>
    <xf numFmtId="165" fontId="4" fillId="2" borderId="2" xfId="1" applyNumberFormat="1" applyFont="1" applyFill="1" applyBorder="1" applyAlignment="1" applyProtection="1">
      <alignment horizontal="left" vertical="center"/>
    </xf>
    <xf numFmtId="0" fontId="9" fillId="5" borderId="0" xfId="0" applyFont="1" applyFill="1" applyAlignment="1" applyProtection="1">
      <alignment horizontal="left" vertical="center"/>
    </xf>
    <xf numFmtId="0" fontId="9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left" vertical="center" indent="1"/>
    </xf>
    <xf numFmtId="169" fontId="5" fillId="3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/>
      <protection locked="0"/>
    </xf>
    <xf numFmtId="4" fontId="14" fillId="0" borderId="0" xfId="0" applyNumberFormat="1" applyFont="1" applyAlignment="1" applyProtection="1">
      <alignment horizontal="right"/>
      <protection locked="0"/>
    </xf>
    <xf numFmtId="0" fontId="14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170" fontId="5" fillId="3" borderId="11" xfId="0" applyNumberFormat="1" applyFont="1" applyFill="1" applyBorder="1" applyAlignment="1" applyProtection="1">
      <alignment horizontal="center" vertical="center"/>
    </xf>
    <xf numFmtId="170" fontId="5" fillId="3" borderId="14" xfId="0" applyNumberFormat="1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left"/>
    </xf>
    <xf numFmtId="0" fontId="2" fillId="3" borderId="7" xfId="0" applyFont="1" applyFill="1" applyBorder="1" applyAlignment="1" applyProtection="1">
      <alignment horizontal="left"/>
    </xf>
    <xf numFmtId="0" fontId="11" fillId="3" borderId="6" xfId="0" applyFont="1" applyFill="1" applyBorder="1" applyAlignment="1" applyProtection="1">
      <alignment horizontal="center"/>
    </xf>
    <xf numFmtId="0" fontId="11" fillId="3" borderId="0" xfId="0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/>
    </xf>
    <xf numFmtId="0" fontId="11" fillId="3" borderId="6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0" fontId="11" fillId="3" borderId="7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7" xfId="0" applyFont="1" applyFill="1" applyBorder="1" applyAlignment="1" applyProtection="1">
      <alignment horizontal="left" vertical="center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23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28" xfId="0" applyNumberFormat="1" applyFont="1" applyFill="1" applyBorder="1" applyAlignment="1" applyProtection="1">
      <alignment horizontal="center" vertical="center"/>
      <protection locked="0"/>
    </xf>
    <xf numFmtId="0" fontId="6" fillId="0" borderId="17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/>
    </xf>
    <xf numFmtId="0" fontId="2" fillId="4" borderId="25" xfId="0" applyFont="1" applyFill="1" applyBorder="1" applyAlignment="1" applyProtection="1">
      <alignment horizontal="left" vertical="center"/>
      <protection locked="0"/>
    </xf>
    <xf numFmtId="0" fontId="2" fillId="4" borderId="26" xfId="0" applyFont="1" applyFill="1" applyBorder="1" applyAlignment="1" applyProtection="1">
      <alignment horizontal="left" vertical="center"/>
      <protection locked="0"/>
    </xf>
    <xf numFmtId="0" fontId="2" fillId="4" borderId="17" xfId="0" applyFont="1" applyFill="1" applyBorder="1" applyAlignment="1" applyProtection="1">
      <alignment horizontal="left" vertical="center"/>
      <protection locked="0"/>
    </xf>
    <xf numFmtId="168" fontId="2" fillId="4" borderId="25" xfId="0" applyNumberFormat="1" applyFont="1" applyFill="1" applyBorder="1" applyAlignment="1" applyProtection="1">
      <alignment horizontal="left" vertical="center"/>
      <protection locked="0"/>
    </xf>
    <xf numFmtId="168" fontId="2" fillId="4" borderId="26" xfId="0" applyNumberFormat="1" applyFont="1" applyFill="1" applyBorder="1" applyAlignment="1" applyProtection="1">
      <alignment horizontal="left" vertical="center"/>
      <protection locked="0"/>
    </xf>
    <xf numFmtId="168" fontId="2" fillId="4" borderId="17" xfId="0" applyNumberFormat="1" applyFont="1" applyFill="1" applyBorder="1" applyAlignment="1" applyProtection="1">
      <alignment horizontal="left" vertical="center"/>
      <protection locked="0"/>
    </xf>
    <xf numFmtId="0" fontId="2" fillId="4" borderId="25" xfId="0" applyNumberFormat="1" applyFont="1" applyFill="1" applyBorder="1" applyAlignment="1" applyProtection="1">
      <alignment horizontal="center" vertical="center"/>
      <protection locked="0"/>
    </xf>
    <xf numFmtId="0" fontId="2" fillId="4" borderId="26" xfId="0" applyNumberFormat="1" applyFont="1" applyFill="1" applyBorder="1" applyAlignment="1" applyProtection="1">
      <alignment horizontal="center" vertical="center"/>
      <protection locked="0"/>
    </xf>
    <xf numFmtId="0" fontId="2" fillId="4" borderId="17" xfId="0" applyNumberFormat="1" applyFont="1" applyFill="1" applyBorder="1" applyAlignment="1" applyProtection="1">
      <alignment horizontal="center" vertical="center"/>
      <protection locked="0"/>
    </xf>
    <xf numFmtId="167" fontId="2" fillId="4" borderId="25" xfId="0" applyNumberFormat="1" applyFont="1" applyFill="1" applyBorder="1" applyAlignment="1" applyProtection="1">
      <alignment horizontal="left" vertical="center"/>
      <protection locked="0"/>
    </xf>
    <xf numFmtId="167" fontId="2" fillId="4" borderId="26" xfId="0" applyNumberFormat="1" applyFont="1" applyFill="1" applyBorder="1" applyAlignment="1" applyProtection="1">
      <alignment horizontal="left" vertical="center"/>
      <protection locked="0"/>
    </xf>
    <xf numFmtId="167" fontId="2" fillId="4" borderId="17" xfId="0" applyNumberFormat="1" applyFont="1" applyFill="1" applyBorder="1" applyAlignment="1" applyProtection="1">
      <alignment horizontal="left" vertical="center"/>
      <protection locked="0"/>
    </xf>
    <xf numFmtId="166" fontId="5" fillId="3" borderId="15" xfId="0" applyNumberFormat="1" applyFont="1" applyFill="1" applyBorder="1" applyAlignment="1" applyProtection="1">
      <alignment horizontal="center" vertical="center"/>
    </xf>
    <xf numFmtId="166" fontId="5" fillId="3" borderId="27" xfId="0" applyNumberFormat="1" applyFont="1" applyFill="1" applyBorder="1" applyAlignment="1" applyProtection="1">
      <alignment horizontal="center" vertical="center"/>
    </xf>
    <xf numFmtId="166" fontId="5" fillId="3" borderId="18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left"/>
    </xf>
    <xf numFmtId="0" fontId="2" fillId="3" borderId="4" xfId="0" applyFont="1" applyFill="1" applyBorder="1" applyAlignment="1" applyProtection="1">
      <alignment horizontal="left"/>
    </xf>
    <xf numFmtId="0" fontId="2" fillId="3" borderId="5" xfId="0" applyFont="1" applyFill="1" applyBorder="1" applyAlignment="1" applyProtection="1">
      <alignment horizontal="left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 vertical="center" wrapText="1"/>
    </xf>
    <xf numFmtId="4" fontId="0" fillId="0" borderId="0" xfId="0" applyNumberFormat="1" applyFill="1" applyBorder="1" applyAlignment="1">
      <alignment horizontal="center"/>
    </xf>
    <xf numFmtId="4" fontId="14" fillId="0" borderId="26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38100</xdr:rowOff>
    </xdr:from>
    <xdr:ext cx="4886915" cy="694677"/>
    <xdr:sp macro="" textlink="">
      <xdr:nvSpPr>
        <xdr:cNvPr id="2" name="Rectangle 1"/>
        <xdr:cNvSpPr/>
      </xdr:nvSpPr>
      <xdr:spPr>
        <a:xfrm>
          <a:off x="57150" y="38100"/>
          <a:ext cx="4886915" cy="694677"/>
        </a:xfrm>
        <a:prstGeom prst="rect">
          <a:avLst/>
        </a:prstGeom>
        <a:noFill/>
        <a:ln w="12700">
          <a:noFill/>
        </a:ln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ulti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-S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ervices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P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remium</a:t>
          </a:r>
        </a:p>
      </xdr:txBody>
    </xdr:sp>
    <xdr:clientData/>
  </xdr:oneCellAnchor>
  <xdr:oneCellAnchor>
    <xdr:from>
      <xdr:col>0</xdr:col>
      <xdr:colOff>1</xdr:colOff>
      <xdr:row>25</xdr:row>
      <xdr:rowOff>9525</xdr:rowOff>
    </xdr:from>
    <xdr:ext cx="4724400" cy="1447800"/>
    <xdr:sp macro="" textlink="">
      <xdr:nvSpPr>
        <xdr:cNvPr id="5" name="Rectangle 4"/>
        <xdr:cNvSpPr/>
      </xdr:nvSpPr>
      <xdr:spPr>
        <a:xfrm>
          <a:off x="1" y="6534150"/>
          <a:ext cx="4724400" cy="1447800"/>
        </a:xfrm>
        <a:prstGeom prst="rect">
          <a:avLst/>
        </a:prstGeom>
        <a:noFill/>
        <a:ln w="12700">
          <a:noFill/>
        </a:ln>
      </xdr:spPr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Merci pour votre confiance!</a:t>
          </a:r>
        </a:p>
      </xdr:txBody>
    </xdr:sp>
    <xdr:clientData/>
  </xdr:one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Q29"/>
  <sheetViews>
    <sheetView showGridLines="0" workbookViewId="0">
      <selection activeCell="F4" sqref="F4"/>
    </sheetView>
  </sheetViews>
  <sheetFormatPr baseColWidth="10" defaultColWidth="9" defaultRowHeight="14.25"/>
  <cols>
    <col min="1" max="1" width="1.5" customWidth="1"/>
    <col min="2" max="2" width="13" customWidth="1"/>
    <col min="3" max="3" width="48.375" customWidth="1"/>
    <col min="4" max="5" width="8.375" customWidth="1"/>
    <col min="6" max="6" width="14.875" customWidth="1"/>
    <col min="9" max="9" width="2.875" customWidth="1"/>
    <col min="10" max="10" width="14" hidden="1" customWidth="1"/>
    <col min="11" max="13" width="9" hidden="1" customWidth="1"/>
    <col min="14" max="14" width="2.25" customWidth="1"/>
  </cols>
  <sheetData>
    <row r="1" spans="1:17" s="1" customFormat="1" ht="34.5" customHeight="1">
      <c r="A1" s="123"/>
      <c r="B1" s="124"/>
      <c r="C1" s="125"/>
      <c r="D1" s="126" t="s">
        <v>0</v>
      </c>
      <c r="E1" s="127"/>
      <c r="F1" s="128"/>
      <c r="J1" s="10" t="s">
        <v>15</v>
      </c>
      <c r="K1" s="108"/>
      <c r="L1" s="109"/>
      <c r="M1" s="110"/>
    </row>
    <row r="2" spans="1:17" s="1" customFormat="1" ht="24" customHeight="1" thickBot="1">
      <c r="A2" s="71"/>
      <c r="B2" s="72"/>
      <c r="C2" s="73"/>
      <c r="D2" s="129"/>
      <c r="E2" s="130"/>
      <c r="F2" s="131"/>
      <c r="J2" s="10" t="s">
        <v>16</v>
      </c>
      <c r="K2" s="108"/>
      <c r="L2" s="109"/>
      <c r="M2" s="110"/>
    </row>
    <row r="3" spans="1:17" s="1" customFormat="1" ht="24" customHeight="1" thickBot="1">
      <c r="A3" s="74" t="s">
        <v>14</v>
      </c>
      <c r="B3" s="75"/>
      <c r="C3" s="76"/>
      <c r="D3" s="69" t="s">
        <v>9</v>
      </c>
      <c r="E3" s="70"/>
      <c r="F3" s="62">
        <f>'Liste des factures'!A3+1</f>
        <v>4</v>
      </c>
      <c r="J3" s="10" t="s">
        <v>17</v>
      </c>
      <c r="K3" s="108"/>
      <c r="L3" s="109"/>
      <c r="M3" s="110"/>
    </row>
    <row r="4" spans="1:17" s="1" customFormat="1" ht="24" customHeight="1" thickBot="1">
      <c r="A4" s="77" t="s">
        <v>13</v>
      </c>
      <c r="B4" s="78"/>
      <c r="C4" s="79"/>
      <c r="D4" s="102" t="s">
        <v>1</v>
      </c>
      <c r="E4" s="103"/>
      <c r="F4" s="15">
        <f ca="1">TODAY()</f>
        <v>43714</v>
      </c>
      <c r="J4" s="10" t="s">
        <v>18</v>
      </c>
      <c r="K4" s="111"/>
      <c r="L4" s="112"/>
      <c r="M4" s="113"/>
    </row>
    <row r="5" spans="1:17" s="1" customFormat="1" ht="24" customHeight="1" thickBot="1">
      <c r="A5" s="77" t="s">
        <v>26</v>
      </c>
      <c r="B5" s="78"/>
      <c r="C5" s="79"/>
      <c r="D5" s="120"/>
      <c r="E5" s="121"/>
      <c r="F5" s="122"/>
      <c r="J5" s="10" t="s">
        <v>19</v>
      </c>
      <c r="K5" s="117"/>
      <c r="L5" s="118"/>
      <c r="M5" s="119"/>
    </row>
    <row r="6" spans="1:17" s="1" customFormat="1" ht="24" customHeight="1" thickBot="1">
      <c r="A6" s="104" t="s">
        <v>2</v>
      </c>
      <c r="B6" s="105"/>
      <c r="C6" s="105"/>
      <c r="D6" s="106" t="s">
        <v>11</v>
      </c>
      <c r="E6" s="107"/>
      <c r="F6" s="16"/>
      <c r="J6" s="10" t="s">
        <v>20</v>
      </c>
      <c r="K6" s="114"/>
      <c r="L6" s="115"/>
      <c r="M6" s="116"/>
    </row>
    <row r="7" spans="1:17" s="38" customFormat="1" ht="20.25" customHeight="1">
      <c r="A7" s="48"/>
      <c r="B7" s="82" t="str">
        <f>IF(F6="","",VLOOKUP($F$6,'Liste des clients'!A:G,2,))</f>
        <v/>
      </c>
      <c r="C7" s="82"/>
      <c r="D7" s="80"/>
      <c r="E7" s="80"/>
      <c r="F7" s="81"/>
    </row>
    <row r="8" spans="1:17" s="38" customFormat="1" ht="20.25" customHeight="1">
      <c r="A8" s="48"/>
      <c r="B8" s="82" t="str">
        <f>IF(F6="","",VLOOKUP($F$6,'Liste des clients'!A:G,3,))</f>
        <v/>
      </c>
      <c r="C8" s="82"/>
      <c r="D8" s="82"/>
      <c r="E8" s="82"/>
      <c r="F8" s="83"/>
    </row>
    <row r="9" spans="1:17" s="38" customFormat="1" ht="20.25" customHeight="1" thickBot="1">
      <c r="A9" s="49"/>
      <c r="B9" s="50" t="str">
        <f>IF(F6="","",VLOOKUP($F$6,'Liste des clients'!A:G,4,)&amp;+", (Québec)   "&amp;+VLOOKUP($F$6,'Liste des clients'!A:G,5,))</f>
        <v/>
      </c>
      <c r="C9" s="50"/>
      <c r="D9" s="67" t="str">
        <f>IF(F6="","",VLOOKUP($F$6,'Liste des clients'!A:G,6,))</f>
        <v/>
      </c>
      <c r="E9" s="67"/>
      <c r="F9" s="68"/>
      <c r="J9" s="3"/>
      <c r="K9" s="3"/>
      <c r="L9" s="3"/>
      <c r="M9" s="3"/>
    </row>
    <row r="10" spans="1:17" s="3" customFormat="1" ht="29.25" customHeight="1">
      <c r="A10" s="95" t="s">
        <v>10</v>
      </c>
      <c r="B10" s="96"/>
      <c r="C10" s="97"/>
      <c r="D10" s="7" t="s">
        <v>12</v>
      </c>
      <c r="E10" s="8" t="s">
        <v>6</v>
      </c>
      <c r="F10" s="9" t="s">
        <v>3</v>
      </c>
      <c r="H10" s="59" t="s">
        <v>44</v>
      </c>
      <c r="I10" s="60"/>
      <c r="J10" s="61"/>
      <c r="K10" s="61"/>
      <c r="L10" s="61"/>
      <c r="M10" s="61"/>
      <c r="N10" s="60"/>
      <c r="O10" s="60"/>
      <c r="P10" s="60"/>
      <c r="Q10" s="60"/>
    </row>
    <row r="11" spans="1:17" s="38" customFormat="1" ht="29.25" customHeight="1">
      <c r="A11" s="98"/>
      <c r="B11" s="99"/>
      <c r="C11" s="35" t="str">
        <f>IF(A11="","",VLOOKUP(A11,Catégorie!A:C,2,))</f>
        <v/>
      </c>
      <c r="D11" s="4"/>
      <c r="E11" s="2"/>
      <c r="F11" s="37">
        <f t="shared" ref="F11:F24" si="0">D11*E11</f>
        <v>0</v>
      </c>
    </row>
    <row r="12" spans="1:17" s="38" customFormat="1" ht="29.25" customHeight="1">
      <c r="A12" s="100"/>
      <c r="B12" s="101"/>
      <c r="C12" s="35" t="str">
        <f>IF(A12="","",VLOOKUP(A12,Catégorie!A:C,2,))</f>
        <v/>
      </c>
      <c r="D12" s="4"/>
      <c r="E12" s="2"/>
      <c r="F12" s="37">
        <f t="shared" si="0"/>
        <v>0</v>
      </c>
    </row>
    <row r="13" spans="1:17" s="38" customFormat="1" ht="29.25" customHeight="1">
      <c r="A13" s="100"/>
      <c r="B13" s="101"/>
      <c r="C13" s="35" t="str">
        <f>IF(A13="","",VLOOKUP(A13,Catégorie!A:C,2,))</f>
        <v/>
      </c>
      <c r="D13" s="4"/>
      <c r="E13" s="2"/>
      <c r="F13" s="37">
        <f t="shared" si="0"/>
        <v>0</v>
      </c>
    </row>
    <row r="14" spans="1:17" s="38" customFormat="1" ht="29.25" customHeight="1">
      <c r="A14" s="100"/>
      <c r="B14" s="101"/>
      <c r="C14" s="35" t="str">
        <f>IF(A14="","",VLOOKUP(A14,Catégorie!A:C,2,))</f>
        <v/>
      </c>
      <c r="D14" s="4"/>
      <c r="E14" s="2"/>
      <c r="F14" s="37">
        <f t="shared" ref="F14:F20" si="1">D14*E14</f>
        <v>0</v>
      </c>
    </row>
    <row r="15" spans="1:17" s="38" customFormat="1" ht="29.25" customHeight="1">
      <c r="A15" s="100"/>
      <c r="B15" s="101"/>
      <c r="C15" s="35" t="str">
        <f>IF(A15="","",VLOOKUP(A15,Catégorie!A:C,2,))</f>
        <v/>
      </c>
      <c r="D15" s="4"/>
      <c r="E15" s="2"/>
      <c r="F15" s="37">
        <f t="shared" ref="F15:F16" si="2">D15*E15</f>
        <v>0</v>
      </c>
    </row>
    <row r="16" spans="1:17" s="38" customFormat="1" ht="29.25" customHeight="1">
      <c r="A16" s="100"/>
      <c r="B16" s="101"/>
      <c r="C16" s="35" t="str">
        <f>IF(A16="","",VLOOKUP(A16,Catégorie!A:C,2,))</f>
        <v/>
      </c>
      <c r="D16" s="4"/>
      <c r="E16" s="2"/>
      <c r="F16" s="37">
        <f t="shared" si="2"/>
        <v>0</v>
      </c>
    </row>
    <row r="17" spans="1:13" s="38" customFormat="1" ht="29.25" customHeight="1">
      <c r="A17" s="100"/>
      <c r="B17" s="101"/>
      <c r="C17" s="35" t="str">
        <f>IF(A17="","",VLOOKUP(A17,Catégorie!A:C,2,))</f>
        <v/>
      </c>
      <c r="D17" s="4"/>
      <c r="E17" s="2"/>
      <c r="F17" s="37">
        <f t="shared" si="1"/>
        <v>0</v>
      </c>
    </row>
    <row r="18" spans="1:13" s="38" customFormat="1" ht="29.25" customHeight="1">
      <c r="A18" s="100"/>
      <c r="B18" s="101"/>
      <c r="C18" s="35" t="str">
        <f>IF(A18="","",VLOOKUP(A18,Catégorie!A:C,2,))</f>
        <v/>
      </c>
      <c r="D18" s="4"/>
      <c r="E18" s="2"/>
      <c r="F18" s="37">
        <f t="shared" si="1"/>
        <v>0</v>
      </c>
    </row>
    <row r="19" spans="1:13" s="38" customFormat="1" ht="29.25" customHeight="1">
      <c r="A19" s="100"/>
      <c r="B19" s="101"/>
      <c r="C19" s="35" t="str">
        <f>IF(A19="","",VLOOKUP(A19,Catégorie!A:C,2,))</f>
        <v/>
      </c>
      <c r="D19" s="4"/>
      <c r="E19" s="2"/>
      <c r="F19" s="37">
        <f t="shared" si="1"/>
        <v>0</v>
      </c>
    </row>
    <row r="20" spans="1:13" s="38" customFormat="1" ht="29.25" customHeight="1">
      <c r="A20" s="100"/>
      <c r="B20" s="101"/>
      <c r="C20" s="35" t="str">
        <f>IF(A20="","",VLOOKUP(A20,Catégorie!A:C,2,))</f>
        <v/>
      </c>
      <c r="D20" s="4"/>
      <c r="E20" s="2"/>
      <c r="F20" s="37">
        <f t="shared" si="1"/>
        <v>0</v>
      </c>
    </row>
    <row r="21" spans="1:13" s="38" customFormat="1" ht="29.25" customHeight="1">
      <c r="A21" s="100"/>
      <c r="B21" s="101"/>
      <c r="C21" s="35" t="str">
        <f>IF(A21="","",VLOOKUP(A21,Catégorie!A:C,2,))</f>
        <v/>
      </c>
      <c r="D21" s="4"/>
      <c r="E21" s="2"/>
      <c r="F21" s="37">
        <f t="shared" si="0"/>
        <v>0</v>
      </c>
    </row>
    <row r="22" spans="1:13" s="38" customFormat="1" ht="29.25" customHeight="1">
      <c r="A22" s="100"/>
      <c r="B22" s="101"/>
      <c r="C22" s="35" t="str">
        <f>IF(A22="","",VLOOKUP(A22,Catégorie!A:C,2,))</f>
        <v/>
      </c>
      <c r="D22" s="4"/>
      <c r="E22" s="2"/>
      <c r="F22" s="37">
        <f t="shared" si="0"/>
        <v>0</v>
      </c>
    </row>
    <row r="23" spans="1:13" s="38" customFormat="1" ht="29.25" customHeight="1">
      <c r="A23" s="100"/>
      <c r="B23" s="101"/>
      <c r="C23" s="35" t="str">
        <f>IF(A23="","",VLOOKUP(A23,Catégorie!A:C,2,))</f>
        <v/>
      </c>
      <c r="D23" s="4"/>
      <c r="E23" s="2"/>
      <c r="F23" s="37">
        <f t="shared" si="0"/>
        <v>0</v>
      </c>
    </row>
    <row r="24" spans="1:13" s="38" customFormat="1" ht="29.25" customHeight="1">
      <c r="A24" s="100"/>
      <c r="B24" s="101"/>
      <c r="C24" s="35" t="str">
        <f>IF(A24="","",VLOOKUP(A24,Catégorie!A:C,2,))</f>
        <v/>
      </c>
      <c r="D24" s="4"/>
      <c r="E24" s="2"/>
      <c r="F24" s="37">
        <f t="shared" si="0"/>
        <v>0</v>
      </c>
    </row>
    <row r="25" spans="1:13" s="38" customFormat="1" ht="29.25" customHeight="1" thickBot="1">
      <c r="A25" s="84"/>
      <c r="B25" s="85"/>
      <c r="C25" s="36" t="str">
        <f>IF(A25="","",VLOOKUP(A25,Catégorie!A:C,2,))</f>
        <v/>
      </c>
      <c r="D25" s="5"/>
      <c r="E25" s="6"/>
      <c r="F25" s="39">
        <f t="shared" ref="F25" si="3">D25*E25</f>
        <v>0</v>
      </c>
    </row>
    <row r="26" spans="1:13" s="38" customFormat="1" ht="29.25" customHeight="1" thickBot="1">
      <c r="A26" s="86"/>
      <c r="B26" s="87"/>
      <c r="C26" s="88"/>
      <c r="D26" s="40"/>
      <c r="E26" s="41" t="s">
        <v>4</v>
      </c>
      <c r="F26" s="57">
        <f>SUM(F11:F25)</f>
        <v>0</v>
      </c>
    </row>
    <row r="27" spans="1:13" s="38" customFormat="1" ht="29.25" customHeight="1" thickBot="1">
      <c r="A27" s="89"/>
      <c r="B27" s="90"/>
      <c r="C27" s="91"/>
      <c r="D27" s="42"/>
      <c r="E27" s="43" t="s">
        <v>7</v>
      </c>
      <c r="F27" s="58">
        <f>F26*5%</f>
        <v>0</v>
      </c>
    </row>
    <row r="28" spans="1:13" s="38" customFormat="1" ht="29.25" customHeight="1" thickBot="1">
      <c r="A28" s="89"/>
      <c r="B28" s="90"/>
      <c r="C28" s="91"/>
      <c r="D28" s="42"/>
      <c r="E28" s="43" t="s">
        <v>8</v>
      </c>
      <c r="F28" s="58">
        <f>F26*9.975%</f>
        <v>0</v>
      </c>
    </row>
    <row r="29" spans="1:13" s="38" customFormat="1" ht="29.25" customHeight="1" thickBot="1">
      <c r="A29" s="92"/>
      <c r="B29" s="93"/>
      <c r="C29" s="94"/>
      <c r="D29" s="44"/>
      <c r="E29" s="45" t="s">
        <v>5</v>
      </c>
      <c r="F29" s="46">
        <f>SUM(F26:F28)</f>
        <v>0</v>
      </c>
      <c r="J29" s="47"/>
      <c r="K29" s="47"/>
      <c r="L29" s="47"/>
      <c r="M29" s="47"/>
    </row>
  </sheetData>
  <sheetProtection sheet="1" objects="1" scenarios="1" formatColumns="0" selectLockedCells="1"/>
  <mergeCells count="39">
    <mergeCell ref="A14:B14"/>
    <mergeCell ref="D4:E4"/>
    <mergeCell ref="A6:C6"/>
    <mergeCell ref="D6:E6"/>
    <mergeCell ref="K1:M1"/>
    <mergeCell ref="K2:M2"/>
    <mergeCell ref="K3:M3"/>
    <mergeCell ref="K4:M4"/>
    <mergeCell ref="K6:M6"/>
    <mergeCell ref="A5:C5"/>
    <mergeCell ref="K5:M5"/>
    <mergeCell ref="D5:F5"/>
    <mergeCell ref="B7:C7"/>
    <mergeCell ref="B8:C8"/>
    <mergeCell ref="A1:C1"/>
    <mergeCell ref="D1:F2"/>
    <mergeCell ref="A25:B25"/>
    <mergeCell ref="A26:C29"/>
    <mergeCell ref="A10:C10"/>
    <mergeCell ref="A11:B11"/>
    <mergeCell ref="A12:B12"/>
    <mergeCell ref="A13:B13"/>
    <mergeCell ref="A21:B21"/>
    <mergeCell ref="A24:B24"/>
    <mergeCell ref="A18:B18"/>
    <mergeCell ref="A19:B19"/>
    <mergeCell ref="A20:B20"/>
    <mergeCell ref="A17:B17"/>
    <mergeCell ref="A15:B15"/>
    <mergeCell ref="A16:B16"/>
    <mergeCell ref="A22:B22"/>
    <mergeCell ref="A23:B23"/>
    <mergeCell ref="D9:F9"/>
    <mergeCell ref="D3:E3"/>
    <mergeCell ref="A2:C2"/>
    <mergeCell ref="A3:C3"/>
    <mergeCell ref="A4:C4"/>
    <mergeCell ref="D7:F7"/>
    <mergeCell ref="D8:F8"/>
  </mergeCells>
  <printOptions horizontalCentered="1" verticalCentered="1"/>
  <pageMargins left="0.39370078740157483" right="0.39370078740157483" top="0.39370078740157483" bottom="0" header="0" footer="0"/>
  <pageSetup scale="97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D5"/>
  <sheetViews>
    <sheetView workbookViewId="0">
      <selection activeCell="A6" sqref="A6"/>
    </sheetView>
  </sheetViews>
  <sheetFormatPr baseColWidth="10" defaultRowHeight="14.25"/>
  <cols>
    <col min="1" max="1" width="15.375" style="28" customWidth="1"/>
    <col min="2" max="4" width="11" style="28"/>
  </cols>
  <sheetData>
    <row r="1" spans="1:4">
      <c r="A1" s="29" t="s">
        <v>34</v>
      </c>
      <c r="B1" s="29" t="s">
        <v>35</v>
      </c>
    </row>
    <row r="2" spans="1:4" s="31" customFormat="1">
      <c r="A2" s="30"/>
      <c r="B2" s="30"/>
      <c r="C2" s="30"/>
      <c r="D2" s="30"/>
    </row>
    <row r="3" spans="1:4">
      <c r="A3" s="28" t="s">
        <v>28</v>
      </c>
      <c r="B3" s="28" t="s">
        <v>27</v>
      </c>
    </row>
    <row r="4" spans="1:4">
      <c r="A4" s="28" t="s">
        <v>29</v>
      </c>
      <c r="B4" s="28" t="s">
        <v>41</v>
      </c>
    </row>
    <row r="5" spans="1:4">
      <c r="A5" s="28" t="s">
        <v>48</v>
      </c>
      <c r="B5" s="28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8"/>
  <sheetViews>
    <sheetView workbookViewId="0">
      <selection activeCell="A2" sqref="A2"/>
    </sheetView>
  </sheetViews>
  <sheetFormatPr baseColWidth="10" defaultRowHeight="14.25"/>
  <cols>
    <col min="1" max="1" width="8" style="21" bestFit="1" customWidth="1"/>
    <col min="2" max="2" width="25.125" style="25" customWidth="1"/>
    <col min="3" max="3" width="28.625" style="25" customWidth="1"/>
    <col min="4" max="4" width="14.75" style="25" customWidth="1"/>
    <col min="5" max="5" width="11.5" style="26" bestFit="1" customWidth="1"/>
    <col min="6" max="6" width="14.875" style="27" customWidth="1"/>
    <col min="7" max="7" width="11.75" style="26" bestFit="1" customWidth="1"/>
  </cols>
  <sheetData>
    <row r="1" spans="1:7" s="14" customFormat="1">
      <c r="A1" s="17" t="s">
        <v>9</v>
      </c>
      <c r="B1" s="18" t="s">
        <v>25</v>
      </c>
      <c r="C1" s="18" t="s">
        <v>22</v>
      </c>
      <c r="D1" s="18" t="s">
        <v>17</v>
      </c>
      <c r="E1" s="19" t="s">
        <v>23</v>
      </c>
      <c r="F1" s="20" t="s">
        <v>24</v>
      </c>
      <c r="G1" s="19" t="s">
        <v>20</v>
      </c>
    </row>
    <row r="2" spans="1:7" s="33" customFormat="1">
      <c r="A2" s="34">
        <f>A3+1</f>
        <v>2</v>
      </c>
      <c r="B2" s="32" t="s">
        <v>36</v>
      </c>
      <c r="C2" s="32" t="s">
        <v>49</v>
      </c>
      <c r="D2" s="32" t="s">
        <v>37</v>
      </c>
      <c r="E2" s="23" t="s">
        <v>50</v>
      </c>
      <c r="F2" s="24">
        <v>5142717629</v>
      </c>
      <c r="G2" s="23">
        <v>40</v>
      </c>
    </row>
    <row r="3" spans="1:7" s="33" customFormat="1">
      <c r="A3" s="34">
        <f>A4+1</f>
        <v>1</v>
      </c>
      <c r="B3" s="32" t="s">
        <v>45</v>
      </c>
      <c r="C3" s="32" t="s">
        <v>46</v>
      </c>
      <c r="D3" s="32" t="s">
        <v>37</v>
      </c>
      <c r="E3" s="23" t="s">
        <v>21</v>
      </c>
      <c r="F3" s="24">
        <v>5148659524</v>
      </c>
      <c r="G3" s="23">
        <v>40</v>
      </c>
    </row>
    <row r="4" spans="1:7" s="33" customFormat="1">
      <c r="A4" s="34"/>
      <c r="B4" s="32"/>
      <c r="C4" s="32"/>
      <c r="D4" s="32"/>
      <c r="E4" s="23"/>
      <c r="F4" s="24"/>
      <c r="G4" s="23"/>
    </row>
    <row r="5" spans="1:7" s="33" customFormat="1">
      <c r="A5" s="34"/>
      <c r="B5" s="32"/>
      <c r="C5" s="32"/>
      <c r="D5" s="32"/>
      <c r="E5" s="23"/>
      <c r="F5" s="24"/>
      <c r="G5" s="23"/>
    </row>
    <row r="6" spans="1:7" s="33" customFormat="1">
      <c r="A6" s="34"/>
      <c r="B6" s="32"/>
      <c r="C6" s="32"/>
      <c r="D6" s="32"/>
      <c r="E6" s="23"/>
      <c r="F6" s="24"/>
      <c r="G6" s="23"/>
    </row>
    <row r="7" spans="1:7" s="12" customFormat="1">
      <c r="A7" s="21"/>
      <c r="B7" s="22"/>
      <c r="C7" s="22"/>
      <c r="D7" s="22"/>
      <c r="E7" s="23"/>
      <c r="F7" s="24"/>
      <c r="G7" s="23"/>
    </row>
    <row r="8" spans="1:7" s="12" customFormat="1">
      <c r="A8" s="21"/>
      <c r="B8" s="22"/>
      <c r="C8" s="22"/>
      <c r="D8" s="22"/>
      <c r="E8" s="23"/>
      <c r="F8" s="24"/>
      <c r="G8" s="23"/>
    </row>
  </sheetData>
  <printOptions heading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O37"/>
  <sheetViews>
    <sheetView tabSelected="1" zoomScale="90" zoomScaleNormal="90" workbookViewId="0">
      <selection activeCell="D11" sqref="D11"/>
    </sheetView>
  </sheetViews>
  <sheetFormatPr baseColWidth="10" defaultRowHeight="14.25"/>
  <cols>
    <col min="1" max="1" width="11" style="28"/>
    <col min="2" max="2" width="14.125" style="52" customWidth="1"/>
    <col min="3" max="3" width="35.875" style="28" customWidth="1"/>
    <col min="4" max="7" width="11" style="28"/>
    <col min="8" max="8" width="6.25" customWidth="1"/>
    <col min="9" max="9" width="11" style="11" hidden="1" customWidth="1"/>
    <col min="10" max="10" width="11" style="55" hidden="1" customWidth="1"/>
    <col min="11" max="11" width="11" style="11" hidden="1" customWidth="1"/>
    <col min="12" max="12" width="11" style="55" hidden="1" customWidth="1"/>
    <col min="13" max="13" width="11" style="11" hidden="1" customWidth="1"/>
    <col min="14" max="14" width="11" style="55" hidden="1" customWidth="1"/>
    <col min="15" max="15" width="11" style="11" hidden="1" customWidth="1"/>
    <col min="16" max="16" width="11" style="55" hidden="1" customWidth="1"/>
    <col min="17" max="17" width="11" style="11" hidden="1" customWidth="1"/>
    <col min="18" max="18" width="11" style="55" hidden="1" customWidth="1"/>
    <col min="19" max="19" width="11" style="11" hidden="1" customWidth="1"/>
    <col min="20" max="20" width="11" style="55" hidden="1" customWidth="1"/>
    <col min="21" max="21" width="11" style="11" hidden="1" customWidth="1"/>
    <col min="22" max="22" width="11" style="55" hidden="1" customWidth="1"/>
    <col min="23" max="23" width="11" style="11" hidden="1" customWidth="1"/>
    <col min="24" max="24" width="11" style="55" hidden="1" customWidth="1"/>
    <col min="25" max="25" width="11" style="11" hidden="1" customWidth="1"/>
    <col min="26" max="26" width="11" style="55" hidden="1" customWidth="1"/>
    <col min="27" max="27" width="11" style="11" hidden="1" customWidth="1"/>
    <col min="28" max="28" width="11" style="55" hidden="1" customWidth="1"/>
    <col min="29" max="29" width="11" style="11" hidden="1" customWidth="1"/>
    <col min="30" max="30" width="11" style="55" hidden="1" customWidth="1"/>
    <col min="31" max="31" width="11" style="11" hidden="1" customWidth="1"/>
    <col min="32" max="32" width="11" style="55" hidden="1" customWidth="1"/>
    <col min="33" max="33" width="11" style="11" hidden="1" customWidth="1"/>
    <col min="34" max="34" width="11" style="55" hidden="1" customWidth="1"/>
    <col min="35" max="35" width="11" style="11" hidden="1" customWidth="1"/>
    <col min="36" max="36" width="11" style="55" hidden="1" customWidth="1"/>
    <col min="37" max="37" width="11" style="11" hidden="1" customWidth="1"/>
    <col min="38" max="38" width="11" style="55" hidden="1" customWidth="1"/>
    <col min="40" max="40" width="27.625" customWidth="1"/>
    <col min="41" max="41" width="11" style="56"/>
  </cols>
  <sheetData>
    <row r="1" spans="1:38" s="11" customFormat="1">
      <c r="A1" s="19" t="s">
        <v>30</v>
      </c>
      <c r="B1" s="51" t="s">
        <v>1</v>
      </c>
      <c r="C1" s="19" t="s">
        <v>39</v>
      </c>
      <c r="D1" s="19" t="s">
        <v>3</v>
      </c>
      <c r="E1" s="19" t="s">
        <v>31</v>
      </c>
      <c r="F1" s="19" t="s">
        <v>32</v>
      </c>
      <c r="G1" s="19" t="s">
        <v>33</v>
      </c>
      <c r="H1"/>
      <c r="I1" s="11">
        <v>1</v>
      </c>
      <c r="J1" s="55"/>
      <c r="K1" s="11">
        <v>2</v>
      </c>
      <c r="L1" s="55"/>
      <c r="M1" s="11">
        <v>3</v>
      </c>
      <c r="N1" s="55"/>
      <c r="O1" s="11">
        <v>4</v>
      </c>
      <c r="P1" s="55"/>
      <c r="Q1" s="11">
        <v>5</v>
      </c>
      <c r="R1" s="55"/>
      <c r="S1" s="11">
        <v>6</v>
      </c>
      <c r="T1" s="55"/>
      <c r="U1" s="11">
        <v>7</v>
      </c>
      <c r="V1" s="55"/>
      <c r="W1" s="11">
        <v>8</v>
      </c>
      <c r="X1" s="55"/>
      <c r="Y1" s="11">
        <v>9</v>
      </c>
      <c r="Z1" s="55"/>
      <c r="AA1" s="11">
        <v>10</v>
      </c>
      <c r="AB1" s="55"/>
      <c r="AC1" s="11">
        <v>11</v>
      </c>
      <c r="AD1" s="55"/>
      <c r="AE1" s="11">
        <v>12</v>
      </c>
      <c r="AF1" s="55"/>
      <c r="AG1" s="11">
        <v>13</v>
      </c>
      <c r="AH1" s="55"/>
      <c r="AI1" s="11">
        <v>14</v>
      </c>
      <c r="AJ1" s="55"/>
      <c r="AK1" s="11">
        <v>15</v>
      </c>
      <c r="AL1" s="55"/>
    </row>
    <row r="2" spans="1:38" s="13" customFormat="1">
      <c r="A2" s="21">
        <v>3</v>
      </c>
      <c r="B2" s="53">
        <v>43708</v>
      </c>
      <c r="C2" s="25" t="s">
        <v>45</v>
      </c>
      <c r="D2" s="54">
        <v>80</v>
      </c>
      <c r="E2" s="54">
        <v>4</v>
      </c>
      <c r="F2" s="54">
        <v>7.9799999999999995</v>
      </c>
      <c r="G2" s="54">
        <v>91.98</v>
      </c>
      <c r="H2"/>
      <c r="I2" s="11" t="s">
        <v>38</v>
      </c>
      <c r="J2" s="55">
        <v>80</v>
      </c>
      <c r="K2" s="11"/>
      <c r="L2" s="55">
        <v>0</v>
      </c>
      <c r="M2" s="11"/>
      <c r="N2" s="55">
        <v>0</v>
      </c>
      <c r="O2" s="11"/>
      <c r="P2" s="55">
        <v>0</v>
      </c>
      <c r="Q2" s="11"/>
      <c r="R2" s="55">
        <v>0</v>
      </c>
      <c r="S2" s="11"/>
      <c r="T2" s="55">
        <v>0</v>
      </c>
      <c r="U2" s="11"/>
      <c r="V2" s="55">
        <v>0</v>
      </c>
      <c r="W2" s="11"/>
      <c r="X2" s="55">
        <v>0</v>
      </c>
      <c r="Y2" s="11"/>
      <c r="Z2" s="55">
        <v>0</v>
      </c>
      <c r="AA2" s="11"/>
      <c r="AB2" s="55">
        <v>0</v>
      </c>
      <c r="AC2" s="11"/>
      <c r="AD2" s="55">
        <v>0</v>
      </c>
      <c r="AE2" s="11"/>
      <c r="AF2" s="55">
        <v>0</v>
      </c>
      <c r="AG2" s="11"/>
      <c r="AH2" s="55">
        <v>0</v>
      </c>
      <c r="AI2" s="11"/>
      <c r="AJ2" s="55">
        <v>0</v>
      </c>
      <c r="AK2" s="11"/>
      <c r="AL2" s="55">
        <v>0</v>
      </c>
    </row>
    <row r="3" spans="1:38" s="13" customFormat="1">
      <c r="A3" s="21">
        <v>3</v>
      </c>
      <c r="B3" s="53">
        <v>43708</v>
      </c>
      <c r="C3" s="25" t="s">
        <v>45</v>
      </c>
      <c r="D3" s="54">
        <v>80</v>
      </c>
      <c r="E3" s="54">
        <v>4</v>
      </c>
      <c r="F3" s="54">
        <v>7.9799999999999995</v>
      </c>
      <c r="G3" s="54">
        <v>91.98</v>
      </c>
      <c r="H3"/>
      <c r="I3" s="11" t="s">
        <v>38</v>
      </c>
      <c r="J3" s="55">
        <v>80</v>
      </c>
      <c r="K3" s="11"/>
      <c r="L3" s="55">
        <v>0</v>
      </c>
      <c r="M3" s="11"/>
      <c r="N3" s="55">
        <v>0</v>
      </c>
      <c r="O3" s="11"/>
      <c r="P3" s="55">
        <v>0</v>
      </c>
      <c r="Q3" s="11"/>
      <c r="R3" s="55">
        <v>0</v>
      </c>
      <c r="S3" s="11"/>
      <c r="T3" s="55">
        <v>0</v>
      </c>
      <c r="U3" s="11"/>
      <c r="V3" s="55">
        <v>0</v>
      </c>
      <c r="W3" s="11"/>
      <c r="X3" s="55">
        <v>0</v>
      </c>
      <c r="Y3" s="11"/>
      <c r="Z3" s="55">
        <v>0</v>
      </c>
      <c r="AA3" s="11"/>
      <c r="AB3" s="55">
        <v>0</v>
      </c>
      <c r="AC3" s="11"/>
      <c r="AD3" s="55">
        <v>0</v>
      </c>
      <c r="AE3" s="11"/>
      <c r="AF3" s="55">
        <v>0</v>
      </c>
      <c r="AG3" s="11"/>
      <c r="AH3" s="55">
        <v>0</v>
      </c>
      <c r="AI3" s="11"/>
      <c r="AJ3" s="55">
        <v>0</v>
      </c>
      <c r="AK3" s="11"/>
      <c r="AL3" s="55">
        <v>0</v>
      </c>
    </row>
    <row r="4" spans="1:38" s="13" customFormat="1">
      <c r="A4" s="21">
        <v>2</v>
      </c>
      <c r="B4" s="53">
        <v>43713</v>
      </c>
      <c r="C4" s="25" t="s">
        <v>36</v>
      </c>
      <c r="D4" s="54">
        <v>300</v>
      </c>
      <c r="E4" s="54">
        <v>15</v>
      </c>
      <c r="F4" s="54">
        <v>29.924999999999997</v>
      </c>
      <c r="G4" s="54">
        <v>344.92500000000001</v>
      </c>
      <c r="H4"/>
      <c r="I4" s="11" t="s">
        <v>42</v>
      </c>
      <c r="J4" s="55">
        <v>300</v>
      </c>
      <c r="K4" s="11"/>
      <c r="L4" s="55">
        <v>0</v>
      </c>
      <c r="M4" s="11"/>
      <c r="N4" s="55">
        <v>0</v>
      </c>
      <c r="O4" s="11"/>
      <c r="P4" s="55">
        <v>0</v>
      </c>
      <c r="Q4" s="11"/>
      <c r="R4" s="55">
        <v>0</v>
      </c>
      <c r="S4" s="11"/>
      <c r="T4" s="55">
        <v>0</v>
      </c>
      <c r="U4" s="11"/>
      <c r="V4" s="55">
        <v>0</v>
      </c>
      <c r="W4" s="11"/>
      <c r="X4" s="55">
        <v>0</v>
      </c>
      <c r="Y4" s="11"/>
      <c r="Z4" s="55">
        <v>0</v>
      </c>
      <c r="AA4" s="11"/>
      <c r="AB4" s="55">
        <v>0</v>
      </c>
      <c r="AC4" s="11"/>
      <c r="AD4" s="55">
        <v>0</v>
      </c>
      <c r="AE4" s="11"/>
      <c r="AF4" s="55">
        <v>0</v>
      </c>
      <c r="AG4" s="11"/>
      <c r="AH4" s="55">
        <v>0</v>
      </c>
      <c r="AI4" s="11"/>
      <c r="AJ4" s="55">
        <v>0</v>
      </c>
      <c r="AK4" s="11"/>
      <c r="AL4" s="55">
        <v>0</v>
      </c>
    </row>
    <row r="5" spans="1:38" s="13" customFormat="1">
      <c r="A5" s="21">
        <v>1</v>
      </c>
      <c r="B5" s="53">
        <v>43713</v>
      </c>
      <c r="C5" s="25" t="s">
        <v>45</v>
      </c>
      <c r="D5" s="54">
        <v>110</v>
      </c>
      <c r="E5" s="54">
        <v>5.5</v>
      </c>
      <c r="F5" s="54">
        <v>10.972499999999998</v>
      </c>
      <c r="G5" s="54">
        <v>126.4725</v>
      </c>
      <c r="H5"/>
      <c r="I5" s="11" t="s">
        <v>38</v>
      </c>
      <c r="J5" s="55">
        <v>80</v>
      </c>
      <c r="K5" s="11" t="s">
        <v>47</v>
      </c>
      <c r="L5" s="55">
        <v>30</v>
      </c>
      <c r="M5" s="11"/>
      <c r="N5" s="55">
        <v>0</v>
      </c>
      <c r="O5" s="11"/>
      <c r="P5" s="55">
        <v>0</v>
      </c>
      <c r="Q5" s="11"/>
      <c r="R5" s="55">
        <v>0</v>
      </c>
      <c r="S5" s="11"/>
      <c r="T5" s="55">
        <v>0</v>
      </c>
      <c r="U5" s="11"/>
      <c r="V5" s="55">
        <v>0</v>
      </c>
      <c r="W5" s="11"/>
      <c r="X5" s="55">
        <v>0</v>
      </c>
      <c r="Y5" s="11"/>
      <c r="Z5" s="55">
        <v>0</v>
      </c>
      <c r="AA5" s="11"/>
      <c r="AB5" s="55">
        <v>0</v>
      </c>
      <c r="AC5" s="11"/>
      <c r="AD5" s="55">
        <v>0</v>
      </c>
      <c r="AE5" s="11"/>
      <c r="AF5" s="55">
        <v>0</v>
      </c>
      <c r="AG5" s="11"/>
      <c r="AH5" s="55">
        <v>0</v>
      </c>
      <c r="AI5" s="11"/>
      <c r="AJ5" s="55">
        <v>0</v>
      </c>
      <c r="AK5" s="11"/>
      <c r="AL5" s="55">
        <v>0</v>
      </c>
    </row>
    <row r="6" spans="1:38" s="13" customFormat="1">
      <c r="A6" s="21"/>
      <c r="B6" s="53"/>
      <c r="C6" s="25"/>
      <c r="D6" s="54"/>
      <c r="E6" s="54"/>
      <c r="F6" s="54"/>
      <c r="G6" s="54"/>
      <c r="H6"/>
      <c r="I6" s="11"/>
      <c r="J6" s="55"/>
      <c r="K6" s="11"/>
      <c r="L6" s="55"/>
      <c r="M6" s="11"/>
      <c r="N6" s="55"/>
      <c r="O6" s="11"/>
      <c r="P6" s="55"/>
      <c r="Q6" s="11"/>
      <c r="R6" s="55"/>
      <c r="S6" s="11"/>
      <c r="T6" s="55"/>
      <c r="U6" s="11"/>
      <c r="V6" s="55"/>
      <c r="W6" s="11"/>
      <c r="X6" s="55"/>
      <c r="Y6" s="11"/>
      <c r="Z6" s="55"/>
      <c r="AA6" s="11"/>
      <c r="AB6" s="55"/>
      <c r="AC6" s="11"/>
      <c r="AD6" s="55"/>
      <c r="AE6" s="11"/>
      <c r="AF6" s="55"/>
      <c r="AG6" s="11"/>
      <c r="AH6" s="55"/>
      <c r="AI6" s="11"/>
      <c r="AJ6" s="55"/>
      <c r="AK6" s="11"/>
      <c r="AL6" s="55"/>
    </row>
    <row r="7" spans="1:38" s="13" customFormat="1" ht="15">
      <c r="A7" s="21"/>
      <c r="B7" s="53"/>
      <c r="C7" s="63" t="s">
        <v>33</v>
      </c>
      <c r="D7" s="64">
        <f>SUBTOTAL(9,D1:D5)</f>
        <v>570</v>
      </c>
      <c r="E7" s="64">
        <f>SUBTOTAL(9,E1:E5)</f>
        <v>28.5</v>
      </c>
      <c r="F7" s="64">
        <f>SUBTOTAL(9,F1:F5)</f>
        <v>56.857499999999995</v>
      </c>
      <c r="G7" s="64">
        <f>SUBTOTAL(9,G1:G5)</f>
        <v>655.35749999999996</v>
      </c>
      <c r="H7"/>
      <c r="I7" s="11"/>
      <c r="J7" s="55"/>
      <c r="K7" s="11"/>
      <c r="L7" s="55"/>
      <c r="M7" s="11"/>
      <c r="N7" s="55"/>
      <c r="O7" s="11"/>
      <c r="P7" s="55"/>
      <c r="Q7" s="11"/>
      <c r="R7" s="55"/>
      <c r="S7" s="11"/>
      <c r="T7" s="55"/>
      <c r="U7" s="11"/>
      <c r="V7" s="55"/>
      <c r="W7" s="11"/>
      <c r="X7" s="55"/>
      <c r="Y7" s="11"/>
      <c r="Z7" s="55"/>
      <c r="AA7" s="11"/>
      <c r="AB7" s="55"/>
      <c r="AC7" s="11"/>
      <c r="AD7" s="55"/>
      <c r="AE7" s="11"/>
      <c r="AF7" s="55"/>
      <c r="AG7" s="11"/>
      <c r="AH7" s="55"/>
      <c r="AI7" s="11"/>
      <c r="AJ7" s="55"/>
      <c r="AK7" s="11"/>
      <c r="AL7" s="55"/>
    </row>
    <row r="8" spans="1:38" s="13" customFormat="1" ht="15">
      <c r="A8" s="21"/>
      <c r="B8" s="53"/>
      <c r="C8" s="63"/>
      <c r="D8" s="64"/>
      <c r="E8" s="64"/>
      <c r="F8" s="64"/>
      <c r="G8" s="64"/>
      <c r="H8"/>
      <c r="I8" s="11"/>
      <c r="J8" s="55"/>
      <c r="K8" s="11"/>
      <c r="L8" s="55"/>
      <c r="M8" s="11"/>
      <c r="N8" s="55"/>
      <c r="O8" s="11"/>
      <c r="P8" s="55"/>
      <c r="Q8" s="11"/>
      <c r="R8" s="55"/>
      <c r="S8" s="11"/>
      <c r="T8" s="55"/>
      <c r="U8" s="11"/>
      <c r="V8" s="55"/>
      <c r="W8" s="11"/>
      <c r="X8" s="55"/>
      <c r="Y8" s="11"/>
      <c r="Z8" s="55"/>
      <c r="AA8" s="11"/>
      <c r="AB8" s="55"/>
      <c r="AC8" s="11"/>
      <c r="AD8" s="55"/>
      <c r="AE8" s="11"/>
      <c r="AF8" s="55"/>
      <c r="AG8" s="11"/>
      <c r="AH8" s="55"/>
      <c r="AI8" s="11"/>
      <c r="AJ8" s="55"/>
      <c r="AK8" s="11"/>
      <c r="AL8" s="55"/>
    </row>
    <row r="9" spans="1:38" s="13" customFormat="1" ht="15">
      <c r="A9" s="21"/>
      <c r="B9" s="53"/>
      <c r="C9" s="63"/>
      <c r="D9" s="64"/>
      <c r="E9" s="64"/>
      <c r="F9" s="64"/>
      <c r="G9" s="64"/>
      <c r="H9"/>
      <c r="I9" s="11"/>
      <c r="J9" s="55"/>
      <c r="K9" s="11"/>
      <c r="L9" s="55"/>
      <c r="M9" s="11"/>
      <c r="N9" s="55"/>
      <c r="O9" s="11"/>
      <c r="P9" s="55"/>
      <c r="Q9" s="11"/>
      <c r="R9" s="55"/>
      <c r="S9" s="11"/>
      <c r="T9" s="55"/>
      <c r="U9" s="11"/>
      <c r="V9" s="55"/>
      <c r="W9" s="11"/>
      <c r="X9" s="55"/>
      <c r="Y9" s="11"/>
      <c r="Z9" s="55"/>
      <c r="AA9" s="11"/>
      <c r="AB9" s="55"/>
      <c r="AC9" s="11"/>
      <c r="AD9" s="55"/>
      <c r="AE9" s="11"/>
      <c r="AF9" s="55"/>
      <c r="AG9" s="11"/>
      <c r="AH9" s="55"/>
      <c r="AI9" s="11"/>
      <c r="AJ9" s="55"/>
      <c r="AK9" s="11"/>
      <c r="AL9" s="55"/>
    </row>
    <row r="10" spans="1:38" ht="15">
      <c r="B10" s="11"/>
      <c r="C10" s="65" t="s">
        <v>40</v>
      </c>
      <c r="D10" s="55"/>
    </row>
    <row r="11" spans="1:38">
      <c r="B11" s="13" t="str">
        <f>IF(Catégorie!A3=0,"",Catégorie!A3)</f>
        <v>EM-RES</v>
      </c>
      <c r="C11" s="13" t="str">
        <f>IF(Catégorie!B3=0,"",Catégorie!B3)</f>
        <v xml:space="preserve">Entretien ménager résidentiel </v>
      </c>
      <c r="D11" s="66">
        <f ca="1">SUM(J11:AL11)</f>
        <v>240</v>
      </c>
      <c r="J11" s="132">
        <f ca="1">SUMPRODUCT(SUBTOTAL(9,INDIRECT(ADDRESS(ROW($A$2:$A$6),COLUMN(J$2:J$6))))*(I$2:I$6=$B11))</f>
        <v>240</v>
      </c>
      <c r="L11" s="132">
        <f ca="1">SUMPRODUCT(SUBTOTAL(9,INDIRECT(ADDRESS(ROW($A$2:$A$6),COLUMN(L$2:L$6))))*(K$2:K$6=$B11))</f>
        <v>0</v>
      </c>
      <c r="N11" s="132">
        <f ca="1">SUMPRODUCT(SUBTOTAL(9,INDIRECT(ADDRESS(ROW($A$2:$A$6),COLUMN(N$2:N$6))))*(M$2:M$6=$B11))</f>
        <v>0</v>
      </c>
      <c r="P11" s="132">
        <f ca="1">SUMPRODUCT(SUBTOTAL(9,INDIRECT(ADDRESS(ROW($A$2:$A$6),COLUMN(P$2:P$6))))*(O$2:O$6=$B11))</f>
        <v>0</v>
      </c>
      <c r="R11" s="132">
        <f ca="1">SUMPRODUCT(SUBTOTAL(9,INDIRECT(ADDRESS(ROW($A$2:$A$6),COLUMN(R$2:R$6))))*(Q$2:Q$6=$B11))</f>
        <v>0</v>
      </c>
      <c r="T11" s="132">
        <f ca="1">SUMPRODUCT(SUBTOTAL(9,INDIRECT(ADDRESS(ROW($A$2:$A$6),COLUMN(T$2:T$6))))*(S$2:S$6=$B11))</f>
        <v>0</v>
      </c>
      <c r="V11" s="132">
        <f ca="1">SUMPRODUCT(SUBTOTAL(9,INDIRECT(ADDRESS(ROW($A$2:$A$6),COLUMN(V$2:V$6))))*(U$2:U$6=$B11))</f>
        <v>0</v>
      </c>
      <c r="X11" s="132">
        <f ca="1">SUMPRODUCT(SUBTOTAL(9,INDIRECT(ADDRESS(ROW($A$2:$A$6),COLUMN(X$2:X$6))))*(W$2:W$6=$B11))</f>
        <v>0</v>
      </c>
      <c r="Z11" s="132">
        <f ca="1">SUMPRODUCT(SUBTOTAL(9,INDIRECT(ADDRESS(ROW($A$2:$A$6),COLUMN(Z$2:Z$6))))*(Y$2:Y$6=$B11))</f>
        <v>0</v>
      </c>
      <c r="AB11" s="132">
        <f ca="1">SUMPRODUCT(SUBTOTAL(9,INDIRECT(ADDRESS(ROW($A$2:$A$6),COLUMN(AB$2:AB$6))))*(AA$2:AA$6=$B11))</f>
        <v>0</v>
      </c>
      <c r="AD11" s="132">
        <f ca="1">SUMPRODUCT(SUBTOTAL(9,INDIRECT(ADDRESS(ROW($A$2:$A$6),COLUMN(AD$2:AD$6))))*(AC$2:AC$6=$B11))</f>
        <v>0</v>
      </c>
      <c r="AF11" s="132">
        <f ca="1">SUMPRODUCT(SUBTOTAL(9,INDIRECT(ADDRESS(ROW($A$2:$A$6),COLUMN(AF$2:AF$6))))*(AE$2:AE$6=$B11))</f>
        <v>0</v>
      </c>
      <c r="AH11" s="132">
        <f ca="1">SUMPRODUCT(SUBTOTAL(9,INDIRECT(ADDRESS(ROW($A$2:$A$6),COLUMN(AH$2:AH$6))))*(AG$2:AG$6=$B11))</f>
        <v>0</v>
      </c>
      <c r="AJ11" s="132">
        <f ca="1">SUMPRODUCT(SUBTOTAL(9,INDIRECT(ADDRESS(ROW($A$2:$A$6),COLUMN(AJ$2:AJ$6))))*(AI$2:AI$6=$B11))</f>
        <v>0</v>
      </c>
      <c r="AL11" s="132">
        <f ca="1">SUMPRODUCT(SUBTOTAL(9,INDIRECT(ADDRESS(ROW($A$2:$A$6),COLUMN(AL$2:AL$6))))*(AK$2:AK$6=$B11))</f>
        <v>0</v>
      </c>
    </row>
    <row r="12" spans="1:38">
      <c r="B12" s="13" t="str">
        <f>IF(Catégorie!A4=0,"",Catégorie!A4)</f>
        <v>EM-COM</v>
      </c>
      <c r="C12" s="13" t="str">
        <f>IF(Catégorie!B4=0,"",Catégorie!B4)</f>
        <v>Entretien ménager commercial</v>
      </c>
      <c r="D12" s="66">
        <f t="shared" ref="D12:D35" ca="1" si="0">SUM(J12:AL12)</f>
        <v>300</v>
      </c>
      <c r="J12" s="132">
        <f t="shared" ref="J12:L35" ca="1" si="1">SUMPRODUCT(SUBTOTAL(9,INDIRECT(ADDRESS(ROW($A$2:$A$6),COLUMN(J$2:J$6))))*(I$2:I$6=$B12))</f>
        <v>300</v>
      </c>
      <c r="L12" s="132">
        <f t="shared" ca="1" si="1"/>
        <v>0</v>
      </c>
      <c r="N12" s="132">
        <f t="shared" ref="N12" ca="1" si="2">SUMPRODUCT(SUBTOTAL(9,INDIRECT(ADDRESS(ROW($A$2:$A$6),COLUMN(N$2:N$6))))*(M$2:M$6=$B12))</f>
        <v>0</v>
      </c>
      <c r="P12" s="132">
        <f t="shared" ref="P12" ca="1" si="3">SUMPRODUCT(SUBTOTAL(9,INDIRECT(ADDRESS(ROW($A$2:$A$6),COLUMN(P$2:P$6))))*(O$2:O$6=$B12))</f>
        <v>0</v>
      </c>
      <c r="R12" s="132">
        <f t="shared" ref="R12" ca="1" si="4">SUMPRODUCT(SUBTOTAL(9,INDIRECT(ADDRESS(ROW($A$2:$A$6),COLUMN(R$2:R$6))))*(Q$2:Q$6=$B12))</f>
        <v>0</v>
      </c>
      <c r="T12" s="132">
        <f t="shared" ref="T12" ca="1" si="5">SUMPRODUCT(SUBTOTAL(9,INDIRECT(ADDRESS(ROW($A$2:$A$6),COLUMN(T$2:T$6))))*(S$2:S$6=$B12))</f>
        <v>0</v>
      </c>
      <c r="V12" s="132">
        <f t="shared" ref="V12" ca="1" si="6">SUMPRODUCT(SUBTOTAL(9,INDIRECT(ADDRESS(ROW($A$2:$A$6),COLUMN(V$2:V$6))))*(U$2:U$6=$B12))</f>
        <v>0</v>
      </c>
      <c r="X12" s="132">
        <f t="shared" ref="X12" ca="1" si="7">SUMPRODUCT(SUBTOTAL(9,INDIRECT(ADDRESS(ROW($A$2:$A$6),COLUMN(X$2:X$6))))*(W$2:W$6=$B12))</f>
        <v>0</v>
      </c>
      <c r="Z12" s="132">
        <f t="shared" ref="Z12" ca="1" si="8">SUMPRODUCT(SUBTOTAL(9,INDIRECT(ADDRESS(ROW($A$2:$A$6),COLUMN(Z$2:Z$6))))*(Y$2:Y$6=$B12))</f>
        <v>0</v>
      </c>
      <c r="AB12" s="132">
        <f t="shared" ref="AB12" ca="1" si="9">SUMPRODUCT(SUBTOTAL(9,INDIRECT(ADDRESS(ROW($A$2:$A$6),COLUMN(AB$2:AB$6))))*(AA$2:AA$6=$B12))</f>
        <v>0</v>
      </c>
      <c r="AD12" s="132">
        <f t="shared" ref="AD12" ca="1" si="10">SUMPRODUCT(SUBTOTAL(9,INDIRECT(ADDRESS(ROW($A$2:$A$6),COLUMN(AD$2:AD$6))))*(AC$2:AC$6=$B12))</f>
        <v>0</v>
      </c>
      <c r="AF12" s="132">
        <f t="shared" ref="AF12" ca="1" si="11">SUMPRODUCT(SUBTOTAL(9,INDIRECT(ADDRESS(ROW($A$2:$A$6),COLUMN(AF$2:AF$6))))*(AE$2:AE$6=$B12))</f>
        <v>0</v>
      </c>
      <c r="AH12" s="132">
        <f t="shared" ref="AH12" ca="1" si="12">SUMPRODUCT(SUBTOTAL(9,INDIRECT(ADDRESS(ROW($A$2:$A$6),COLUMN(AH$2:AH$6))))*(AG$2:AG$6=$B12))</f>
        <v>0</v>
      </c>
      <c r="AJ12" s="132">
        <f t="shared" ref="AJ12" ca="1" si="13">SUMPRODUCT(SUBTOTAL(9,INDIRECT(ADDRESS(ROW($A$2:$A$6),COLUMN(AJ$2:AJ$6))))*(AI$2:AI$6=$B12))</f>
        <v>0</v>
      </c>
      <c r="AL12" s="132">
        <f t="shared" ref="AL12" ca="1" si="14">SUMPRODUCT(SUBTOTAL(9,INDIRECT(ADDRESS(ROW($A$2:$A$6),COLUMN(AL$2:AL$6))))*(AK$2:AK$6=$B12))</f>
        <v>0</v>
      </c>
    </row>
    <row r="13" spans="1:38">
      <c r="B13" s="13" t="str">
        <f>IF(Catégorie!A5=0,"",Catégorie!A5)</f>
        <v>EP-pelouse</v>
      </c>
      <c r="C13" s="13" t="str">
        <f>IF(Catégorie!B5=0,"",Catégorie!B5)</f>
        <v>Entretien paysager - coupe de pelouse</v>
      </c>
      <c r="D13" s="66">
        <f t="shared" ca="1" si="0"/>
        <v>30</v>
      </c>
      <c r="J13" s="132">
        <f t="shared" ca="1" si="1"/>
        <v>0</v>
      </c>
      <c r="L13" s="132">
        <f t="shared" ca="1" si="1"/>
        <v>30</v>
      </c>
      <c r="N13" s="132">
        <f t="shared" ref="N13" ca="1" si="15">SUMPRODUCT(SUBTOTAL(9,INDIRECT(ADDRESS(ROW($A$2:$A$6),COLUMN(N$2:N$6))))*(M$2:M$6=$B13))</f>
        <v>0</v>
      </c>
      <c r="P13" s="132">
        <f t="shared" ref="P13" ca="1" si="16">SUMPRODUCT(SUBTOTAL(9,INDIRECT(ADDRESS(ROW($A$2:$A$6),COLUMN(P$2:P$6))))*(O$2:O$6=$B13))</f>
        <v>0</v>
      </c>
      <c r="R13" s="132">
        <f t="shared" ref="R13" ca="1" si="17">SUMPRODUCT(SUBTOTAL(9,INDIRECT(ADDRESS(ROW($A$2:$A$6),COLUMN(R$2:R$6))))*(Q$2:Q$6=$B13))</f>
        <v>0</v>
      </c>
      <c r="T13" s="132">
        <f t="shared" ref="T13" ca="1" si="18">SUMPRODUCT(SUBTOTAL(9,INDIRECT(ADDRESS(ROW($A$2:$A$6),COLUMN(T$2:T$6))))*(S$2:S$6=$B13))</f>
        <v>0</v>
      </c>
      <c r="V13" s="132">
        <f t="shared" ref="V13" ca="1" si="19">SUMPRODUCT(SUBTOTAL(9,INDIRECT(ADDRESS(ROW($A$2:$A$6),COLUMN(V$2:V$6))))*(U$2:U$6=$B13))</f>
        <v>0</v>
      </c>
      <c r="X13" s="132">
        <f t="shared" ref="X13" ca="1" si="20">SUMPRODUCT(SUBTOTAL(9,INDIRECT(ADDRESS(ROW($A$2:$A$6),COLUMN(X$2:X$6))))*(W$2:W$6=$B13))</f>
        <v>0</v>
      </c>
      <c r="Z13" s="132">
        <f t="shared" ref="Z13" ca="1" si="21">SUMPRODUCT(SUBTOTAL(9,INDIRECT(ADDRESS(ROW($A$2:$A$6),COLUMN(Z$2:Z$6))))*(Y$2:Y$6=$B13))</f>
        <v>0</v>
      </c>
      <c r="AB13" s="132">
        <f t="shared" ref="AB13" ca="1" si="22">SUMPRODUCT(SUBTOTAL(9,INDIRECT(ADDRESS(ROW($A$2:$A$6),COLUMN(AB$2:AB$6))))*(AA$2:AA$6=$B13))</f>
        <v>0</v>
      </c>
      <c r="AD13" s="132">
        <f t="shared" ref="AD13" ca="1" si="23">SUMPRODUCT(SUBTOTAL(9,INDIRECT(ADDRESS(ROW($A$2:$A$6),COLUMN(AD$2:AD$6))))*(AC$2:AC$6=$B13))</f>
        <v>0</v>
      </c>
      <c r="AF13" s="132">
        <f t="shared" ref="AF13" ca="1" si="24">SUMPRODUCT(SUBTOTAL(9,INDIRECT(ADDRESS(ROW($A$2:$A$6),COLUMN(AF$2:AF$6))))*(AE$2:AE$6=$B13))</f>
        <v>0</v>
      </c>
      <c r="AH13" s="132">
        <f t="shared" ref="AH13" ca="1" si="25">SUMPRODUCT(SUBTOTAL(9,INDIRECT(ADDRESS(ROW($A$2:$A$6),COLUMN(AH$2:AH$6))))*(AG$2:AG$6=$B13))</f>
        <v>0</v>
      </c>
      <c r="AJ13" s="132">
        <f t="shared" ref="AJ13" ca="1" si="26">SUMPRODUCT(SUBTOTAL(9,INDIRECT(ADDRESS(ROW($A$2:$A$6),COLUMN(AJ$2:AJ$6))))*(AI$2:AI$6=$B13))</f>
        <v>0</v>
      </c>
      <c r="AL13" s="132">
        <f t="shared" ref="AL13" ca="1" si="27">SUMPRODUCT(SUBTOTAL(9,INDIRECT(ADDRESS(ROW($A$2:$A$6),COLUMN(AL$2:AL$6))))*(AK$2:AK$6=$B13))</f>
        <v>0</v>
      </c>
    </row>
    <row r="14" spans="1:38">
      <c r="B14" s="13" t="str">
        <f>IF(Catégorie!A6=0,"",Catégorie!A6)</f>
        <v/>
      </c>
      <c r="C14" s="13"/>
      <c r="D14" s="66">
        <f t="shared" ca="1" si="0"/>
        <v>0</v>
      </c>
      <c r="J14" s="132">
        <f t="shared" ca="1" si="1"/>
        <v>0</v>
      </c>
      <c r="L14" s="132">
        <f t="shared" ca="1" si="1"/>
        <v>0</v>
      </c>
      <c r="N14" s="132">
        <f t="shared" ref="N14" ca="1" si="28">SUMPRODUCT(SUBTOTAL(9,INDIRECT(ADDRESS(ROW($A$2:$A$6),COLUMN(N$2:N$6))))*(M$2:M$6=$B14))</f>
        <v>0</v>
      </c>
      <c r="P14" s="132">
        <f t="shared" ref="P14" ca="1" si="29">SUMPRODUCT(SUBTOTAL(9,INDIRECT(ADDRESS(ROW($A$2:$A$6),COLUMN(P$2:P$6))))*(O$2:O$6=$B14))</f>
        <v>0</v>
      </c>
      <c r="R14" s="132">
        <f t="shared" ref="R14" ca="1" si="30">SUMPRODUCT(SUBTOTAL(9,INDIRECT(ADDRESS(ROW($A$2:$A$6),COLUMN(R$2:R$6))))*(Q$2:Q$6=$B14))</f>
        <v>0</v>
      </c>
      <c r="T14" s="132">
        <f t="shared" ref="T14" ca="1" si="31">SUMPRODUCT(SUBTOTAL(9,INDIRECT(ADDRESS(ROW($A$2:$A$6),COLUMN(T$2:T$6))))*(S$2:S$6=$B14))</f>
        <v>0</v>
      </c>
      <c r="V14" s="132">
        <f t="shared" ref="V14" ca="1" si="32">SUMPRODUCT(SUBTOTAL(9,INDIRECT(ADDRESS(ROW($A$2:$A$6),COLUMN(V$2:V$6))))*(U$2:U$6=$B14))</f>
        <v>0</v>
      </c>
      <c r="X14" s="132">
        <f t="shared" ref="X14" ca="1" si="33">SUMPRODUCT(SUBTOTAL(9,INDIRECT(ADDRESS(ROW($A$2:$A$6),COLUMN(X$2:X$6))))*(W$2:W$6=$B14))</f>
        <v>0</v>
      </c>
      <c r="Z14" s="132">
        <f t="shared" ref="Z14" ca="1" si="34">SUMPRODUCT(SUBTOTAL(9,INDIRECT(ADDRESS(ROW($A$2:$A$6),COLUMN(Z$2:Z$6))))*(Y$2:Y$6=$B14))</f>
        <v>0</v>
      </c>
      <c r="AB14" s="132">
        <f t="shared" ref="AB14" ca="1" si="35">SUMPRODUCT(SUBTOTAL(9,INDIRECT(ADDRESS(ROW($A$2:$A$6),COLUMN(AB$2:AB$6))))*(AA$2:AA$6=$B14))</f>
        <v>0</v>
      </c>
      <c r="AD14" s="132">
        <f t="shared" ref="AD14" ca="1" si="36">SUMPRODUCT(SUBTOTAL(9,INDIRECT(ADDRESS(ROW($A$2:$A$6),COLUMN(AD$2:AD$6))))*(AC$2:AC$6=$B14))</f>
        <v>0</v>
      </c>
      <c r="AF14" s="132">
        <f t="shared" ref="AF14" ca="1" si="37">SUMPRODUCT(SUBTOTAL(9,INDIRECT(ADDRESS(ROW($A$2:$A$6),COLUMN(AF$2:AF$6))))*(AE$2:AE$6=$B14))</f>
        <v>0</v>
      </c>
      <c r="AH14" s="132">
        <f t="shared" ref="AH14" ca="1" si="38">SUMPRODUCT(SUBTOTAL(9,INDIRECT(ADDRESS(ROW($A$2:$A$6),COLUMN(AH$2:AH$6))))*(AG$2:AG$6=$B14))</f>
        <v>0</v>
      </c>
      <c r="AJ14" s="132">
        <f t="shared" ref="AJ14" ca="1" si="39">SUMPRODUCT(SUBTOTAL(9,INDIRECT(ADDRESS(ROW($A$2:$A$6),COLUMN(AJ$2:AJ$6))))*(AI$2:AI$6=$B14))</f>
        <v>0</v>
      </c>
      <c r="AL14" s="132">
        <f t="shared" ref="AL14" ca="1" si="40">SUMPRODUCT(SUBTOTAL(9,INDIRECT(ADDRESS(ROW($A$2:$A$6),COLUMN(AL$2:AL$6))))*(AK$2:AK$6=$B14))</f>
        <v>0</v>
      </c>
    </row>
    <row r="15" spans="1:38">
      <c r="B15" s="13" t="str">
        <f>IF(Catégorie!A7=0,"",Catégorie!A7)</f>
        <v/>
      </c>
      <c r="C15" s="13" t="str">
        <f>IF(Catégorie!B7=0,"",Catégorie!B7)</f>
        <v/>
      </c>
      <c r="D15" s="66">
        <f t="shared" ca="1" si="0"/>
        <v>0</v>
      </c>
      <c r="J15" s="132">
        <f t="shared" ca="1" si="1"/>
        <v>0</v>
      </c>
      <c r="L15" s="132">
        <f t="shared" ca="1" si="1"/>
        <v>0</v>
      </c>
      <c r="N15" s="132">
        <f t="shared" ref="N15" ca="1" si="41">SUMPRODUCT(SUBTOTAL(9,INDIRECT(ADDRESS(ROW($A$2:$A$6),COLUMN(N$2:N$6))))*(M$2:M$6=$B15))</f>
        <v>0</v>
      </c>
      <c r="P15" s="132">
        <f t="shared" ref="P15" ca="1" si="42">SUMPRODUCT(SUBTOTAL(9,INDIRECT(ADDRESS(ROW($A$2:$A$6),COLUMN(P$2:P$6))))*(O$2:O$6=$B15))</f>
        <v>0</v>
      </c>
      <c r="R15" s="132">
        <f t="shared" ref="R15" ca="1" si="43">SUMPRODUCT(SUBTOTAL(9,INDIRECT(ADDRESS(ROW($A$2:$A$6),COLUMN(R$2:R$6))))*(Q$2:Q$6=$B15))</f>
        <v>0</v>
      </c>
      <c r="T15" s="132">
        <f t="shared" ref="T15" ca="1" si="44">SUMPRODUCT(SUBTOTAL(9,INDIRECT(ADDRESS(ROW($A$2:$A$6),COLUMN(T$2:T$6))))*(S$2:S$6=$B15))</f>
        <v>0</v>
      </c>
      <c r="V15" s="132">
        <f t="shared" ref="V15" ca="1" si="45">SUMPRODUCT(SUBTOTAL(9,INDIRECT(ADDRESS(ROW($A$2:$A$6),COLUMN(V$2:V$6))))*(U$2:U$6=$B15))</f>
        <v>0</v>
      </c>
      <c r="X15" s="132">
        <f t="shared" ref="X15" ca="1" si="46">SUMPRODUCT(SUBTOTAL(9,INDIRECT(ADDRESS(ROW($A$2:$A$6),COLUMN(X$2:X$6))))*(W$2:W$6=$B15))</f>
        <v>0</v>
      </c>
      <c r="Z15" s="132">
        <f t="shared" ref="Z15" ca="1" si="47">SUMPRODUCT(SUBTOTAL(9,INDIRECT(ADDRESS(ROW($A$2:$A$6),COLUMN(Z$2:Z$6))))*(Y$2:Y$6=$B15))</f>
        <v>0</v>
      </c>
      <c r="AB15" s="132">
        <f t="shared" ref="AB15" ca="1" si="48">SUMPRODUCT(SUBTOTAL(9,INDIRECT(ADDRESS(ROW($A$2:$A$6),COLUMN(AB$2:AB$6))))*(AA$2:AA$6=$B15))</f>
        <v>0</v>
      </c>
      <c r="AD15" s="132">
        <f t="shared" ref="AD15" ca="1" si="49">SUMPRODUCT(SUBTOTAL(9,INDIRECT(ADDRESS(ROW($A$2:$A$6),COLUMN(AD$2:AD$6))))*(AC$2:AC$6=$B15))</f>
        <v>0</v>
      </c>
      <c r="AF15" s="132">
        <f t="shared" ref="AF15" ca="1" si="50">SUMPRODUCT(SUBTOTAL(9,INDIRECT(ADDRESS(ROW($A$2:$A$6),COLUMN(AF$2:AF$6))))*(AE$2:AE$6=$B15))</f>
        <v>0</v>
      </c>
      <c r="AH15" s="132">
        <f t="shared" ref="AH15" ca="1" si="51">SUMPRODUCT(SUBTOTAL(9,INDIRECT(ADDRESS(ROW($A$2:$A$6),COLUMN(AH$2:AH$6))))*(AG$2:AG$6=$B15))</f>
        <v>0</v>
      </c>
      <c r="AJ15" s="132">
        <f t="shared" ref="AJ15" ca="1" si="52">SUMPRODUCT(SUBTOTAL(9,INDIRECT(ADDRESS(ROW($A$2:$A$6),COLUMN(AJ$2:AJ$6))))*(AI$2:AI$6=$B15))</f>
        <v>0</v>
      </c>
      <c r="AL15" s="132">
        <f t="shared" ref="AL15" ca="1" si="53">SUMPRODUCT(SUBTOTAL(9,INDIRECT(ADDRESS(ROW($A$2:$A$6),COLUMN(AL$2:AL$6))))*(AK$2:AK$6=$B15))</f>
        <v>0</v>
      </c>
    </row>
    <row r="16" spans="1:38">
      <c r="B16" s="13" t="str">
        <f>IF(Catégorie!A8=0,"",Catégorie!A8)</f>
        <v/>
      </c>
      <c r="C16" s="13" t="str">
        <f>IF(Catégorie!B8=0,"",Catégorie!B8)</f>
        <v/>
      </c>
      <c r="D16" s="66">
        <f t="shared" ca="1" si="0"/>
        <v>0</v>
      </c>
      <c r="J16" s="132">
        <f t="shared" ca="1" si="1"/>
        <v>0</v>
      </c>
      <c r="L16" s="132">
        <f t="shared" ca="1" si="1"/>
        <v>0</v>
      </c>
      <c r="N16" s="132">
        <f t="shared" ref="N16" ca="1" si="54">SUMPRODUCT(SUBTOTAL(9,INDIRECT(ADDRESS(ROW($A$2:$A$6),COLUMN(N$2:N$6))))*(M$2:M$6=$B16))</f>
        <v>0</v>
      </c>
      <c r="P16" s="132">
        <f t="shared" ref="P16" ca="1" si="55">SUMPRODUCT(SUBTOTAL(9,INDIRECT(ADDRESS(ROW($A$2:$A$6),COLUMN(P$2:P$6))))*(O$2:O$6=$B16))</f>
        <v>0</v>
      </c>
      <c r="R16" s="132">
        <f t="shared" ref="R16" ca="1" si="56">SUMPRODUCT(SUBTOTAL(9,INDIRECT(ADDRESS(ROW($A$2:$A$6),COLUMN(R$2:R$6))))*(Q$2:Q$6=$B16))</f>
        <v>0</v>
      </c>
      <c r="T16" s="132">
        <f t="shared" ref="T16" ca="1" si="57">SUMPRODUCT(SUBTOTAL(9,INDIRECT(ADDRESS(ROW($A$2:$A$6),COLUMN(T$2:T$6))))*(S$2:S$6=$B16))</f>
        <v>0</v>
      </c>
      <c r="V16" s="132">
        <f t="shared" ref="V16" ca="1" si="58">SUMPRODUCT(SUBTOTAL(9,INDIRECT(ADDRESS(ROW($A$2:$A$6),COLUMN(V$2:V$6))))*(U$2:U$6=$B16))</f>
        <v>0</v>
      </c>
      <c r="X16" s="132">
        <f t="shared" ref="X16" ca="1" si="59">SUMPRODUCT(SUBTOTAL(9,INDIRECT(ADDRESS(ROW($A$2:$A$6),COLUMN(X$2:X$6))))*(W$2:W$6=$B16))</f>
        <v>0</v>
      </c>
      <c r="Z16" s="132">
        <f t="shared" ref="Z16" ca="1" si="60">SUMPRODUCT(SUBTOTAL(9,INDIRECT(ADDRESS(ROW($A$2:$A$6),COLUMN(Z$2:Z$6))))*(Y$2:Y$6=$B16))</f>
        <v>0</v>
      </c>
      <c r="AB16" s="132">
        <f t="shared" ref="AB16" ca="1" si="61">SUMPRODUCT(SUBTOTAL(9,INDIRECT(ADDRESS(ROW($A$2:$A$6),COLUMN(AB$2:AB$6))))*(AA$2:AA$6=$B16))</f>
        <v>0</v>
      </c>
      <c r="AD16" s="132">
        <f t="shared" ref="AD16" ca="1" si="62">SUMPRODUCT(SUBTOTAL(9,INDIRECT(ADDRESS(ROW($A$2:$A$6),COLUMN(AD$2:AD$6))))*(AC$2:AC$6=$B16))</f>
        <v>0</v>
      </c>
      <c r="AF16" s="132">
        <f t="shared" ref="AF16" ca="1" si="63">SUMPRODUCT(SUBTOTAL(9,INDIRECT(ADDRESS(ROW($A$2:$A$6),COLUMN(AF$2:AF$6))))*(AE$2:AE$6=$B16))</f>
        <v>0</v>
      </c>
      <c r="AH16" s="132">
        <f t="shared" ref="AH16" ca="1" si="64">SUMPRODUCT(SUBTOTAL(9,INDIRECT(ADDRESS(ROW($A$2:$A$6),COLUMN(AH$2:AH$6))))*(AG$2:AG$6=$B16))</f>
        <v>0</v>
      </c>
      <c r="AJ16" s="132">
        <f t="shared" ref="AJ16" ca="1" si="65">SUMPRODUCT(SUBTOTAL(9,INDIRECT(ADDRESS(ROW($A$2:$A$6),COLUMN(AJ$2:AJ$6))))*(AI$2:AI$6=$B16))</f>
        <v>0</v>
      </c>
      <c r="AL16" s="132">
        <f t="shared" ref="AL16" ca="1" si="66">SUMPRODUCT(SUBTOTAL(9,INDIRECT(ADDRESS(ROW($A$2:$A$6),COLUMN(AL$2:AL$6))))*(AK$2:AK$6=$B16))</f>
        <v>0</v>
      </c>
    </row>
    <row r="17" spans="2:38">
      <c r="B17" s="13" t="str">
        <f>IF(Catégorie!A9=0,"",Catégorie!A9)</f>
        <v/>
      </c>
      <c r="C17" s="13" t="str">
        <f>IF(Catégorie!B9=0,"",Catégorie!B9)</f>
        <v/>
      </c>
      <c r="D17" s="66">
        <f t="shared" ca="1" si="0"/>
        <v>0</v>
      </c>
      <c r="J17" s="132">
        <f t="shared" ca="1" si="1"/>
        <v>0</v>
      </c>
      <c r="L17" s="132">
        <f t="shared" ca="1" si="1"/>
        <v>0</v>
      </c>
      <c r="N17" s="132">
        <f t="shared" ref="N17" ca="1" si="67">SUMPRODUCT(SUBTOTAL(9,INDIRECT(ADDRESS(ROW($A$2:$A$6),COLUMN(N$2:N$6))))*(M$2:M$6=$B17))</f>
        <v>0</v>
      </c>
      <c r="P17" s="132">
        <f t="shared" ref="P17" ca="1" si="68">SUMPRODUCT(SUBTOTAL(9,INDIRECT(ADDRESS(ROW($A$2:$A$6),COLUMN(P$2:P$6))))*(O$2:O$6=$B17))</f>
        <v>0</v>
      </c>
      <c r="R17" s="132">
        <f t="shared" ref="R17" ca="1" si="69">SUMPRODUCT(SUBTOTAL(9,INDIRECT(ADDRESS(ROW($A$2:$A$6),COLUMN(R$2:R$6))))*(Q$2:Q$6=$B17))</f>
        <v>0</v>
      </c>
      <c r="T17" s="132">
        <f t="shared" ref="T17" ca="1" si="70">SUMPRODUCT(SUBTOTAL(9,INDIRECT(ADDRESS(ROW($A$2:$A$6),COLUMN(T$2:T$6))))*(S$2:S$6=$B17))</f>
        <v>0</v>
      </c>
      <c r="V17" s="132">
        <f t="shared" ref="V17" ca="1" si="71">SUMPRODUCT(SUBTOTAL(9,INDIRECT(ADDRESS(ROW($A$2:$A$6),COLUMN(V$2:V$6))))*(U$2:U$6=$B17))</f>
        <v>0</v>
      </c>
      <c r="X17" s="132">
        <f t="shared" ref="X17" ca="1" si="72">SUMPRODUCT(SUBTOTAL(9,INDIRECT(ADDRESS(ROW($A$2:$A$6),COLUMN(X$2:X$6))))*(W$2:W$6=$B17))</f>
        <v>0</v>
      </c>
      <c r="Z17" s="132">
        <f t="shared" ref="Z17" ca="1" si="73">SUMPRODUCT(SUBTOTAL(9,INDIRECT(ADDRESS(ROW($A$2:$A$6),COLUMN(Z$2:Z$6))))*(Y$2:Y$6=$B17))</f>
        <v>0</v>
      </c>
      <c r="AB17" s="132">
        <f t="shared" ref="AB17" ca="1" si="74">SUMPRODUCT(SUBTOTAL(9,INDIRECT(ADDRESS(ROW($A$2:$A$6),COLUMN(AB$2:AB$6))))*(AA$2:AA$6=$B17))</f>
        <v>0</v>
      </c>
      <c r="AD17" s="132">
        <f t="shared" ref="AD17" ca="1" si="75">SUMPRODUCT(SUBTOTAL(9,INDIRECT(ADDRESS(ROW($A$2:$A$6),COLUMN(AD$2:AD$6))))*(AC$2:AC$6=$B17))</f>
        <v>0</v>
      </c>
      <c r="AF17" s="132">
        <f t="shared" ref="AF17" ca="1" si="76">SUMPRODUCT(SUBTOTAL(9,INDIRECT(ADDRESS(ROW($A$2:$A$6),COLUMN(AF$2:AF$6))))*(AE$2:AE$6=$B17))</f>
        <v>0</v>
      </c>
      <c r="AH17" s="132">
        <f t="shared" ref="AH17" ca="1" si="77">SUMPRODUCT(SUBTOTAL(9,INDIRECT(ADDRESS(ROW($A$2:$A$6),COLUMN(AH$2:AH$6))))*(AG$2:AG$6=$B17))</f>
        <v>0</v>
      </c>
      <c r="AJ17" s="132">
        <f t="shared" ref="AJ17" ca="1" si="78">SUMPRODUCT(SUBTOTAL(9,INDIRECT(ADDRESS(ROW($A$2:$A$6),COLUMN(AJ$2:AJ$6))))*(AI$2:AI$6=$B17))</f>
        <v>0</v>
      </c>
      <c r="AL17" s="132">
        <f t="shared" ref="AL17" ca="1" si="79">SUMPRODUCT(SUBTOTAL(9,INDIRECT(ADDRESS(ROW($A$2:$A$6),COLUMN(AL$2:AL$6))))*(AK$2:AK$6=$B17))</f>
        <v>0</v>
      </c>
    </row>
    <row r="18" spans="2:38">
      <c r="B18" s="13" t="str">
        <f>IF(Catégorie!A10=0,"",Catégorie!A10)</f>
        <v/>
      </c>
      <c r="C18" s="13" t="str">
        <f>IF(Catégorie!B10=0,"",Catégorie!B10)</f>
        <v/>
      </c>
      <c r="D18" s="66">
        <f t="shared" ca="1" si="0"/>
        <v>0</v>
      </c>
      <c r="J18" s="132">
        <f t="shared" ca="1" si="1"/>
        <v>0</v>
      </c>
      <c r="L18" s="132">
        <f t="shared" ca="1" si="1"/>
        <v>0</v>
      </c>
      <c r="N18" s="132">
        <f t="shared" ref="N18" ca="1" si="80">SUMPRODUCT(SUBTOTAL(9,INDIRECT(ADDRESS(ROW($A$2:$A$6),COLUMN(N$2:N$6))))*(M$2:M$6=$B18))</f>
        <v>0</v>
      </c>
      <c r="P18" s="132">
        <f t="shared" ref="P18" ca="1" si="81">SUMPRODUCT(SUBTOTAL(9,INDIRECT(ADDRESS(ROW($A$2:$A$6),COLUMN(P$2:P$6))))*(O$2:O$6=$B18))</f>
        <v>0</v>
      </c>
      <c r="R18" s="132">
        <f t="shared" ref="R18" ca="1" si="82">SUMPRODUCT(SUBTOTAL(9,INDIRECT(ADDRESS(ROW($A$2:$A$6),COLUMN(R$2:R$6))))*(Q$2:Q$6=$B18))</f>
        <v>0</v>
      </c>
      <c r="T18" s="132">
        <f t="shared" ref="T18" ca="1" si="83">SUMPRODUCT(SUBTOTAL(9,INDIRECT(ADDRESS(ROW($A$2:$A$6),COLUMN(T$2:T$6))))*(S$2:S$6=$B18))</f>
        <v>0</v>
      </c>
      <c r="V18" s="132">
        <f t="shared" ref="V18" ca="1" si="84">SUMPRODUCT(SUBTOTAL(9,INDIRECT(ADDRESS(ROW($A$2:$A$6),COLUMN(V$2:V$6))))*(U$2:U$6=$B18))</f>
        <v>0</v>
      </c>
      <c r="X18" s="132">
        <f t="shared" ref="X18" ca="1" si="85">SUMPRODUCT(SUBTOTAL(9,INDIRECT(ADDRESS(ROW($A$2:$A$6),COLUMN(X$2:X$6))))*(W$2:W$6=$B18))</f>
        <v>0</v>
      </c>
      <c r="Z18" s="132">
        <f t="shared" ref="Z18" ca="1" si="86">SUMPRODUCT(SUBTOTAL(9,INDIRECT(ADDRESS(ROW($A$2:$A$6),COLUMN(Z$2:Z$6))))*(Y$2:Y$6=$B18))</f>
        <v>0</v>
      </c>
      <c r="AB18" s="132">
        <f t="shared" ref="AB18" ca="1" si="87">SUMPRODUCT(SUBTOTAL(9,INDIRECT(ADDRESS(ROW($A$2:$A$6),COLUMN(AB$2:AB$6))))*(AA$2:AA$6=$B18))</f>
        <v>0</v>
      </c>
      <c r="AD18" s="132">
        <f t="shared" ref="AD18" ca="1" si="88">SUMPRODUCT(SUBTOTAL(9,INDIRECT(ADDRESS(ROW($A$2:$A$6),COLUMN(AD$2:AD$6))))*(AC$2:AC$6=$B18))</f>
        <v>0</v>
      </c>
      <c r="AF18" s="132">
        <f t="shared" ref="AF18" ca="1" si="89">SUMPRODUCT(SUBTOTAL(9,INDIRECT(ADDRESS(ROW($A$2:$A$6),COLUMN(AF$2:AF$6))))*(AE$2:AE$6=$B18))</f>
        <v>0</v>
      </c>
      <c r="AH18" s="132">
        <f t="shared" ref="AH18" ca="1" si="90">SUMPRODUCT(SUBTOTAL(9,INDIRECT(ADDRESS(ROW($A$2:$A$6),COLUMN(AH$2:AH$6))))*(AG$2:AG$6=$B18))</f>
        <v>0</v>
      </c>
      <c r="AJ18" s="132">
        <f t="shared" ref="AJ18" ca="1" si="91">SUMPRODUCT(SUBTOTAL(9,INDIRECT(ADDRESS(ROW($A$2:$A$6),COLUMN(AJ$2:AJ$6))))*(AI$2:AI$6=$B18))</f>
        <v>0</v>
      </c>
      <c r="AL18" s="132">
        <f t="shared" ref="AL18" ca="1" si="92">SUMPRODUCT(SUBTOTAL(9,INDIRECT(ADDRESS(ROW($A$2:$A$6),COLUMN(AL$2:AL$6))))*(AK$2:AK$6=$B18))</f>
        <v>0</v>
      </c>
    </row>
    <row r="19" spans="2:38">
      <c r="B19" s="13" t="str">
        <f>IF(Catégorie!A11=0,"",Catégorie!A11)</f>
        <v/>
      </c>
      <c r="C19" s="13" t="str">
        <f>IF(Catégorie!B11=0,"",Catégorie!B11)</f>
        <v/>
      </c>
      <c r="D19" s="66">
        <f t="shared" ca="1" si="0"/>
        <v>0</v>
      </c>
      <c r="J19" s="132">
        <f t="shared" ca="1" si="1"/>
        <v>0</v>
      </c>
      <c r="L19" s="132">
        <f t="shared" ca="1" si="1"/>
        <v>0</v>
      </c>
      <c r="N19" s="132">
        <f t="shared" ref="N19" ca="1" si="93">SUMPRODUCT(SUBTOTAL(9,INDIRECT(ADDRESS(ROW($A$2:$A$6),COLUMN(N$2:N$6))))*(M$2:M$6=$B19))</f>
        <v>0</v>
      </c>
      <c r="P19" s="132">
        <f t="shared" ref="P19" ca="1" si="94">SUMPRODUCT(SUBTOTAL(9,INDIRECT(ADDRESS(ROW($A$2:$A$6),COLUMN(P$2:P$6))))*(O$2:O$6=$B19))</f>
        <v>0</v>
      </c>
      <c r="R19" s="132">
        <f t="shared" ref="R19" ca="1" si="95">SUMPRODUCT(SUBTOTAL(9,INDIRECT(ADDRESS(ROW($A$2:$A$6),COLUMN(R$2:R$6))))*(Q$2:Q$6=$B19))</f>
        <v>0</v>
      </c>
      <c r="T19" s="132">
        <f t="shared" ref="T19" ca="1" si="96">SUMPRODUCT(SUBTOTAL(9,INDIRECT(ADDRESS(ROW($A$2:$A$6),COLUMN(T$2:T$6))))*(S$2:S$6=$B19))</f>
        <v>0</v>
      </c>
      <c r="V19" s="132">
        <f t="shared" ref="V19" ca="1" si="97">SUMPRODUCT(SUBTOTAL(9,INDIRECT(ADDRESS(ROW($A$2:$A$6),COLUMN(V$2:V$6))))*(U$2:U$6=$B19))</f>
        <v>0</v>
      </c>
      <c r="X19" s="132">
        <f t="shared" ref="X19" ca="1" si="98">SUMPRODUCT(SUBTOTAL(9,INDIRECT(ADDRESS(ROW($A$2:$A$6),COLUMN(X$2:X$6))))*(W$2:W$6=$B19))</f>
        <v>0</v>
      </c>
      <c r="Z19" s="132">
        <f t="shared" ref="Z19" ca="1" si="99">SUMPRODUCT(SUBTOTAL(9,INDIRECT(ADDRESS(ROW($A$2:$A$6),COLUMN(Z$2:Z$6))))*(Y$2:Y$6=$B19))</f>
        <v>0</v>
      </c>
      <c r="AB19" s="132">
        <f t="shared" ref="AB19" ca="1" si="100">SUMPRODUCT(SUBTOTAL(9,INDIRECT(ADDRESS(ROW($A$2:$A$6),COLUMN(AB$2:AB$6))))*(AA$2:AA$6=$B19))</f>
        <v>0</v>
      </c>
      <c r="AD19" s="132">
        <f t="shared" ref="AD19" ca="1" si="101">SUMPRODUCT(SUBTOTAL(9,INDIRECT(ADDRESS(ROW($A$2:$A$6),COLUMN(AD$2:AD$6))))*(AC$2:AC$6=$B19))</f>
        <v>0</v>
      </c>
      <c r="AF19" s="132">
        <f t="shared" ref="AF19" ca="1" si="102">SUMPRODUCT(SUBTOTAL(9,INDIRECT(ADDRESS(ROW($A$2:$A$6),COLUMN(AF$2:AF$6))))*(AE$2:AE$6=$B19))</f>
        <v>0</v>
      </c>
      <c r="AH19" s="132">
        <f t="shared" ref="AH19" ca="1" si="103">SUMPRODUCT(SUBTOTAL(9,INDIRECT(ADDRESS(ROW($A$2:$A$6),COLUMN(AH$2:AH$6))))*(AG$2:AG$6=$B19))</f>
        <v>0</v>
      </c>
      <c r="AJ19" s="132">
        <f t="shared" ref="AJ19" ca="1" si="104">SUMPRODUCT(SUBTOTAL(9,INDIRECT(ADDRESS(ROW($A$2:$A$6),COLUMN(AJ$2:AJ$6))))*(AI$2:AI$6=$B19))</f>
        <v>0</v>
      </c>
      <c r="AL19" s="132">
        <f t="shared" ref="AL19" ca="1" si="105">SUMPRODUCT(SUBTOTAL(9,INDIRECT(ADDRESS(ROW($A$2:$A$6),COLUMN(AL$2:AL$6))))*(AK$2:AK$6=$B19))</f>
        <v>0</v>
      </c>
    </row>
    <row r="20" spans="2:38">
      <c r="B20" s="13" t="str">
        <f>IF(Catégorie!A12=0,"",Catégorie!A12)</f>
        <v/>
      </c>
      <c r="C20" s="13" t="str">
        <f>IF(Catégorie!B12=0,"",Catégorie!B12)</f>
        <v/>
      </c>
      <c r="D20" s="66">
        <f t="shared" ca="1" si="0"/>
        <v>0</v>
      </c>
      <c r="J20" s="132">
        <f t="shared" ca="1" si="1"/>
        <v>0</v>
      </c>
      <c r="L20" s="132">
        <f t="shared" ca="1" si="1"/>
        <v>0</v>
      </c>
      <c r="N20" s="132">
        <f t="shared" ref="N20" ca="1" si="106">SUMPRODUCT(SUBTOTAL(9,INDIRECT(ADDRESS(ROW($A$2:$A$6),COLUMN(N$2:N$6))))*(M$2:M$6=$B20))</f>
        <v>0</v>
      </c>
      <c r="P20" s="132">
        <f t="shared" ref="P20" ca="1" si="107">SUMPRODUCT(SUBTOTAL(9,INDIRECT(ADDRESS(ROW($A$2:$A$6),COLUMN(P$2:P$6))))*(O$2:O$6=$B20))</f>
        <v>0</v>
      </c>
      <c r="R20" s="132">
        <f t="shared" ref="R20" ca="1" si="108">SUMPRODUCT(SUBTOTAL(9,INDIRECT(ADDRESS(ROW($A$2:$A$6),COLUMN(R$2:R$6))))*(Q$2:Q$6=$B20))</f>
        <v>0</v>
      </c>
      <c r="T20" s="132">
        <f t="shared" ref="T20" ca="1" si="109">SUMPRODUCT(SUBTOTAL(9,INDIRECT(ADDRESS(ROW($A$2:$A$6),COLUMN(T$2:T$6))))*(S$2:S$6=$B20))</f>
        <v>0</v>
      </c>
      <c r="V20" s="132">
        <f t="shared" ref="V20" ca="1" si="110">SUMPRODUCT(SUBTOTAL(9,INDIRECT(ADDRESS(ROW($A$2:$A$6),COLUMN(V$2:V$6))))*(U$2:U$6=$B20))</f>
        <v>0</v>
      </c>
      <c r="X20" s="132">
        <f t="shared" ref="X20" ca="1" si="111">SUMPRODUCT(SUBTOTAL(9,INDIRECT(ADDRESS(ROW($A$2:$A$6),COLUMN(X$2:X$6))))*(W$2:W$6=$B20))</f>
        <v>0</v>
      </c>
      <c r="Z20" s="132">
        <f t="shared" ref="Z20" ca="1" si="112">SUMPRODUCT(SUBTOTAL(9,INDIRECT(ADDRESS(ROW($A$2:$A$6),COLUMN(Z$2:Z$6))))*(Y$2:Y$6=$B20))</f>
        <v>0</v>
      </c>
      <c r="AB20" s="132">
        <f t="shared" ref="AB20" ca="1" si="113">SUMPRODUCT(SUBTOTAL(9,INDIRECT(ADDRESS(ROW($A$2:$A$6),COLUMN(AB$2:AB$6))))*(AA$2:AA$6=$B20))</f>
        <v>0</v>
      </c>
      <c r="AD20" s="132">
        <f t="shared" ref="AD20" ca="1" si="114">SUMPRODUCT(SUBTOTAL(9,INDIRECT(ADDRESS(ROW($A$2:$A$6),COLUMN(AD$2:AD$6))))*(AC$2:AC$6=$B20))</f>
        <v>0</v>
      </c>
      <c r="AF20" s="132">
        <f t="shared" ref="AF20" ca="1" si="115">SUMPRODUCT(SUBTOTAL(9,INDIRECT(ADDRESS(ROW($A$2:$A$6),COLUMN(AF$2:AF$6))))*(AE$2:AE$6=$B20))</f>
        <v>0</v>
      </c>
      <c r="AH20" s="132">
        <f t="shared" ref="AH20" ca="1" si="116">SUMPRODUCT(SUBTOTAL(9,INDIRECT(ADDRESS(ROW($A$2:$A$6),COLUMN(AH$2:AH$6))))*(AG$2:AG$6=$B20))</f>
        <v>0</v>
      </c>
      <c r="AJ20" s="132">
        <f t="shared" ref="AJ20" ca="1" si="117">SUMPRODUCT(SUBTOTAL(9,INDIRECT(ADDRESS(ROW($A$2:$A$6),COLUMN(AJ$2:AJ$6))))*(AI$2:AI$6=$B20))</f>
        <v>0</v>
      </c>
      <c r="AL20" s="132">
        <f t="shared" ref="AL20" ca="1" si="118">SUMPRODUCT(SUBTOTAL(9,INDIRECT(ADDRESS(ROW($A$2:$A$6),COLUMN(AL$2:AL$6))))*(AK$2:AK$6=$B20))</f>
        <v>0</v>
      </c>
    </row>
    <row r="21" spans="2:38">
      <c r="B21" s="13" t="str">
        <f>IF(Catégorie!A13=0,"",Catégorie!A13)</f>
        <v/>
      </c>
      <c r="C21" s="13" t="str">
        <f>IF(Catégorie!B13=0,"",Catégorie!B13)</f>
        <v/>
      </c>
      <c r="D21" s="66">
        <f t="shared" ca="1" si="0"/>
        <v>0</v>
      </c>
      <c r="J21" s="132">
        <f t="shared" ca="1" si="1"/>
        <v>0</v>
      </c>
      <c r="L21" s="132">
        <f t="shared" ca="1" si="1"/>
        <v>0</v>
      </c>
      <c r="N21" s="132">
        <f t="shared" ref="N21" ca="1" si="119">SUMPRODUCT(SUBTOTAL(9,INDIRECT(ADDRESS(ROW($A$2:$A$6),COLUMN(N$2:N$6))))*(M$2:M$6=$B21))</f>
        <v>0</v>
      </c>
      <c r="P21" s="132">
        <f t="shared" ref="P21" ca="1" si="120">SUMPRODUCT(SUBTOTAL(9,INDIRECT(ADDRESS(ROW($A$2:$A$6),COLUMN(P$2:P$6))))*(O$2:O$6=$B21))</f>
        <v>0</v>
      </c>
      <c r="R21" s="132">
        <f t="shared" ref="R21" ca="1" si="121">SUMPRODUCT(SUBTOTAL(9,INDIRECT(ADDRESS(ROW($A$2:$A$6),COLUMN(R$2:R$6))))*(Q$2:Q$6=$B21))</f>
        <v>0</v>
      </c>
      <c r="T21" s="132">
        <f t="shared" ref="T21" ca="1" si="122">SUMPRODUCT(SUBTOTAL(9,INDIRECT(ADDRESS(ROW($A$2:$A$6),COLUMN(T$2:T$6))))*(S$2:S$6=$B21))</f>
        <v>0</v>
      </c>
      <c r="V21" s="132">
        <f t="shared" ref="V21" ca="1" si="123">SUMPRODUCT(SUBTOTAL(9,INDIRECT(ADDRESS(ROW($A$2:$A$6),COLUMN(V$2:V$6))))*(U$2:U$6=$B21))</f>
        <v>0</v>
      </c>
      <c r="X21" s="132">
        <f t="shared" ref="X21" ca="1" si="124">SUMPRODUCT(SUBTOTAL(9,INDIRECT(ADDRESS(ROW($A$2:$A$6),COLUMN(X$2:X$6))))*(W$2:W$6=$B21))</f>
        <v>0</v>
      </c>
      <c r="Z21" s="132">
        <f t="shared" ref="Z21" ca="1" si="125">SUMPRODUCT(SUBTOTAL(9,INDIRECT(ADDRESS(ROW($A$2:$A$6),COLUMN(Z$2:Z$6))))*(Y$2:Y$6=$B21))</f>
        <v>0</v>
      </c>
      <c r="AB21" s="132">
        <f t="shared" ref="AB21" ca="1" si="126">SUMPRODUCT(SUBTOTAL(9,INDIRECT(ADDRESS(ROW($A$2:$A$6),COLUMN(AB$2:AB$6))))*(AA$2:AA$6=$B21))</f>
        <v>0</v>
      </c>
      <c r="AD21" s="132">
        <f t="shared" ref="AD21" ca="1" si="127">SUMPRODUCT(SUBTOTAL(9,INDIRECT(ADDRESS(ROW($A$2:$A$6),COLUMN(AD$2:AD$6))))*(AC$2:AC$6=$B21))</f>
        <v>0</v>
      </c>
      <c r="AF21" s="132">
        <f t="shared" ref="AF21" ca="1" si="128">SUMPRODUCT(SUBTOTAL(9,INDIRECT(ADDRESS(ROW($A$2:$A$6),COLUMN(AF$2:AF$6))))*(AE$2:AE$6=$B21))</f>
        <v>0</v>
      </c>
      <c r="AH21" s="132">
        <f t="shared" ref="AH21" ca="1" si="129">SUMPRODUCT(SUBTOTAL(9,INDIRECT(ADDRESS(ROW($A$2:$A$6),COLUMN(AH$2:AH$6))))*(AG$2:AG$6=$B21))</f>
        <v>0</v>
      </c>
      <c r="AJ21" s="132">
        <f t="shared" ref="AJ21" ca="1" si="130">SUMPRODUCT(SUBTOTAL(9,INDIRECT(ADDRESS(ROW($A$2:$A$6),COLUMN(AJ$2:AJ$6))))*(AI$2:AI$6=$B21))</f>
        <v>0</v>
      </c>
      <c r="AL21" s="132">
        <f t="shared" ref="AL21" ca="1" si="131">SUMPRODUCT(SUBTOTAL(9,INDIRECT(ADDRESS(ROW($A$2:$A$6),COLUMN(AL$2:AL$6))))*(AK$2:AK$6=$B21))</f>
        <v>0</v>
      </c>
    </row>
    <row r="22" spans="2:38">
      <c r="B22" s="13" t="str">
        <f>IF(Catégorie!A14=0,"",Catégorie!A14)</f>
        <v/>
      </c>
      <c r="C22" s="13" t="str">
        <f>IF(Catégorie!B14=0,"",Catégorie!B14)</f>
        <v/>
      </c>
      <c r="D22" s="66">
        <f t="shared" ca="1" si="0"/>
        <v>0</v>
      </c>
      <c r="J22" s="132">
        <f t="shared" ca="1" si="1"/>
        <v>0</v>
      </c>
      <c r="L22" s="132">
        <f t="shared" ca="1" si="1"/>
        <v>0</v>
      </c>
      <c r="N22" s="132">
        <f t="shared" ref="N22" ca="1" si="132">SUMPRODUCT(SUBTOTAL(9,INDIRECT(ADDRESS(ROW($A$2:$A$6),COLUMN(N$2:N$6))))*(M$2:M$6=$B22))</f>
        <v>0</v>
      </c>
      <c r="P22" s="132">
        <f t="shared" ref="P22" ca="1" si="133">SUMPRODUCT(SUBTOTAL(9,INDIRECT(ADDRESS(ROW($A$2:$A$6),COLUMN(P$2:P$6))))*(O$2:O$6=$B22))</f>
        <v>0</v>
      </c>
      <c r="R22" s="132">
        <f t="shared" ref="R22" ca="1" si="134">SUMPRODUCT(SUBTOTAL(9,INDIRECT(ADDRESS(ROW($A$2:$A$6),COLUMN(R$2:R$6))))*(Q$2:Q$6=$B22))</f>
        <v>0</v>
      </c>
      <c r="T22" s="132">
        <f t="shared" ref="T22" ca="1" si="135">SUMPRODUCT(SUBTOTAL(9,INDIRECT(ADDRESS(ROW($A$2:$A$6),COLUMN(T$2:T$6))))*(S$2:S$6=$B22))</f>
        <v>0</v>
      </c>
      <c r="V22" s="132">
        <f t="shared" ref="V22" ca="1" si="136">SUMPRODUCT(SUBTOTAL(9,INDIRECT(ADDRESS(ROW($A$2:$A$6),COLUMN(V$2:V$6))))*(U$2:U$6=$B22))</f>
        <v>0</v>
      </c>
      <c r="X22" s="132">
        <f t="shared" ref="X22" ca="1" si="137">SUMPRODUCT(SUBTOTAL(9,INDIRECT(ADDRESS(ROW($A$2:$A$6),COLUMN(X$2:X$6))))*(W$2:W$6=$B22))</f>
        <v>0</v>
      </c>
      <c r="Z22" s="132">
        <f t="shared" ref="Z22" ca="1" si="138">SUMPRODUCT(SUBTOTAL(9,INDIRECT(ADDRESS(ROW($A$2:$A$6),COLUMN(Z$2:Z$6))))*(Y$2:Y$6=$B22))</f>
        <v>0</v>
      </c>
      <c r="AB22" s="132">
        <f t="shared" ref="AB22" ca="1" si="139">SUMPRODUCT(SUBTOTAL(9,INDIRECT(ADDRESS(ROW($A$2:$A$6),COLUMN(AB$2:AB$6))))*(AA$2:AA$6=$B22))</f>
        <v>0</v>
      </c>
      <c r="AD22" s="132">
        <f t="shared" ref="AD22" ca="1" si="140">SUMPRODUCT(SUBTOTAL(9,INDIRECT(ADDRESS(ROW($A$2:$A$6),COLUMN(AD$2:AD$6))))*(AC$2:AC$6=$B22))</f>
        <v>0</v>
      </c>
      <c r="AF22" s="132">
        <f t="shared" ref="AF22" ca="1" si="141">SUMPRODUCT(SUBTOTAL(9,INDIRECT(ADDRESS(ROW($A$2:$A$6),COLUMN(AF$2:AF$6))))*(AE$2:AE$6=$B22))</f>
        <v>0</v>
      </c>
      <c r="AH22" s="132">
        <f t="shared" ref="AH22" ca="1" si="142">SUMPRODUCT(SUBTOTAL(9,INDIRECT(ADDRESS(ROW($A$2:$A$6),COLUMN(AH$2:AH$6))))*(AG$2:AG$6=$B22))</f>
        <v>0</v>
      </c>
      <c r="AJ22" s="132">
        <f t="shared" ref="AJ22" ca="1" si="143">SUMPRODUCT(SUBTOTAL(9,INDIRECT(ADDRESS(ROW($A$2:$A$6),COLUMN(AJ$2:AJ$6))))*(AI$2:AI$6=$B22))</f>
        <v>0</v>
      </c>
      <c r="AL22" s="132">
        <f t="shared" ref="AL22" ca="1" si="144">SUMPRODUCT(SUBTOTAL(9,INDIRECT(ADDRESS(ROW($A$2:$A$6),COLUMN(AL$2:AL$6))))*(AK$2:AK$6=$B22))</f>
        <v>0</v>
      </c>
    </row>
    <row r="23" spans="2:38">
      <c r="B23" s="13" t="str">
        <f>IF(Catégorie!A15=0,"",Catégorie!A15)</f>
        <v/>
      </c>
      <c r="C23" s="13" t="str">
        <f>IF(Catégorie!B15=0,"",Catégorie!B15)</f>
        <v/>
      </c>
      <c r="D23" s="66">
        <f t="shared" ca="1" si="0"/>
        <v>0</v>
      </c>
      <c r="J23" s="132">
        <f t="shared" ca="1" si="1"/>
        <v>0</v>
      </c>
      <c r="L23" s="132">
        <f t="shared" ca="1" si="1"/>
        <v>0</v>
      </c>
      <c r="N23" s="132">
        <f t="shared" ref="N23" ca="1" si="145">SUMPRODUCT(SUBTOTAL(9,INDIRECT(ADDRESS(ROW($A$2:$A$6),COLUMN(N$2:N$6))))*(M$2:M$6=$B23))</f>
        <v>0</v>
      </c>
      <c r="P23" s="132">
        <f t="shared" ref="P23" ca="1" si="146">SUMPRODUCT(SUBTOTAL(9,INDIRECT(ADDRESS(ROW($A$2:$A$6),COLUMN(P$2:P$6))))*(O$2:O$6=$B23))</f>
        <v>0</v>
      </c>
      <c r="R23" s="132">
        <f t="shared" ref="R23" ca="1" si="147">SUMPRODUCT(SUBTOTAL(9,INDIRECT(ADDRESS(ROW($A$2:$A$6),COLUMN(R$2:R$6))))*(Q$2:Q$6=$B23))</f>
        <v>0</v>
      </c>
      <c r="T23" s="132">
        <f t="shared" ref="T23" ca="1" si="148">SUMPRODUCT(SUBTOTAL(9,INDIRECT(ADDRESS(ROW($A$2:$A$6),COLUMN(T$2:T$6))))*(S$2:S$6=$B23))</f>
        <v>0</v>
      </c>
      <c r="V23" s="132">
        <f t="shared" ref="V23" ca="1" si="149">SUMPRODUCT(SUBTOTAL(9,INDIRECT(ADDRESS(ROW($A$2:$A$6),COLUMN(V$2:V$6))))*(U$2:U$6=$B23))</f>
        <v>0</v>
      </c>
      <c r="X23" s="132">
        <f t="shared" ref="X23" ca="1" si="150">SUMPRODUCT(SUBTOTAL(9,INDIRECT(ADDRESS(ROW($A$2:$A$6),COLUMN(X$2:X$6))))*(W$2:W$6=$B23))</f>
        <v>0</v>
      </c>
      <c r="Z23" s="132">
        <f t="shared" ref="Z23" ca="1" si="151">SUMPRODUCT(SUBTOTAL(9,INDIRECT(ADDRESS(ROW($A$2:$A$6),COLUMN(Z$2:Z$6))))*(Y$2:Y$6=$B23))</f>
        <v>0</v>
      </c>
      <c r="AB23" s="132">
        <f t="shared" ref="AB23" ca="1" si="152">SUMPRODUCT(SUBTOTAL(9,INDIRECT(ADDRESS(ROW($A$2:$A$6),COLUMN(AB$2:AB$6))))*(AA$2:AA$6=$B23))</f>
        <v>0</v>
      </c>
      <c r="AD23" s="132">
        <f t="shared" ref="AD23" ca="1" si="153">SUMPRODUCT(SUBTOTAL(9,INDIRECT(ADDRESS(ROW($A$2:$A$6),COLUMN(AD$2:AD$6))))*(AC$2:AC$6=$B23))</f>
        <v>0</v>
      </c>
      <c r="AF23" s="132">
        <f t="shared" ref="AF23" ca="1" si="154">SUMPRODUCT(SUBTOTAL(9,INDIRECT(ADDRESS(ROW($A$2:$A$6),COLUMN(AF$2:AF$6))))*(AE$2:AE$6=$B23))</f>
        <v>0</v>
      </c>
      <c r="AH23" s="132">
        <f t="shared" ref="AH23" ca="1" si="155">SUMPRODUCT(SUBTOTAL(9,INDIRECT(ADDRESS(ROW($A$2:$A$6),COLUMN(AH$2:AH$6))))*(AG$2:AG$6=$B23))</f>
        <v>0</v>
      </c>
      <c r="AJ23" s="132">
        <f t="shared" ref="AJ23" ca="1" si="156">SUMPRODUCT(SUBTOTAL(9,INDIRECT(ADDRESS(ROW($A$2:$A$6),COLUMN(AJ$2:AJ$6))))*(AI$2:AI$6=$B23))</f>
        <v>0</v>
      </c>
      <c r="AL23" s="132">
        <f t="shared" ref="AL23" ca="1" si="157">SUMPRODUCT(SUBTOTAL(9,INDIRECT(ADDRESS(ROW($A$2:$A$6),COLUMN(AL$2:AL$6))))*(AK$2:AK$6=$B23))</f>
        <v>0</v>
      </c>
    </row>
    <row r="24" spans="2:38">
      <c r="B24" s="13" t="str">
        <f>IF(Catégorie!A16=0,"",Catégorie!A16)</f>
        <v/>
      </c>
      <c r="C24" s="13" t="str">
        <f>IF(Catégorie!B16=0,"",Catégorie!B16)</f>
        <v/>
      </c>
      <c r="D24" s="66">
        <f t="shared" ca="1" si="0"/>
        <v>0</v>
      </c>
      <c r="J24" s="132">
        <f t="shared" ca="1" si="1"/>
        <v>0</v>
      </c>
      <c r="L24" s="132">
        <f t="shared" ca="1" si="1"/>
        <v>0</v>
      </c>
      <c r="N24" s="132">
        <f t="shared" ref="N24" ca="1" si="158">SUMPRODUCT(SUBTOTAL(9,INDIRECT(ADDRESS(ROW($A$2:$A$6),COLUMN(N$2:N$6))))*(M$2:M$6=$B24))</f>
        <v>0</v>
      </c>
      <c r="P24" s="132">
        <f t="shared" ref="P24" ca="1" si="159">SUMPRODUCT(SUBTOTAL(9,INDIRECT(ADDRESS(ROW($A$2:$A$6),COLUMN(P$2:P$6))))*(O$2:O$6=$B24))</f>
        <v>0</v>
      </c>
      <c r="R24" s="132">
        <f t="shared" ref="R24" ca="1" si="160">SUMPRODUCT(SUBTOTAL(9,INDIRECT(ADDRESS(ROW($A$2:$A$6),COLUMN(R$2:R$6))))*(Q$2:Q$6=$B24))</f>
        <v>0</v>
      </c>
      <c r="T24" s="132">
        <f t="shared" ref="T24" ca="1" si="161">SUMPRODUCT(SUBTOTAL(9,INDIRECT(ADDRESS(ROW($A$2:$A$6),COLUMN(T$2:T$6))))*(S$2:S$6=$B24))</f>
        <v>0</v>
      </c>
      <c r="V24" s="132">
        <f t="shared" ref="V24" ca="1" si="162">SUMPRODUCT(SUBTOTAL(9,INDIRECT(ADDRESS(ROW($A$2:$A$6),COLUMN(V$2:V$6))))*(U$2:U$6=$B24))</f>
        <v>0</v>
      </c>
      <c r="X24" s="132">
        <f t="shared" ref="X24" ca="1" si="163">SUMPRODUCT(SUBTOTAL(9,INDIRECT(ADDRESS(ROW($A$2:$A$6),COLUMN(X$2:X$6))))*(W$2:W$6=$B24))</f>
        <v>0</v>
      </c>
      <c r="Z24" s="132">
        <f t="shared" ref="Z24" ca="1" si="164">SUMPRODUCT(SUBTOTAL(9,INDIRECT(ADDRESS(ROW($A$2:$A$6),COLUMN(Z$2:Z$6))))*(Y$2:Y$6=$B24))</f>
        <v>0</v>
      </c>
      <c r="AB24" s="132">
        <f t="shared" ref="AB24" ca="1" si="165">SUMPRODUCT(SUBTOTAL(9,INDIRECT(ADDRESS(ROW($A$2:$A$6),COLUMN(AB$2:AB$6))))*(AA$2:AA$6=$B24))</f>
        <v>0</v>
      </c>
      <c r="AD24" s="132">
        <f t="shared" ref="AD24" ca="1" si="166">SUMPRODUCT(SUBTOTAL(9,INDIRECT(ADDRESS(ROW($A$2:$A$6),COLUMN(AD$2:AD$6))))*(AC$2:AC$6=$B24))</f>
        <v>0</v>
      </c>
      <c r="AF24" s="132">
        <f t="shared" ref="AF24" ca="1" si="167">SUMPRODUCT(SUBTOTAL(9,INDIRECT(ADDRESS(ROW($A$2:$A$6),COLUMN(AF$2:AF$6))))*(AE$2:AE$6=$B24))</f>
        <v>0</v>
      </c>
      <c r="AH24" s="132">
        <f t="shared" ref="AH24" ca="1" si="168">SUMPRODUCT(SUBTOTAL(9,INDIRECT(ADDRESS(ROW($A$2:$A$6),COLUMN(AH$2:AH$6))))*(AG$2:AG$6=$B24))</f>
        <v>0</v>
      </c>
      <c r="AJ24" s="132">
        <f t="shared" ref="AJ24" ca="1" si="169">SUMPRODUCT(SUBTOTAL(9,INDIRECT(ADDRESS(ROW($A$2:$A$6),COLUMN(AJ$2:AJ$6))))*(AI$2:AI$6=$B24))</f>
        <v>0</v>
      </c>
      <c r="AL24" s="132">
        <f t="shared" ref="AL24" ca="1" si="170">SUMPRODUCT(SUBTOTAL(9,INDIRECT(ADDRESS(ROW($A$2:$A$6),COLUMN(AL$2:AL$6))))*(AK$2:AK$6=$B24))</f>
        <v>0</v>
      </c>
    </row>
    <row r="25" spans="2:38">
      <c r="B25" s="13" t="str">
        <f>IF(Catégorie!A17=0,"",Catégorie!A17)</f>
        <v/>
      </c>
      <c r="C25" s="13" t="str">
        <f>IF(Catégorie!B17=0,"",Catégorie!B17)</f>
        <v/>
      </c>
      <c r="D25" s="66">
        <f t="shared" ca="1" si="0"/>
        <v>0</v>
      </c>
      <c r="J25" s="132">
        <f t="shared" ca="1" si="1"/>
        <v>0</v>
      </c>
      <c r="L25" s="132">
        <f t="shared" ca="1" si="1"/>
        <v>0</v>
      </c>
      <c r="N25" s="132">
        <f t="shared" ref="N25" ca="1" si="171">SUMPRODUCT(SUBTOTAL(9,INDIRECT(ADDRESS(ROW($A$2:$A$6),COLUMN(N$2:N$6))))*(M$2:M$6=$B25))</f>
        <v>0</v>
      </c>
      <c r="P25" s="132">
        <f t="shared" ref="P25" ca="1" si="172">SUMPRODUCT(SUBTOTAL(9,INDIRECT(ADDRESS(ROW($A$2:$A$6),COLUMN(P$2:P$6))))*(O$2:O$6=$B25))</f>
        <v>0</v>
      </c>
      <c r="R25" s="132">
        <f t="shared" ref="R25" ca="1" si="173">SUMPRODUCT(SUBTOTAL(9,INDIRECT(ADDRESS(ROW($A$2:$A$6),COLUMN(R$2:R$6))))*(Q$2:Q$6=$B25))</f>
        <v>0</v>
      </c>
      <c r="T25" s="132">
        <f t="shared" ref="T25" ca="1" si="174">SUMPRODUCT(SUBTOTAL(9,INDIRECT(ADDRESS(ROW($A$2:$A$6),COLUMN(T$2:T$6))))*(S$2:S$6=$B25))</f>
        <v>0</v>
      </c>
      <c r="V25" s="132">
        <f t="shared" ref="V25" ca="1" si="175">SUMPRODUCT(SUBTOTAL(9,INDIRECT(ADDRESS(ROW($A$2:$A$6),COLUMN(V$2:V$6))))*(U$2:U$6=$B25))</f>
        <v>0</v>
      </c>
      <c r="X25" s="132">
        <f t="shared" ref="X25" ca="1" si="176">SUMPRODUCT(SUBTOTAL(9,INDIRECT(ADDRESS(ROW($A$2:$A$6),COLUMN(X$2:X$6))))*(W$2:W$6=$B25))</f>
        <v>0</v>
      </c>
      <c r="Z25" s="132">
        <f t="shared" ref="Z25" ca="1" si="177">SUMPRODUCT(SUBTOTAL(9,INDIRECT(ADDRESS(ROW($A$2:$A$6),COLUMN(Z$2:Z$6))))*(Y$2:Y$6=$B25))</f>
        <v>0</v>
      </c>
      <c r="AB25" s="132">
        <f t="shared" ref="AB25" ca="1" si="178">SUMPRODUCT(SUBTOTAL(9,INDIRECT(ADDRESS(ROW($A$2:$A$6),COLUMN(AB$2:AB$6))))*(AA$2:AA$6=$B25))</f>
        <v>0</v>
      </c>
      <c r="AD25" s="132">
        <f t="shared" ref="AD25" ca="1" si="179">SUMPRODUCT(SUBTOTAL(9,INDIRECT(ADDRESS(ROW($A$2:$A$6),COLUMN(AD$2:AD$6))))*(AC$2:AC$6=$B25))</f>
        <v>0</v>
      </c>
      <c r="AF25" s="132">
        <f t="shared" ref="AF25" ca="1" si="180">SUMPRODUCT(SUBTOTAL(9,INDIRECT(ADDRESS(ROW($A$2:$A$6),COLUMN(AF$2:AF$6))))*(AE$2:AE$6=$B25))</f>
        <v>0</v>
      </c>
      <c r="AH25" s="132">
        <f t="shared" ref="AH25" ca="1" si="181">SUMPRODUCT(SUBTOTAL(9,INDIRECT(ADDRESS(ROW($A$2:$A$6),COLUMN(AH$2:AH$6))))*(AG$2:AG$6=$B25))</f>
        <v>0</v>
      </c>
      <c r="AJ25" s="132">
        <f t="shared" ref="AJ25" ca="1" si="182">SUMPRODUCT(SUBTOTAL(9,INDIRECT(ADDRESS(ROW($A$2:$A$6),COLUMN(AJ$2:AJ$6))))*(AI$2:AI$6=$B25))</f>
        <v>0</v>
      </c>
      <c r="AL25" s="132">
        <f t="shared" ref="AL25" ca="1" si="183">SUMPRODUCT(SUBTOTAL(9,INDIRECT(ADDRESS(ROW($A$2:$A$6),COLUMN(AL$2:AL$6))))*(AK$2:AK$6=$B25))</f>
        <v>0</v>
      </c>
    </row>
    <row r="26" spans="2:38">
      <c r="B26" s="13" t="str">
        <f>IF(Catégorie!A18=0,"",Catégorie!A18)</f>
        <v/>
      </c>
      <c r="C26" s="13" t="str">
        <f>IF(Catégorie!B18=0,"",Catégorie!B18)</f>
        <v/>
      </c>
      <c r="D26" s="66">
        <f t="shared" ca="1" si="0"/>
        <v>0</v>
      </c>
      <c r="J26" s="132">
        <f t="shared" ca="1" si="1"/>
        <v>0</v>
      </c>
      <c r="L26" s="132">
        <f t="shared" ca="1" si="1"/>
        <v>0</v>
      </c>
      <c r="N26" s="132">
        <f t="shared" ref="N26" ca="1" si="184">SUMPRODUCT(SUBTOTAL(9,INDIRECT(ADDRESS(ROW($A$2:$A$6),COLUMN(N$2:N$6))))*(M$2:M$6=$B26))</f>
        <v>0</v>
      </c>
      <c r="P26" s="132">
        <f t="shared" ref="P26" ca="1" si="185">SUMPRODUCT(SUBTOTAL(9,INDIRECT(ADDRESS(ROW($A$2:$A$6),COLUMN(P$2:P$6))))*(O$2:O$6=$B26))</f>
        <v>0</v>
      </c>
      <c r="R26" s="132">
        <f t="shared" ref="R26" ca="1" si="186">SUMPRODUCT(SUBTOTAL(9,INDIRECT(ADDRESS(ROW($A$2:$A$6),COLUMN(R$2:R$6))))*(Q$2:Q$6=$B26))</f>
        <v>0</v>
      </c>
      <c r="T26" s="132">
        <f t="shared" ref="T26" ca="1" si="187">SUMPRODUCT(SUBTOTAL(9,INDIRECT(ADDRESS(ROW($A$2:$A$6),COLUMN(T$2:T$6))))*(S$2:S$6=$B26))</f>
        <v>0</v>
      </c>
      <c r="V26" s="132">
        <f t="shared" ref="V26" ca="1" si="188">SUMPRODUCT(SUBTOTAL(9,INDIRECT(ADDRESS(ROW($A$2:$A$6),COLUMN(V$2:V$6))))*(U$2:U$6=$B26))</f>
        <v>0</v>
      </c>
      <c r="X26" s="132">
        <f t="shared" ref="X26" ca="1" si="189">SUMPRODUCT(SUBTOTAL(9,INDIRECT(ADDRESS(ROW($A$2:$A$6),COLUMN(X$2:X$6))))*(W$2:W$6=$B26))</f>
        <v>0</v>
      </c>
      <c r="Z26" s="132">
        <f t="shared" ref="Z26" ca="1" si="190">SUMPRODUCT(SUBTOTAL(9,INDIRECT(ADDRESS(ROW($A$2:$A$6),COLUMN(Z$2:Z$6))))*(Y$2:Y$6=$B26))</f>
        <v>0</v>
      </c>
      <c r="AB26" s="132">
        <f t="shared" ref="AB26" ca="1" si="191">SUMPRODUCT(SUBTOTAL(9,INDIRECT(ADDRESS(ROW($A$2:$A$6),COLUMN(AB$2:AB$6))))*(AA$2:AA$6=$B26))</f>
        <v>0</v>
      </c>
      <c r="AD26" s="132">
        <f t="shared" ref="AD26" ca="1" si="192">SUMPRODUCT(SUBTOTAL(9,INDIRECT(ADDRESS(ROW($A$2:$A$6),COLUMN(AD$2:AD$6))))*(AC$2:AC$6=$B26))</f>
        <v>0</v>
      </c>
      <c r="AF26" s="132">
        <f t="shared" ref="AF26" ca="1" si="193">SUMPRODUCT(SUBTOTAL(9,INDIRECT(ADDRESS(ROW($A$2:$A$6),COLUMN(AF$2:AF$6))))*(AE$2:AE$6=$B26))</f>
        <v>0</v>
      </c>
      <c r="AH26" s="132">
        <f t="shared" ref="AH26" ca="1" si="194">SUMPRODUCT(SUBTOTAL(9,INDIRECT(ADDRESS(ROW($A$2:$A$6),COLUMN(AH$2:AH$6))))*(AG$2:AG$6=$B26))</f>
        <v>0</v>
      </c>
      <c r="AJ26" s="132">
        <f t="shared" ref="AJ26" ca="1" si="195">SUMPRODUCT(SUBTOTAL(9,INDIRECT(ADDRESS(ROW($A$2:$A$6),COLUMN(AJ$2:AJ$6))))*(AI$2:AI$6=$B26))</f>
        <v>0</v>
      </c>
      <c r="AL26" s="132">
        <f t="shared" ref="AL26" ca="1" si="196">SUMPRODUCT(SUBTOTAL(9,INDIRECT(ADDRESS(ROW($A$2:$A$6),COLUMN(AL$2:AL$6))))*(AK$2:AK$6=$B26))</f>
        <v>0</v>
      </c>
    </row>
    <row r="27" spans="2:38">
      <c r="B27" s="13" t="str">
        <f>IF(Catégorie!A19=0,"",Catégorie!A19)</f>
        <v/>
      </c>
      <c r="C27" s="13" t="str">
        <f>IF(Catégorie!B19=0,"",Catégorie!B19)</f>
        <v/>
      </c>
      <c r="D27" s="66">
        <f t="shared" ca="1" si="0"/>
        <v>0</v>
      </c>
      <c r="J27" s="132">
        <f t="shared" ca="1" si="1"/>
        <v>0</v>
      </c>
      <c r="L27" s="132">
        <f t="shared" ca="1" si="1"/>
        <v>0</v>
      </c>
      <c r="N27" s="132">
        <f t="shared" ref="N27" ca="1" si="197">SUMPRODUCT(SUBTOTAL(9,INDIRECT(ADDRESS(ROW($A$2:$A$6),COLUMN(N$2:N$6))))*(M$2:M$6=$B27))</f>
        <v>0</v>
      </c>
      <c r="P27" s="132">
        <f t="shared" ref="P27" ca="1" si="198">SUMPRODUCT(SUBTOTAL(9,INDIRECT(ADDRESS(ROW($A$2:$A$6),COLUMN(P$2:P$6))))*(O$2:O$6=$B27))</f>
        <v>0</v>
      </c>
      <c r="R27" s="132">
        <f t="shared" ref="R27" ca="1" si="199">SUMPRODUCT(SUBTOTAL(9,INDIRECT(ADDRESS(ROW($A$2:$A$6),COLUMN(R$2:R$6))))*(Q$2:Q$6=$B27))</f>
        <v>0</v>
      </c>
      <c r="T27" s="132">
        <f t="shared" ref="T27" ca="1" si="200">SUMPRODUCT(SUBTOTAL(9,INDIRECT(ADDRESS(ROW($A$2:$A$6),COLUMN(T$2:T$6))))*(S$2:S$6=$B27))</f>
        <v>0</v>
      </c>
      <c r="V27" s="132">
        <f t="shared" ref="V27" ca="1" si="201">SUMPRODUCT(SUBTOTAL(9,INDIRECT(ADDRESS(ROW($A$2:$A$6),COLUMN(V$2:V$6))))*(U$2:U$6=$B27))</f>
        <v>0</v>
      </c>
      <c r="X27" s="132">
        <f t="shared" ref="X27" ca="1" si="202">SUMPRODUCT(SUBTOTAL(9,INDIRECT(ADDRESS(ROW($A$2:$A$6),COLUMN(X$2:X$6))))*(W$2:W$6=$B27))</f>
        <v>0</v>
      </c>
      <c r="Z27" s="132">
        <f t="shared" ref="Z27" ca="1" si="203">SUMPRODUCT(SUBTOTAL(9,INDIRECT(ADDRESS(ROW($A$2:$A$6),COLUMN(Z$2:Z$6))))*(Y$2:Y$6=$B27))</f>
        <v>0</v>
      </c>
      <c r="AB27" s="132">
        <f t="shared" ref="AB27" ca="1" si="204">SUMPRODUCT(SUBTOTAL(9,INDIRECT(ADDRESS(ROW($A$2:$A$6),COLUMN(AB$2:AB$6))))*(AA$2:AA$6=$B27))</f>
        <v>0</v>
      </c>
      <c r="AD27" s="132">
        <f t="shared" ref="AD27" ca="1" si="205">SUMPRODUCT(SUBTOTAL(9,INDIRECT(ADDRESS(ROW($A$2:$A$6),COLUMN(AD$2:AD$6))))*(AC$2:AC$6=$B27))</f>
        <v>0</v>
      </c>
      <c r="AF27" s="132">
        <f t="shared" ref="AF27" ca="1" si="206">SUMPRODUCT(SUBTOTAL(9,INDIRECT(ADDRESS(ROW($A$2:$A$6),COLUMN(AF$2:AF$6))))*(AE$2:AE$6=$B27))</f>
        <v>0</v>
      </c>
      <c r="AH27" s="132">
        <f t="shared" ref="AH27" ca="1" si="207">SUMPRODUCT(SUBTOTAL(9,INDIRECT(ADDRESS(ROW($A$2:$A$6),COLUMN(AH$2:AH$6))))*(AG$2:AG$6=$B27))</f>
        <v>0</v>
      </c>
      <c r="AJ27" s="132">
        <f t="shared" ref="AJ27" ca="1" si="208">SUMPRODUCT(SUBTOTAL(9,INDIRECT(ADDRESS(ROW($A$2:$A$6),COLUMN(AJ$2:AJ$6))))*(AI$2:AI$6=$B27))</f>
        <v>0</v>
      </c>
      <c r="AL27" s="132">
        <f t="shared" ref="AL27" ca="1" si="209">SUMPRODUCT(SUBTOTAL(9,INDIRECT(ADDRESS(ROW($A$2:$A$6),COLUMN(AL$2:AL$6))))*(AK$2:AK$6=$B27))</f>
        <v>0</v>
      </c>
    </row>
    <row r="28" spans="2:38">
      <c r="B28" s="13" t="str">
        <f>IF(Catégorie!A20=0,"",Catégorie!A20)</f>
        <v/>
      </c>
      <c r="C28" s="13" t="str">
        <f>IF(Catégorie!B20=0,"",Catégorie!B20)</f>
        <v/>
      </c>
      <c r="D28" s="66">
        <f t="shared" ca="1" si="0"/>
        <v>0</v>
      </c>
      <c r="J28" s="132">
        <f t="shared" ca="1" si="1"/>
        <v>0</v>
      </c>
      <c r="L28" s="132">
        <f t="shared" ca="1" si="1"/>
        <v>0</v>
      </c>
      <c r="N28" s="132">
        <f t="shared" ref="N28" ca="1" si="210">SUMPRODUCT(SUBTOTAL(9,INDIRECT(ADDRESS(ROW($A$2:$A$6),COLUMN(N$2:N$6))))*(M$2:M$6=$B28))</f>
        <v>0</v>
      </c>
      <c r="P28" s="132">
        <f t="shared" ref="P28" ca="1" si="211">SUMPRODUCT(SUBTOTAL(9,INDIRECT(ADDRESS(ROW($A$2:$A$6),COLUMN(P$2:P$6))))*(O$2:O$6=$B28))</f>
        <v>0</v>
      </c>
      <c r="R28" s="132">
        <f t="shared" ref="R28" ca="1" si="212">SUMPRODUCT(SUBTOTAL(9,INDIRECT(ADDRESS(ROW($A$2:$A$6),COLUMN(R$2:R$6))))*(Q$2:Q$6=$B28))</f>
        <v>0</v>
      </c>
      <c r="T28" s="132">
        <f t="shared" ref="T28" ca="1" si="213">SUMPRODUCT(SUBTOTAL(9,INDIRECT(ADDRESS(ROW($A$2:$A$6),COLUMN(T$2:T$6))))*(S$2:S$6=$B28))</f>
        <v>0</v>
      </c>
      <c r="V28" s="132">
        <f t="shared" ref="V28" ca="1" si="214">SUMPRODUCT(SUBTOTAL(9,INDIRECT(ADDRESS(ROW($A$2:$A$6),COLUMN(V$2:V$6))))*(U$2:U$6=$B28))</f>
        <v>0</v>
      </c>
      <c r="X28" s="132">
        <f t="shared" ref="X28" ca="1" si="215">SUMPRODUCT(SUBTOTAL(9,INDIRECT(ADDRESS(ROW($A$2:$A$6),COLUMN(X$2:X$6))))*(W$2:W$6=$B28))</f>
        <v>0</v>
      </c>
      <c r="Z28" s="132">
        <f t="shared" ref="Z28" ca="1" si="216">SUMPRODUCT(SUBTOTAL(9,INDIRECT(ADDRESS(ROW($A$2:$A$6),COLUMN(Z$2:Z$6))))*(Y$2:Y$6=$B28))</f>
        <v>0</v>
      </c>
      <c r="AB28" s="132">
        <f t="shared" ref="AB28" ca="1" si="217">SUMPRODUCT(SUBTOTAL(9,INDIRECT(ADDRESS(ROW($A$2:$A$6),COLUMN(AB$2:AB$6))))*(AA$2:AA$6=$B28))</f>
        <v>0</v>
      </c>
      <c r="AD28" s="132">
        <f t="shared" ref="AD28" ca="1" si="218">SUMPRODUCT(SUBTOTAL(9,INDIRECT(ADDRESS(ROW($A$2:$A$6),COLUMN(AD$2:AD$6))))*(AC$2:AC$6=$B28))</f>
        <v>0</v>
      </c>
      <c r="AF28" s="132">
        <f t="shared" ref="AF28" ca="1" si="219">SUMPRODUCT(SUBTOTAL(9,INDIRECT(ADDRESS(ROW($A$2:$A$6),COLUMN(AF$2:AF$6))))*(AE$2:AE$6=$B28))</f>
        <v>0</v>
      </c>
      <c r="AH28" s="132">
        <f t="shared" ref="AH28" ca="1" si="220">SUMPRODUCT(SUBTOTAL(9,INDIRECT(ADDRESS(ROW($A$2:$A$6),COLUMN(AH$2:AH$6))))*(AG$2:AG$6=$B28))</f>
        <v>0</v>
      </c>
      <c r="AJ28" s="132">
        <f t="shared" ref="AJ28" ca="1" si="221">SUMPRODUCT(SUBTOTAL(9,INDIRECT(ADDRESS(ROW($A$2:$A$6),COLUMN(AJ$2:AJ$6))))*(AI$2:AI$6=$B28))</f>
        <v>0</v>
      </c>
      <c r="AL28" s="132">
        <f t="shared" ref="AL28" ca="1" si="222">SUMPRODUCT(SUBTOTAL(9,INDIRECT(ADDRESS(ROW($A$2:$A$6),COLUMN(AL$2:AL$6))))*(AK$2:AK$6=$B28))</f>
        <v>0</v>
      </c>
    </row>
    <row r="29" spans="2:38">
      <c r="B29" s="13" t="str">
        <f>IF(Catégorie!A21=0,"",Catégorie!A21)</f>
        <v/>
      </c>
      <c r="C29" s="13" t="str">
        <f>IF(Catégorie!B21=0,"",Catégorie!B21)</f>
        <v/>
      </c>
      <c r="D29" s="66">
        <f t="shared" ca="1" si="0"/>
        <v>0</v>
      </c>
      <c r="J29" s="132">
        <f t="shared" ca="1" si="1"/>
        <v>0</v>
      </c>
      <c r="L29" s="132">
        <f t="shared" ca="1" si="1"/>
        <v>0</v>
      </c>
      <c r="N29" s="132">
        <f t="shared" ref="N29" ca="1" si="223">SUMPRODUCT(SUBTOTAL(9,INDIRECT(ADDRESS(ROW($A$2:$A$6),COLUMN(N$2:N$6))))*(M$2:M$6=$B29))</f>
        <v>0</v>
      </c>
      <c r="P29" s="132">
        <f t="shared" ref="P29" ca="1" si="224">SUMPRODUCT(SUBTOTAL(9,INDIRECT(ADDRESS(ROW($A$2:$A$6),COLUMN(P$2:P$6))))*(O$2:O$6=$B29))</f>
        <v>0</v>
      </c>
      <c r="R29" s="132">
        <f t="shared" ref="R29" ca="1" si="225">SUMPRODUCT(SUBTOTAL(9,INDIRECT(ADDRESS(ROW($A$2:$A$6),COLUMN(R$2:R$6))))*(Q$2:Q$6=$B29))</f>
        <v>0</v>
      </c>
      <c r="T29" s="132">
        <f t="shared" ref="T29" ca="1" si="226">SUMPRODUCT(SUBTOTAL(9,INDIRECT(ADDRESS(ROW($A$2:$A$6),COLUMN(T$2:T$6))))*(S$2:S$6=$B29))</f>
        <v>0</v>
      </c>
      <c r="V29" s="132">
        <f t="shared" ref="V29" ca="1" si="227">SUMPRODUCT(SUBTOTAL(9,INDIRECT(ADDRESS(ROW($A$2:$A$6),COLUMN(V$2:V$6))))*(U$2:U$6=$B29))</f>
        <v>0</v>
      </c>
      <c r="X29" s="132">
        <f t="shared" ref="X29" ca="1" si="228">SUMPRODUCT(SUBTOTAL(9,INDIRECT(ADDRESS(ROW($A$2:$A$6),COLUMN(X$2:X$6))))*(W$2:W$6=$B29))</f>
        <v>0</v>
      </c>
      <c r="Z29" s="132">
        <f t="shared" ref="Z29" ca="1" si="229">SUMPRODUCT(SUBTOTAL(9,INDIRECT(ADDRESS(ROW($A$2:$A$6),COLUMN(Z$2:Z$6))))*(Y$2:Y$6=$B29))</f>
        <v>0</v>
      </c>
      <c r="AB29" s="132">
        <f t="shared" ref="AB29" ca="1" si="230">SUMPRODUCT(SUBTOTAL(9,INDIRECT(ADDRESS(ROW($A$2:$A$6),COLUMN(AB$2:AB$6))))*(AA$2:AA$6=$B29))</f>
        <v>0</v>
      </c>
      <c r="AD29" s="132">
        <f t="shared" ref="AD29" ca="1" si="231">SUMPRODUCT(SUBTOTAL(9,INDIRECT(ADDRESS(ROW($A$2:$A$6),COLUMN(AD$2:AD$6))))*(AC$2:AC$6=$B29))</f>
        <v>0</v>
      </c>
      <c r="AF29" s="132">
        <f t="shared" ref="AF29" ca="1" si="232">SUMPRODUCT(SUBTOTAL(9,INDIRECT(ADDRESS(ROW($A$2:$A$6),COLUMN(AF$2:AF$6))))*(AE$2:AE$6=$B29))</f>
        <v>0</v>
      </c>
      <c r="AH29" s="132">
        <f t="shared" ref="AH29" ca="1" si="233">SUMPRODUCT(SUBTOTAL(9,INDIRECT(ADDRESS(ROW($A$2:$A$6),COLUMN(AH$2:AH$6))))*(AG$2:AG$6=$B29))</f>
        <v>0</v>
      </c>
      <c r="AJ29" s="132">
        <f t="shared" ref="AJ29" ca="1" si="234">SUMPRODUCT(SUBTOTAL(9,INDIRECT(ADDRESS(ROW($A$2:$A$6),COLUMN(AJ$2:AJ$6))))*(AI$2:AI$6=$B29))</f>
        <v>0</v>
      </c>
      <c r="AL29" s="132">
        <f t="shared" ref="AL29" ca="1" si="235">SUMPRODUCT(SUBTOTAL(9,INDIRECT(ADDRESS(ROW($A$2:$A$6),COLUMN(AL$2:AL$6))))*(AK$2:AK$6=$B29))</f>
        <v>0</v>
      </c>
    </row>
    <row r="30" spans="2:38">
      <c r="B30" s="13" t="str">
        <f>IF(Catégorie!A22=0,"",Catégorie!A22)</f>
        <v/>
      </c>
      <c r="C30" s="13" t="str">
        <f>IF(Catégorie!B22=0,"",Catégorie!B22)</f>
        <v/>
      </c>
      <c r="D30" s="66">
        <f t="shared" ca="1" si="0"/>
        <v>0</v>
      </c>
      <c r="J30" s="132">
        <f t="shared" ca="1" si="1"/>
        <v>0</v>
      </c>
      <c r="L30" s="132">
        <f t="shared" ca="1" si="1"/>
        <v>0</v>
      </c>
      <c r="N30" s="132">
        <f t="shared" ref="N30" ca="1" si="236">SUMPRODUCT(SUBTOTAL(9,INDIRECT(ADDRESS(ROW($A$2:$A$6),COLUMN(N$2:N$6))))*(M$2:M$6=$B30))</f>
        <v>0</v>
      </c>
      <c r="P30" s="132">
        <f t="shared" ref="P30" ca="1" si="237">SUMPRODUCT(SUBTOTAL(9,INDIRECT(ADDRESS(ROW($A$2:$A$6),COLUMN(P$2:P$6))))*(O$2:O$6=$B30))</f>
        <v>0</v>
      </c>
      <c r="R30" s="132">
        <f t="shared" ref="R30" ca="1" si="238">SUMPRODUCT(SUBTOTAL(9,INDIRECT(ADDRESS(ROW($A$2:$A$6),COLUMN(R$2:R$6))))*(Q$2:Q$6=$B30))</f>
        <v>0</v>
      </c>
      <c r="T30" s="132">
        <f t="shared" ref="T30" ca="1" si="239">SUMPRODUCT(SUBTOTAL(9,INDIRECT(ADDRESS(ROW($A$2:$A$6),COLUMN(T$2:T$6))))*(S$2:S$6=$B30))</f>
        <v>0</v>
      </c>
      <c r="V30" s="132">
        <f t="shared" ref="V30" ca="1" si="240">SUMPRODUCT(SUBTOTAL(9,INDIRECT(ADDRESS(ROW($A$2:$A$6),COLUMN(V$2:V$6))))*(U$2:U$6=$B30))</f>
        <v>0</v>
      </c>
      <c r="X30" s="132">
        <f t="shared" ref="X30" ca="1" si="241">SUMPRODUCT(SUBTOTAL(9,INDIRECT(ADDRESS(ROW($A$2:$A$6),COLUMN(X$2:X$6))))*(W$2:W$6=$B30))</f>
        <v>0</v>
      </c>
      <c r="Z30" s="132">
        <f t="shared" ref="Z30" ca="1" si="242">SUMPRODUCT(SUBTOTAL(9,INDIRECT(ADDRESS(ROW($A$2:$A$6),COLUMN(Z$2:Z$6))))*(Y$2:Y$6=$B30))</f>
        <v>0</v>
      </c>
      <c r="AB30" s="132">
        <f t="shared" ref="AB30" ca="1" si="243">SUMPRODUCT(SUBTOTAL(9,INDIRECT(ADDRESS(ROW($A$2:$A$6),COLUMN(AB$2:AB$6))))*(AA$2:AA$6=$B30))</f>
        <v>0</v>
      </c>
      <c r="AD30" s="132">
        <f t="shared" ref="AD30" ca="1" si="244">SUMPRODUCT(SUBTOTAL(9,INDIRECT(ADDRESS(ROW($A$2:$A$6),COLUMN(AD$2:AD$6))))*(AC$2:AC$6=$B30))</f>
        <v>0</v>
      </c>
      <c r="AF30" s="132">
        <f t="shared" ref="AF30" ca="1" si="245">SUMPRODUCT(SUBTOTAL(9,INDIRECT(ADDRESS(ROW($A$2:$A$6),COLUMN(AF$2:AF$6))))*(AE$2:AE$6=$B30))</f>
        <v>0</v>
      </c>
      <c r="AH30" s="132">
        <f t="shared" ref="AH30" ca="1" si="246">SUMPRODUCT(SUBTOTAL(9,INDIRECT(ADDRESS(ROW($A$2:$A$6),COLUMN(AH$2:AH$6))))*(AG$2:AG$6=$B30))</f>
        <v>0</v>
      </c>
      <c r="AJ30" s="132">
        <f t="shared" ref="AJ30" ca="1" si="247">SUMPRODUCT(SUBTOTAL(9,INDIRECT(ADDRESS(ROW($A$2:$A$6),COLUMN(AJ$2:AJ$6))))*(AI$2:AI$6=$B30))</f>
        <v>0</v>
      </c>
      <c r="AL30" s="132">
        <f t="shared" ref="AL30" ca="1" si="248">SUMPRODUCT(SUBTOTAL(9,INDIRECT(ADDRESS(ROW($A$2:$A$6),COLUMN(AL$2:AL$6))))*(AK$2:AK$6=$B30))</f>
        <v>0</v>
      </c>
    </row>
    <row r="31" spans="2:38">
      <c r="B31" s="13" t="str">
        <f>IF(Catégorie!A23=0,"",Catégorie!A23)</f>
        <v/>
      </c>
      <c r="C31" s="13" t="str">
        <f>IF(Catégorie!B23=0,"",Catégorie!B23)</f>
        <v/>
      </c>
      <c r="D31" s="66">
        <f t="shared" ca="1" si="0"/>
        <v>0</v>
      </c>
      <c r="J31" s="132">
        <f t="shared" ca="1" si="1"/>
        <v>0</v>
      </c>
      <c r="L31" s="132">
        <f t="shared" ca="1" si="1"/>
        <v>0</v>
      </c>
      <c r="N31" s="132">
        <f t="shared" ref="N31" ca="1" si="249">SUMPRODUCT(SUBTOTAL(9,INDIRECT(ADDRESS(ROW($A$2:$A$6),COLUMN(N$2:N$6))))*(M$2:M$6=$B31))</f>
        <v>0</v>
      </c>
      <c r="P31" s="132">
        <f t="shared" ref="P31" ca="1" si="250">SUMPRODUCT(SUBTOTAL(9,INDIRECT(ADDRESS(ROW($A$2:$A$6),COLUMN(P$2:P$6))))*(O$2:O$6=$B31))</f>
        <v>0</v>
      </c>
      <c r="R31" s="132">
        <f t="shared" ref="R31" ca="1" si="251">SUMPRODUCT(SUBTOTAL(9,INDIRECT(ADDRESS(ROW($A$2:$A$6),COLUMN(R$2:R$6))))*(Q$2:Q$6=$B31))</f>
        <v>0</v>
      </c>
      <c r="T31" s="132">
        <f t="shared" ref="T31" ca="1" si="252">SUMPRODUCT(SUBTOTAL(9,INDIRECT(ADDRESS(ROW($A$2:$A$6),COLUMN(T$2:T$6))))*(S$2:S$6=$B31))</f>
        <v>0</v>
      </c>
      <c r="V31" s="132">
        <f t="shared" ref="V31" ca="1" si="253">SUMPRODUCT(SUBTOTAL(9,INDIRECT(ADDRESS(ROW($A$2:$A$6),COLUMN(V$2:V$6))))*(U$2:U$6=$B31))</f>
        <v>0</v>
      </c>
      <c r="X31" s="132">
        <f t="shared" ref="X31" ca="1" si="254">SUMPRODUCT(SUBTOTAL(9,INDIRECT(ADDRESS(ROW($A$2:$A$6),COLUMN(X$2:X$6))))*(W$2:W$6=$B31))</f>
        <v>0</v>
      </c>
      <c r="Z31" s="132">
        <f t="shared" ref="Z31" ca="1" si="255">SUMPRODUCT(SUBTOTAL(9,INDIRECT(ADDRESS(ROW($A$2:$A$6),COLUMN(Z$2:Z$6))))*(Y$2:Y$6=$B31))</f>
        <v>0</v>
      </c>
      <c r="AB31" s="132">
        <f t="shared" ref="AB31" ca="1" si="256">SUMPRODUCT(SUBTOTAL(9,INDIRECT(ADDRESS(ROW($A$2:$A$6),COLUMN(AB$2:AB$6))))*(AA$2:AA$6=$B31))</f>
        <v>0</v>
      </c>
      <c r="AD31" s="132">
        <f t="shared" ref="AD31" ca="1" si="257">SUMPRODUCT(SUBTOTAL(9,INDIRECT(ADDRESS(ROW($A$2:$A$6),COLUMN(AD$2:AD$6))))*(AC$2:AC$6=$B31))</f>
        <v>0</v>
      </c>
      <c r="AF31" s="132">
        <f t="shared" ref="AF31" ca="1" si="258">SUMPRODUCT(SUBTOTAL(9,INDIRECT(ADDRESS(ROW($A$2:$A$6),COLUMN(AF$2:AF$6))))*(AE$2:AE$6=$B31))</f>
        <v>0</v>
      </c>
      <c r="AH31" s="132">
        <f t="shared" ref="AH31" ca="1" si="259">SUMPRODUCT(SUBTOTAL(9,INDIRECT(ADDRESS(ROW($A$2:$A$6),COLUMN(AH$2:AH$6))))*(AG$2:AG$6=$B31))</f>
        <v>0</v>
      </c>
      <c r="AJ31" s="132">
        <f t="shared" ref="AJ31" ca="1" si="260">SUMPRODUCT(SUBTOTAL(9,INDIRECT(ADDRESS(ROW($A$2:$A$6),COLUMN(AJ$2:AJ$6))))*(AI$2:AI$6=$B31))</f>
        <v>0</v>
      </c>
      <c r="AL31" s="132">
        <f t="shared" ref="AL31" ca="1" si="261">SUMPRODUCT(SUBTOTAL(9,INDIRECT(ADDRESS(ROW($A$2:$A$6),COLUMN(AL$2:AL$6))))*(AK$2:AK$6=$B31))</f>
        <v>0</v>
      </c>
    </row>
    <row r="32" spans="2:38">
      <c r="B32" s="13" t="str">
        <f>IF(Catégorie!A24=0,"",Catégorie!A24)</f>
        <v/>
      </c>
      <c r="C32" s="13" t="str">
        <f>IF(Catégorie!B24=0,"",Catégorie!B24)</f>
        <v/>
      </c>
      <c r="D32" s="66">
        <f t="shared" ca="1" si="0"/>
        <v>0</v>
      </c>
      <c r="J32" s="132">
        <f t="shared" ca="1" si="1"/>
        <v>0</v>
      </c>
      <c r="L32" s="132">
        <f t="shared" ca="1" si="1"/>
        <v>0</v>
      </c>
      <c r="N32" s="132">
        <f t="shared" ref="N32" ca="1" si="262">SUMPRODUCT(SUBTOTAL(9,INDIRECT(ADDRESS(ROW($A$2:$A$6),COLUMN(N$2:N$6))))*(M$2:M$6=$B32))</f>
        <v>0</v>
      </c>
      <c r="P32" s="132">
        <f t="shared" ref="P32" ca="1" si="263">SUMPRODUCT(SUBTOTAL(9,INDIRECT(ADDRESS(ROW($A$2:$A$6),COLUMN(P$2:P$6))))*(O$2:O$6=$B32))</f>
        <v>0</v>
      </c>
      <c r="R32" s="132">
        <f t="shared" ref="R32" ca="1" si="264">SUMPRODUCT(SUBTOTAL(9,INDIRECT(ADDRESS(ROW($A$2:$A$6),COLUMN(R$2:R$6))))*(Q$2:Q$6=$B32))</f>
        <v>0</v>
      </c>
      <c r="T32" s="132">
        <f t="shared" ref="T32" ca="1" si="265">SUMPRODUCT(SUBTOTAL(9,INDIRECT(ADDRESS(ROW($A$2:$A$6),COLUMN(T$2:T$6))))*(S$2:S$6=$B32))</f>
        <v>0</v>
      </c>
      <c r="V32" s="132">
        <f t="shared" ref="V32" ca="1" si="266">SUMPRODUCT(SUBTOTAL(9,INDIRECT(ADDRESS(ROW($A$2:$A$6),COLUMN(V$2:V$6))))*(U$2:U$6=$B32))</f>
        <v>0</v>
      </c>
      <c r="X32" s="132">
        <f t="shared" ref="X32" ca="1" si="267">SUMPRODUCT(SUBTOTAL(9,INDIRECT(ADDRESS(ROW($A$2:$A$6),COLUMN(X$2:X$6))))*(W$2:W$6=$B32))</f>
        <v>0</v>
      </c>
      <c r="Z32" s="132">
        <f t="shared" ref="Z32" ca="1" si="268">SUMPRODUCT(SUBTOTAL(9,INDIRECT(ADDRESS(ROW($A$2:$A$6),COLUMN(Z$2:Z$6))))*(Y$2:Y$6=$B32))</f>
        <v>0</v>
      </c>
      <c r="AB32" s="132">
        <f t="shared" ref="AB32" ca="1" si="269">SUMPRODUCT(SUBTOTAL(9,INDIRECT(ADDRESS(ROW($A$2:$A$6),COLUMN(AB$2:AB$6))))*(AA$2:AA$6=$B32))</f>
        <v>0</v>
      </c>
      <c r="AD32" s="132">
        <f t="shared" ref="AD32" ca="1" si="270">SUMPRODUCT(SUBTOTAL(9,INDIRECT(ADDRESS(ROW($A$2:$A$6),COLUMN(AD$2:AD$6))))*(AC$2:AC$6=$B32))</f>
        <v>0</v>
      </c>
      <c r="AF32" s="132">
        <f t="shared" ref="AF32" ca="1" si="271">SUMPRODUCT(SUBTOTAL(9,INDIRECT(ADDRESS(ROW($A$2:$A$6),COLUMN(AF$2:AF$6))))*(AE$2:AE$6=$B32))</f>
        <v>0</v>
      </c>
      <c r="AH32" s="132">
        <f t="shared" ref="AH32" ca="1" si="272">SUMPRODUCT(SUBTOTAL(9,INDIRECT(ADDRESS(ROW($A$2:$A$6),COLUMN(AH$2:AH$6))))*(AG$2:AG$6=$B32))</f>
        <v>0</v>
      </c>
      <c r="AJ32" s="132">
        <f t="shared" ref="AJ32" ca="1" si="273">SUMPRODUCT(SUBTOTAL(9,INDIRECT(ADDRESS(ROW($A$2:$A$6),COLUMN(AJ$2:AJ$6))))*(AI$2:AI$6=$B32))</f>
        <v>0</v>
      </c>
      <c r="AL32" s="132">
        <f t="shared" ref="AL32" ca="1" si="274">SUMPRODUCT(SUBTOTAL(9,INDIRECT(ADDRESS(ROW($A$2:$A$6),COLUMN(AL$2:AL$6))))*(AK$2:AK$6=$B32))</f>
        <v>0</v>
      </c>
    </row>
    <row r="33" spans="2:38">
      <c r="B33" s="13" t="str">
        <f>IF(Catégorie!A25=0,"",Catégorie!A25)</f>
        <v/>
      </c>
      <c r="C33" s="13" t="str">
        <f>IF(Catégorie!B25=0,"",Catégorie!B25)</f>
        <v/>
      </c>
      <c r="D33" s="66">
        <f t="shared" ca="1" si="0"/>
        <v>0</v>
      </c>
      <c r="J33" s="132">
        <f t="shared" ca="1" si="1"/>
        <v>0</v>
      </c>
      <c r="L33" s="132">
        <f t="shared" ca="1" si="1"/>
        <v>0</v>
      </c>
      <c r="N33" s="132">
        <f t="shared" ref="N33" ca="1" si="275">SUMPRODUCT(SUBTOTAL(9,INDIRECT(ADDRESS(ROW($A$2:$A$6),COLUMN(N$2:N$6))))*(M$2:M$6=$B33))</f>
        <v>0</v>
      </c>
      <c r="P33" s="132">
        <f t="shared" ref="P33" ca="1" si="276">SUMPRODUCT(SUBTOTAL(9,INDIRECT(ADDRESS(ROW($A$2:$A$6),COLUMN(P$2:P$6))))*(O$2:O$6=$B33))</f>
        <v>0</v>
      </c>
      <c r="R33" s="132">
        <f t="shared" ref="R33" ca="1" si="277">SUMPRODUCT(SUBTOTAL(9,INDIRECT(ADDRESS(ROW($A$2:$A$6),COLUMN(R$2:R$6))))*(Q$2:Q$6=$B33))</f>
        <v>0</v>
      </c>
      <c r="T33" s="132">
        <f t="shared" ref="T33" ca="1" si="278">SUMPRODUCT(SUBTOTAL(9,INDIRECT(ADDRESS(ROW($A$2:$A$6),COLUMN(T$2:T$6))))*(S$2:S$6=$B33))</f>
        <v>0</v>
      </c>
      <c r="V33" s="132">
        <f t="shared" ref="V33" ca="1" si="279">SUMPRODUCT(SUBTOTAL(9,INDIRECT(ADDRESS(ROW($A$2:$A$6),COLUMN(V$2:V$6))))*(U$2:U$6=$B33))</f>
        <v>0</v>
      </c>
      <c r="X33" s="132">
        <f t="shared" ref="X33" ca="1" si="280">SUMPRODUCT(SUBTOTAL(9,INDIRECT(ADDRESS(ROW($A$2:$A$6),COLUMN(X$2:X$6))))*(W$2:W$6=$B33))</f>
        <v>0</v>
      </c>
      <c r="Z33" s="132">
        <f t="shared" ref="Z33" ca="1" si="281">SUMPRODUCT(SUBTOTAL(9,INDIRECT(ADDRESS(ROW($A$2:$A$6),COLUMN(Z$2:Z$6))))*(Y$2:Y$6=$B33))</f>
        <v>0</v>
      </c>
      <c r="AB33" s="132">
        <f t="shared" ref="AB33" ca="1" si="282">SUMPRODUCT(SUBTOTAL(9,INDIRECT(ADDRESS(ROW($A$2:$A$6),COLUMN(AB$2:AB$6))))*(AA$2:AA$6=$B33))</f>
        <v>0</v>
      </c>
      <c r="AD33" s="132">
        <f t="shared" ref="AD33" ca="1" si="283">SUMPRODUCT(SUBTOTAL(9,INDIRECT(ADDRESS(ROW($A$2:$A$6),COLUMN(AD$2:AD$6))))*(AC$2:AC$6=$B33))</f>
        <v>0</v>
      </c>
      <c r="AF33" s="132">
        <f t="shared" ref="AF33" ca="1" si="284">SUMPRODUCT(SUBTOTAL(9,INDIRECT(ADDRESS(ROW($A$2:$A$6),COLUMN(AF$2:AF$6))))*(AE$2:AE$6=$B33))</f>
        <v>0</v>
      </c>
      <c r="AH33" s="132">
        <f t="shared" ref="AH33" ca="1" si="285">SUMPRODUCT(SUBTOTAL(9,INDIRECT(ADDRESS(ROW($A$2:$A$6),COLUMN(AH$2:AH$6))))*(AG$2:AG$6=$B33))</f>
        <v>0</v>
      </c>
      <c r="AJ33" s="132">
        <f t="shared" ref="AJ33" ca="1" si="286">SUMPRODUCT(SUBTOTAL(9,INDIRECT(ADDRESS(ROW($A$2:$A$6),COLUMN(AJ$2:AJ$6))))*(AI$2:AI$6=$B33))</f>
        <v>0</v>
      </c>
      <c r="AL33" s="132">
        <f t="shared" ref="AL33" ca="1" si="287">SUMPRODUCT(SUBTOTAL(9,INDIRECT(ADDRESS(ROW($A$2:$A$6),COLUMN(AL$2:AL$6))))*(AK$2:AK$6=$B33))</f>
        <v>0</v>
      </c>
    </row>
    <row r="34" spans="2:38">
      <c r="B34" s="13" t="str">
        <f>IF(Catégorie!A26=0,"",Catégorie!A26)</f>
        <v/>
      </c>
      <c r="C34" s="13" t="str">
        <f>IF(Catégorie!B26=0,"",Catégorie!B26)</f>
        <v/>
      </c>
      <c r="D34" s="66">
        <f t="shared" ca="1" si="0"/>
        <v>0</v>
      </c>
      <c r="J34" s="132">
        <f t="shared" ca="1" si="1"/>
        <v>0</v>
      </c>
      <c r="L34" s="132">
        <f t="shared" ca="1" si="1"/>
        <v>0</v>
      </c>
      <c r="N34" s="132">
        <f t="shared" ref="N34:N35" ca="1" si="288">SUMPRODUCT(SUBTOTAL(9,INDIRECT(ADDRESS(ROW($A$2:$A$6),COLUMN(N$2:N$6))))*(M$2:M$6=$B34))</f>
        <v>0</v>
      </c>
      <c r="P34" s="132">
        <f t="shared" ref="P34:P35" ca="1" si="289">SUMPRODUCT(SUBTOTAL(9,INDIRECT(ADDRESS(ROW($A$2:$A$6),COLUMN(P$2:P$6))))*(O$2:O$6=$B34))</f>
        <v>0</v>
      </c>
      <c r="R34" s="132">
        <f t="shared" ref="R34:R35" ca="1" si="290">SUMPRODUCT(SUBTOTAL(9,INDIRECT(ADDRESS(ROW($A$2:$A$6),COLUMN(R$2:R$6))))*(Q$2:Q$6=$B34))</f>
        <v>0</v>
      </c>
      <c r="T34" s="132">
        <f t="shared" ref="T34:T35" ca="1" si="291">SUMPRODUCT(SUBTOTAL(9,INDIRECT(ADDRESS(ROW($A$2:$A$6),COLUMN(T$2:T$6))))*(S$2:S$6=$B34))</f>
        <v>0</v>
      </c>
      <c r="V34" s="132">
        <f t="shared" ref="V34:V35" ca="1" si="292">SUMPRODUCT(SUBTOTAL(9,INDIRECT(ADDRESS(ROW($A$2:$A$6),COLUMN(V$2:V$6))))*(U$2:U$6=$B34))</f>
        <v>0</v>
      </c>
      <c r="X34" s="132">
        <f t="shared" ref="X34:X35" ca="1" si="293">SUMPRODUCT(SUBTOTAL(9,INDIRECT(ADDRESS(ROW($A$2:$A$6),COLUMN(X$2:X$6))))*(W$2:W$6=$B34))</f>
        <v>0</v>
      </c>
      <c r="Z34" s="132">
        <f t="shared" ref="Z34:Z35" ca="1" si="294">SUMPRODUCT(SUBTOTAL(9,INDIRECT(ADDRESS(ROW($A$2:$A$6),COLUMN(Z$2:Z$6))))*(Y$2:Y$6=$B34))</f>
        <v>0</v>
      </c>
      <c r="AB34" s="132">
        <f t="shared" ref="AB34:AB35" ca="1" si="295">SUMPRODUCT(SUBTOTAL(9,INDIRECT(ADDRESS(ROW($A$2:$A$6),COLUMN(AB$2:AB$6))))*(AA$2:AA$6=$B34))</f>
        <v>0</v>
      </c>
      <c r="AD34" s="132">
        <f t="shared" ref="AD34:AD35" ca="1" si="296">SUMPRODUCT(SUBTOTAL(9,INDIRECT(ADDRESS(ROW($A$2:$A$6),COLUMN(AD$2:AD$6))))*(AC$2:AC$6=$B34))</f>
        <v>0</v>
      </c>
      <c r="AF34" s="132">
        <f t="shared" ref="AF34:AF35" ca="1" si="297">SUMPRODUCT(SUBTOTAL(9,INDIRECT(ADDRESS(ROW($A$2:$A$6),COLUMN(AF$2:AF$6))))*(AE$2:AE$6=$B34))</f>
        <v>0</v>
      </c>
      <c r="AH34" s="132">
        <f t="shared" ref="AH34:AH35" ca="1" si="298">SUMPRODUCT(SUBTOTAL(9,INDIRECT(ADDRESS(ROW($A$2:$A$6),COLUMN(AH$2:AH$6))))*(AG$2:AG$6=$B34))</f>
        <v>0</v>
      </c>
      <c r="AJ34" s="132">
        <f t="shared" ref="AJ34:AJ35" ca="1" si="299">SUMPRODUCT(SUBTOTAL(9,INDIRECT(ADDRESS(ROW($A$2:$A$6),COLUMN(AJ$2:AJ$6))))*(AI$2:AI$6=$B34))</f>
        <v>0</v>
      </c>
      <c r="AL34" s="132">
        <f t="shared" ref="AL34:AL35" ca="1" si="300">SUMPRODUCT(SUBTOTAL(9,INDIRECT(ADDRESS(ROW($A$2:$A$6),COLUMN(AL$2:AL$6))))*(AK$2:AK$6=$B34))</f>
        <v>0</v>
      </c>
    </row>
    <row r="35" spans="2:38">
      <c r="B35" s="13" t="str">
        <f>IF(Catégorie!A27=0,"",Catégorie!A27)</f>
        <v/>
      </c>
      <c r="C35" s="13" t="str">
        <f>IF(Catégorie!B27=0,"",Catégorie!B27)</f>
        <v/>
      </c>
      <c r="D35" s="66">
        <f t="shared" ca="1" si="0"/>
        <v>0</v>
      </c>
      <c r="J35" s="132">
        <f t="shared" ca="1" si="1"/>
        <v>0</v>
      </c>
      <c r="L35" s="132">
        <f t="shared" ca="1" si="1"/>
        <v>0</v>
      </c>
      <c r="N35" s="132">
        <f t="shared" ca="1" si="288"/>
        <v>0</v>
      </c>
      <c r="P35" s="132">
        <f t="shared" ca="1" si="289"/>
        <v>0</v>
      </c>
      <c r="R35" s="132">
        <f t="shared" ca="1" si="290"/>
        <v>0</v>
      </c>
      <c r="T35" s="132">
        <f t="shared" ca="1" si="291"/>
        <v>0</v>
      </c>
      <c r="V35" s="132">
        <f t="shared" ca="1" si="292"/>
        <v>0</v>
      </c>
      <c r="X35" s="132">
        <f t="shared" ca="1" si="293"/>
        <v>0</v>
      </c>
      <c r="Z35" s="132">
        <f t="shared" ca="1" si="294"/>
        <v>0</v>
      </c>
      <c r="AB35" s="132">
        <f t="shared" ca="1" si="295"/>
        <v>0</v>
      </c>
      <c r="AD35" s="132">
        <f t="shared" ca="1" si="296"/>
        <v>0</v>
      </c>
      <c r="AF35" s="132">
        <f t="shared" ca="1" si="297"/>
        <v>0</v>
      </c>
      <c r="AH35" s="132">
        <f t="shared" ca="1" si="298"/>
        <v>0</v>
      </c>
      <c r="AJ35" s="132">
        <f t="shared" ca="1" si="299"/>
        <v>0</v>
      </c>
      <c r="AL35" s="132">
        <f t="shared" ca="1" si="300"/>
        <v>0</v>
      </c>
    </row>
    <row r="36" spans="2:38" ht="15">
      <c r="B36"/>
      <c r="C36"/>
      <c r="D36" s="133">
        <f ca="1">SUM(D11:D35)</f>
        <v>570</v>
      </c>
    </row>
    <row r="37" spans="2:38">
      <c r="B37"/>
      <c r="C37"/>
      <c r="D37" s="56"/>
    </row>
  </sheetData>
  <autoFilter ref="A1:G1"/>
  <printOptions horizontalCentered="1"/>
  <pageMargins left="0" right="0" top="0.15748031496062992" bottom="0.19685039370078741" header="0.31496062992125984" footer="0.31496062992125984"/>
  <pageSetup orientation="portrait" horizontalDpi="1200" verticalDpi="1200" r:id="rId1"/>
  <rowBreaks count="1" manualBreakCount="1">
    <brk id="9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Catégorie</vt:lpstr>
      <vt:lpstr>Liste des clients</vt:lpstr>
      <vt:lpstr>Liste des factures</vt:lpstr>
      <vt:lpstr>'Liste des factures'!Impression_des_titres</vt:lpstr>
      <vt:lpstr>FACTURE!Zone_d_impression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2019-09-06T18:18:52Z</cp:lastPrinted>
  <dcterms:created xsi:type="dcterms:W3CDTF">2019-04-13T16:09:51Z</dcterms:created>
  <dcterms:modified xsi:type="dcterms:W3CDTF">2019-09-06T18:18:57Z</dcterms:modified>
</cp:coreProperties>
</file>