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\\psf\Dropbox\CONTRATS\CDRA\"/>
    </mc:Choice>
  </mc:AlternateContent>
  <bookViews>
    <workbookView xWindow="0" yWindow="0" windowWidth="22875" windowHeight="12360" tabRatio="766" activeTab="1"/>
  </bookViews>
  <sheets>
    <sheet name="LISTES" sheetId="2" r:id="rId1"/>
    <sheet name="FICHIER" sheetId="9" r:id="rId2"/>
    <sheet name="SAISIE" sheetId="1" r:id="rId3"/>
  </sheets>
  <functionGroups builtInGroupCount="18"/>
  <definedNames>
    <definedName name="FIC_code">FICHIER!$D$2:$D$58</definedName>
    <definedName name="FIC_folio">FICHIER!$B$2:$B$58</definedName>
    <definedName name="FIC_nom">FICHIER!$C$2:$C$58</definedName>
    <definedName name="Form_Feuil8_Tableau1_N">58</definedName>
    <definedName name="Form_Feuil8_tbl_fichier_N">12</definedName>
    <definedName name="_xlnm.Print_Titles" localSheetId="1">FICHIER!$1:$1</definedName>
    <definedName name="lst_annees">LISTES!$F$3:$F$13</definedName>
    <definedName name="lst_codes">LISTES!$B$3:$B$6</definedName>
    <definedName name="matrice_fichier">FICHIER!$B$2:$M$2</definedName>
    <definedName name="maxbat">LISTES!$D$3</definedName>
    <definedName name="maxcom">LISTES!$D$4</definedName>
    <definedName name="maxemp">LISTES!$D$6</definedName>
    <definedName name="maxmun">LISTES!$D$5</definedName>
    <definedName name="minbat">LISTES!$C$3</definedName>
    <definedName name="mincom">LISTES!$C$4</definedName>
    <definedName name="minemp">LISTES!$C$6</definedName>
    <definedName name="minmun">LISTES!$C$5</definedName>
    <definedName name="SAI_annee">SAISIE!$H$2:$H$54</definedName>
    <definedName name="SAI_code">SAISIE!$E$2:$E$54</definedName>
    <definedName name="SAI_date">SAISIE!$F$2:$F$54</definedName>
    <definedName name="SAI_folio">SAISIE!$C$2:$C$54</definedName>
    <definedName name="SAI_mois">SAISIE!$G$2:$G$54</definedName>
    <definedName name="SAI_montant_interet">SAISIE!$M$2:$M$54</definedName>
    <definedName name="SAI_nbjour">SAISIE!$L$2:$L$54</definedName>
    <definedName name="SAI_nom">SAISIE!$D$2:$D$54</definedName>
    <definedName name="SAI_partsociale">SAISIE!$I$2:$I$54</definedName>
    <definedName name="SAI_pourcentage">SAISIE!$J$2:$J$54</definedName>
    <definedName name="SAI_pourcentage_jour">SAISIE!$K$2:$K$54</definedName>
    <definedName name="SAI_retrait">SAISIE!$N$2:$N$54</definedName>
    <definedName name="SAI_solde">SAISIE!$O$2:$O$54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4" i="1" l="1"/>
  <c r="G54" i="1"/>
  <c r="H54" i="1"/>
  <c r="K54" i="1"/>
  <c r="L54" i="1"/>
  <c r="D53" i="1"/>
  <c r="G53" i="1"/>
  <c r="H53" i="1"/>
  <c r="K53" i="1"/>
  <c r="L53" i="1"/>
  <c r="D52" i="1"/>
  <c r="G52" i="1"/>
  <c r="H52" i="1"/>
  <c r="K52" i="1"/>
  <c r="L52" i="1"/>
  <c r="D51" i="1"/>
  <c r="G51" i="1"/>
  <c r="H51" i="1"/>
  <c r="K51" i="1"/>
  <c r="L51" i="1"/>
  <c r="D50" i="1"/>
  <c r="G50" i="1"/>
  <c r="H50" i="1"/>
  <c r="K50" i="1"/>
  <c r="L50" i="1"/>
  <c r="D49" i="1"/>
  <c r="G49" i="1"/>
  <c r="H49" i="1"/>
  <c r="K49" i="1"/>
  <c r="L49" i="1"/>
  <c r="D48" i="1"/>
  <c r="G48" i="1"/>
  <c r="H48" i="1"/>
  <c r="K48" i="1"/>
  <c r="L48" i="1"/>
  <c r="D47" i="1"/>
  <c r="G47" i="1"/>
  <c r="H47" i="1"/>
  <c r="K47" i="1"/>
  <c r="L47" i="1"/>
  <c r="D46" i="1"/>
  <c r="G46" i="1"/>
  <c r="H46" i="1"/>
  <c r="K46" i="1"/>
  <c r="L46" i="1"/>
  <c r="D45" i="1"/>
  <c r="G45" i="1"/>
  <c r="H45" i="1"/>
  <c r="K45" i="1"/>
  <c r="L45" i="1"/>
  <c r="D44" i="1"/>
  <c r="G44" i="1"/>
  <c r="H44" i="1"/>
  <c r="K44" i="1"/>
  <c r="L44" i="1"/>
  <c r="D43" i="1"/>
  <c r="G43" i="1"/>
  <c r="H43" i="1"/>
  <c r="K43" i="1"/>
  <c r="L43" i="1"/>
  <c r="D42" i="1"/>
  <c r="G42" i="1"/>
  <c r="H42" i="1"/>
  <c r="K42" i="1"/>
  <c r="L42" i="1"/>
  <c r="D41" i="1"/>
  <c r="G41" i="1"/>
  <c r="H41" i="1"/>
  <c r="K41" i="1"/>
  <c r="L41" i="1"/>
  <c r="D40" i="1"/>
  <c r="G40" i="1"/>
  <c r="H40" i="1"/>
  <c r="K40" i="1"/>
  <c r="L40" i="1"/>
  <c r="D39" i="1"/>
  <c r="G39" i="1"/>
  <c r="H39" i="1"/>
  <c r="K39" i="1"/>
  <c r="L39" i="1"/>
  <c r="D38" i="1"/>
  <c r="G38" i="1"/>
  <c r="H38" i="1"/>
  <c r="K38" i="1"/>
  <c r="L38" i="1"/>
  <c r="D37" i="1"/>
  <c r="G37" i="1"/>
  <c r="H37" i="1"/>
  <c r="K37" i="1"/>
  <c r="L37" i="1"/>
  <c r="D36" i="1"/>
  <c r="G36" i="1"/>
  <c r="H36" i="1"/>
  <c r="K36" i="1"/>
  <c r="L36" i="1"/>
  <c r="D35" i="1"/>
  <c r="G35" i="1"/>
  <c r="H35" i="1"/>
  <c r="K35" i="1"/>
  <c r="L35" i="1"/>
  <c r="D34" i="1"/>
  <c r="G34" i="1"/>
  <c r="H34" i="1"/>
  <c r="K34" i="1"/>
  <c r="L34" i="1"/>
  <c r="D33" i="1"/>
  <c r="G33" i="1"/>
  <c r="H33" i="1"/>
  <c r="K33" i="1"/>
  <c r="L33" i="1"/>
  <c r="D32" i="1"/>
  <c r="G32" i="1"/>
  <c r="H32" i="1"/>
  <c r="K32" i="1"/>
  <c r="L32" i="1"/>
  <c r="D31" i="1"/>
  <c r="G31" i="1"/>
  <c r="H31" i="1"/>
  <c r="K31" i="1"/>
  <c r="L31" i="1"/>
  <c r="D30" i="1"/>
  <c r="G30" i="1"/>
  <c r="H30" i="1"/>
  <c r="K30" i="1"/>
  <c r="L30" i="1"/>
  <c r="D29" i="1"/>
  <c r="G29" i="1"/>
  <c r="H29" i="1"/>
  <c r="K29" i="1"/>
  <c r="L29" i="1"/>
  <c r="D28" i="1"/>
  <c r="G28" i="1"/>
  <c r="H28" i="1"/>
  <c r="K28" i="1"/>
  <c r="L28" i="1"/>
  <c r="D27" i="1"/>
  <c r="G27" i="1"/>
  <c r="H27" i="1"/>
  <c r="K27" i="1"/>
  <c r="L27" i="1"/>
  <c r="D26" i="1"/>
  <c r="G26" i="1"/>
  <c r="H26" i="1"/>
  <c r="K26" i="1"/>
  <c r="L26" i="1"/>
  <c r="D25" i="1"/>
  <c r="G25" i="1"/>
  <c r="H25" i="1"/>
  <c r="K25" i="1"/>
  <c r="L25" i="1"/>
  <c r="D24" i="1"/>
  <c r="G24" i="1"/>
  <c r="H24" i="1"/>
  <c r="K24" i="1"/>
  <c r="L24" i="1"/>
  <c r="D23" i="1"/>
  <c r="G23" i="1"/>
  <c r="H23" i="1"/>
  <c r="K23" i="1"/>
  <c r="L23" i="1"/>
  <c r="D22" i="1"/>
  <c r="G22" i="1"/>
  <c r="H22" i="1"/>
  <c r="K22" i="1"/>
  <c r="L22" i="1"/>
  <c r="D21" i="1"/>
  <c r="G21" i="1"/>
  <c r="H21" i="1"/>
  <c r="K21" i="1"/>
  <c r="L21" i="1"/>
  <c r="D20" i="1"/>
  <c r="G20" i="1"/>
  <c r="H20" i="1"/>
  <c r="K20" i="1"/>
  <c r="L20" i="1"/>
  <c r="D19" i="1"/>
  <c r="G19" i="1"/>
  <c r="H19" i="1"/>
  <c r="K19" i="1"/>
  <c r="L19" i="1"/>
  <c r="D18" i="1"/>
  <c r="G18" i="1"/>
  <c r="H18" i="1"/>
  <c r="K18" i="1"/>
  <c r="L18" i="1"/>
  <c r="D17" i="1"/>
  <c r="G17" i="1"/>
  <c r="H17" i="1"/>
  <c r="K17" i="1"/>
  <c r="L17" i="1"/>
  <c r="D16" i="1"/>
  <c r="G16" i="1"/>
  <c r="H16" i="1"/>
  <c r="K16" i="1"/>
  <c r="L16" i="1"/>
  <c r="D15" i="1"/>
  <c r="G15" i="1"/>
  <c r="H15" i="1"/>
  <c r="K15" i="1"/>
  <c r="L15" i="1"/>
  <c r="D14" i="1"/>
  <c r="G14" i="1"/>
  <c r="H14" i="1"/>
  <c r="K14" i="1"/>
  <c r="L14" i="1"/>
  <c r="D13" i="1"/>
  <c r="G13" i="1"/>
  <c r="H13" i="1"/>
  <c r="K13" i="1"/>
  <c r="L13" i="1"/>
  <c r="D58" i="9"/>
  <c r="D2" i="9"/>
  <c r="D3" i="9"/>
  <c r="D4" i="9"/>
  <c r="D5" i="9"/>
  <c r="D6" i="9"/>
  <c r="D7" i="9"/>
  <c r="D8" i="9"/>
  <c r="D9" i="9"/>
  <c r="D10" i="9"/>
  <c r="D11" i="9"/>
  <c r="D12" i="9"/>
  <c r="E18" i="1" s="1"/>
  <c r="D13" i="9"/>
  <c r="D14" i="9"/>
  <c r="D15" i="9"/>
  <c r="D16" i="9"/>
  <c r="D17" i="9"/>
  <c r="E13" i="1" s="1"/>
  <c r="D18" i="9"/>
  <c r="E14" i="1" s="1"/>
  <c r="D19" i="9"/>
  <c r="E15" i="1" s="1"/>
  <c r="D20" i="9"/>
  <c r="E16" i="1" s="1"/>
  <c r="D21" i="9"/>
  <c r="E17" i="1" s="1"/>
  <c r="D22" i="9"/>
  <c r="D23" i="9"/>
  <c r="E34" i="1" s="1"/>
  <c r="D24" i="9"/>
  <c r="E20" i="1" s="1"/>
  <c r="D25" i="9"/>
  <c r="E21" i="1" s="1"/>
  <c r="D26" i="9"/>
  <c r="E22" i="1" s="1"/>
  <c r="D27" i="9"/>
  <c r="E23" i="1" s="1"/>
  <c r="D28" i="9"/>
  <c r="E24" i="1" s="1"/>
  <c r="D29" i="9"/>
  <c r="E25" i="1" s="1"/>
  <c r="D30" i="9"/>
  <c r="E26" i="1" s="1"/>
  <c r="D31" i="9"/>
  <c r="E27" i="1" s="1"/>
  <c r="D32" i="9"/>
  <c r="E28" i="1" s="1"/>
  <c r="D33" i="9"/>
  <c r="E29" i="1" s="1"/>
  <c r="D34" i="9"/>
  <c r="E30" i="1" s="1"/>
  <c r="D35" i="9"/>
  <c r="E31" i="1" s="1"/>
  <c r="D36" i="9"/>
  <c r="E32" i="1" s="1"/>
  <c r="D37" i="9"/>
  <c r="E33" i="1" s="1"/>
  <c r="D38" i="9"/>
  <c r="D39" i="9"/>
  <c r="E54" i="1" s="1"/>
  <c r="D40" i="9"/>
  <c r="E36" i="1" s="1"/>
  <c r="D41" i="9"/>
  <c r="E37" i="1" s="1"/>
  <c r="D42" i="9"/>
  <c r="E38" i="1" s="1"/>
  <c r="D43" i="9"/>
  <c r="E39" i="1" s="1"/>
  <c r="D44" i="9"/>
  <c r="E40" i="1" s="1"/>
  <c r="D45" i="9"/>
  <c r="E41" i="1" s="1"/>
  <c r="D46" i="9"/>
  <c r="E42" i="1" s="1"/>
  <c r="D47" i="9"/>
  <c r="E43" i="1" s="1"/>
  <c r="D48" i="9"/>
  <c r="E44" i="1" s="1"/>
  <c r="D49" i="9"/>
  <c r="E45" i="1" s="1"/>
  <c r="D50" i="9"/>
  <c r="E46" i="1" s="1"/>
  <c r="D51" i="9"/>
  <c r="E47" i="1" s="1"/>
  <c r="D52" i="9"/>
  <c r="E48" i="1" s="1"/>
  <c r="D53" i="9"/>
  <c r="E49" i="1" s="1"/>
  <c r="D54" i="9"/>
  <c r="E50" i="1" s="1"/>
  <c r="D55" i="9"/>
  <c r="E51" i="1" s="1"/>
  <c r="D56" i="9"/>
  <c r="E52" i="1" s="1"/>
  <c r="D57" i="9"/>
  <c r="E53" i="1" s="1"/>
  <c r="E19" i="1" l="1"/>
  <c r="E35" i="1"/>
  <c r="M13" i="1"/>
  <c r="O13" i="1" s="1"/>
  <c r="M14" i="1"/>
  <c r="O14" i="1" s="1"/>
  <c r="M15" i="1"/>
  <c r="O15" i="1" s="1"/>
  <c r="M16" i="1"/>
  <c r="O16" i="1" s="1"/>
  <c r="M17" i="1"/>
  <c r="O17" i="1" s="1"/>
  <c r="M18" i="1"/>
  <c r="O18" i="1" s="1"/>
  <c r="M19" i="1"/>
  <c r="O19" i="1" s="1"/>
  <c r="M20" i="1"/>
  <c r="O20" i="1" s="1"/>
  <c r="M21" i="1"/>
  <c r="O21" i="1" s="1"/>
  <c r="M22" i="1"/>
  <c r="O22" i="1" s="1"/>
  <c r="M23" i="1"/>
  <c r="O23" i="1" s="1"/>
  <c r="M24" i="1"/>
  <c r="O24" i="1" s="1"/>
  <c r="M25" i="1"/>
  <c r="O25" i="1" s="1"/>
  <c r="M26" i="1"/>
  <c r="O26" i="1" s="1"/>
  <c r="M27" i="1"/>
  <c r="O27" i="1" s="1"/>
  <c r="M28" i="1"/>
  <c r="O28" i="1" s="1"/>
  <c r="M29" i="1"/>
  <c r="O29" i="1" s="1"/>
  <c r="M30" i="1"/>
  <c r="O30" i="1" s="1"/>
  <c r="M31" i="1"/>
  <c r="O31" i="1" s="1"/>
  <c r="M32" i="1"/>
  <c r="O32" i="1" s="1"/>
  <c r="M33" i="1"/>
  <c r="O33" i="1" s="1"/>
  <c r="M34" i="1"/>
  <c r="O34" i="1" s="1"/>
  <c r="M35" i="1"/>
  <c r="O35" i="1" s="1"/>
  <c r="M36" i="1"/>
  <c r="O36" i="1" s="1"/>
  <c r="M37" i="1"/>
  <c r="O37" i="1" s="1"/>
  <c r="M38" i="1"/>
  <c r="O38" i="1" s="1"/>
  <c r="M39" i="1"/>
  <c r="O39" i="1" s="1"/>
  <c r="M40" i="1"/>
  <c r="O40" i="1" s="1"/>
  <c r="M41" i="1"/>
  <c r="O41" i="1" s="1"/>
  <c r="M42" i="1"/>
  <c r="O42" i="1" s="1"/>
  <c r="M43" i="1"/>
  <c r="O43" i="1" s="1"/>
  <c r="M44" i="1"/>
  <c r="O44" i="1" s="1"/>
  <c r="M45" i="1"/>
  <c r="O45" i="1" s="1"/>
  <c r="M46" i="1"/>
  <c r="O46" i="1" s="1"/>
  <c r="M47" i="1"/>
  <c r="O47" i="1" s="1"/>
  <c r="M48" i="1"/>
  <c r="O48" i="1" s="1"/>
  <c r="M49" i="1"/>
  <c r="O49" i="1" s="1"/>
  <c r="M50" i="1"/>
  <c r="O50" i="1" s="1"/>
  <c r="M51" i="1"/>
  <c r="O51" i="1" s="1"/>
  <c r="M52" i="1"/>
  <c r="O52" i="1" s="1"/>
  <c r="M53" i="1"/>
  <c r="O53" i="1" s="1"/>
  <c r="M54" i="1"/>
  <c r="O54" i="1" s="1"/>
  <c r="D12" i="1"/>
  <c r="E12" i="1"/>
  <c r="G12" i="1"/>
  <c r="H12" i="1"/>
  <c r="K12" i="1"/>
  <c r="L12" i="1"/>
  <c r="M12" i="1" s="1"/>
  <c r="O12" i="1" s="1"/>
  <c r="E4" i="1"/>
  <c r="D11" i="1"/>
  <c r="G11" i="1"/>
  <c r="H11" i="1"/>
  <c r="K11" i="1"/>
  <c r="L11" i="1"/>
  <c r="M11" i="1" s="1"/>
  <c r="O11" i="1" s="1"/>
  <c r="E10" i="1"/>
  <c r="D10" i="1"/>
  <c r="G10" i="1"/>
  <c r="H10" i="1"/>
  <c r="K10" i="1"/>
  <c r="L10" i="1"/>
  <c r="M10" i="1" s="1"/>
  <c r="O10" i="1" s="1"/>
  <c r="E9" i="1"/>
  <c r="E3" i="1"/>
  <c r="E11" i="1"/>
  <c r="E5" i="1"/>
  <c r="E6" i="1"/>
  <c r="E7" i="1"/>
  <c r="E8" i="1"/>
  <c r="E2" i="1"/>
  <c r="D2" i="1"/>
  <c r="D3" i="1"/>
  <c r="D4" i="1"/>
  <c r="D5" i="1"/>
  <c r="D6" i="1"/>
  <c r="D7" i="1"/>
  <c r="D8" i="1"/>
  <c r="D9" i="1"/>
  <c r="K2" i="1" l="1"/>
  <c r="K3" i="1"/>
  <c r="K4" i="1"/>
  <c r="K5" i="1"/>
  <c r="K6" i="1"/>
  <c r="K7" i="1"/>
  <c r="K8" i="1"/>
  <c r="K9" i="1"/>
  <c r="L2" i="1"/>
  <c r="M2" i="1" s="1"/>
  <c r="O2" i="1" s="1"/>
  <c r="L3" i="1"/>
  <c r="L4" i="1"/>
  <c r="L5" i="1"/>
  <c r="L6" i="1"/>
  <c r="M6" i="1" s="1"/>
  <c r="O6" i="1" s="1"/>
  <c r="L7" i="1"/>
  <c r="L8" i="1"/>
  <c r="L9" i="1"/>
  <c r="G9" i="1"/>
  <c r="H9" i="1"/>
  <c r="G8" i="1"/>
  <c r="H8" i="1"/>
  <c r="G7" i="1"/>
  <c r="H7" i="1"/>
  <c r="G6" i="1"/>
  <c r="H6" i="1"/>
  <c r="M9" i="1" l="1"/>
  <c r="O9" i="1" s="1"/>
  <c r="M8" i="1"/>
  <c r="O8" i="1" s="1"/>
  <c r="M7" i="1"/>
  <c r="O7" i="1" s="1"/>
  <c r="M5" i="1"/>
  <c r="O5" i="1" s="1"/>
  <c r="M4" i="1"/>
  <c r="O4" i="1" s="1"/>
  <c r="M3" i="1"/>
  <c r="O3" i="1" s="1"/>
  <c r="G2" i="1"/>
  <c r="G3" i="1"/>
  <c r="G4" i="1"/>
  <c r="G5" i="1"/>
  <c r="H2" i="1"/>
  <c r="H3" i="1"/>
  <c r="H4" i="1"/>
  <c r="H5" i="1"/>
</calcChain>
</file>

<file path=xl/sharedStrings.xml><?xml version="1.0" encoding="utf-8"?>
<sst xmlns="http://schemas.openxmlformats.org/spreadsheetml/2006/main" count="91" uniqueCount="88">
  <si>
    <t>Code</t>
  </si>
  <si>
    <t>Part sociale</t>
  </si>
  <si>
    <t>Retrait</t>
  </si>
  <si>
    <t>Année</t>
  </si>
  <si>
    <t>Années</t>
  </si>
  <si>
    <t>Bâtisseurs</t>
  </si>
  <si>
    <t>Municipalités</t>
  </si>
  <si>
    <t>Communauté</t>
  </si>
  <si>
    <t>Employés</t>
  </si>
  <si>
    <t>Folio</t>
  </si>
  <si>
    <t>Adresse1</t>
  </si>
  <si>
    <t>Adresse2</t>
  </si>
  <si>
    <t>Ville</t>
  </si>
  <si>
    <t>CP</t>
  </si>
  <si>
    <t>Courriel</t>
  </si>
  <si>
    <t>NAS</t>
  </si>
  <si>
    <t>NE</t>
  </si>
  <si>
    <t>Date transaction</t>
  </si>
  <si>
    <t>Solde</t>
  </si>
  <si>
    <t>Montant intérêt</t>
  </si>
  <si>
    <t>Mois</t>
  </si>
  <si>
    <t>Nom2</t>
  </si>
  <si>
    <t>Nom3</t>
  </si>
  <si>
    <t>Nom4</t>
  </si>
  <si>
    <t>Nom5</t>
  </si>
  <si>
    <t>Intérêt an</t>
  </si>
  <si>
    <t>Nom du détenteur</t>
  </si>
  <si>
    <t xml:space="preserve">ID </t>
  </si>
  <si>
    <t>Nom1</t>
  </si>
  <si>
    <t>de</t>
  </si>
  <si>
    <t>Nom6</t>
  </si>
  <si>
    <t>Nom7</t>
  </si>
  <si>
    <t>Nom8</t>
  </si>
  <si>
    <t>Nom9</t>
  </si>
  <si>
    <t>Nb jours</t>
  </si>
  <si>
    <t>Intérêt jours</t>
  </si>
  <si>
    <t>à</t>
  </si>
  <si>
    <t>Téléphone</t>
  </si>
  <si>
    <t>Nom10</t>
  </si>
  <si>
    <t>Codes/Folios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</si>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</sst>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* #,##0.00_)\ &quot;$&quot;_ ;_ * \(#,##0.00\)\ &quot;$&quot;_ ;_ * &quot;-&quot;??_)\ &quot;$&quot;_ ;_ @_ "/>
    <numFmt numFmtId="164" formatCode="dd/mm/yyyy"/>
    <numFmt numFmtId="165" formatCode="[&lt;=9999999]###\-####;\(###\)\ ###\-####"/>
    <numFmt numFmtId="166" formatCode="000,000,000"/>
    <numFmt numFmtId="167" formatCode="#,##0.00\ &quot;$&quot;"/>
  </numFmts>
  <fonts count="4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Protection="1">
      <protection locked="0"/>
    </xf>
    <xf numFmtId="3" fontId="0" fillId="0" borderId="1" xfId="0" applyNumberFormat="1" applyFill="1" applyBorder="1" applyAlignment="1" applyProtection="1">
      <alignment horizontal="right"/>
      <protection locked="0"/>
    </xf>
    <xf numFmtId="44" fontId="0" fillId="0" borderId="1" xfId="1" applyFont="1" applyFill="1" applyBorder="1" applyProtection="1">
      <protection locked="0"/>
    </xf>
    <xf numFmtId="44" fontId="3" fillId="0" borderId="1" xfId="1" applyNumberFormat="1" applyFont="1" applyFill="1" applyBorder="1" applyProtection="1">
      <protection locked="0"/>
    </xf>
    <xf numFmtId="44" fontId="0" fillId="0" borderId="1" xfId="1" applyNumberFormat="1" applyFont="1" applyFill="1" applyBorder="1" applyProtection="1">
      <protection locked="0"/>
    </xf>
    <xf numFmtId="0" fontId="0" fillId="0" borderId="1" xfId="0" applyFill="1" applyBorder="1" applyProtection="1">
      <protection locked="0"/>
    </xf>
    <xf numFmtId="166" fontId="0" fillId="0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Fill="1" applyBorder="1" applyProtection="1">
      <protection locked="0"/>
    </xf>
    <xf numFmtId="0" fontId="0" fillId="0" borderId="1" xfId="0" applyNumberFormat="1" applyFill="1" applyBorder="1" applyAlignment="1" applyProtection="1">
      <alignment horizontal="center"/>
      <protection locked="0"/>
    </xf>
    <xf numFmtId="165" fontId="0" fillId="0" borderId="1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Border="1" applyProtection="1">
      <protection locked="0"/>
    </xf>
    <xf numFmtId="3" fontId="0" fillId="0" borderId="1" xfId="0" applyNumberFormat="1" applyBorder="1" applyProtection="1">
      <protection locked="0"/>
    </xf>
    <xf numFmtId="9" fontId="0" fillId="0" borderId="1" xfId="2" applyFont="1" applyFill="1" applyBorder="1" applyProtection="1">
      <protection locked="0"/>
    </xf>
    <xf numFmtId="164" fontId="0" fillId="0" borderId="1" xfId="0" applyNumberFormat="1" applyFill="1" applyBorder="1" applyAlignment="1" applyProtection="1">
      <protection locked="0"/>
    </xf>
    <xf numFmtId="0" fontId="0" fillId="0" borderId="0" xfId="0" applyFill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left" wrapText="1"/>
    </xf>
    <xf numFmtId="164" fontId="2" fillId="0" borderId="0" xfId="0" applyNumberFormat="1" applyFont="1" applyFill="1" applyAlignment="1" applyProtection="1">
      <alignment wrapText="1"/>
    </xf>
    <xf numFmtId="164" fontId="2" fillId="0" borderId="0" xfId="0" applyNumberFormat="1" applyFont="1" applyFill="1" applyAlignment="1" applyProtection="1">
      <alignment horizontal="center" wrapText="1"/>
    </xf>
    <xf numFmtId="14" fontId="2" fillId="0" borderId="0" xfId="0" applyNumberFormat="1" applyFont="1" applyFill="1" applyAlignment="1" applyProtection="1">
      <alignment horizontal="center" wrapText="1"/>
    </xf>
    <xf numFmtId="0" fontId="2" fillId="0" borderId="0" xfId="0" applyFont="1" applyFill="1" applyAlignment="1" applyProtection="1">
      <alignment horizontal="center" wrapText="1"/>
    </xf>
    <xf numFmtId="0" fontId="0" fillId="0" borderId="1" xfId="0" applyFill="1" applyBorder="1" applyAlignment="1" applyProtection="1">
      <alignment horizontal="left"/>
    </xf>
    <xf numFmtId="0" fontId="0" fillId="0" borderId="1" xfId="0" applyFill="1" applyBorder="1" applyProtection="1"/>
    <xf numFmtId="0" fontId="0" fillId="0" borderId="1" xfId="0" applyNumberFormat="1" applyFill="1" applyBorder="1" applyAlignment="1" applyProtection="1">
      <alignment horizontal="center"/>
    </xf>
    <xf numFmtId="44" fontId="0" fillId="0" borderId="1" xfId="1" applyFont="1" applyFill="1" applyBorder="1" applyProtection="1"/>
    <xf numFmtId="10" fontId="0" fillId="0" borderId="1" xfId="2" applyNumberFormat="1" applyFont="1" applyFill="1" applyBorder="1" applyProtection="1"/>
    <xf numFmtId="1" fontId="0" fillId="0" borderId="1" xfId="2" applyNumberFormat="1" applyFont="1" applyFill="1" applyBorder="1" applyProtection="1"/>
    <xf numFmtId="167" fontId="0" fillId="0" borderId="1" xfId="2" applyNumberFormat="1" applyFont="1" applyFill="1" applyBorder="1" applyProtection="1"/>
    <xf numFmtId="14" fontId="0" fillId="0" borderId="0" xfId="0" applyNumberFormat="1" applyFill="1" applyAlignment="1" applyProtection="1">
      <alignment horizontal="center"/>
    </xf>
    <xf numFmtId="10" fontId="3" fillId="0" borderId="1" xfId="2" applyNumberFormat="1" applyFont="1" applyFill="1" applyBorder="1" applyProtection="1"/>
    <xf numFmtId="1" fontId="3" fillId="0" borderId="1" xfId="2" applyNumberFormat="1" applyFont="1" applyFill="1" applyBorder="1" applyProtection="1"/>
    <xf numFmtId="167" fontId="3" fillId="0" borderId="1" xfId="2" applyNumberFormat="1" applyFont="1" applyFill="1" applyBorder="1" applyProtection="1"/>
    <xf numFmtId="44" fontId="3" fillId="0" borderId="1" xfId="1" applyNumberFormat="1" applyFont="1" applyFill="1" applyBorder="1" applyProtection="1"/>
    <xf numFmtId="44" fontId="0" fillId="0" borderId="1" xfId="1" applyNumberFormat="1" applyFont="1" applyFill="1" applyBorder="1" applyProtection="1"/>
    <xf numFmtId="0" fontId="0" fillId="0" borderId="0" xfId="0" applyFill="1" applyAlignment="1" applyProtection="1"/>
    <xf numFmtId="0" fontId="0" fillId="0" borderId="0" xfId="0" applyFill="1" applyAlignment="1" applyProtection="1">
      <alignment horizontal="center"/>
    </xf>
    <xf numFmtId="0" fontId="0" fillId="0" borderId="1" xfId="0" applyNumberFormat="1" applyFill="1" applyBorder="1" applyProtection="1"/>
    <xf numFmtId="0" fontId="0" fillId="0" borderId="2" xfId="0" applyFill="1" applyBorder="1" applyProtection="1"/>
    <xf numFmtId="0" fontId="0" fillId="0" borderId="3" xfId="0" applyFill="1" applyBorder="1" applyProtection="1"/>
    <xf numFmtId="0" fontId="0" fillId="0" borderId="1" xfId="0" applyFill="1" applyBorder="1" applyAlignment="1" applyProtection="1">
      <alignment horizontal="center"/>
      <protection locked="0"/>
    </xf>
    <xf numFmtId="3" fontId="0" fillId="0" borderId="2" xfId="0" applyNumberFormat="1" applyFill="1" applyBorder="1" applyProtection="1">
      <protection locked="0"/>
    </xf>
    <xf numFmtId="3" fontId="0" fillId="0" borderId="1" xfId="0" applyNumberFormat="1" applyFill="1" applyBorder="1" applyProtection="1">
      <protection locked="0"/>
    </xf>
    <xf numFmtId="3" fontId="2" fillId="0" borderId="0" xfId="0" applyNumberFormat="1" applyFont="1" applyFill="1" applyAlignment="1" applyProtection="1">
      <alignment horizontal="center"/>
    </xf>
    <xf numFmtId="3" fontId="0" fillId="0" borderId="0" xfId="0" applyNumberFormat="1" applyFill="1" applyProtection="1"/>
  </cellXfs>
  <cellStyles count="3">
    <cellStyle name="Monétaire" xfId="1" builtinId="4"/>
    <cellStyle name="Normal" xfId="0" builtinId="0"/>
    <cellStyle name="Pourcentage" xfId="2" builtinId="5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3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7" formatCode="#,##0.00\ &quot;$&quot;"/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3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4" formatCode="0.00%"/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numFmt numFmtId="164" formatCode="dd/mm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numFmt numFmtId="3" formatCode="#,##0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font>
        <color rgb="FF9C0006"/>
      </font>
      <fill>
        <patternFill>
          <bgColor rgb="FFFFC7CE"/>
        </patternFill>
      </fill>
    </dxf>
    <dxf>
      <numFmt numFmtId="3" formatCode="#,##0"/>
      <border diagonalUp="0" diagonalDown="0">
        <left style="hair">
          <color auto="1"/>
        </left>
        <right style="hair">
          <color auto="1"/>
        </right>
        <top/>
        <bottom/>
      </border>
      <protection locked="0" hidden="0"/>
    </dxf>
    <dxf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1" hidden="0"/>
    </dxf>
    <dxf>
      <numFmt numFmtId="0" formatCode="General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1" hidden="0"/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protection locked="1" hidden="0"/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numFmt numFmtId="3" formatCode="#,##0"/>
      <border diagonalUp="0" diagonalDown="0" outline="0">
        <left style="hair">
          <color auto="1"/>
        </left>
        <right/>
        <top style="hair">
          <color auto="1"/>
        </top>
        <bottom style="hair">
          <color auto="1"/>
        </bottom>
      </border>
      <protection locked="0" hidden="0"/>
    </dxf>
    <dxf>
      <numFmt numFmtId="3" formatCode="#,##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openxmlformats.org/officeDocument/2006/relationships/image" Target="../media/image3.png"/><Relationship Id="rId5" Type="http://schemas.openxmlformats.org/officeDocument/2006/relationships/hyperlink" Target="#AIDE!A1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1.png"/><Relationship Id="rId7" Type="http://schemas.openxmlformats.org/officeDocument/2006/relationships/hyperlink" Target="#AIDE!A1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2.png"/><Relationship Id="rId5" Type="http://schemas.openxmlformats.org/officeDocument/2006/relationships/hyperlink" Target="#MENU!A1"/><Relationship Id="rId4" Type="http://schemas.microsoft.com/office/2007/relationships/hdphoto" Target="../media/hdphoto1.wdp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1.png"/><Relationship Id="rId7" Type="http://schemas.openxmlformats.org/officeDocument/2006/relationships/hyperlink" Target="#AIDE!A1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2.png"/><Relationship Id="rId5" Type="http://schemas.openxmlformats.org/officeDocument/2006/relationships/hyperlink" Target="#MENU!A1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</xdr:colOff>
      <xdr:row>0</xdr:row>
      <xdr:rowOff>32971</xdr:rowOff>
    </xdr:from>
    <xdr:to>
      <xdr:col>2</xdr:col>
      <xdr:colOff>231697</xdr:colOff>
      <xdr:row>0</xdr:row>
      <xdr:rowOff>843955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7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755" y="32971"/>
          <a:ext cx="1944000" cy="810984"/>
        </a:xfrm>
        <a:prstGeom prst="rect">
          <a:avLst/>
        </a:prstGeom>
        <a:solidFill>
          <a:schemeClr val="bg1"/>
        </a:solidFill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396000</xdr:colOff>
      <xdr:row>0</xdr:row>
      <xdr:rowOff>396000</xdr:rowOff>
    </xdr:to>
    <xdr:pic>
      <xdr:nvPicPr>
        <xdr:cNvPr id="8" name="Image 7">
          <a:hlinkClick xmlns:r="http://schemas.openxmlformats.org/officeDocument/2006/relationships" r:id="rId3" tooltip="MENU"/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000" cy="3960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5860</xdr:colOff>
      <xdr:row>0</xdr:row>
      <xdr:rowOff>372210</xdr:rowOff>
    </xdr:from>
    <xdr:to>
      <xdr:col>0</xdr:col>
      <xdr:colOff>401860</xdr:colOff>
      <xdr:row>0</xdr:row>
      <xdr:rowOff>768210</xdr:rowOff>
    </xdr:to>
    <xdr:pic>
      <xdr:nvPicPr>
        <xdr:cNvPr id="9" name="Image 8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0" y="372210"/>
          <a:ext cx="396000" cy="396000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60081</xdr:colOff>
      <xdr:row>0</xdr:row>
      <xdr:rowOff>825013</xdr:rowOff>
    </xdr:from>
    <xdr:to>
      <xdr:col>0</xdr:col>
      <xdr:colOff>366346</xdr:colOff>
      <xdr:row>0</xdr:row>
      <xdr:rowOff>1129813</xdr:rowOff>
    </xdr:to>
    <xdr:pic macro="[0]!nouvelle_ligne2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81" y="825013"/>
          <a:ext cx="306265" cy="3048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429358</xdr:colOff>
      <xdr:row>0</xdr:row>
      <xdr:rowOff>813287</xdr:rowOff>
    </xdr:from>
    <xdr:to>
      <xdr:col>1</xdr:col>
      <xdr:colOff>249848</xdr:colOff>
      <xdr:row>0</xdr:row>
      <xdr:rowOff>1118087</xdr:rowOff>
    </xdr:to>
    <xdr:pic macro="[0]!supprimer_avec_messag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358" y="813287"/>
          <a:ext cx="306265" cy="30480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9524</xdr:colOff>
      <xdr:row>0</xdr:row>
      <xdr:rowOff>29308</xdr:rowOff>
    </xdr:from>
    <xdr:to>
      <xdr:col>2</xdr:col>
      <xdr:colOff>1037659</xdr:colOff>
      <xdr:row>0</xdr:row>
      <xdr:rowOff>837346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aturation sat="7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755" y="29308"/>
          <a:ext cx="1944000" cy="808038"/>
        </a:xfrm>
        <a:prstGeom prst="rect">
          <a:avLst/>
        </a:prstGeom>
        <a:solidFill>
          <a:schemeClr val="bg1"/>
        </a:solidFill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396000</xdr:colOff>
      <xdr:row>0</xdr:row>
      <xdr:rowOff>396000</xdr:rowOff>
    </xdr:to>
    <xdr:pic>
      <xdr:nvPicPr>
        <xdr:cNvPr id="16" name="Image 15">
          <a:hlinkClick xmlns:r="http://schemas.openxmlformats.org/officeDocument/2006/relationships" r:id="rId5" tooltip="MENU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000" cy="3960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5860</xdr:colOff>
      <xdr:row>0</xdr:row>
      <xdr:rowOff>372210</xdr:rowOff>
    </xdr:from>
    <xdr:to>
      <xdr:col>0</xdr:col>
      <xdr:colOff>401860</xdr:colOff>
      <xdr:row>0</xdr:row>
      <xdr:rowOff>768210</xdr:rowOff>
    </xdr:to>
    <xdr:pic>
      <xdr:nvPicPr>
        <xdr:cNvPr id="17" name="Image 16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0" y="372210"/>
          <a:ext cx="396000" cy="39600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60084</xdr:colOff>
      <xdr:row>0</xdr:row>
      <xdr:rowOff>825010</xdr:rowOff>
    </xdr:from>
    <xdr:to>
      <xdr:col>0</xdr:col>
      <xdr:colOff>364884</xdr:colOff>
      <xdr:row>0</xdr:row>
      <xdr:rowOff>1129810</xdr:rowOff>
    </xdr:to>
    <xdr:pic macro="[0]!nouvelle_lign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84" y="82501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419837</xdr:colOff>
      <xdr:row>0</xdr:row>
      <xdr:rowOff>822813</xdr:rowOff>
    </xdr:from>
    <xdr:to>
      <xdr:col>1</xdr:col>
      <xdr:colOff>229337</xdr:colOff>
      <xdr:row>0</xdr:row>
      <xdr:rowOff>1127613</xdr:rowOff>
    </xdr:to>
    <xdr:pic macro="[0]!supprimer_avec_message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837" y="822813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0</xdr:row>
      <xdr:rowOff>29308</xdr:rowOff>
    </xdr:from>
    <xdr:to>
      <xdr:col>3</xdr:col>
      <xdr:colOff>898448</xdr:colOff>
      <xdr:row>0</xdr:row>
      <xdr:rowOff>838980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aturation sat="7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756" y="29308"/>
          <a:ext cx="1944000" cy="809672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10</xdr:col>
      <xdr:colOff>123825</xdr:colOff>
      <xdr:row>0</xdr:row>
      <xdr:rowOff>1152525</xdr:rowOff>
    </xdr:from>
    <xdr:to>
      <xdr:col>11</xdr:col>
      <xdr:colOff>866774</xdr:colOff>
      <xdr:row>0</xdr:row>
      <xdr:rowOff>1381125</xdr:rowOff>
    </xdr:to>
    <xdr:sp macro="" textlink="">
      <xdr:nvSpPr>
        <xdr:cNvPr id="14" name="ZoneTexte 13"/>
        <xdr:cNvSpPr txBox="1"/>
      </xdr:nvSpPr>
      <xdr:spPr>
        <a:xfrm>
          <a:off x="11010900" y="1152525"/>
          <a:ext cx="1771649" cy="2286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CA" sz="1000"/>
            <a:t>pour information</a:t>
          </a: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396000</xdr:colOff>
      <xdr:row>0</xdr:row>
      <xdr:rowOff>396000</xdr:rowOff>
    </xdr:to>
    <xdr:pic>
      <xdr:nvPicPr>
        <xdr:cNvPr id="18" name="Image 17">
          <a:hlinkClick xmlns:r="http://schemas.openxmlformats.org/officeDocument/2006/relationships" r:id="rId5" tooltip="MENU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000" cy="3960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5860</xdr:colOff>
      <xdr:row>0</xdr:row>
      <xdr:rowOff>372210</xdr:rowOff>
    </xdr:from>
    <xdr:to>
      <xdr:col>0</xdr:col>
      <xdr:colOff>401860</xdr:colOff>
      <xdr:row>0</xdr:row>
      <xdr:rowOff>768210</xdr:rowOff>
    </xdr:to>
    <xdr:pic>
      <xdr:nvPicPr>
        <xdr:cNvPr id="19" name="Image 18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0" y="372210"/>
          <a:ext cx="396000" cy="396000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id="3" name="tbl_codes" displayName="tbl_codes" ref="B2:D6" totalsRowShown="0" dataDxfId="34">
  <tableColumns count="3">
    <tableColumn id="1" name="Codes/Folios" dataDxfId="33"/>
    <tableColumn id="2" name="de" dataDxfId="32"/>
    <tableColumn id="3" name="à" dataDxfId="31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bl_annees" displayName="tbl_annees" ref="F2:F13" totalsRowShown="0">
  <tableColumns count="1">
    <tableColumn id="1" name="Année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L58" totalsRowShown="0" headerRowDxfId="28" dataDxfId="27">
  <autoFilter ref="A1:L58"/>
  <sortState ref="A2:L58">
    <sortCondition ref="A1:A58"/>
  </sortState>
  <tableColumns count="12">
    <tableColumn id="1" name="ID" dataDxfId="17"/>
    <tableColumn id="2" name="Folio" dataDxfId="15"/>
    <tableColumn id="3" name="Nom du détenteur" dataDxfId="16"/>
    <tableColumn id="4" name="Code" dataDxfId="18">
      <calculatedColumnFormula>IF($B2="","",IF($B2&lt;=maxbat,LISTES!$B$3,IF($B2&lt;=maxmun,LISTES!$B$4,IF($B2&lt;=maxcom,LISTES!$B$5,IF($B2&lt;=maxemp,LISTES!$B$6,"Ce folio n'existe pas")))))</calculatedColumnFormula>
    </tableColumn>
    <tableColumn id="5" name="NAS" dataDxfId="26"/>
    <tableColumn id="6" name="NE" dataDxfId="25"/>
    <tableColumn id="7" name="Adresse1" dataDxfId="24"/>
    <tableColumn id="8" name="Adresse2" dataDxfId="23"/>
    <tableColumn id="9" name="Ville" dataDxfId="22"/>
    <tableColumn id="10" name="CP" dataDxfId="21"/>
    <tableColumn id="11" name="Téléphone" dataDxfId="20"/>
    <tableColumn id="12" name="Courriel" dataDxfId="19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2" name="tbl_principal" displayName="tbl_principal" ref="B1:O54" totalsRowShown="0" headerRowDxfId="30" dataDxfId="29" dataCellStyle="Monétaire">
  <autoFilter ref="B1:O54"/>
  <sortState ref="B2:O12">
    <sortCondition ref="B1:B12"/>
  </sortState>
  <tableColumns count="14">
    <tableColumn id="1" name="ID " dataDxfId="13"/>
    <tableColumn id="4" name="Folio" dataDxfId="12"/>
    <tableColumn id="3" name="Nom du détenteur" dataDxfId="11">
      <calculatedColumnFormula>IFERROR(INDEX(FIC_nom,MATCH($C2,FIC_folio,0)),"Ce folio n'existe pas")</calculatedColumnFormula>
    </tableColumn>
    <tableColumn id="6" name="Code" dataDxfId="10">
      <calculatedColumnFormula>IFERROR(INDEX(FIC_code,MATCH($C2,FIC_folio,0)),"")</calculatedColumnFormula>
    </tableColumn>
    <tableColumn id="2" name="Date transaction" dataDxfId="9"/>
    <tableColumn id="21" name="Mois" dataDxfId="8">
      <calculatedColumnFormula>IF(F2="","",MONTH(F2))</calculatedColumnFormula>
    </tableColumn>
    <tableColumn id="11" name="Année" dataDxfId="7">
      <calculatedColumnFormula>IF(F2="","",YEAR(F2))</calculatedColumnFormula>
    </tableColumn>
    <tableColumn id="5" name="Part sociale" dataDxfId="6" dataCellStyle="Monétaire"/>
    <tableColumn id="7" name="Intérêt an" dataDxfId="5" dataCellStyle="Pourcentage"/>
    <tableColumn id="24" name="Intérêt jours" dataDxfId="4" dataCellStyle="Pourcentage">
      <calculatedColumnFormula>IF(J2="","",J2/365)</calculatedColumnFormula>
    </tableColumn>
    <tableColumn id="23" name="Nb jours" dataDxfId="3" dataCellStyle="Pourcentage">
      <calculatedColumnFormula>IF(F2="","",(TODAY()-F2))</calculatedColumnFormula>
    </tableColumn>
    <tableColumn id="22" name="Montant intérêt" dataDxfId="1" dataCellStyle="Pourcentage">
      <calculatedColumnFormula>IF(J2="","",(I2*K2)*L2)</calculatedColumnFormula>
    </tableColumn>
    <tableColumn id="10" name="Retrait" dataDxfId="2" dataCellStyle="Monétaire"/>
    <tableColumn id="19" name="Solde" dataDxfId="0" dataCellStyle="Monétaire">
      <calculatedColumnFormula>IF(J2="","",(I2+M2)-N2)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13"/>
  <sheetViews>
    <sheetView showGridLines="0" zoomScaleNormal="100" workbookViewId="0">
      <selection activeCell="B4" sqref="B4"/>
    </sheetView>
  </sheetViews>
  <sheetFormatPr baseColWidth="10" defaultRowHeight="15" x14ac:dyDescent="0.2"/>
  <cols>
    <col min="1" max="1" width="5.77734375" customWidth="1"/>
    <col min="2" max="2" width="20.109375" customWidth="1"/>
    <col min="3" max="3" width="10.5546875" customWidth="1"/>
  </cols>
  <sheetData>
    <row r="1" spans="2:6" ht="120" customHeight="1" x14ac:dyDescent="0.2"/>
    <row r="2" spans="2:6" x14ac:dyDescent="0.2">
      <c r="B2" t="s">
        <v>39</v>
      </c>
      <c r="C2" s="11" t="s">
        <v>29</v>
      </c>
      <c r="D2" s="11" t="s">
        <v>36</v>
      </c>
      <c r="F2" t="s">
        <v>4</v>
      </c>
    </row>
    <row r="3" spans="2:6" x14ac:dyDescent="0.2">
      <c r="B3" s="12" t="s">
        <v>5</v>
      </c>
      <c r="C3" s="13">
        <v>0</v>
      </c>
      <c r="D3" s="13">
        <v>1000</v>
      </c>
      <c r="F3" s="1">
        <v>2012</v>
      </c>
    </row>
    <row r="4" spans="2:6" x14ac:dyDescent="0.2">
      <c r="B4" s="12" t="s">
        <v>7</v>
      </c>
      <c r="C4" s="13">
        <v>2001</v>
      </c>
      <c r="D4" s="13">
        <v>3000</v>
      </c>
      <c r="F4" s="1">
        <v>2013</v>
      </c>
    </row>
    <row r="5" spans="2:6" x14ac:dyDescent="0.2">
      <c r="B5" s="12" t="s">
        <v>6</v>
      </c>
      <c r="C5" s="13">
        <v>1001</v>
      </c>
      <c r="D5" s="13">
        <v>2000</v>
      </c>
      <c r="F5" s="1">
        <v>2014</v>
      </c>
    </row>
    <row r="6" spans="2:6" x14ac:dyDescent="0.2">
      <c r="B6" s="12" t="s">
        <v>8</v>
      </c>
      <c r="C6" s="13">
        <v>3001</v>
      </c>
      <c r="D6" s="13">
        <v>4000</v>
      </c>
      <c r="F6" s="1">
        <v>2015</v>
      </c>
    </row>
    <row r="7" spans="2:6" x14ac:dyDescent="0.2">
      <c r="B7" s="12"/>
      <c r="C7" s="12"/>
      <c r="D7" s="12"/>
      <c r="F7" s="1">
        <v>2016</v>
      </c>
    </row>
    <row r="8" spans="2:6" x14ac:dyDescent="0.2">
      <c r="B8" s="12"/>
      <c r="C8" s="12"/>
      <c r="D8" s="12"/>
      <c r="F8" s="1">
        <v>2017</v>
      </c>
    </row>
    <row r="9" spans="2:6" x14ac:dyDescent="0.2">
      <c r="B9" s="12"/>
      <c r="C9" s="12"/>
      <c r="D9" s="12"/>
      <c r="F9" s="1">
        <v>2018</v>
      </c>
    </row>
    <row r="10" spans="2:6" x14ac:dyDescent="0.2">
      <c r="B10" s="12"/>
      <c r="C10" s="12"/>
      <c r="D10" s="12"/>
      <c r="F10" s="1">
        <v>2019</v>
      </c>
    </row>
    <row r="11" spans="2:6" x14ac:dyDescent="0.2">
      <c r="B11" s="12"/>
      <c r="C11" s="12"/>
      <c r="D11" s="12"/>
      <c r="F11" s="1">
        <v>2020</v>
      </c>
    </row>
    <row r="12" spans="2:6" x14ac:dyDescent="0.2">
      <c r="B12" s="12"/>
      <c r="C12" s="12"/>
      <c r="D12" s="12"/>
      <c r="F12" s="1">
        <v>2021</v>
      </c>
    </row>
    <row r="13" spans="2:6" x14ac:dyDescent="0.2">
      <c r="B13" s="12"/>
      <c r="C13" s="12"/>
      <c r="D13" s="12"/>
      <c r="F13" s="1">
        <v>2022</v>
      </c>
    </row>
  </sheetData>
  <sheetProtection selectLockedCells="1"/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O58"/>
  <sheetViews>
    <sheetView showGridLines="0" tabSelected="1" zoomScaleNormal="100" workbookViewId="0">
      <pane xSplit="3" ySplit="1" topLeftCell="D41" activePane="bottomRight" state="frozen"/>
      <selection pane="topRight" activeCell="D1" sqref="D1"/>
      <selection pane="bottomLeft" activeCell="A2" sqref="A2"/>
      <selection pane="bottomRight" activeCell="E47" sqref="E47"/>
    </sheetView>
  </sheetViews>
  <sheetFormatPr baseColWidth="10" defaultRowHeight="15" x14ac:dyDescent="0.2"/>
  <cols>
    <col min="1" max="1" width="5.6640625" style="16" customWidth="1"/>
    <col min="2" max="2" width="10.6640625" style="16" customWidth="1"/>
    <col min="3" max="3" width="20.44140625" style="16" customWidth="1"/>
    <col min="4" max="4" width="16.6640625" style="16" bestFit="1" customWidth="1"/>
    <col min="5" max="5" width="12.44140625" style="38" customWidth="1"/>
    <col min="6" max="6" width="16.21875" style="16" customWidth="1"/>
    <col min="7" max="8" width="18.21875" style="16" customWidth="1"/>
    <col min="9" max="9" width="19.6640625" style="16" customWidth="1"/>
    <col min="10" max="10" width="12.77734375" style="16" customWidth="1"/>
    <col min="11" max="11" width="16.5546875" style="16" customWidth="1"/>
    <col min="12" max="12" width="26.33203125" style="16" customWidth="1"/>
    <col min="13" max="14" width="11.5546875" style="16"/>
    <col min="15" max="15" width="17.88671875" style="31" customWidth="1"/>
    <col min="16" max="16" width="14.21875" style="16" customWidth="1"/>
    <col min="17" max="17" width="13.88671875" style="16" customWidth="1"/>
    <col min="18" max="18" width="11.5546875" style="16"/>
    <col min="19" max="19" width="14.21875" style="16" customWidth="1"/>
    <col min="20" max="16384" width="11.5546875" style="16"/>
  </cols>
  <sheetData>
    <row r="1" spans="1:15" s="18" customFormat="1" ht="120" customHeight="1" x14ac:dyDescent="0.2">
      <c r="A1" s="18" t="s">
        <v>87</v>
      </c>
      <c r="B1" s="18" t="s">
        <v>9</v>
      </c>
      <c r="C1" s="19" t="s">
        <v>26</v>
      </c>
      <c r="D1" s="19" t="s">
        <v>0</v>
      </c>
      <c r="E1" s="23" t="s">
        <v>15</v>
      </c>
      <c r="F1" s="23" t="s">
        <v>16</v>
      </c>
      <c r="G1" s="23" t="s">
        <v>10</v>
      </c>
      <c r="H1" s="23" t="s">
        <v>11</v>
      </c>
      <c r="I1" s="23" t="s">
        <v>12</v>
      </c>
      <c r="J1" s="23" t="s">
        <v>13</v>
      </c>
      <c r="K1" s="23" t="s">
        <v>37</v>
      </c>
      <c r="L1" s="23" t="s">
        <v>14</v>
      </c>
    </row>
    <row r="2" spans="1:15" x14ac:dyDescent="0.2">
      <c r="A2" s="25">
        <v>1</v>
      </c>
      <c r="B2" s="2">
        <v>1</v>
      </c>
      <c r="C2" s="6" t="s">
        <v>28</v>
      </c>
      <c r="D2" s="25" t="str">
        <f>IF($B2="","",IF($B2&lt;=maxbat,LISTES!$B$3,IF($B2&lt;=maxmun,LISTES!$B$4,IF($B2&lt;=maxcom,LISTES!$B$5,IF($B2&lt;=maxemp,LISTES!$B$6,"Ce folio n'existe pas")))))</f>
        <v>Bâtisseurs</v>
      </c>
      <c r="E2" s="7"/>
      <c r="F2" s="8"/>
      <c r="G2" s="8"/>
      <c r="H2" s="8"/>
      <c r="I2" s="8"/>
      <c r="J2" s="9"/>
      <c r="K2" s="10"/>
      <c r="L2" s="8"/>
      <c r="O2" s="16"/>
    </row>
    <row r="3" spans="1:15" x14ac:dyDescent="0.2">
      <c r="A3" s="40">
        <v>2</v>
      </c>
      <c r="B3" s="43">
        <v>2</v>
      </c>
      <c r="C3" s="6" t="s">
        <v>21</v>
      </c>
      <c r="D3" s="25" t="str">
        <f>IF($B3="","",IF($B3&lt;=maxbat,LISTES!$B$3,IF($B3&lt;=maxmun,LISTES!$B$4,IF($B3&lt;=maxcom,LISTES!$B$5,IF($B3&lt;=maxemp,LISTES!$B$6,"Ce folio n'existe pas")))))</f>
        <v>Bâtisseurs</v>
      </c>
      <c r="E3" s="7"/>
      <c r="F3" s="8"/>
      <c r="G3" s="8"/>
      <c r="H3" s="8"/>
      <c r="I3" s="8"/>
      <c r="J3" s="9"/>
      <c r="K3" s="10"/>
      <c r="L3" s="8"/>
    </row>
    <row r="4" spans="1:15" x14ac:dyDescent="0.2">
      <c r="A4" s="40">
        <v>3</v>
      </c>
      <c r="B4" s="2">
        <v>3</v>
      </c>
      <c r="C4" s="6" t="s">
        <v>22</v>
      </c>
      <c r="D4" s="25" t="str">
        <f>IF($B4="","",IF($B4&lt;=maxbat,LISTES!$B$3,IF($B4&lt;=maxmun,LISTES!$B$4,IF($B4&lt;=maxcom,LISTES!$B$5,IF($B4&lt;=maxemp,LISTES!$B$6,"Ce folio n'existe pas")))))</f>
        <v>Bâtisseurs</v>
      </c>
      <c r="E4" s="7"/>
      <c r="F4" s="8"/>
      <c r="G4" s="8"/>
      <c r="H4" s="8"/>
      <c r="I4" s="8"/>
      <c r="J4" s="9"/>
      <c r="K4" s="10"/>
      <c r="L4" s="8"/>
    </row>
    <row r="5" spans="1:15" x14ac:dyDescent="0.2">
      <c r="A5" s="40">
        <v>4</v>
      </c>
      <c r="B5" s="43">
        <v>4</v>
      </c>
      <c r="C5" s="6" t="s">
        <v>23</v>
      </c>
      <c r="D5" s="25" t="str">
        <f>IF($B5="","",IF($B5&lt;=maxbat,LISTES!$B$3,IF($B5&lt;=maxmun,LISTES!$B$4,IF($B5&lt;=maxcom,LISTES!$B$5,IF($B5&lt;=maxemp,LISTES!$B$6,"Ce folio n'existe pas")))))</f>
        <v>Bâtisseurs</v>
      </c>
      <c r="E5" s="7"/>
      <c r="F5" s="8"/>
      <c r="G5" s="8"/>
      <c r="H5" s="8"/>
      <c r="I5" s="8"/>
      <c r="J5" s="9"/>
      <c r="K5" s="10"/>
      <c r="L5" s="8"/>
    </row>
    <row r="6" spans="1:15" x14ac:dyDescent="0.2">
      <c r="A6" s="40">
        <v>5</v>
      </c>
      <c r="B6" s="2">
        <v>5</v>
      </c>
      <c r="C6" s="6" t="s">
        <v>24</v>
      </c>
      <c r="D6" s="25" t="str">
        <f>IF($B6="","",IF($B6&lt;=maxbat,LISTES!$B$3,IF($B6&lt;=maxmun,LISTES!$B$4,IF($B6&lt;=maxcom,LISTES!$B$5,IF($B6&lt;=maxemp,LISTES!$B$6,"Ce folio n'existe pas")))))</f>
        <v>Bâtisseurs</v>
      </c>
      <c r="E6" s="7"/>
      <c r="F6" s="8"/>
      <c r="G6" s="8"/>
      <c r="H6" s="8"/>
      <c r="I6" s="8"/>
      <c r="J6" s="9"/>
      <c r="K6" s="10"/>
      <c r="L6" s="8"/>
    </row>
    <row r="7" spans="1:15" x14ac:dyDescent="0.2">
      <c r="A7" s="40">
        <v>6</v>
      </c>
      <c r="B7" s="43">
        <v>6</v>
      </c>
      <c r="C7" s="6" t="s">
        <v>30</v>
      </c>
      <c r="D7" s="25" t="str">
        <f>IF($B7="","",IF($B7&lt;=maxbat,LISTES!$B$3,IF($B7&lt;=maxmun,LISTES!$B$4,IF($B7&lt;=maxcom,LISTES!$B$5,IF($B7&lt;=maxemp,LISTES!$B$6,"Ce folio n'existe pas")))))</f>
        <v>Bâtisseurs</v>
      </c>
      <c r="E7" s="7"/>
      <c r="F7" s="8"/>
      <c r="G7" s="8"/>
      <c r="H7" s="8"/>
      <c r="I7" s="8"/>
      <c r="J7" s="9"/>
      <c r="K7" s="10"/>
      <c r="L7" s="8"/>
    </row>
    <row r="8" spans="1:15" x14ac:dyDescent="0.2">
      <c r="A8" s="40">
        <v>7</v>
      </c>
      <c r="B8" s="2">
        <v>7</v>
      </c>
      <c r="C8" s="6" t="s">
        <v>31</v>
      </c>
      <c r="D8" s="25" t="str">
        <f>IF($B8="","",IF($B8&lt;=maxbat,LISTES!$B$3,IF($B8&lt;=maxmun,LISTES!$B$4,IF($B8&lt;=maxcom,LISTES!$B$5,IF($B8&lt;=maxemp,LISTES!$B$6,"Ce folio n'existe pas")))))</f>
        <v>Bâtisseurs</v>
      </c>
      <c r="E8" s="7"/>
      <c r="F8" s="8"/>
      <c r="G8" s="8"/>
      <c r="H8" s="8"/>
      <c r="I8" s="8"/>
      <c r="J8" s="9"/>
      <c r="K8" s="10"/>
      <c r="L8" s="8"/>
    </row>
    <row r="9" spans="1:15" x14ac:dyDescent="0.2">
      <c r="A9" s="40">
        <v>8</v>
      </c>
      <c r="B9" s="43">
        <v>8</v>
      </c>
      <c r="C9" s="6" t="s">
        <v>32</v>
      </c>
      <c r="D9" s="25" t="str">
        <f>IF($B9="","",IF($B9&lt;=maxbat,LISTES!$B$3,IF($B9&lt;=maxmun,LISTES!$B$4,IF($B9&lt;=maxcom,LISTES!$B$5,IF($B9&lt;=maxemp,LISTES!$B$6,"Ce folio n'existe pas")))))</f>
        <v>Bâtisseurs</v>
      </c>
      <c r="E9" s="7"/>
      <c r="F9" s="8"/>
      <c r="G9" s="8"/>
      <c r="H9" s="8"/>
      <c r="I9" s="8"/>
      <c r="J9" s="9"/>
      <c r="K9" s="10"/>
      <c r="L9" s="8"/>
    </row>
    <row r="10" spans="1:15" x14ac:dyDescent="0.2">
      <c r="A10" s="40">
        <v>9</v>
      </c>
      <c r="B10" s="2">
        <v>9</v>
      </c>
      <c r="C10" s="6" t="s">
        <v>33</v>
      </c>
      <c r="D10" s="25" t="str">
        <f>IF($B10="","",IF($B10&lt;=maxbat,LISTES!$B$3,IF($B10&lt;=maxmun,LISTES!$B$4,IF($B10&lt;=maxcom,LISTES!$B$5,IF($B10&lt;=maxemp,LISTES!$B$6,"Ce folio n'existe pas")))))</f>
        <v>Bâtisseurs</v>
      </c>
      <c r="E10" s="7"/>
      <c r="F10" s="8"/>
      <c r="G10" s="8"/>
      <c r="H10" s="8"/>
      <c r="I10" s="8"/>
      <c r="J10" s="9"/>
      <c r="K10" s="10"/>
      <c r="L10" s="8"/>
    </row>
    <row r="11" spans="1:15" x14ac:dyDescent="0.2">
      <c r="A11" s="40">
        <v>10</v>
      </c>
      <c r="B11" s="2">
        <v>10</v>
      </c>
      <c r="C11" s="6" t="s">
        <v>38</v>
      </c>
      <c r="D11" s="25" t="str">
        <f>IF($B11="","",IF($B11&lt;=maxbat,LISTES!$B$3,IF($B11&lt;=maxmun,LISTES!$B$4,IF($B11&lt;=maxcom,LISTES!$B$5,IF($B11&lt;=maxemp,LISTES!$B$6,"Ce folio n'existe pas")))))</f>
        <v>Bâtisseurs</v>
      </c>
      <c r="E11" s="7"/>
      <c r="F11" s="8"/>
      <c r="G11" s="8"/>
      <c r="H11" s="8"/>
      <c r="I11" s="8"/>
      <c r="J11" s="9"/>
      <c r="K11" s="10"/>
      <c r="L11" s="8"/>
    </row>
    <row r="12" spans="1:15" x14ac:dyDescent="0.2">
      <c r="A12" s="40">
        <v>11</v>
      </c>
      <c r="B12" s="2">
        <v>1001</v>
      </c>
      <c r="C12" s="6" t="s">
        <v>40</v>
      </c>
      <c r="D12" s="25" t="str">
        <f>IF($B12="","",IF($B12&lt;=maxbat,LISTES!$B$3,IF($B12&lt;=maxmun,LISTES!$B$4,IF($B12&lt;=maxcom,LISTES!$B$5,IF($B12&lt;=maxemp,LISTES!$B$6,"Ce folio n'existe pas")))))</f>
        <v>Communauté</v>
      </c>
      <c r="E12" s="7"/>
      <c r="F12" s="8"/>
      <c r="G12" s="8"/>
      <c r="H12" s="8"/>
      <c r="I12" s="8"/>
      <c r="J12" s="9"/>
      <c r="K12" s="10"/>
      <c r="L12" s="8"/>
    </row>
    <row r="13" spans="1:15" x14ac:dyDescent="0.2">
      <c r="A13" s="40">
        <v>12</v>
      </c>
      <c r="B13" s="2">
        <v>1002</v>
      </c>
      <c r="C13" s="6" t="s">
        <v>41</v>
      </c>
      <c r="D13" s="25" t="str">
        <f>IF($B13="","",IF($B13&lt;=maxbat,LISTES!$B$3,IF($B13&lt;=maxmun,LISTES!$B$4,IF($B13&lt;=maxcom,LISTES!$B$5,IF($B13&lt;=maxemp,LISTES!$B$6,"Ce folio n'existe pas")))))</f>
        <v>Communauté</v>
      </c>
      <c r="E13" s="7"/>
      <c r="F13" s="8"/>
      <c r="G13" s="8"/>
      <c r="H13" s="8"/>
      <c r="I13" s="8"/>
      <c r="J13" s="9"/>
      <c r="K13" s="10"/>
      <c r="L13" s="8"/>
    </row>
    <row r="14" spans="1:15" x14ac:dyDescent="0.2">
      <c r="A14" s="40">
        <v>13</v>
      </c>
      <c r="B14" s="2">
        <v>1003</v>
      </c>
      <c r="C14" s="6" t="s">
        <v>42</v>
      </c>
      <c r="D14" s="25" t="str">
        <f>IF($B14="","",IF($B14&lt;=maxbat,LISTES!$B$3,IF($B14&lt;=maxmun,LISTES!$B$4,IF($B14&lt;=maxcom,LISTES!$B$5,IF($B14&lt;=maxemp,LISTES!$B$6,"Ce folio n'existe pas")))))</f>
        <v>Communauté</v>
      </c>
      <c r="E14" s="7"/>
      <c r="F14" s="8"/>
      <c r="G14" s="8"/>
      <c r="H14" s="8"/>
      <c r="I14" s="8"/>
      <c r="J14" s="9"/>
      <c r="K14" s="10"/>
      <c r="L14" s="8"/>
    </row>
    <row r="15" spans="1:15" x14ac:dyDescent="0.2">
      <c r="A15" s="40">
        <v>14</v>
      </c>
      <c r="B15" s="2">
        <v>1004</v>
      </c>
      <c r="C15" s="6" t="s">
        <v>43</v>
      </c>
      <c r="D15" s="25" t="str">
        <f>IF($B15="","",IF($B15&lt;=maxbat,LISTES!$B$3,IF($B15&lt;=maxmun,LISTES!$B$4,IF($B15&lt;=maxcom,LISTES!$B$5,IF($B15&lt;=maxemp,LISTES!$B$6,"Ce folio n'existe pas")))))</f>
        <v>Communauté</v>
      </c>
      <c r="E15" s="7"/>
      <c r="F15" s="8"/>
      <c r="G15" s="8"/>
      <c r="H15" s="8"/>
      <c r="I15" s="8"/>
      <c r="J15" s="9"/>
      <c r="K15" s="10"/>
      <c r="L15" s="8"/>
    </row>
    <row r="16" spans="1:15" x14ac:dyDescent="0.2">
      <c r="A16" s="40">
        <v>15</v>
      </c>
      <c r="B16" s="2">
        <v>1005</v>
      </c>
      <c r="C16" s="6" t="s">
        <v>44</v>
      </c>
      <c r="D16" s="25" t="str">
        <f>IF($B16="","",IF($B16&lt;=maxbat,LISTES!$B$3,IF($B16&lt;=maxmun,LISTES!$B$4,IF($B16&lt;=maxcom,LISTES!$B$5,IF($B16&lt;=maxemp,LISTES!$B$6,"Ce folio n'existe pas")))))</f>
        <v>Communauté</v>
      </c>
      <c r="E16" s="7"/>
      <c r="F16" s="8"/>
      <c r="G16" s="8"/>
      <c r="H16" s="8"/>
      <c r="I16" s="8"/>
      <c r="J16" s="9"/>
      <c r="K16" s="10"/>
      <c r="L16" s="8"/>
    </row>
    <row r="17" spans="1:12" x14ac:dyDescent="0.2">
      <c r="A17" s="40">
        <v>16</v>
      </c>
      <c r="B17" s="2">
        <v>1006</v>
      </c>
      <c r="C17" s="6" t="s">
        <v>45</v>
      </c>
      <c r="D17" s="25" t="str">
        <f>IF($B17="","",IF($B17&lt;=maxbat,LISTES!$B$3,IF($B17&lt;=maxmun,LISTES!$B$4,IF($B17&lt;=maxcom,LISTES!$B$5,IF($B17&lt;=maxemp,LISTES!$B$6,"Ce folio n'existe pas")))))</f>
        <v>Communauté</v>
      </c>
      <c r="E17" s="7"/>
      <c r="F17" s="8"/>
      <c r="G17" s="8"/>
      <c r="H17" s="8"/>
      <c r="I17" s="8"/>
      <c r="J17" s="9"/>
      <c r="K17" s="10"/>
      <c r="L17" s="8"/>
    </row>
    <row r="18" spans="1:12" x14ac:dyDescent="0.2">
      <c r="A18" s="40">
        <v>17</v>
      </c>
      <c r="B18" s="2">
        <v>1007</v>
      </c>
      <c r="C18" s="6" t="s">
        <v>46</v>
      </c>
      <c r="D18" s="25" t="str">
        <f>IF($B18="","",IF($B18&lt;=maxbat,LISTES!$B$3,IF($B18&lt;=maxmun,LISTES!$B$4,IF($B18&lt;=maxcom,LISTES!$B$5,IF($B18&lt;=maxemp,LISTES!$B$6,"Ce folio n'existe pas")))))</f>
        <v>Communauté</v>
      </c>
      <c r="E18" s="7"/>
      <c r="F18" s="8"/>
      <c r="G18" s="8"/>
      <c r="H18" s="8"/>
      <c r="I18" s="8"/>
      <c r="J18" s="9"/>
      <c r="K18" s="10"/>
      <c r="L18" s="8"/>
    </row>
    <row r="19" spans="1:12" x14ac:dyDescent="0.2">
      <c r="A19" s="40">
        <v>18</v>
      </c>
      <c r="B19" s="2">
        <v>1008</v>
      </c>
      <c r="C19" s="6" t="s">
        <v>47</v>
      </c>
      <c r="D19" s="25" t="str">
        <f>IF($B19="","",IF($B19&lt;=maxbat,LISTES!$B$3,IF($B19&lt;=maxmun,LISTES!$B$4,IF($B19&lt;=maxcom,LISTES!$B$5,IF($B19&lt;=maxemp,LISTES!$B$6,"Ce folio n'existe pas")))))</f>
        <v>Communauté</v>
      </c>
      <c r="E19" s="7"/>
      <c r="F19" s="8"/>
      <c r="G19" s="8"/>
      <c r="H19" s="8"/>
      <c r="I19" s="8"/>
      <c r="J19" s="9"/>
      <c r="K19" s="10"/>
      <c r="L19" s="8"/>
    </row>
    <row r="20" spans="1:12" x14ac:dyDescent="0.2">
      <c r="A20" s="40">
        <v>19</v>
      </c>
      <c r="B20" s="2">
        <v>1009</v>
      </c>
      <c r="C20" s="6" t="s">
        <v>48</v>
      </c>
      <c r="D20" s="25" t="str">
        <f>IF($B20="","",IF($B20&lt;=maxbat,LISTES!$B$3,IF($B20&lt;=maxmun,LISTES!$B$4,IF($B20&lt;=maxcom,LISTES!$B$5,IF($B20&lt;=maxemp,LISTES!$B$6,"Ce folio n'existe pas")))))</f>
        <v>Communauté</v>
      </c>
      <c r="E20" s="7"/>
      <c r="F20" s="8"/>
      <c r="G20" s="8"/>
      <c r="H20" s="8"/>
      <c r="I20" s="8"/>
      <c r="J20" s="9"/>
      <c r="K20" s="10"/>
      <c r="L20" s="8"/>
    </row>
    <row r="21" spans="1:12" x14ac:dyDescent="0.2">
      <c r="A21" s="40">
        <v>20</v>
      </c>
      <c r="B21" s="2">
        <v>1010</v>
      </c>
      <c r="C21" s="6" t="s">
        <v>49</v>
      </c>
      <c r="D21" s="25" t="str">
        <f>IF($B21="","",IF($B21&lt;=maxbat,LISTES!$B$3,IF($B21&lt;=maxmun,LISTES!$B$4,IF($B21&lt;=maxcom,LISTES!$B$5,IF($B21&lt;=maxemp,LISTES!$B$6,"Ce folio n'existe pas")))))</f>
        <v>Communauté</v>
      </c>
      <c r="E21" s="7"/>
      <c r="F21" s="8"/>
      <c r="G21" s="8"/>
      <c r="H21" s="8"/>
      <c r="I21" s="8"/>
      <c r="J21" s="9"/>
      <c r="K21" s="10"/>
      <c r="L21" s="8"/>
    </row>
    <row r="22" spans="1:12" x14ac:dyDescent="0.2">
      <c r="A22" s="40">
        <v>21</v>
      </c>
      <c r="B22" s="2">
        <v>1011</v>
      </c>
      <c r="C22" s="6" t="s">
        <v>50</v>
      </c>
      <c r="D22" s="25" t="str">
        <f>IF($B22="","",IF($B22&lt;=maxbat,LISTES!$B$3,IF($B22&lt;=maxmun,LISTES!$B$4,IF($B22&lt;=maxcom,LISTES!$B$5,IF($B22&lt;=maxemp,LISTES!$B$6,"Ce folio n'existe pas")))))</f>
        <v>Communauté</v>
      </c>
      <c r="E22" s="7"/>
      <c r="F22" s="8"/>
      <c r="G22" s="8"/>
      <c r="H22" s="8"/>
      <c r="I22" s="8"/>
      <c r="J22" s="9"/>
      <c r="K22" s="10"/>
      <c r="L22" s="8"/>
    </row>
    <row r="23" spans="1:12" x14ac:dyDescent="0.2">
      <c r="A23" s="40">
        <v>22</v>
      </c>
      <c r="B23" s="2">
        <v>2001</v>
      </c>
      <c r="C23" s="6" t="s">
        <v>51</v>
      </c>
      <c r="D23" s="25" t="str">
        <f>IF($B23="","",IF($B23&lt;=maxbat,LISTES!$B$3,IF($B23&lt;=maxmun,LISTES!$B$4,IF($B23&lt;=maxcom,LISTES!$B$5,IF($B23&lt;=maxemp,LISTES!$B$6,"Ce folio n'existe pas")))))</f>
        <v>Municipalités</v>
      </c>
      <c r="E23" s="7"/>
      <c r="F23" s="8"/>
      <c r="G23" s="8"/>
      <c r="H23" s="8"/>
      <c r="I23" s="8"/>
      <c r="J23" s="9"/>
      <c r="K23" s="10"/>
      <c r="L23" s="8"/>
    </row>
    <row r="24" spans="1:12" x14ac:dyDescent="0.2">
      <c r="A24" s="40">
        <v>23</v>
      </c>
      <c r="B24" s="2">
        <v>2002</v>
      </c>
      <c r="C24" s="6" t="s">
        <v>52</v>
      </c>
      <c r="D24" s="25" t="str">
        <f>IF($B24="","",IF($B24&lt;=maxbat,LISTES!$B$3,IF($B24&lt;=maxmun,LISTES!$B$4,IF($B24&lt;=maxcom,LISTES!$B$5,IF($B24&lt;=maxemp,LISTES!$B$6,"Ce folio n'existe pas")))))</f>
        <v>Municipalités</v>
      </c>
      <c r="E24" s="7"/>
      <c r="F24" s="8"/>
      <c r="G24" s="8"/>
      <c r="H24" s="8"/>
      <c r="I24" s="8"/>
      <c r="J24" s="9"/>
      <c r="K24" s="10"/>
      <c r="L24" s="8"/>
    </row>
    <row r="25" spans="1:12" x14ac:dyDescent="0.2">
      <c r="A25" s="40">
        <v>24</v>
      </c>
      <c r="B25" s="2">
        <v>2003</v>
      </c>
      <c r="C25" s="6" t="s">
        <v>53</v>
      </c>
      <c r="D25" s="25" t="str">
        <f>IF($B25="","",IF($B25&lt;=maxbat,LISTES!$B$3,IF($B25&lt;=maxmun,LISTES!$B$4,IF($B25&lt;=maxcom,LISTES!$B$5,IF($B25&lt;=maxemp,LISTES!$B$6,"Ce folio n'existe pas")))))</f>
        <v>Municipalités</v>
      </c>
      <c r="E25" s="7"/>
      <c r="F25" s="8"/>
      <c r="G25" s="8"/>
      <c r="H25" s="8"/>
      <c r="I25" s="8"/>
      <c r="J25" s="9"/>
      <c r="K25" s="10"/>
      <c r="L25" s="8"/>
    </row>
    <row r="26" spans="1:12" x14ac:dyDescent="0.2">
      <c r="A26" s="40">
        <v>25</v>
      </c>
      <c r="B26" s="2">
        <v>2004</v>
      </c>
      <c r="C26" s="6" t="s">
        <v>54</v>
      </c>
      <c r="D26" s="25" t="str">
        <f>IF($B26="","",IF($B26&lt;=maxbat,LISTES!$B$3,IF($B26&lt;=maxmun,LISTES!$B$4,IF($B26&lt;=maxcom,LISTES!$B$5,IF($B26&lt;=maxemp,LISTES!$B$6,"Ce folio n'existe pas")))))</f>
        <v>Municipalités</v>
      </c>
      <c r="E26" s="7"/>
      <c r="F26" s="8"/>
      <c r="G26" s="8"/>
      <c r="H26" s="8"/>
      <c r="I26" s="8"/>
      <c r="J26" s="9"/>
      <c r="K26" s="10"/>
      <c r="L26" s="8"/>
    </row>
    <row r="27" spans="1:12" x14ac:dyDescent="0.2">
      <c r="A27" s="40">
        <v>26</v>
      </c>
      <c r="B27" s="2">
        <v>2005</v>
      </c>
      <c r="C27" s="6" t="s">
        <v>55</v>
      </c>
      <c r="D27" s="25" t="str">
        <f>IF($B27="","",IF($B27&lt;=maxbat,LISTES!$B$3,IF($B27&lt;=maxmun,LISTES!$B$4,IF($B27&lt;=maxcom,LISTES!$B$5,IF($B27&lt;=maxemp,LISTES!$B$6,"Ce folio n'existe pas")))))</f>
        <v>Municipalités</v>
      </c>
      <c r="E27" s="7"/>
      <c r="F27" s="8"/>
      <c r="G27" s="8"/>
      <c r="H27" s="8"/>
      <c r="I27" s="8"/>
      <c r="J27" s="9"/>
      <c r="K27" s="10"/>
      <c r="L27" s="8"/>
    </row>
    <row r="28" spans="1:12" x14ac:dyDescent="0.2">
      <c r="A28" s="40">
        <v>27</v>
      </c>
      <c r="B28" s="2">
        <v>2006</v>
      </c>
      <c r="C28" s="6" t="s">
        <v>56</v>
      </c>
      <c r="D28" s="25" t="str">
        <f>IF($B28="","",IF($B28&lt;=maxbat,LISTES!$B$3,IF($B28&lt;=maxmun,LISTES!$B$4,IF($B28&lt;=maxcom,LISTES!$B$5,IF($B28&lt;=maxemp,LISTES!$B$6,"Ce folio n'existe pas")))))</f>
        <v>Municipalités</v>
      </c>
      <c r="E28" s="7"/>
      <c r="F28" s="8"/>
      <c r="G28" s="8"/>
      <c r="H28" s="8"/>
      <c r="I28" s="8"/>
      <c r="J28" s="9"/>
      <c r="K28" s="10"/>
      <c r="L28" s="8"/>
    </row>
    <row r="29" spans="1:12" x14ac:dyDescent="0.2">
      <c r="A29" s="40">
        <v>28</v>
      </c>
      <c r="B29" s="2">
        <v>2007</v>
      </c>
      <c r="C29" s="6" t="s">
        <v>57</v>
      </c>
      <c r="D29" s="25" t="str">
        <f>IF($B29="","",IF($B29&lt;=maxbat,LISTES!$B$3,IF($B29&lt;=maxmun,LISTES!$B$4,IF($B29&lt;=maxcom,LISTES!$B$5,IF($B29&lt;=maxemp,LISTES!$B$6,"Ce folio n'existe pas")))))</f>
        <v>Municipalités</v>
      </c>
      <c r="E29" s="7"/>
      <c r="F29" s="8"/>
      <c r="G29" s="8"/>
      <c r="H29" s="8"/>
      <c r="I29" s="8"/>
      <c r="J29" s="9"/>
      <c r="K29" s="10"/>
      <c r="L29" s="8"/>
    </row>
    <row r="30" spans="1:12" x14ac:dyDescent="0.2">
      <c r="A30" s="40">
        <v>29</v>
      </c>
      <c r="B30" s="2">
        <v>2008</v>
      </c>
      <c r="C30" s="6" t="s">
        <v>58</v>
      </c>
      <c r="D30" s="25" t="str">
        <f>IF($B30="","",IF($B30&lt;=maxbat,LISTES!$B$3,IF($B30&lt;=maxmun,LISTES!$B$4,IF($B30&lt;=maxcom,LISTES!$B$5,IF($B30&lt;=maxemp,LISTES!$B$6,"Ce folio n'existe pas")))))</f>
        <v>Municipalités</v>
      </c>
      <c r="E30" s="7"/>
      <c r="F30" s="8"/>
      <c r="G30" s="8"/>
      <c r="H30" s="8"/>
      <c r="I30" s="8"/>
      <c r="J30" s="9"/>
      <c r="K30" s="10"/>
      <c r="L30" s="8"/>
    </row>
    <row r="31" spans="1:12" x14ac:dyDescent="0.2">
      <c r="A31" s="40">
        <v>30</v>
      </c>
      <c r="B31" s="2">
        <v>2009</v>
      </c>
      <c r="C31" s="6" t="s">
        <v>59</v>
      </c>
      <c r="D31" s="25" t="str">
        <f>IF($B31="","",IF($B31&lt;=maxbat,LISTES!$B$3,IF($B31&lt;=maxmun,LISTES!$B$4,IF($B31&lt;=maxcom,LISTES!$B$5,IF($B31&lt;=maxemp,LISTES!$B$6,"Ce folio n'existe pas")))))</f>
        <v>Municipalités</v>
      </c>
      <c r="E31" s="7"/>
      <c r="F31" s="8"/>
      <c r="G31" s="8"/>
      <c r="H31" s="8"/>
      <c r="I31" s="8"/>
      <c r="J31" s="9"/>
      <c r="K31" s="10"/>
      <c r="L31" s="8"/>
    </row>
    <row r="32" spans="1:12" x14ac:dyDescent="0.2">
      <c r="A32" s="40">
        <v>31</v>
      </c>
      <c r="B32" s="2">
        <v>2010</v>
      </c>
      <c r="C32" s="6" t="s">
        <v>60</v>
      </c>
      <c r="D32" s="25" t="str">
        <f>IF($B32="","",IF($B32&lt;=maxbat,LISTES!$B$3,IF($B32&lt;=maxmun,LISTES!$B$4,IF($B32&lt;=maxcom,LISTES!$B$5,IF($B32&lt;=maxemp,LISTES!$B$6,"Ce folio n'existe pas")))))</f>
        <v>Municipalités</v>
      </c>
      <c r="E32" s="7"/>
      <c r="F32" s="8"/>
      <c r="G32" s="8"/>
      <c r="H32" s="8"/>
      <c r="I32" s="8"/>
      <c r="J32" s="9"/>
      <c r="K32" s="10"/>
      <c r="L32" s="8"/>
    </row>
    <row r="33" spans="1:12" x14ac:dyDescent="0.2">
      <c r="A33" s="40">
        <v>32</v>
      </c>
      <c r="B33" s="2">
        <v>2011</v>
      </c>
      <c r="C33" s="6" t="s">
        <v>61</v>
      </c>
      <c r="D33" s="25" t="str">
        <f>IF($B33="","",IF($B33&lt;=maxbat,LISTES!$B$3,IF($B33&lt;=maxmun,LISTES!$B$4,IF($B33&lt;=maxcom,LISTES!$B$5,IF($B33&lt;=maxemp,LISTES!$B$6,"Ce folio n'existe pas")))))</f>
        <v>Municipalités</v>
      </c>
      <c r="E33" s="7"/>
      <c r="F33" s="8"/>
      <c r="G33" s="8"/>
      <c r="H33" s="8"/>
      <c r="I33" s="8"/>
      <c r="J33" s="9"/>
      <c r="K33" s="10"/>
      <c r="L33" s="8"/>
    </row>
    <row r="34" spans="1:12" x14ac:dyDescent="0.2">
      <c r="A34" s="40">
        <v>33</v>
      </c>
      <c r="B34" s="2">
        <v>2012</v>
      </c>
      <c r="C34" s="6" t="s">
        <v>62</v>
      </c>
      <c r="D34" s="25" t="str">
        <f>IF($B34="","",IF($B34&lt;=maxbat,LISTES!$B$3,IF($B34&lt;=maxmun,LISTES!$B$4,IF($B34&lt;=maxcom,LISTES!$B$5,IF($B34&lt;=maxemp,LISTES!$B$6,"Ce folio n'existe pas")))))</f>
        <v>Municipalités</v>
      </c>
      <c r="E34" s="7"/>
      <c r="F34" s="8"/>
      <c r="G34" s="8"/>
      <c r="H34" s="8"/>
      <c r="I34" s="8"/>
      <c r="J34" s="9"/>
      <c r="K34" s="10"/>
      <c r="L34" s="8"/>
    </row>
    <row r="35" spans="1:12" x14ac:dyDescent="0.2">
      <c r="A35" s="40">
        <v>34</v>
      </c>
      <c r="B35" s="2">
        <v>2013</v>
      </c>
      <c r="C35" s="6" t="s">
        <v>63</v>
      </c>
      <c r="D35" s="25" t="str">
        <f>IF($B35="","",IF($B35&lt;=maxbat,LISTES!$B$3,IF($B35&lt;=maxmun,LISTES!$B$4,IF($B35&lt;=maxcom,LISTES!$B$5,IF($B35&lt;=maxemp,LISTES!$B$6,"Ce folio n'existe pas")))))</f>
        <v>Municipalités</v>
      </c>
      <c r="E35" s="7"/>
      <c r="F35" s="8"/>
      <c r="G35" s="8"/>
      <c r="H35" s="8"/>
      <c r="I35" s="8"/>
      <c r="J35" s="9"/>
      <c r="K35" s="10"/>
      <c r="L35" s="8"/>
    </row>
    <row r="36" spans="1:12" x14ac:dyDescent="0.2">
      <c r="A36" s="40">
        <v>35</v>
      </c>
      <c r="B36" s="2">
        <v>2014</v>
      </c>
      <c r="C36" s="6" t="s">
        <v>64</v>
      </c>
      <c r="D36" s="25" t="str">
        <f>IF($B36="","",IF($B36&lt;=maxbat,LISTES!$B$3,IF($B36&lt;=maxmun,LISTES!$B$4,IF($B36&lt;=maxcom,LISTES!$B$5,IF($B36&lt;=maxemp,LISTES!$B$6,"Ce folio n'existe pas")))))</f>
        <v>Municipalités</v>
      </c>
      <c r="E36" s="7"/>
      <c r="F36" s="8"/>
      <c r="G36" s="8"/>
      <c r="H36" s="8"/>
      <c r="I36" s="8"/>
      <c r="J36" s="9"/>
      <c r="K36" s="10"/>
      <c r="L36" s="8"/>
    </row>
    <row r="37" spans="1:12" x14ac:dyDescent="0.2">
      <c r="A37" s="40">
        <v>36</v>
      </c>
      <c r="B37" s="2">
        <v>2015</v>
      </c>
      <c r="C37" s="6" t="s">
        <v>65</v>
      </c>
      <c r="D37" s="25" t="str">
        <f>IF($B37="","",IF($B37&lt;=maxbat,LISTES!$B$3,IF($B37&lt;=maxmun,LISTES!$B$4,IF($B37&lt;=maxcom,LISTES!$B$5,IF($B37&lt;=maxemp,LISTES!$B$6,"Ce folio n'existe pas")))))</f>
        <v>Municipalités</v>
      </c>
      <c r="E37" s="7"/>
      <c r="F37" s="8"/>
      <c r="G37" s="8"/>
      <c r="H37" s="8"/>
      <c r="I37" s="8"/>
      <c r="J37" s="9"/>
      <c r="K37" s="10"/>
      <c r="L37" s="8"/>
    </row>
    <row r="38" spans="1:12" x14ac:dyDescent="0.2">
      <c r="A38" s="40">
        <v>37</v>
      </c>
      <c r="B38" s="2">
        <v>2016</v>
      </c>
      <c r="C38" s="6" t="s">
        <v>66</v>
      </c>
      <c r="D38" s="25" t="str">
        <f>IF($B38="","",IF($B38&lt;=maxbat,LISTES!$B$3,IF($B38&lt;=maxmun,LISTES!$B$4,IF($B38&lt;=maxcom,LISTES!$B$5,IF($B38&lt;=maxemp,LISTES!$B$6,"Ce folio n'existe pas")))))</f>
        <v>Municipalités</v>
      </c>
      <c r="E38" s="7"/>
      <c r="F38" s="8"/>
      <c r="G38" s="8"/>
      <c r="H38" s="8"/>
      <c r="I38" s="8"/>
      <c r="J38" s="9"/>
      <c r="K38" s="10"/>
      <c r="L38" s="8"/>
    </row>
    <row r="39" spans="1:12" x14ac:dyDescent="0.2">
      <c r="A39" s="40">
        <v>38</v>
      </c>
      <c r="B39" s="2">
        <v>3001</v>
      </c>
      <c r="C39" s="6" t="s">
        <v>67</v>
      </c>
      <c r="D39" s="25" t="str">
        <f>IF($B39="","",IF($B39&lt;=maxbat,LISTES!$B$3,IF($B39&lt;=maxmun,LISTES!$B$4,IF($B39&lt;=maxcom,LISTES!$B$5,IF($B39&lt;=maxemp,LISTES!$B$6,"Ce folio n'existe pas")))))</f>
        <v>Employés</v>
      </c>
      <c r="E39" s="7"/>
      <c r="F39" s="8"/>
      <c r="G39" s="8"/>
      <c r="H39" s="8"/>
      <c r="I39" s="8"/>
      <c r="J39" s="9"/>
      <c r="K39" s="10"/>
      <c r="L39" s="8"/>
    </row>
    <row r="40" spans="1:12" x14ac:dyDescent="0.2">
      <c r="A40" s="40">
        <v>39</v>
      </c>
      <c r="B40" s="2">
        <v>3002</v>
      </c>
      <c r="C40" s="6" t="s">
        <v>68</v>
      </c>
      <c r="D40" s="25" t="str">
        <f>IF($B40="","",IF($B40&lt;=maxbat,LISTES!$B$3,IF($B40&lt;=maxmun,LISTES!$B$4,IF($B40&lt;=maxcom,LISTES!$B$5,IF($B40&lt;=maxemp,LISTES!$B$6,"Ce folio n'existe pas")))))</f>
        <v>Employés</v>
      </c>
      <c r="E40" s="7"/>
      <c r="F40" s="8"/>
      <c r="G40" s="8"/>
      <c r="H40" s="8"/>
      <c r="I40" s="8"/>
      <c r="J40" s="9"/>
      <c r="K40" s="10"/>
      <c r="L40" s="8"/>
    </row>
    <row r="41" spans="1:12" x14ac:dyDescent="0.2">
      <c r="A41" s="40">
        <v>40</v>
      </c>
      <c r="B41" s="2">
        <v>3003</v>
      </c>
      <c r="C41" s="6" t="s">
        <v>69</v>
      </c>
      <c r="D41" s="25" t="str">
        <f>IF($B41="","",IF($B41&lt;=maxbat,LISTES!$B$3,IF($B41&lt;=maxmun,LISTES!$B$4,IF($B41&lt;=maxcom,LISTES!$B$5,IF($B41&lt;=maxemp,LISTES!$B$6,"Ce folio n'existe pas")))))</f>
        <v>Employés</v>
      </c>
      <c r="E41" s="7"/>
      <c r="F41" s="8"/>
      <c r="G41" s="8"/>
      <c r="H41" s="8"/>
      <c r="I41" s="8"/>
      <c r="J41" s="9"/>
      <c r="K41" s="10"/>
      <c r="L41" s="8"/>
    </row>
    <row r="42" spans="1:12" x14ac:dyDescent="0.2">
      <c r="A42" s="40">
        <v>41</v>
      </c>
      <c r="B42" s="2">
        <v>3004</v>
      </c>
      <c r="C42" s="6" t="s">
        <v>70</v>
      </c>
      <c r="D42" s="25" t="str">
        <f>IF($B42="","",IF($B42&lt;=maxbat,LISTES!$B$3,IF($B42&lt;=maxmun,LISTES!$B$4,IF($B42&lt;=maxcom,LISTES!$B$5,IF($B42&lt;=maxemp,LISTES!$B$6,"Ce folio n'existe pas")))))</f>
        <v>Employés</v>
      </c>
      <c r="E42" s="7"/>
      <c r="F42" s="8"/>
      <c r="G42" s="8"/>
      <c r="H42" s="8"/>
      <c r="I42" s="8"/>
      <c r="J42" s="9"/>
      <c r="K42" s="10"/>
      <c r="L42" s="8"/>
    </row>
    <row r="43" spans="1:12" x14ac:dyDescent="0.2">
      <c r="A43" s="40">
        <v>42</v>
      </c>
      <c r="B43" s="2">
        <v>3005</v>
      </c>
      <c r="C43" s="6" t="s">
        <v>71</v>
      </c>
      <c r="D43" s="25" t="str">
        <f>IF($B43="","",IF($B43&lt;=maxbat,LISTES!$B$3,IF($B43&lt;=maxmun,LISTES!$B$4,IF($B43&lt;=maxcom,LISTES!$B$5,IF($B43&lt;=maxemp,LISTES!$B$6,"Ce folio n'existe pas")))))</f>
        <v>Employés</v>
      </c>
      <c r="E43" s="7"/>
      <c r="F43" s="8"/>
      <c r="G43" s="8"/>
      <c r="H43" s="8"/>
      <c r="I43" s="8"/>
      <c r="J43" s="9"/>
      <c r="K43" s="10"/>
      <c r="L43" s="8"/>
    </row>
    <row r="44" spans="1:12" x14ac:dyDescent="0.2">
      <c r="A44" s="40">
        <v>43</v>
      </c>
      <c r="B44" s="2">
        <v>3006</v>
      </c>
      <c r="C44" s="6" t="s">
        <v>72</v>
      </c>
      <c r="D44" s="25" t="str">
        <f>IF($B44="","",IF($B44&lt;=maxbat,LISTES!$B$3,IF($B44&lt;=maxmun,LISTES!$B$4,IF($B44&lt;=maxcom,LISTES!$B$5,IF($B44&lt;=maxemp,LISTES!$B$6,"Ce folio n'existe pas")))))</f>
        <v>Employés</v>
      </c>
      <c r="E44" s="7"/>
      <c r="F44" s="8"/>
      <c r="G44" s="8"/>
      <c r="H44" s="8"/>
      <c r="I44" s="8"/>
      <c r="J44" s="9"/>
      <c r="K44" s="10"/>
      <c r="L44" s="8"/>
    </row>
    <row r="45" spans="1:12" x14ac:dyDescent="0.2">
      <c r="A45" s="40">
        <v>44</v>
      </c>
      <c r="B45" s="2">
        <v>3007</v>
      </c>
      <c r="C45" s="6" t="s">
        <v>73</v>
      </c>
      <c r="D45" s="25" t="str">
        <f>IF($B45="","",IF($B45&lt;=maxbat,LISTES!$B$3,IF($B45&lt;=maxmun,LISTES!$B$4,IF($B45&lt;=maxcom,LISTES!$B$5,IF($B45&lt;=maxemp,LISTES!$B$6,"Ce folio n'existe pas")))))</f>
        <v>Employés</v>
      </c>
      <c r="E45" s="7"/>
      <c r="F45" s="8"/>
      <c r="G45" s="8"/>
      <c r="H45" s="8"/>
      <c r="I45" s="8"/>
      <c r="J45" s="9"/>
      <c r="K45" s="10"/>
      <c r="L45" s="8"/>
    </row>
    <row r="46" spans="1:12" x14ac:dyDescent="0.2">
      <c r="A46" s="40">
        <v>45</v>
      </c>
      <c r="B46" s="2">
        <v>3008</v>
      </c>
      <c r="C46" s="6" t="s">
        <v>74</v>
      </c>
      <c r="D46" s="25" t="str">
        <f>IF($B46="","",IF($B46&lt;=maxbat,LISTES!$B$3,IF($B46&lt;=maxmun,LISTES!$B$4,IF($B46&lt;=maxcom,LISTES!$B$5,IF($B46&lt;=maxemp,LISTES!$B$6,"Ce folio n'existe pas")))))</f>
        <v>Employés</v>
      </c>
      <c r="E46" s="7"/>
      <c r="F46" s="8"/>
      <c r="G46" s="8"/>
      <c r="H46" s="8"/>
      <c r="I46" s="8"/>
      <c r="J46" s="9"/>
      <c r="K46" s="10"/>
      <c r="L46" s="8"/>
    </row>
    <row r="47" spans="1:12" x14ac:dyDescent="0.2">
      <c r="A47" s="40">
        <v>46</v>
      </c>
      <c r="B47" s="2">
        <v>3009</v>
      </c>
      <c r="C47" s="6" t="s">
        <v>75</v>
      </c>
      <c r="D47" s="25" t="str">
        <f>IF($B47="","",IF($B47&lt;=maxbat,LISTES!$B$3,IF($B47&lt;=maxmun,LISTES!$B$4,IF($B47&lt;=maxcom,LISTES!$B$5,IF($B47&lt;=maxemp,LISTES!$B$6,"Ce folio n'existe pas")))))</f>
        <v>Employés</v>
      </c>
      <c r="E47" s="7"/>
      <c r="F47" s="8"/>
      <c r="G47" s="8"/>
      <c r="H47" s="8"/>
      <c r="I47" s="8"/>
      <c r="J47" s="9"/>
      <c r="K47" s="10"/>
      <c r="L47" s="8"/>
    </row>
    <row r="48" spans="1:12" x14ac:dyDescent="0.2">
      <c r="A48" s="40">
        <v>47</v>
      </c>
      <c r="B48" s="2">
        <v>3010</v>
      </c>
      <c r="C48" s="6" t="s">
        <v>76</v>
      </c>
      <c r="D48" s="25" t="str">
        <f>IF($B48="","",IF($B48&lt;=maxbat,LISTES!$B$3,IF($B48&lt;=maxmun,LISTES!$B$4,IF($B48&lt;=maxcom,LISTES!$B$5,IF($B48&lt;=maxemp,LISTES!$B$6,"Ce folio n'existe pas")))))</f>
        <v>Employés</v>
      </c>
      <c r="E48" s="7"/>
      <c r="F48" s="8"/>
      <c r="G48" s="8"/>
      <c r="H48" s="8"/>
      <c r="I48" s="8"/>
      <c r="J48" s="9"/>
      <c r="K48" s="10"/>
      <c r="L48" s="8"/>
    </row>
    <row r="49" spans="1:12" x14ac:dyDescent="0.2">
      <c r="A49" s="40">
        <v>48</v>
      </c>
      <c r="B49" s="2">
        <v>3011</v>
      </c>
      <c r="C49" s="6" t="s">
        <v>77</v>
      </c>
      <c r="D49" s="25" t="str">
        <f>IF($B49="","",IF($B49&lt;=maxbat,LISTES!$B$3,IF($B49&lt;=maxmun,LISTES!$B$4,IF($B49&lt;=maxcom,LISTES!$B$5,IF($B49&lt;=maxemp,LISTES!$B$6,"Ce folio n'existe pas")))))</f>
        <v>Employés</v>
      </c>
      <c r="E49" s="7"/>
      <c r="F49" s="8"/>
      <c r="G49" s="8"/>
      <c r="H49" s="8"/>
      <c r="I49" s="8"/>
      <c r="J49" s="9"/>
      <c r="K49" s="10"/>
      <c r="L49" s="8"/>
    </row>
    <row r="50" spans="1:12" x14ac:dyDescent="0.2">
      <c r="A50" s="40">
        <v>49</v>
      </c>
      <c r="B50" s="2">
        <v>3012</v>
      </c>
      <c r="C50" s="6" t="s">
        <v>78</v>
      </c>
      <c r="D50" s="25" t="str">
        <f>IF($B50="","",IF($B50&lt;=maxbat,LISTES!$B$3,IF($B50&lt;=maxmun,LISTES!$B$4,IF($B50&lt;=maxcom,LISTES!$B$5,IF($B50&lt;=maxemp,LISTES!$B$6,"Ce folio n'existe pas")))))</f>
        <v>Employés</v>
      </c>
      <c r="E50" s="7"/>
      <c r="F50" s="8"/>
      <c r="G50" s="8"/>
      <c r="H50" s="8"/>
      <c r="I50" s="8"/>
      <c r="J50" s="9"/>
      <c r="K50" s="10"/>
      <c r="L50" s="8"/>
    </row>
    <row r="51" spans="1:12" x14ac:dyDescent="0.2">
      <c r="A51" s="40">
        <v>50</v>
      </c>
      <c r="B51" s="2">
        <v>3013</v>
      </c>
      <c r="C51" s="6" t="s">
        <v>79</v>
      </c>
      <c r="D51" s="25" t="str">
        <f>IF($B51="","",IF($B51&lt;=maxbat,LISTES!$B$3,IF($B51&lt;=maxmun,LISTES!$B$4,IF($B51&lt;=maxcom,LISTES!$B$5,IF($B51&lt;=maxemp,LISTES!$B$6,"Ce folio n'existe pas")))))</f>
        <v>Employés</v>
      </c>
      <c r="E51" s="7"/>
      <c r="F51" s="8"/>
      <c r="G51" s="8"/>
      <c r="H51" s="8"/>
      <c r="I51" s="8"/>
      <c r="J51" s="9"/>
      <c r="K51" s="10"/>
      <c r="L51" s="8"/>
    </row>
    <row r="52" spans="1:12" x14ac:dyDescent="0.2">
      <c r="A52" s="40">
        <v>51</v>
      </c>
      <c r="B52" s="2">
        <v>3014</v>
      </c>
      <c r="C52" s="6" t="s">
        <v>80</v>
      </c>
      <c r="D52" s="25" t="str">
        <f>IF($B52="","",IF($B52&lt;=maxbat,LISTES!$B$3,IF($B52&lt;=maxmun,LISTES!$B$4,IF($B52&lt;=maxcom,LISTES!$B$5,IF($B52&lt;=maxemp,LISTES!$B$6,"Ce folio n'existe pas")))))</f>
        <v>Employés</v>
      </c>
      <c r="E52" s="7"/>
      <c r="F52" s="8"/>
      <c r="G52" s="8"/>
      <c r="H52" s="8"/>
      <c r="I52" s="8"/>
      <c r="J52" s="9"/>
      <c r="K52" s="10"/>
      <c r="L52" s="8"/>
    </row>
    <row r="53" spans="1:12" x14ac:dyDescent="0.2">
      <c r="A53" s="40">
        <v>52</v>
      </c>
      <c r="B53" s="2">
        <v>3015</v>
      </c>
      <c r="C53" s="6" t="s">
        <v>81</v>
      </c>
      <c r="D53" s="25" t="str">
        <f>IF($B53="","",IF($B53&lt;=maxbat,LISTES!$B$3,IF($B53&lt;=maxmun,LISTES!$B$4,IF($B53&lt;=maxcom,LISTES!$B$5,IF($B53&lt;=maxemp,LISTES!$B$6,"Ce folio n'existe pas")))))</f>
        <v>Employés</v>
      </c>
      <c r="E53" s="7"/>
      <c r="F53" s="8"/>
      <c r="G53" s="8"/>
      <c r="H53" s="8"/>
      <c r="I53" s="8"/>
      <c r="J53" s="9"/>
      <c r="K53" s="10"/>
      <c r="L53" s="8"/>
    </row>
    <row r="54" spans="1:12" x14ac:dyDescent="0.2">
      <c r="A54" s="40">
        <v>53</v>
      </c>
      <c r="B54" s="2">
        <v>3016</v>
      </c>
      <c r="C54" s="6" t="s">
        <v>82</v>
      </c>
      <c r="D54" s="25" t="str">
        <f>IF($B54="","",IF($B54&lt;=maxbat,LISTES!$B$3,IF($B54&lt;=maxmun,LISTES!$B$4,IF($B54&lt;=maxcom,LISTES!$B$5,IF($B54&lt;=maxemp,LISTES!$B$6,"Ce folio n'existe pas")))))</f>
        <v>Employés</v>
      </c>
      <c r="E54" s="7"/>
      <c r="F54" s="8"/>
      <c r="G54" s="8"/>
      <c r="H54" s="8"/>
      <c r="I54" s="8"/>
      <c r="J54" s="9"/>
      <c r="K54" s="10"/>
      <c r="L54" s="8"/>
    </row>
    <row r="55" spans="1:12" x14ac:dyDescent="0.2">
      <c r="A55" s="40">
        <v>54</v>
      </c>
      <c r="B55" s="2">
        <v>3017</v>
      </c>
      <c r="C55" s="6" t="s">
        <v>83</v>
      </c>
      <c r="D55" s="25" t="str">
        <f>IF($B55="","",IF($B55&lt;=maxbat,LISTES!$B$3,IF($B55&lt;=maxmun,LISTES!$B$4,IF($B55&lt;=maxcom,LISTES!$B$5,IF($B55&lt;=maxemp,LISTES!$B$6,"Ce folio n'existe pas")))))</f>
        <v>Employés</v>
      </c>
      <c r="E55" s="7"/>
      <c r="F55" s="8"/>
      <c r="G55" s="8"/>
      <c r="H55" s="8"/>
      <c r="I55" s="8"/>
      <c r="J55" s="9"/>
      <c r="K55" s="10"/>
      <c r="L55" s="8"/>
    </row>
    <row r="56" spans="1:12" x14ac:dyDescent="0.2">
      <c r="A56" s="40">
        <v>55</v>
      </c>
      <c r="B56" s="2">
        <v>3018</v>
      </c>
      <c r="C56" s="6" t="s">
        <v>84</v>
      </c>
      <c r="D56" s="25" t="str">
        <f>IF($B56="","",IF($B56&lt;=maxbat,LISTES!$B$3,IF($B56&lt;=maxmun,LISTES!$B$4,IF($B56&lt;=maxcom,LISTES!$B$5,IF($B56&lt;=maxemp,LISTES!$B$6,"Ce folio n'existe pas")))))</f>
        <v>Employés</v>
      </c>
      <c r="E56" s="7"/>
      <c r="F56" s="8"/>
      <c r="G56" s="8"/>
      <c r="H56" s="8"/>
      <c r="I56" s="8"/>
      <c r="J56" s="9"/>
      <c r="K56" s="10"/>
      <c r="L56" s="8"/>
    </row>
    <row r="57" spans="1:12" x14ac:dyDescent="0.2">
      <c r="A57" s="40">
        <v>56</v>
      </c>
      <c r="B57" s="2">
        <v>3019</v>
      </c>
      <c r="C57" s="6" t="s">
        <v>85</v>
      </c>
      <c r="D57" s="25" t="str">
        <f>IF($B57="","",IF($B57&lt;=maxbat,LISTES!$B$3,IF($B57&lt;=maxmun,LISTES!$B$4,IF($B57&lt;=maxcom,LISTES!$B$5,IF($B57&lt;=maxemp,LISTES!$B$6,"Ce folio n'existe pas")))))</f>
        <v>Employés</v>
      </c>
      <c r="E57" s="7"/>
      <c r="F57" s="8"/>
      <c r="G57" s="8"/>
      <c r="H57" s="8"/>
      <c r="I57" s="8"/>
      <c r="J57" s="9"/>
      <c r="K57" s="10"/>
      <c r="L57" s="8"/>
    </row>
    <row r="58" spans="1:12" x14ac:dyDescent="0.2">
      <c r="A58" s="41">
        <v>57</v>
      </c>
      <c r="B58" s="44">
        <v>3020</v>
      </c>
      <c r="C58" s="6" t="s">
        <v>86</v>
      </c>
      <c r="D58" s="39" t="str">
        <f>IF($B58="","",IF($B58&lt;=maxbat,LISTES!$B$3,IF($B58&lt;=maxmun,LISTES!$B$4,IF($B58&lt;=maxcom,LISTES!$B$5,IF($B58&lt;=maxemp,LISTES!$B$6,"Ce folio n'existe pas")))))</f>
        <v>Employés</v>
      </c>
      <c r="E58" s="42"/>
      <c r="F58" s="6"/>
      <c r="G58" s="6"/>
      <c r="H58" s="6"/>
      <c r="I58" s="6"/>
      <c r="J58" s="6"/>
      <c r="K58" s="6"/>
      <c r="L58" s="6"/>
    </row>
  </sheetData>
  <sheetProtection algorithmName="SHA-512" hashValue="54Jkrd2t6SHkvwZ86+LlptX/sHIXwLPGJsYMRXKMPr8TSkuyiboCTAdbViB4nD1ZhCWhgXLBmAS9hlDnqqySLg==" saltValue="1qNcmKJJF6REMdCew2nciw==" spinCount="100000" sheet="1" objects="1" scenarios="1" selectLockedCells="1"/>
  <conditionalFormatting sqref="B2:B58">
    <cfRule type="duplicateValues" dxfId="14" priority="66"/>
  </conditionalFormatting>
  <dataValidations count="4">
    <dataValidation operator="greaterThan" allowBlank="1" showInputMessage="1" showErrorMessage="1" sqref="E2:F58"/>
    <dataValidation type="date" operator="greaterThan" allowBlank="1" showInputMessage="1" showErrorMessage="1" sqref="K2:L58">
      <formula1>36526</formula1>
    </dataValidation>
    <dataValidation allowBlank="1" showInputMessage="1" sqref="D2:D58"/>
    <dataValidation type="custom" allowBlank="1" showInputMessage="1" showErrorMessage="1" errorTitle="ATTENTION" error="Ce numéro de folio existe déjà. Consultez l'onglet &quot;Décompte&quot; pour connaître le dernier numéro utilisé pour ce code." sqref="B2:B58">
      <formula1>COUNTIF($B:$B,B1)=1</formula1>
    </dataValidation>
  </dataValidations>
  <pageMargins left="0.23622047244094491" right="0.23622047244094491" top="0.74803149606299213" bottom="0.74803149606299213" header="0.31496062992125984" footer="0.31496062992125984"/>
  <pageSetup paperSize="119" scale="58" fitToHeight="0"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B1:S54"/>
  <sheetViews>
    <sheetView showGridLines="0" zoomScaleNormal="100" workbookViewId="0">
      <pane xSplit="4" ySplit="1" topLeftCell="E2" activePane="bottomRight" state="frozen"/>
      <selection activeCell="C21" sqref="C21"/>
      <selection pane="topRight" activeCell="C21" sqref="C21"/>
      <selection pane="bottomLeft" activeCell="C21" sqref="C21"/>
      <selection pane="bottomRight" activeCell="F31" sqref="F31"/>
    </sheetView>
  </sheetViews>
  <sheetFormatPr baseColWidth="10" defaultRowHeight="15" x14ac:dyDescent="0.2"/>
  <cols>
    <col min="1" max="1" width="5.77734375" style="16" customWidth="1"/>
    <col min="2" max="2" width="4.44140625" style="16" bestFit="1" customWidth="1"/>
    <col min="3" max="3" width="7.88671875" style="46" bestFit="1" customWidth="1"/>
    <col min="4" max="4" width="25.21875" style="16" customWidth="1"/>
    <col min="5" max="5" width="27.6640625" style="16" bestFit="1" customWidth="1"/>
    <col min="6" max="6" width="12.21875" style="37" bestFit="1" customWidth="1"/>
    <col min="7" max="7" width="6.88671875" style="38" hidden="1" customWidth="1"/>
    <col min="8" max="8" width="5.33203125" style="16" hidden="1" customWidth="1"/>
    <col min="9" max="9" width="16.21875" style="16" customWidth="1"/>
    <col min="10" max="10" width="6.88671875" style="16" customWidth="1"/>
    <col min="11" max="11" width="12" style="16" hidden="1" customWidth="1"/>
    <col min="12" max="12" width="11" style="16" hidden="1" customWidth="1"/>
    <col min="13" max="13" width="12.33203125" style="16" customWidth="1"/>
    <col min="14" max="14" width="15.5546875" style="16" customWidth="1"/>
    <col min="15" max="15" width="19.5546875" style="16" customWidth="1"/>
    <col min="16" max="18" width="11.5546875" style="16"/>
    <col min="19" max="19" width="17.88671875" style="31" customWidth="1"/>
    <col min="20" max="20" width="14.21875" style="16" customWidth="1"/>
    <col min="21" max="21" width="13.88671875" style="16" customWidth="1"/>
    <col min="22" max="22" width="11.5546875" style="16"/>
    <col min="23" max="23" width="14.21875" style="16" customWidth="1"/>
    <col min="24" max="16384" width="11.5546875" style="16"/>
  </cols>
  <sheetData>
    <row r="1" spans="2:19" s="18" customFormat="1" ht="120" customHeight="1" x14ac:dyDescent="0.2">
      <c r="B1" s="17" t="s">
        <v>27</v>
      </c>
      <c r="C1" s="45" t="s">
        <v>9</v>
      </c>
      <c r="D1" s="19" t="s">
        <v>26</v>
      </c>
      <c r="E1" s="19" t="s">
        <v>0</v>
      </c>
      <c r="F1" s="20" t="s">
        <v>17</v>
      </c>
      <c r="G1" s="21" t="s">
        <v>20</v>
      </c>
      <c r="H1" s="22" t="s">
        <v>3</v>
      </c>
      <c r="I1" s="23" t="s">
        <v>1</v>
      </c>
      <c r="J1" s="23" t="s">
        <v>25</v>
      </c>
      <c r="K1" s="23" t="s">
        <v>35</v>
      </c>
      <c r="L1" s="23" t="s">
        <v>34</v>
      </c>
      <c r="M1" s="23" t="s">
        <v>19</v>
      </c>
      <c r="N1" s="23" t="s">
        <v>2</v>
      </c>
      <c r="O1" s="23" t="s">
        <v>18</v>
      </c>
    </row>
    <row r="2" spans="2:19" x14ac:dyDescent="0.2">
      <c r="B2" s="24">
        <v>1</v>
      </c>
      <c r="C2" s="2">
        <v>1</v>
      </c>
      <c r="D2" s="25" t="str">
        <f t="shared" ref="D2:D12" si="0">IFERROR(INDEX(FIC_nom,MATCH($C2,FIC_folio,0)),"Ce folio n'existe pas")</f>
        <v>Nom1</v>
      </c>
      <c r="E2" s="25" t="str">
        <f t="shared" ref="E2:E12" si="1">IFERROR(INDEX(FIC_code,MATCH($C2,FIC_folio,0)),"")</f>
        <v>Bâtisseurs</v>
      </c>
      <c r="F2" s="15">
        <v>41643</v>
      </c>
      <c r="G2" s="26">
        <f t="shared" ref="G2:G12" si="2">IF(F2="","",MONTH(F2))</f>
        <v>1</v>
      </c>
      <c r="H2" s="26">
        <f t="shared" ref="H2:H12" si="3">IF(F2="","",YEAR(F2))</f>
        <v>2014</v>
      </c>
      <c r="I2" s="3">
        <v>1000</v>
      </c>
      <c r="J2" s="14">
        <v>0.02</v>
      </c>
      <c r="K2" s="28">
        <f t="shared" ref="K2:K12" si="4">IF(J2="","",J2/365)</f>
        <v>5.4794520547945207E-5</v>
      </c>
      <c r="L2" s="29">
        <f t="shared" ref="L2:L12" ca="1" si="5">IF(F2="","",(TODAY()-F2))</f>
        <v>521</v>
      </c>
      <c r="M2" s="30">
        <f t="shared" ref="M2:M33" ca="1" si="6">IF(J2="","",(I2*K2)*L2)</f>
        <v>28.547945205479454</v>
      </c>
      <c r="N2" s="3"/>
      <c r="O2" s="27">
        <f t="shared" ref="O2:O33" ca="1" si="7">IF(J2="","",(I2+M2)-N2)</f>
        <v>1028.5479452054794</v>
      </c>
      <c r="S2" s="16"/>
    </row>
    <row r="3" spans="2:19" x14ac:dyDescent="0.2">
      <c r="B3" s="24">
        <v>2</v>
      </c>
      <c r="C3" s="2">
        <v>2</v>
      </c>
      <c r="D3" s="25" t="str">
        <f t="shared" si="0"/>
        <v>Nom2</v>
      </c>
      <c r="E3" s="25" t="str">
        <f t="shared" si="1"/>
        <v>Bâtisseurs</v>
      </c>
      <c r="F3" s="15">
        <v>41675</v>
      </c>
      <c r="G3" s="26">
        <f t="shared" si="2"/>
        <v>2</v>
      </c>
      <c r="H3" s="26">
        <f t="shared" si="3"/>
        <v>2014</v>
      </c>
      <c r="I3" s="3">
        <v>1000</v>
      </c>
      <c r="J3" s="14">
        <v>0.02</v>
      </c>
      <c r="K3" s="28">
        <f t="shared" si="4"/>
        <v>5.4794520547945207E-5</v>
      </c>
      <c r="L3" s="29">
        <f t="shared" ca="1" si="5"/>
        <v>489</v>
      </c>
      <c r="M3" s="30">
        <f t="shared" ca="1" si="6"/>
        <v>26.794520547945208</v>
      </c>
      <c r="N3" s="3"/>
      <c r="O3" s="27">
        <f t="shared" ca="1" si="7"/>
        <v>1026.7945205479452</v>
      </c>
    </row>
    <row r="4" spans="2:19" x14ac:dyDescent="0.2">
      <c r="B4" s="24">
        <v>3</v>
      </c>
      <c r="C4" s="2">
        <v>4</v>
      </c>
      <c r="D4" s="25" t="str">
        <f t="shared" si="0"/>
        <v>Nom4</v>
      </c>
      <c r="E4" s="25" t="str">
        <f t="shared" si="1"/>
        <v>Bâtisseurs</v>
      </c>
      <c r="F4" s="15">
        <v>41707</v>
      </c>
      <c r="G4" s="26">
        <f t="shared" si="2"/>
        <v>3</v>
      </c>
      <c r="H4" s="26">
        <f t="shared" si="3"/>
        <v>2014</v>
      </c>
      <c r="I4" s="3">
        <v>1000</v>
      </c>
      <c r="J4" s="14">
        <v>0.02</v>
      </c>
      <c r="K4" s="28">
        <f t="shared" si="4"/>
        <v>5.4794520547945207E-5</v>
      </c>
      <c r="L4" s="29">
        <f t="shared" ca="1" si="5"/>
        <v>457</v>
      </c>
      <c r="M4" s="30">
        <f t="shared" ca="1" si="6"/>
        <v>25.041095890410961</v>
      </c>
      <c r="N4" s="3"/>
      <c r="O4" s="27">
        <f t="shared" ca="1" si="7"/>
        <v>1025.041095890411</v>
      </c>
    </row>
    <row r="5" spans="2:19" x14ac:dyDescent="0.2">
      <c r="B5" s="24">
        <v>4</v>
      </c>
      <c r="C5" s="2">
        <v>6</v>
      </c>
      <c r="D5" s="25" t="str">
        <f t="shared" si="0"/>
        <v>Nom6</v>
      </c>
      <c r="E5" s="25" t="str">
        <f t="shared" si="1"/>
        <v>Bâtisseurs</v>
      </c>
      <c r="F5" s="15">
        <v>41739</v>
      </c>
      <c r="G5" s="26">
        <f t="shared" si="2"/>
        <v>4</v>
      </c>
      <c r="H5" s="26">
        <f t="shared" si="3"/>
        <v>2014</v>
      </c>
      <c r="I5" s="3">
        <v>1000</v>
      </c>
      <c r="J5" s="14">
        <v>0.02</v>
      </c>
      <c r="K5" s="28">
        <f t="shared" si="4"/>
        <v>5.4794520547945207E-5</v>
      </c>
      <c r="L5" s="29">
        <f t="shared" ca="1" si="5"/>
        <v>425</v>
      </c>
      <c r="M5" s="30">
        <f t="shared" ca="1" si="6"/>
        <v>23.287671232876715</v>
      </c>
      <c r="N5" s="3"/>
      <c r="O5" s="27">
        <f t="shared" ca="1" si="7"/>
        <v>1023.2876712328767</v>
      </c>
    </row>
    <row r="6" spans="2:19" x14ac:dyDescent="0.2">
      <c r="B6" s="24">
        <v>5</v>
      </c>
      <c r="C6" s="2">
        <v>1</v>
      </c>
      <c r="D6" s="25" t="str">
        <f t="shared" si="0"/>
        <v>Nom1</v>
      </c>
      <c r="E6" s="25" t="str">
        <f t="shared" si="1"/>
        <v>Bâtisseurs</v>
      </c>
      <c r="F6" s="15">
        <v>41771</v>
      </c>
      <c r="G6" s="26">
        <f t="shared" si="2"/>
        <v>5</v>
      </c>
      <c r="H6" s="26">
        <f t="shared" si="3"/>
        <v>2014</v>
      </c>
      <c r="I6" s="3">
        <v>1000</v>
      </c>
      <c r="J6" s="14">
        <v>0.02</v>
      </c>
      <c r="K6" s="32">
        <f t="shared" si="4"/>
        <v>5.4794520547945207E-5</v>
      </c>
      <c r="L6" s="33">
        <f t="shared" ca="1" si="5"/>
        <v>393</v>
      </c>
      <c r="M6" s="34">
        <f t="shared" ca="1" si="6"/>
        <v>21.534246575342468</v>
      </c>
      <c r="N6" s="4"/>
      <c r="O6" s="35">
        <f t="shared" ca="1" si="7"/>
        <v>1021.5342465753424</v>
      </c>
    </row>
    <row r="7" spans="2:19" x14ac:dyDescent="0.2">
      <c r="B7" s="24">
        <v>6</v>
      </c>
      <c r="C7" s="2">
        <v>10</v>
      </c>
      <c r="D7" s="25" t="str">
        <f t="shared" si="0"/>
        <v>Nom10</v>
      </c>
      <c r="E7" s="25" t="str">
        <f t="shared" si="1"/>
        <v>Bâtisseurs</v>
      </c>
      <c r="F7" s="15">
        <v>41803</v>
      </c>
      <c r="G7" s="26">
        <f t="shared" si="2"/>
        <v>6</v>
      </c>
      <c r="H7" s="26">
        <f t="shared" si="3"/>
        <v>2014</v>
      </c>
      <c r="I7" s="3">
        <v>1000</v>
      </c>
      <c r="J7" s="14">
        <v>0.02</v>
      </c>
      <c r="K7" s="28">
        <f t="shared" si="4"/>
        <v>5.4794520547945207E-5</v>
      </c>
      <c r="L7" s="29">
        <f t="shared" ca="1" si="5"/>
        <v>361</v>
      </c>
      <c r="M7" s="30">
        <f t="shared" ca="1" si="6"/>
        <v>19.780821917808222</v>
      </c>
      <c r="N7" s="5"/>
      <c r="O7" s="36">
        <f t="shared" ca="1" si="7"/>
        <v>1019.7808219178082</v>
      </c>
    </row>
    <row r="8" spans="2:19" x14ac:dyDescent="0.2">
      <c r="B8" s="24">
        <v>7</v>
      </c>
      <c r="C8" s="2">
        <v>1001</v>
      </c>
      <c r="D8" s="25" t="str">
        <f t="shared" si="0"/>
        <v>Nom11</v>
      </c>
      <c r="E8" s="25" t="str">
        <f t="shared" si="1"/>
        <v>Communauté</v>
      </c>
      <c r="F8" s="15">
        <v>41835</v>
      </c>
      <c r="G8" s="26">
        <f t="shared" si="2"/>
        <v>7</v>
      </c>
      <c r="H8" s="26">
        <f t="shared" si="3"/>
        <v>2014</v>
      </c>
      <c r="I8" s="3">
        <v>1000</v>
      </c>
      <c r="J8" s="14">
        <v>0.02</v>
      </c>
      <c r="K8" s="28">
        <f t="shared" si="4"/>
        <v>5.4794520547945207E-5</v>
      </c>
      <c r="L8" s="29">
        <f t="shared" ca="1" si="5"/>
        <v>329</v>
      </c>
      <c r="M8" s="30">
        <f t="shared" ca="1" si="6"/>
        <v>18.027397260273975</v>
      </c>
      <c r="N8" s="5"/>
      <c r="O8" s="36">
        <f t="shared" ca="1" si="7"/>
        <v>1018.027397260274</v>
      </c>
    </row>
    <row r="9" spans="2:19" x14ac:dyDescent="0.2">
      <c r="B9" s="24">
        <v>8</v>
      </c>
      <c r="C9" s="2">
        <v>1002</v>
      </c>
      <c r="D9" s="25" t="str">
        <f t="shared" si="0"/>
        <v>Nom12</v>
      </c>
      <c r="E9" s="25" t="str">
        <f t="shared" si="1"/>
        <v>Communauté</v>
      </c>
      <c r="F9" s="15">
        <v>41867</v>
      </c>
      <c r="G9" s="26">
        <f t="shared" si="2"/>
        <v>8</v>
      </c>
      <c r="H9" s="26">
        <f t="shared" si="3"/>
        <v>2014</v>
      </c>
      <c r="I9" s="3">
        <v>1000</v>
      </c>
      <c r="J9" s="14">
        <v>0.02</v>
      </c>
      <c r="K9" s="28">
        <f t="shared" si="4"/>
        <v>5.4794520547945207E-5</v>
      </c>
      <c r="L9" s="29">
        <f t="shared" ca="1" si="5"/>
        <v>297</v>
      </c>
      <c r="M9" s="30">
        <f t="shared" ca="1" si="6"/>
        <v>16.273972602739729</v>
      </c>
      <c r="N9" s="5"/>
      <c r="O9" s="36">
        <f t="shared" ca="1" si="7"/>
        <v>1016.2739726027397</v>
      </c>
    </row>
    <row r="10" spans="2:19" x14ac:dyDescent="0.2">
      <c r="B10" s="24">
        <v>9</v>
      </c>
      <c r="C10" s="2">
        <v>1003</v>
      </c>
      <c r="D10" s="39" t="str">
        <f t="shared" si="0"/>
        <v>Nom13</v>
      </c>
      <c r="E10" s="25" t="str">
        <f t="shared" si="1"/>
        <v>Communauté</v>
      </c>
      <c r="F10" s="15">
        <v>41868</v>
      </c>
      <c r="G10" s="26">
        <f t="shared" si="2"/>
        <v>8</v>
      </c>
      <c r="H10" s="26">
        <f t="shared" si="3"/>
        <v>2014</v>
      </c>
      <c r="I10" s="3">
        <v>1000</v>
      </c>
      <c r="J10" s="14">
        <v>0.02</v>
      </c>
      <c r="K10" s="28">
        <f t="shared" si="4"/>
        <v>5.4794520547945207E-5</v>
      </c>
      <c r="L10" s="29">
        <f t="shared" ca="1" si="5"/>
        <v>296</v>
      </c>
      <c r="M10" s="30">
        <f t="shared" ca="1" si="6"/>
        <v>16.219178082191782</v>
      </c>
      <c r="N10" s="5"/>
      <c r="O10" s="36">
        <f t="shared" ca="1" si="7"/>
        <v>1016.2191780821918</v>
      </c>
    </row>
    <row r="11" spans="2:19" x14ac:dyDescent="0.2">
      <c r="B11" s="24">
        <v>10</v>
      </c>
      <c r="C11" s="2">
        <v>1004</v>
      </c>
      <c r="D11" s="39" t="str">
        <f t="shared" si="0"/>
        <v>Nom14</v>
      </c>
      <c r="E11" s="39" t="str">
        <f t="shared" si="1"/>
        <v>Communauté</v>
      </c>
      <c r="F11" s="15">
        <v>41869</v>
      </c>
      <c r="G11" s="26">
        <f t="shared" si="2"/>
        <v>8</v>
      </c>
      <c r="H11" s="26">
        <f t="shared" si="3"/>
        <v>2014</v>
      </c>
      <c r="I11" s="3">
        <v>1000</v>
      </c>
      <c r="J11" s="14">
        <v>0.02</v>
      </c>
      <c r="K11" s="28">
        <f t="shared" si="4"/>
        <v>5.4794520547945207E-5</v>
      </c>
      <c r="L11" s="29">
        <f t="shared" ca="1" si="5"/>
        <v>295</v>
      </c>
      <c r="M11" s="30">
        <f t="shared" ca="1" si="6"/>
        <v>16.164383561643838</v>
      </c>
      <c r="N11" s="5"/>
      <c r="O11" s="36">
        <f t="shared" ca="1" si="7"/>
        <v>1016.1643835616438</v>
      </c>
    </row>
    <row r="12" spans="2:19" x14ac:dyDescent="0.2">
      <c r="B12" s="24">
        <v>11</v>
      </c>
      <c r="C12" s="2">
        <v>1005</v>
      </c>
      <c r="D12" s="39" t="str">
        <f t="shared" si="0"/>
        <v>Nom15</v>
      </c>
      <c r="E12" s="39" t="str">
        <f t="shared" si="1"/>
        <v>Communauté</v>
      </c>
      <c r="F12" s="15">
        <v>41643</v>
      </c>
      <c r="G12" s="26">
        <f t="shared" si="2"/>
        <v>1</v>
      </c>
      <c r="H12" s="26">
        <f t="shared" si="3"/>
        <v>2014</v>
      </c>
      <c r="I12" s="3">
        <v>1000</v>
      </c>
      <c r="J12" s="14">
        <v>0.02</v>
      </c>
      <c r="K12" s="28">
        <f t="shared" si="4"/>
        <v>5.4794520547945207E-5</v>
      </c>
      <c r="L12" s="29">
        <f t="shared" ca="1" si="5"/>
        <v>521</v>
      </c>
      <c r="M12" s="30">
        <f t="shared" ca="1" si="6"/>
        <v>28.547945205479454</v>
      </c>
      <c r="N12" s="5"/>
      <c r="O12" s="36">
        <f t="shared" ca="1" si="7"/>
        <v>1028.5479452054794</v>
      </c>
    </row>
    <row r="13" spans="2:19" x14ac:dyDescent="0.2">
      <c r="B13" s="24">
        <v>12</v>
      </c>
      <c r="C13" s="2">
        <v>1006</v>
      </c>
      <c r="D13" s="39" t="str">
        <f>IFERROR(INDEX(FIC_nom,MATCH($C13,FIC_folio,0)),"Ce folio n'existe pas")</f>
        <v>Nom16</v>
      </c>
      <c r="E13" s="39" t="str">
        <f>IFERROR(INDEX(FIC_code,MATCH($C13,FIC_folio,0)),"")</f>
        <v>Communauté</v>
      </c>
      <c r="F13" s="15">
        <v>41675</v>
      </c>
      <c r="G13" s="26">
        <f>IF(F13="","",MONTH(F13))</f>
        <v>2</v>
      </c>
      <c r="H13" s="26">
        <f>IF(F13="","",YEAR(F13))</f>
        <v>2014</v>
      </c>
      <c r="I13" s="3">
        <v>1000</v>
      </c>
      <c r="J13" s="14">
        <v>0.02</v>
      </c>
      <c r="K13" s="28">
        <f>IF(J13="","",J13/365)</f>
        <v>5.4794520547945207E-5</v>
      </c>
      <c r="L13" s="29">
        <f ca="1">IF(F13="","",(TODAY()-F13))</f>
        <v>489</v>
      </c>
      <c r="M13" s="30">
        <f t="shared" ca="1" si="6"/>
        <v>26.794520547945208</v>
      </c>
      <c r="N13" s="5"/>
      <c r="O13" s="36">
        <f t="shared" ca="1" si="7"/>
        <v>1026.7945205479452</v>
      </c>
    </row>
    <row r="14" spans="2:19" x14ac:dyDescent="0.2">
      <c r="B14" s="24">
        <v>13</v>
      </c>
      <c r="C14" s="2">
        <v>1007</v>
      </c>
      <c r="D14" s="39" t="str">
        <f>IFERROR(INDEX(FIC_nom,MATCH($C14,FIC_folio,0)),"Ce folio n'existe pas")</f>
        <v>Nom17</v>
      </c>
      <c r="E14" s="39" t="str">
        <f>IFERROR(INDEX(FIC_code,MATCH($C14,FIC_folio,0)),"")</f>
        <v>Communauté</v>
      </c>
      <c r="F14" s="15">
        <v>41707</v>
      </c>
      <c r="G14" s="26">
        <f>IF(F14="","",MONTH(F14))</f>
        <v>3</v>
      </c>
      <c r="H14" s="26">
        <f>IF(F14="","",YEAR(F14))</f>
        <v>2014</v>
      </c>
      <c r="I14" s="3">
        <v>1000</v>
      </c>
      <c r="J14" s="14">
        <v>0.02</v>
      </c>
      <c r="K14" s="28">
        <f>IF(J14="","",J14/365)</f>
        <v>5.4794520547945207E-5</v>
      </c>
      <c r="L14" s="29">
        <f ca="1">IF(F14="","",(TODAY()-F14))</f>
        <v>457</v>
      </c>
      <c r="M14" s="30">
        <f t="shared" ca="1" si="6"/>
        <v>25.041095890410961</v>
      </c>
      <c r="N14" s="5"/>
      <c r="O14" s="36">
        <f t="shared" ca="1" si="7"/>
        <v>1025.041095890411</v>
      </c>
    </row>
    <row r="15" spans="2:19" x14ac:dyDescent="0.2">
      <c r="B15" s="24">
        <v>14</v>
      </c>
      <c r="C15" s="2">
        <v>1008</v>
      </c>
      <c r="D15" s="39" t="str">
        <f>IFERROR(INDEX(FIC_nom,MATCH($C15,FIC_folio,0)),"Ce folio n'existe pas")</f>
        <v>Nom18</v>
      </c>
      <c r="E15" s="39" t="str">
        <f>IFERROR(INDEX(FIC_code,MATCH($C15,FIC_folio,0)),"")</f>
        <v>Communauté</v>
      </c>
      <c r="F15" s="15">
        <v>41739</v>
      </c>
      <c r="G15" s="26">
        <f>IF(F15="","",MONTH(F15))</f>
        <v>4</v>
      </c>
      <c r="H15" s="26">
        <f>IF(F15="","",YEAR(F15))</f>
        <v>2014</v>
      </c>
      <c r="I15" s="3">
        <v>1000</v>
      </c>
      <c r="J15" s="14">
        <v>0.02</v>
      </c>
      <c r="K15" s="28">
        <f>IF(J15="","",J15/365)</f>
        <v>5.4794520547945207E-5</v>
      </c>
      <c r="L15" s="29">
        <f ca="1">IF(F15="","",(TODAY()-F15))</f>
        <v>425</v>
      </c>
      <c r="M15" s="30">
        <f t="shared" ca="1" si="6"/>
        <v>23.287671232876715</v>
      </c>
      <c r="N15" s="5"/>
      <c r="O15" s="36">
        <f t="shared" ca="1" si="7"/>
        <v>1023.2876712328767</v>
      </c>
    </row>
    <row r="16" spans="2:19" x14ac:dyDescent="0.2">
      <c r="B16" s="24">
        <v>15</v>
      </c>
      <c r="C16" s="2">
        <v>1009</v>
      </c>
      <c r="D16" s="39" t="str">
        <f>IFERROR(INDEX(FIC_nom,MATCH($C16,FIC_folio,0)),"Ce folio n'existe pas")</f>
        <v>Nom19</v>
      </c>
      <c r="E16" s="39" t="str">
        <f>IFERROR(INDEX(FIC_code,MATCH($C16,FIC_folio,0)),"")</f>
        <v>Communauté</v>
      </c>
      <c r="F16" s="15">
        <v>41771</v>
      </c>
      <c r="G16" s="26">
        <f>IF(F16="","",MONTH(F16))</f>
        <v>5</v>
      </c>
      <c r="H16" s="26">
        <f>IF(F16="","",YEAR(F16))</f>
        <v>2014</v>
      </c>
      <c r="I16" s="3">
        <v>1000</v>
      </c>
      <c r="J16" s="14">
        <v>0.02</v>
      </c>
      <c r="K16" s="28">
        <f>IF(J16="","",J16/365)</f>
        <v>5.4794520547945207E-5</v>
      </c>
      <c r="L16" s="29">
        <f ca="1">IF(F16="","",(TODAY()-F16))</f>
        <v>393</v>
      </c>
      <c r="M16" s="30">
        <f t="shared" ca="1" si="6"/>
        <v>21.534246575342468</v>
      </c>
      <c r="N16" s="5"/>
      <c r="O16" s="36">
        <f t="shared" ca="1" si="7"/>
        <v>1021.5342465753424</v>
      </c>
    </row>
    <row r="17" spans="2:15" x14ac:dyDescent="0.2">
      <c r="B17" s="24">
        <v>16</v>
      </c>
      <c r="C17" s="2">
        <v>1010</v>
      </c>
      <c r="D17" s="39" t="str">
        <f>IFERROR(INDEX(FIC_nom,MATCH($C17,FIC_folio,0)),"Ce folio n'existe pas")</f>
        <v>Nom20</v>
      </c>
      <c r="E17" s="39" t="str">
        <f>IFERROR(INDEX(FIC_code,MATCH($C17,FIC_folio,0)),"")</f>
        <v>Communauté</v>
      </c>
      <c r="F17" s="15">
        <v>41803</v>
      </c>
      <c r="G17" s="26">
        <f>IF(F17="","",MONTH(F17))</f>
        <v>6</v>
      </c>
      <c r="H17" s="26">
        <f>IF(F17="","",YEAR(F17))</f>
        <v>2014</v>
      </c>
      <c r="I17" s="3">
        <v>1000</v>
      </c>
      <c r="J17" s="14">
        <v>0.02</v>
      </c>
      <c r="K17" s="28">
        <f>IF(J17="","",J17/365)</f>
        <v>5.4794520547945207E-5</v>
      </c>
      <c r="L17" s="29">
        <f ca="1">IF(F17="","",(TODAY()-F17))</f>
        <v>361</v>
      </c>
      <c r="M17" s="30">
        <f t="shared" ca="1" si="6"/>
        <v>19.780821917808222</v>
      </c>
      <c r="N17" s="5"/>
      <c r="O17" s="36">
        <f t="shared" ca="1" si="7"/>
        <v>1019.7808219178082</v>
      </c>
    </row>
    <row r="18" spans="2:15" x14ac:dyDescent="0.2">
      <c r="B18" s="24">
        <v>17</v>
      </c>
      <c r="C18" s="2">
        <v>1001</v>
      </c>
      <c r="D18" s="39" t="str">
        <f>IFERROR(INDEX(FIC_nom,MATCH($C18,FIC_folio,0)),"Ce folio n'existe pas")</f>
        <v>Nom11</v>
      </c>
      <c r="E18" s="39" t="str">
        <f>IFERROR(INDEX(FIC_code,MATCH($C18,FIC_folio,0)),"")</f>
        <v>Communauté</v>
      </c>
      <c r="F18" s="15">
        <v>41835</v>
      </c>
      <c r="G18" s="26">
        <f>IF(F18="","",MONTH(F18))</f>
        <v>7</v>
      </c>
      <c r="H18" s="26">
        <f>IF(F18="","",YEAR(F18))</f>
        <v>2014</v>
      </c>
      <c r="I18" s="3">
        <v>1000</v>
      </c>
      <c r="J18" s="14">
        <v>0.02</v>
      </c>
      <c r="K18" s="28">
        <f>IF(J18="","",J18/365)</f>
        <v>5.4794520547945207E-5</v>
      </c>
      <c r="L18" s="29">
        <f ca="1">IF(F18="","",(TODAY()-F18))</f>
        <v>329</v>
      </c>
      <c r="M18" s="30">
        <f t="shared" ca="1" si="6"/>
        <v>18.027397260273975</v>
      </c>
      <c r="N18" s="5"/>
      <c r="O18" s="36">
        <f t="shared" ca="1" si="7"/>
        <v>1018.027397260274</v>
      </c>
    </row>
    <row r="19" spans="2:15" x14ac:dyDescent="0.2">
      <c r="B19" s="24">
        <v>18</v>
      </c>
      <c r="C19" s="2">
        <v>2001</v>
      </c>
      <c r="D19" s="39" t="str">
        <f>IFERROR(INDEX(FIC_nom,MATCH($C19,FIC_folio,0)),"Ce folio n'existe pas")</f>
        <v>Nom22</v>
      </c>
      <c r="E19" s="39" t="str">
        <f>IFERROR(INDEX(FIC_code,MATCH($C19,FIC_folio,0)),"")</f>
        <v>Municipalités</v>
      </c>
      <c r="F19" s="15">
        <v>41867</v>
      </c>
      <c r="G19" s="26">
        <f>IF(F19="","",MONTH(F19))</f>
        <v>8</v>
      </c>
      <c r="H19" s="26">
        <f>IF(F19="","",YEAR(F19))</f>
        <v>2014</v>
      </c>
      <c r="I19" s="3">
        <v>1000</v>
      </c>
      <c r="J19" s="14">
        <v>0.02</v>
      </c>
      <c r="K19" s="28">
        <f>IF(J19="","",J19/365)</f>
        <v>5.4794520547945207E-5</v>
      </c>
      <c r="L19" s="29">
        <f ca="1">IF(F19="","",(TODAY()-F19))</f>
        <v>297</v>
      </c>
      <c r="M19" s="30">
        <f t="shared" ca="1" si="6"/>
        <v>16.273972602739729</v>
      </c>
      <c r="N19" s="5"/>
      <c r="O19" s="36">
        <f t="shared" ca="1" si="7"/>
        <v>1016.2739726027397</v>
      </c>
    </row>
    <row r="20" spans="2:15" x14ac:dyDescent="0.2">
      <c r="B20" s="24">
        <v>19</v>
      </c>
      <c r="C20" s="2">
        <v>2002</v>
      </c>
      <c r="D20" s="39" t="str">
        <f>IFERROR(INDEX(FIC_nom,MATCH($C20,FIC_folio,0)),"Ce folio n'existe pas")</f>
        <v>Nom23</v>
      </c>
      <c r="E20" s="39" t="str">
        <f>IFERROR(INDEX(FIC_code,MATCH($C20,FIC_folio,0)),"")</f>
        <v>Municipalités</v>
      </c>
      <c r="F20" s="15">
        <v>41868</v>
      </c>
      <c r="G20" s="26">
        <f>IF(F20="","",MONTH(F20))</f>
        <v>8</v>
      </c>
      <c r="H20" s="26">
        <f>IF(F20="","",YEAR(F20))</f>
        <v>2014</v>
      </c>
      <c r="I20" s="3">
        <v>1000</v>
      </c>
      <c r="J20" s="14">
        <v>0.02</v>
      </c>
      <c r="K20" s="28">
        <f>IF(J20="","",J20/365)</f>
        <v>5.4794520547945207E-5</v>
      </c>
      <c r="L20" s="29">
        <f ca="1">IF(F20="","",(TODAY()-F20))</f>
        <v>296</v>
      </c>
      <c r="M20" s="30">
        <f t="shared" ca="1" si="6"/>
        <v>16.219178082191782</v>
      </c>
      <c r="N20" s="5"/>
      <c r="O20" s="36">
        <f t="shared" ca="1" si="7"/>
        <v>1016.2191780821918</v>
      </c>
    </row>
    <row r="21" spans="2:15" x14ac:dyDescent="0.2">
      <c r="B21" s="24">
        <v>20</v>
      </c>
      <c r="C21" s="2">
        <v>2003</v>
      </c>
      <c r="D21" s="39" t="str">
        <f>IFERROR(INDEX(FIC_nom,MATCH($C21,FIC_folio,0)),"Ce folio n'existe pas")</f>
        <v>Nom24</v>
      </c>
      <c r="E21" s="39" t="str">
        <f>IFERROR(INDEX(FIC_code,MATCH($C21,FIC_folio,0)),"")</f>
        <v>Municipalités</v>
      </c>
      <c r="F21" s="15">
        <v>41643</v>
      </c>
      <c r="G21" s="26">
        <f>IF(F21="","",MONTH(F21))</f>
        <v>1</v>
      </c>
      <c r="H21" s="26">
        <f>IF(F21="","",YEAR(F21))</f>
        <v>2014</v>
      </c>
      <c r="I21" s="3">
        <v>1000</v>
      </c>
      <c r="J21" s="14">
        <v>0.02</v>
      </c>
      <c r="K21" s="28">
        <f>IF(J21="","",J21/365)</f>
        <v>5.4794520547945207E-5</v>
      </c>
      <c r="L21" s="29">
        <f ca="1">IF(F21="","",(TODAY()-F21))</f>
        <v>521</v>
      </c>
      <c r="M21" s="30">
        <f t="shared" ca="1" si="6"/>
        <v>28.547945205479454</v>
      </c>
      <c r="N21" s="5"/>
      <c r="O21" s="36">
        <f t="shared" ca="1" si="7"/>
        <v>1028.5479452054794</v>
      </c>
    </row>
    <row r="22" spans="2:15" x14ac:dyDescent="0.2">
      <c r="B22" s="24">
        <v>21</v>
      </c>
      <c r="C22" s="2">
        <v>2004</v>
      </c>
      <c r="D22" s="39" t="str">
        <f>IFERROR(INDEX(FIC_nom,MATCH($C22,FIC_folio,0)),"Ce folio n'existe pas")</f>
        <v>Nom25</v>
      </c>
      <c r="E22" s="39" t="str">
        <f>IFERROR(INDEX(FIC_code,MATCH($C22,FIC_folio,0)),"")</f>
        <v>Municipalités</v>
      </c>
      <c r="F22" s="15">
        <v>41675</v>
      </c>
      <c r="G22" s="26">
        <f>IF(F22="","",MONTH(F22))</f>
        <v>2</v>
      </c>
      <c r="H22" s="26">
        <f>IF(F22="","",YEAR(F22))</f>
        <v>2014</v>
      </c>
      <c r="I22" s="3">
        <v>1000</v>
      </c>
      <c r="J22" s="14">
        <v>0.02</v>
      </c>
      <c r="K22" s="28">
        <f>IF(J22="","",J22/365)</f>
        <v>5.4794520547945207E-5</v>
      </c>
      <c r="L22" s="29">
        <f ca="1">IF(F22="","",(TODAY()-F22))</f>
        <v>489</v>
      </c>
      <c r="M22" s="30">
        <f t="shared" ca="1" si="6"/>
        <v>26.794520547945208</v>
      </c>
      <c r="N22" s="5"/>
      <c r="O22" s="36">
        <f t="shared" ca="1" si="7"/>
        <v>1026.7945205479452</v>
      </c>
    </row>
    <row r="23" spans="2:15" x14ac:dyDescent="0.2">
      <c r="B23" s="24">
        <v>22</v>
      </c>
      <c r="C23" s="2">
        <v>2005</v>
      </c>
      <c r="D23" s="39" t="str">
        <f>IFERROR(INDEX(FIC_nom,MATCH($C23,FIC_folio,0)),"Ce folio n'existe pas")</f>
        <v>Nom26</v>
      </c>
      <c r="E23" s="39" t="str">
        <f>IFERROR(INDEX(FIC_code,MATCH($C23,FIC_folio,0)),"")</f>
        <v>Municipalités</v>
      </c>
      <c r="F23" s="15">
        <v>41707</v>
      </c>
      <c r="G23" s="26">
        <f>IF(F23="","",MONTH(F23))</f>
        <v>3</v>
      </c>
      <c r="H23" s="26">
        <f>IF(F23="","",YEAR(F23))</f>
        <v>2014</v>
      </c>
      <c r="I23" s="3">
        <v>1000</v>
      </c>
      <c r="J23" s="14">
        <v>0.02</v>
      </c>
      <c r="K23" s="28">
        <f>IF(J23="","",J23/365)</f>
        <v>5.4794520547945207E-5</v>
      </c>
      <c r="L23" s="29">
        <f ca="1">IF(F23="","",(TODAY()-F23))</f>
        <v>457</v>
      </c>
      <c r="M23" s="30">
        <f t="shared" ca="1" si="6"/>
        <v>25.041095890410961</v>
      </c>
      <c r="N23" s="5"/>
      <c r="O23" s="36">
        <f t="shared" ca="1" si="7"/>
        <v>1025.041095890411</v>
      </c>
    </row>
    <row r="24" spans="2:15" x14ac:dyDescent="0.2">
      <c r="B24" s="24">
        <v>23</v>
      </c>
      <c r="C24" s="2">
        <v>2006</v>
      </c>
      <c r="D24" s="39" t="str">
        <f>IFERROR(INDEX(FIC_nom,MATCH($C24,FIC_folio,0)),"Ce folio n'existe pas")</f>
        <v>Nom27</v>
      </c>
      <c r="E24" s="39" t="str">
        <f>IFERROR(INDEX(FIC_code,MATCH($C24,FIC_folio,0)),"")</f>
        <v>Municipalités</v>
      </c>
      <c r="F24" s="15">
        <v>41739</v>
      </c>
      <c r="G24" s="26">
        <f>IF(F24="","",MONTH(F24))</f>
        <v>4</v>
      </c>
      <c r="H24" s="26">
        <f>IF(F24="","",YEAR(F24))</f>
        <v>2014</v>
      </c>
      <c r="I24" s="3">
        <v>1000</v>
      </c>
      <c r="J24" s="14">
        <v>0.02</v>
      </c>
      <c r="K24" s="28">
        <f>IF(J24="","",J24/365)</f>
        <v>5.4794520547945207E-5</v>
      </c>
      <c r="L24" s="29">
        <f ca="1">IF(F24="","",(TODAY()-F24))</f>
        <v>425</v>
      </c>
      <c r="M24" s="30">
        <f t="shared" ca="1" si="6"/>
        <v>23.287671232876715</v>
      </c>
      <c r="N24" s="5"/>
      <c r="O24" s="36">
        <f t="shared" ca="1" si="7"/>
        <v>1023.2876712328767</v>
      </c>
    </row>
    <row r="25" spans="2:15" x14ac:dyDescent="0.2">
      <c r="B25" s="24">
        <v>24</v>
      </c>
      <c r="C25" s="2">
        <v>2007</v>
      </c>
      <c r="D25" s="39" t="str">
        <f>IFERROR(INDEX(FIC_nom,MATCH($C25,FIC_folio,0)),"Ce folio n'existe pas")</f>
        <v>Nom28</v>
      </c>
      <c r="E25" s="39" t="str">
        <f>IFERROR(INDEX(FIC_code,MATCH($C25,FIC_folio,0)),"")</f>
        <v>Municipalités</v>
      </c>
      <c r="F25" s="15">
        <v>41771</v>
      </c>
      <c r="G25" s="26">
        <f>IF(F25="","",MONTH(F25))</f>
        <v>5</v>
      </c>
      <c r="H25" s="26">
        <f>IF(F25="","",YEAR(F25))</f>
        <v>2014</v>
      </c>
      <c r="I25" s="3">
        <v>1000</v>
      </c>
      <c r="J25" s="14">
        <v>0.02</v>
      </c>
      <c r="K25" s="28">
        <f>IF(J25="","",J25/365)</f>
        <v>5.4794520547945207E-5</v>
      </c>
      <c r="L25" s="29">
        <f ca="1">IF(F25="","",(TODAY()-F25))</f>
        <v>393</v>
      </c>
      <c r="M25" s="30">
        <f t="shared" ca="1" si="6"/>
        <v>21.534246575342468</v>
      </c>
      <c r="N25" s="5"/>
      <c r="O25" s="36">
        <f t="shared" ca="1" si="7"/>
        <v>1021.5342465753424</v>
      </c>
    </row>
    <row r="26" spans="2:15" x14ac:dyDescent="0.2">
      <c r="B26" s="24">
        <v>25</v>
      </c>
      <c r="C26" s="2">
        <v>2008</v>
      </c>
      <c r="D26" s="39" t="str">
        <f>IFERROR(INDEX(FIC_nom,MATCH($C26,FIC_folio,0)),"Ce folio n'existe pas")</f>
        <v>Nom29</v>
      </c>
      <c r="E26" s="39" t="str">
        <f>IFERROR(INDEX(FIC_code,MATCH($C26,FIC_folio,0)),"")</f>
        <v>Municipalités</v>
      </c>
      <c r="F26" s="15">
        <v>41803</v>
      </c>
      <c r="G26" s="26">
        <f>IF(F26="","",MONTH(F26))</f>
        <v>6</v>
      </c>
      <c r="H26" s="26">
        <f>IF(F26="","",YEAR(F26))</f>
        <v>2014</v>
      </c>
      <c r="I26" s="3">
        <v>1000</v>
      </c>
      <c r="J26" s="14">
        <v>0.02</v>
      </c>
      <c r="K26" s="28">
        <f>IF(J26="","",J26/365)</f>
        <v>5.4794520547945207E-5</v>
      </c>
      <c r="L26" s="29">
        <f ca="1">IF(F26="","",(TODAY()-F26))</f>
        <v>361</v>
      </c>
      <c r="M26" s="30">
        <f t="shared" ca="1" si="6"/>
        <v>19.780821917808222</v>
      </c>
      <c r="N26" s="5"/>
      <c r="O26" s="36">
        <f t="shared" ca="1" si="7"/>
        <v>1019.7808219178082</v>
      </c>
    </row>
    <row r="27" spans="2:15" x14ac:dyDescent="0.2">
      <c r="B27" s="24">
        <v>26</v>
      </c>
      <c r="C27" s="2">
        <v>2009</v>
      </c>
      <c r="D27" s="39" t="str">
        <f>IFERROR(INDEX(FIC_nom,MATCH($C27,FIC_folio,0)),"Ce folio n'existe pas")</f>
        <v>Nom30</v>
      </c>
      <c r="E27" s="39" t="str">
        <f>IFERROR(INDEX(FIC_code,MATCH($C27,FIC_folio,0)),"")</f>
        <v>Municipalités</v>
      </c>
      <c r="F27" s="15">
        <v>41835</v>
      </c>
      <c r="G27" s="26">
        <f>IF(F27="","",MONTH(F27))</f>
        <v>7</v>
      </c>
      <c r="H27" s="26">
        <f>IF(F27="","",YEAR(F27))</f>
        <v>2014</v>
      </c>
      <c r="I27" s="3">
        <v>1000</v>
      </c>
      <c r="J27" s="14">
        <v>0.02</v>
      </c>
      <c r="K27" s="28">
        <f>IF(J27="","",J27/365)</f>
        <v>5.4794520547945207E-5</v>
      </c>
      <c r="L27" s="29">
        <f ca="1">IF(F27="","",(TODAY()-F27))</f>
        <v>329</v>
      </c>
      <c r="M27" s="30">
        <f t="shared" ca="1" si="6"/>
        <v>18.027397260273975</v>
      </c>
      <c r="N27" s="5"/>
      <c r="O27" s="36">
        <f t="shared" ca="1" si="7"/>
        <v>1018.027397260274</v>
      </c>
    </row>
    <row r="28" spans="2:15" x14ac:dyDescent="0.2">
      <c r="B28" s="24">
        <v>27</v>
      </c>
      <c r="C28" s="2">
        <v>2010</v>
      </c>
      <c r="D28" s="39" t="str">
        <f>IFERROR(INDEX(FIC_nom,MATCH($C28,FIC_folio,0)),"Ce folio n'existe pas")</f>
        <v>Nom31</v>
      </c>
      <c r="E28" s="39" t="str">
        <f>IFERROR(INDEX(FIC_code,MATCH($C28,FIC_folio,0)),"")</f>
        <v>Municipalités</v>
      </c>
      <c r="F28" s="15">
        <v>41867</v>
      </c>
      <c r="G28" s="26">
        <f>IF(F28="","",MONTH(F28))</f>
        <v>8</v>
      </c>
      <c r="H28" s="26">
        <f>IF(F28="","",YEAR(F28))</f>
        <v>2014</v>
      </c>
      <c r="I28" s="3">
        <v>1000</v>
      </c>
      <c r="J28" s="14">
        <v>0.02</v>
      </c>
      <c r="K28" s="28">
        <f>IF(J28="","",J28/365)</f>
        <v>5.4794520547945207E-5</v>
      </c>
      <c r="L28" s="29">
        <f ca="1">IF(F28="","",(TODAY()-F28))</f>
        <v>297</v>
      </c>
      <c r="M28" s="30">
        <f t="shared" ca="1" si="6"/>
        <v>16.273972602739729</v>
      </c>
      <c r="N28" s="5"/>
      <c r="O28" s="36">
        <f t="shared" ca="1" si="7"/>
        <v>1016.2739726027397</v>
      </c>
    </row>
    <row r="29" spans="2:15" x14ac:dyDescent="0.2">
      <c r="B29" s="24">
        <v>28</v>
      </c>
      <c r="C29" s="2">
        <v>2011</v>
      </c>
      <c r="D29" s="39" t="str">
        <f>IFERROR(INDEX(FIC_nom,MATCH($C29,FIC_folio,0)),"Ce folio n'existe pas")</f>
        <v>Nom32</v>
      </c>
      <c r="E29" s="39" t="str">
        <f>IFERROR(INDEX(FIC_code,MATCH($C29,FIC_folio,0)),"")</f>
        <v>Municipalités</v>
      </c>
      <c r="F29" s="15">
        <v>41868</v>
      </c>
      <c r="G29" s="26">
        <f>IF(F29="","",MONTH(F29))</f>
        <v>8</v>
      </c>
      <c r="H29" s="26">
        <f>IF(F29="","",YEAR(F29))</f>
        <v>2014</v>
      </c>
      <c r="I29" s="3">
        <v>1000</v>
      </c>
      <c r="J29" s="14">
        <v>0.02</v>
      </c>
      <c r="K29" s="28">
        <f>IF(J29="","",J29/365)</f>
        <v>5.4794520547945207E-5</v>
      </c>
      <c r="L29" s="29">
        <f ca="1">IF(F29="","",(TODAY()-F29))</f>
        <v>296</v>
      </c>
      <c r="M29" s="30">
        <f t="shared" ca="1" si="6"/>
        <v>16.219178082191782</v>
      </c>
      <c r="N29" s="5"/>
      <c r="O29" s="36">
        <f t="shared" ca="1" si="7"/>
        <v>1016.2191780821918</v>
      </c>
    </row>
    <row r="30" spans="2:15" x14ac:dyDescent="0.2">
      <c r="B30" s="24">
        <v>29</v>
      </c>
      <c r="C30" s="2">
        <v>2012</v>
      </c>
      <c r="D30" s="39" t="str">
        <f>IFERROR(INDEX(FIC_nom,MATCH($C30,FIC_folio,0)),"Ce folio n'existe pas")</f>
        <v>Nom33</v>
      </c>
      <c r="E30" s="39" t="str">
        <f>IFERROR(INDEX(FIC_code,MATCH($C30,FIC_folio,0)),"")</f>
        <v>Municipalités</v>
      </c>
      <c r="F30" s="15">
        <v>41869</v>
      </c>
      <c r="G30" s="26">
        <f>IF(F30="","",MONTH(F30))</f>
        <v>8</v>
      </c>
      <c r="H30" s="26">
        <f>IF(F30="","",YEAR(F30))</f>
        <v>2014</v>
      </c>
      <c r="I30" s="3">
        <v>1000</v>
      </c>
      <c r="J30" s="14">
        <v>0.02</v>
      </c>
      <c r="K30" s="28">
        <f>IF(J30="","",J30/365)</f>
        <v>5.4794520547945207E-5</v>
      </c>
      <c r="L30" s="29">
        <f ca="1">IF(F30="","",(TODAY()-F30))</f>
        <v>295</v>
      </c>
      <c r="M30" s="30">
        <f t="shared" ca="1" si="6"/>
        <v>16.164383561643838</v>
      </c>
      <c r="N30" s="5"/>
      <c r="O30" s="36">
        <f t="shared" ca="1" si="7"/>
        <v>1016.1643835616438</v>
      </c>
    </row>
    <row r="31" spans="2:15" x14ac:dyDescent="0.2">
      <c r="B31" s="24">
        <v>30</v>
      </c>
      <c r="C31" s="2">
        <v>2013</v>
      </c>
      <c r="D31" s="39" t="str">
        <f>IFERROR(INDEX(FIC_nom,MATCH($C31,FIC_folio,0)),"Ce folio n'existe pas")</f>
        <v>Nom34</v>
      </c>
      <c r="E31" s="39" t="str">
        <f>IFERROR(INDEX(FIC_code,MATCH($C31,FIC_folio,0)),"")</f>
        <v>Municipalités</v>
      </c>
      <c r="F31" s="15">
        <v>41643</v>
      </c>
      <c r="G31" s="26">
        <f>IF(F31="","",MONTH(F31))</f>
        <v>1</v>
      </c>
      <c r="H31" s="26">
        <f>IF(F31="","",YEAR(F31))</f>
        <v>2014</v>
      </c>
      <c r="I31" s="3">
        <v>1000</v>
      </c>
      <c r="J31" s="14">
        <v>0.02</v>
      </c>
      <c r="K31" s="28">
        <f>IF(J31="","",J31/365)</f>
        <v>5.4794520547945207E-5</v>
      </c>
      <c r="L31" s="29">
        <f ca="1">IF(F31="","",(TODAY()-F31))</f>
        <v>521</v>
      </c>
      <c r="M31" s="30">
        <f t="shared" ca="1" si="6"/>
        <v>28.547945205479454</v>
      </c>
      <c r="N31" s="5"/>
      <c r="O31" s="36">
        <f t="shared" ca="1" si="7"/>
        <v>1028.5479452054794</v>
      </c>
    </row>
    <row r="32" spans="2:15" x14ac:dyDescent="0.2">
      <c r="B32" s="24">
        <v>31</v>
      </c>
      <c r="C32" s="2">
        <v>2014</v>
      </c>
      <c r="D32" s="39" t="str">
        <f>IFERROR(INDEX(FIC_nom,MATCH($C32,FIC_folio,0)),"Ce folio n'existe pas")</f>
        <v>Nom35</v>
      </c>
      <c r="E32" s="39" t="str">
        <f>IFERROR(INDEX(FIC_code,MATCH($C32,FIC_folio,0)),"")</f>
        <v>Municipalités</v>
      </c>
      <c r="F32" s="15">
        <v>41643</v>
      </c>
      <c r="G32" s="26">
        <f>IF(F32="","",MONTH(F32))</f>
        <v>1</v>
      </c>
      <c r="H32" s="26">
        <f>IF(F32="","",YEAR(F32))</f>
        <v>2014</v>
      </c>
      <c r="I32" s="3">
        <v>1000</v>
      </c>
      <c r="J32" s="14">
        <v>0.02</v>
      </c>
      <c r="K32" s="28">
        <f>IF(J32="","",J32/365)</f>
        <v>5.4794520547945207E-5</v>
      </c>
      <c r="L32" s="29">
        <f ca="1">IF(F32="","",(TODAY()-F32))</f>
        <v>521</v>
      </c>
      <c r="M32" s="30">
        <f t="shared" ca="1" si="6"/>
        <v>28.547945205479454</v>
      </c>
      <c r="N32" s="5"/>
      <c r="O32" s="36">
        <f t="shared" ca="1" si="7"/>
        <v>1028.5479452054794</v>
      </c>
    </row>
    <row r="33" spans="2:15" x14ac:dyDescent="0.2">
      <c r="B33" s="24">
        <v>32</v>
      </c>
      <c r="C33" s="2">
        <v>2015</v>
      </c>
      <c r="D33" s="39" t="str">
        <f>IFERROR(INDEX(FIC_nom,MATCH($C33,FIC_folio,0)),"Ce folio n'existe pas")</f>
        <v>Nom36</v>
      </c>
      <c r="E33" s="39" t="str">
        <f>IFERROR(INDEX(FIC_code,MATCH($C33,FIC_folio,0)),"")</f>
        <v>Municipalités</v>
      </c>
      <c r="F33" s="15">
        <v>41675</v>
      </c>
      <c r="G33" s="26">
        <f>IF(F33="","",MONTH(F33))</f>
        <v>2</v>
      </c>
      <c r="H33" s="26">
        <f>IF(F33="","",YEAR(F33))</f>
        <v>2014</v>
      </c>
      <c r="I33" s="3">
        <v>1000</v>
      </c>
      <c r="J33" s="14">
        <v>0.02</v>
      </c>
      <c r="K33" s="28">
        <f>IF(J33="","",J33/365)</f>
        <v>5.4794520547945207E-5</v>
      </c>
      <c r="L33" s="29">
        <f ca="1">IF(F33="","",(TODAY()-F33))</f>
        <v>489</v>
      </c>
      <c r="M33" s="30">
        <f t="shared" ca="1" si="6"/>
        <v>26.794520547945208</v>
      </c>
      <c r="N33" s="5"/>
      <c r="O33" s="36">
        <f t="shared" ca="1" si="7"/>
        <v>1026.7945205479452</v>
      </c>
    </row>
    <row r="34" spans="2:15" x14ac:dyDescent="0.2">
      <c r="B34" s="24">
        <v>33</v>
      </c>
      <c r="C34" s="2">
        <v>2001</v>
      </c>
      <c r="D34" s="39" t="str">
        <f>IFERROR(INDEX(FIC_nom,MATCH($C34,FIC_folio,0)),"Ce folio n'existe pas")</f>
        <v>Nom22</v>
      </c>
      <c r="E34" s="39" t="str">
        <f>IFERROR(INDEX(FIC_code,MATCH($C34,FIC_folio,0)),"")</f>
        <v>Municipalités</v>
      </c>
      <c r="F34" s="15">
        <v>41707</v>
      </c>
      <c r="G34" s="26">
        <f>IF(F34="","",MONTH(F34))</f>
        <v>3</v>
      </c>
      <c r="H34" s="26">
        <f>IF(F34="","",YEAR(F34))</f>
        <v>2014</v>
      </c>
      <c r="I34" s="3">
        <v>1000</v>
      </c>
      <c r="J34" s="14">
        <v>0.02</v>
      </c>
      <c r="K34" s="28">
        <f>IF(J34="","",J34/365)</f>
        <v>5.4794520547945207E-5</v>
      </c>
      <c r="L34" s="29">
        <f ca="1">IF(F34="","",(TODAY()-F34))</f>
        <v>457</v>
      </c>
      <c r="M34" s="30">
        <f t="shared" ref="M34:M65" ca="1" si="8">IF(J34="","",(I34*K34)*L34)</f>
        <v>25.041095890410961</v>
      </c>
      <c r="N34" s="5"/>
      <c r="O34" s="36">
        <f t="shared" ref="O34:O65" ca="1" si="9">IF(J34="","",(I34+M34)-N34)</f>
        <v>1025.041095890411</v>
      </c>
    </row>
    <row r="35" spans="2:15" x14ac:dyDescent="0.2">
      <c r="B35" s="24">
        <v>34</v>
      </c>
      <c r="C35" s="2">
        <v>3001</v>
      </c>
      <c r="D35" s="39" t="str">
        <f>IFERROR(INDEX(FIC_nom,MATCH($C35,FIC_folio,0)),"Ce folio n'existe pas")</f>
        <v>Nom38</v>
      </c>
      <c r="E35" s="39" t="str">
        <f>IFERROR(INDEX(FIC_code,MATCH($C35,FIC_folio,0)),"")</f>
        <v>Employés</v>
      </c>
      <c r="F35" s="15">
        <v>41739</v>
      </c>
      <c r="G35" s="26">
        <f>IF(F35="","",MONTH(F35))</f>
        <v>4</v>
      </c>
      <c r="H35" s="26">
        <f>IF(F35="","",YEAR(F35))</f>
        <v>2014</v>
      </c>
      <c r="I35" s="3">
        <v>1000</v>
      </c>
      <c r="J35" s="14">
        <v>0.02</v>
      </c>
      <c r="K35" s="28">
        <f>IF(J35="","",J35/365)</f>
        <v>5.4794520547945207E-5</v>
      </c>
      <c r="L35" s="29">
        <f ca="1">IF(F35="","",(TODAY()-F35))</f>
        <v>425</v>
      </c>
      <c r="M35" s="30">
        <f t="shared" ca="1" si="8"/>
        <v>23.287671232876715</v>
      </c>
      <c r="N35" s="5"/>
      <c r="O35" s="36">
        <f t="shared" ca="1" si="9"/>
        <v>1023.2876712328767</v>
      </c>
    </row>
    <row r="36" spans="2:15" x14ac:dyDescent="0.2">
      <c r="B36" s="24">
        <v>35</v>
      </c>
      <c r="C36" s="2">
        <v>3002</v>
      </c>
      <c r="D36" s="39" t="str">
        <f>IFERROR(INDEX(FIC_nom,MATCH($C36,FIC_folio,0)),"Ce folio n'existe pas")</f>
        <v>Nom39</v>
      </c>
      <c r="E36" s="39" t="str">
        <f>IFERROR(INDEX(FIC_code,MATCH($C36,FIC_folio,0)),"")</f>
        <v>Employés</v>
      </c>
      <c r="F36" s="15">
        <v>41771</v>
      </c>
      <c r="G36" s="26">
        <f>IF(F36="","",MONTH(F36))</f>
        <v>5</v>
      </c>
      <c r="H36" s="26">
        <f>IF(F36="","",YEAR(F36))</f>
        <v>2014</v>
      </c>
      <c r="I36" s="3">
        <v>1000</v>
      </c>
      <c r="J36" s="14">
        <v>0.02</v>
      </c>
      <c r="K36" s="28">
        <f>IF(J36="","",J36/365)</f>
        <v>5.4794520547945207E-5</v>
      </c>
      <c r="L36" s="29">
        <f ca="1">IF(F36="","",(TODAY()-F36))</f>
        <v>393</v>
      </c>
      <c r="M36" s="30">
        <f t="shared" ca="1" si="8"/>
        <v>21.534246575342468</v>
      </c>
      <c r="N36" s="5"/>
      <c r="O36" s="36">
        <f t="shared" ca="1" si="9"/>
        <v>1021.5342465753424</v>
      </c>
    </row>
    <row r="37" spans="2:15" x14ac:dyDescent="0.2">
      <c r="B37" s="24">
        <v>36</v>
      </c>
      <c r="C37" s="2">
        <v>3003</v>
      </c>
      <c r="D37" s="39" t="str">
        <f>IFERROR(INDEX(FIC_nom,MATCH($C37,FIC_folio,0)),"Ce folio n'existe pas")</f>
        <v>Nom40</v>
      </c>
      <c r="E37" s="39" t="str">
        <f>IFERROR(INDEX(FIC_code,MATCH($C37,FIC_folio,0)),"")</f>
        <v>Employés</v>
      </c>
      <c r="F37" s="15">
        <v>41803</v>
      </c>
      <c r="G37" s="26">
        <f>IF(F37="","",MONTH(F37))</f>
        <v>6</v>
      </c>
      <c r="H37" s="26">
        <f>IF(F37="","",YEAR(F37))</f>
        <v>2014</v>
      </c>
      <c r="I37" s="3">
        <v>1000</v>
      </c>
      <c r="J37" s="14">
        <v>0.02</v>
      </c>
      <c r="K37" s="28">
        <f>IF(J37="","",J37/365)</f>
        <v>5.4794520547945207E-5</v>
      </c>
      <c r="L37" s="29">
        <f ca="1">IF(F37="","",(TODAY()-F37))</f>
        <v>361</v>
      </c>
      <c r="M37" s="30">
        <f t="shared" ca="1" si="8"/>
        <v>19.780821917808222</v>
      </c>
      <c r="N37" s="5"/>
      <c r="O37" s="36">
        <f t="shared" ca="1" si="9"/>
        <v>1019.7808219178082</v>
      </c>
    </row>
    <row r="38" spans="2:15" x14ac:dyDescent="0.2">
      <c r="B38" s="24">
        <v>37</v>
      </c>
      <c r="C38" s="2">
        <v>3004</v>
      </c>
      <c r="D38" s="39" t="str">
        <f>IFERROR(INDEX(FIC_nom,MATCH($C38,FIC_folio,0)),"Ce folio n'existe pas")</f>
        <v>Nom41</v>
      </c>
      <c r="E38" s="39" t="str">
        <f>IFERROR(INDEX(FIC_code,MATCH($C38,FIC_folio,0)),"")</f>
        <v>Employés</v>
      </c>
      <c r="F38" s="15">
        <v>41835</v>
      </c>
      <c r="G38" s="26">
        <f>IF(F38="","",MONTH(F38))</f>
        <v>7</v>
      </c>
      <c r="H38" s="26">
        <f>IF(F38="","",YEAR(F38))</f>
        <v>2014</v>
      </c>
      <c r="I38" s="3">
        <v>1000</v>
      </c>
      <c r="J38" s="14">
        <v>0.02</v>
      </c>
      <c r="K38" s="28">
        <f>IF(J38="","",J38/365)</f>
        <v>5.4794520547945207E-5</v>
      </c>
      <c r="L38" s="29">
        <f ca="1">IF(F38="","",(TODAY()-F38))</f>
        <v>329</v>
      </c>
      <c r="M38" s="30">
        <f t="shared" ca="1" si="8"/>
        <v>18.027397260273975</v>
      </c>
      <c r="N38" s="5"/>
      <c r="O38" s="36">
        <f t="shared" ca="1" si="9"/>
        <v>1018.027397260274</v>
      </c>
    </row>
    <row r="39" spans="2:15" x14ac:dyDescent="0.2">
      <c r="B39" s="24">
        <v>38</v>
      </c>
      <c r="C39" s="2">
        <v>3005</v>
      </c>
      <c r="D39" s="39" t="str">
        <f>IFERROR(INDEX(FIC_nom,MATCH($C39,FIC_folio,0)),"Ce folio n'existe pas")</f>
        <v>Nom42</v>
      </c>
      <c r="E39" s="39" t="str">
        <f>IFERROR(INDEX(FIC_code,MATCH($C39,FIC_folio,0)),"")</f>
        <v>Employés</v>
      </c>
      <c r="F39" s="15">
        <v>41867</v>
      </c>
      <c r="G39" s="26">
        <f>IF(F39="","",MONTH(F39))</f>
        <v>8</v>
      </c>
      <c r="H39" s="26">
        <f>IF(F39="","",YEAR(F39))</f>
        <v>2014</v>
      </c>
      <c r="I39" s="3">
        <v>1000</v>
      </c>
      <c r="J39" s="14">
        <v>0.02</v>
      </c>
      <c r="K39" s="28">
        <f>IF(J39="","",J39/365)</f>
        <v>5.4794520547945207E-5</v>
      </c>
      <c r="L39" s="29">
        <f ca="1">IF(F39="","",(TODAY()-F39))</f>
        <v>297</v>
      </c>
      <c r="M39" s="30">
        <f t="shared" ca="1" si="8"/>
        <v>16.273972602739729</v>
      </c>
      <c r="N39" s="5"/>
      <c r="O39" s="36">
        <f t="shared" ca="1" si="9"/>
        <v>1016.2739726027397</v>
      </c>
    </row>
    <row r="40" spans="2:15" x14ac:dyDescent="0.2">
      <c r="B40" s="24">
        <v>39</v>
      </c>
      <c r="C40" s="2">
        <v>3006</v>
      </c>
      <c r="D40" s="39" t="str">
        <f>IFERROR(INDEX(FIC_nom,MATCH($C40,FIC_folio,0)),"Ce folio n'existe pas")</f>
        <v>Nom43</v>
      </c>
      <c r="E40" s="39" t="str">
        <f>IFERROR(INDEX(FIC_code,MATCH($C40,FIC_folio,0)),"")</f>
        <v>Employés</v>
      </c>
      <c r="F40" s="15">
        <v>41868</v>
      </c>
      <c r="G40" s="26">
        <f>IF(F40="","",MONTH(F40))</f>
        <v>8</v>
      </c>
      <c r="H40" s="26">
        <f>IF(F40="","",YEAR(F40))</f>
        <v>2014</v>
      </c>
      <c r="I40" s="3">
        <v>1000</v>
      </c>
      <c r="J40" s="14">
        <v>0.02</v>
      </c>
      <c r="K40" s="28">
        <f>IF(J40="","",J40/365)</f>
        <v>5.4794520547945207E-5</v>
      </c>
      <c r="L40" s="29">
        <f ca="1">IF(F40="","",(TODAY()-F40))</f>
        <v>296</v>
      </c>
      <c r="M40" s="30">
        <f t="shared" ca="1" si="8"/>
        <v>16.219178082191782</v>
      </c>
      <c r="N40" s="5"/>
      <c r="O40" s="36">
        <f t="shared" ca="1" si="9"/>
        <v>1016.2191780821918</v>
      </c>
    </row>
    <row r="41" spans="2:15" x14ac:dyDescent="0.2">
      <c r="B41" s="24">
        <v>40</v>
      </c>
      <c r="C41" s="2">
        <v>3007</v>
      </c>
      <c r="D41" s="39" t="str">
        <f>IFERROR(INDEX(FIC_nom,MATCH($C41,FIC_folio,0)),"Ce folio n'existe pas")</f>
        <v>Nom44</v>
      </c>
      <c r="E41" s="39" t="str">
        <f>IFERROR(INDEX(FIC_code,MATCH($C41,FIC_folio,0)),"")</f>
        <v>Employés</v>
      </c>
      <c r="F41" s="15">
        <v>41869</v>
      </c>
      <c r="G41" s="26">
        <f>IF(F41="","",MONTH(F41))</f>
        <v>8</v>
      </c>
      <c r="H41" s="26">
        <f>IF(F41="","",YEAR(F41))</f>
        <v>2014</v>
      </c>
      <c r="I41" s="3">
        <v>1000</v>
      </c>
      <c r="J41" s="14">
        <v>0.02</v>
      </c>
      <c r="K41" s="28">
        <f>IF(J41="","",J41/365)</f>
        <v>5.4794520547945207E-5</v>
      </c>
      <c r="L41" s="29">
        <f ca="1">IF(F41="","",(TODAY()-F41))</f>
        <v>295</v>
      </c>
      <c r="M41" s="30">
        <f t="shared" ca="1" si="8"/>
        <v>16.164383561643838</v>
      </c>
      <c r="N41" s="5"/>
      <c r="O41" s="36">
        <f t="shared" ca="1" si="9"/>
        <v>1016.1643835616438</v>
      </c>
    </row>
    <row r="42" spans="2:15" x14ac:dyDescent="0.2">
      <c r="B42" s="24">
        <v>41</v>
      </c>
      <c r="C42" s="2">
        <v>3008</v>
      </c>
      <c r="D42" s="39" t="str">
        <f>IFERROR(INDEX(FIC_nom,MATCH($C42,FIC_folio,0)),"Ce folio n'existe pas")</f>
        <v>Nom45</v>
      </c>
      <c r="E42" s="39" t="str">
        <f>IFERROR(INDEX(FIC_code,MATCH($C42,FIC_folio,0)),"")</f>
        <v>Employés</v>
      </c>
      <c r="F42" s="15">
        <v>41643</v>
      </c>
      <c r="G42" s="26">
        <f>IF(F42="","",MONTH(F42))</f>
        <v>1</v>
      </c>
      <c r="H42" s="26">
        <f>IF(F42="","",YEAR(F42))</f>
        <v>2014</v>
      </c>
      <c r="I42" s="3">
        <v>1000</v>
      </c>
      <c r="J42" s="14">
        <v>0.02</v>
      </c>
      <c r="K42" s="28">
        <f>IF(J42="","",J42/365)</f>
        <v>5.4794520547945207E-5</v>
      </c>
      <c r="L42" s="29">
        <f ca="1">IF(F42="","",(TODAY()-F42))</f>
        <v>521</v>
      </c>
      <c r="M42" s="30">
        <f t="shared" ca="1" si="8"/>
        <v>28.547945205479454</v>
      </c>
      <c r="N42" s="5"/>
      <c r="O42" s="36">
        <f t="shared" ca="1" si="9"/>
        <v>1028.5479452054794</v>
      </c>
    </row>
    <row r="43" spans="2:15" x14ac:dyDescent="0.2">
      <c r="B43" s="24">
        <v>42</v>
      </c>
      <c r="C43" s="2">
        <v>3009</v>
      </c>
      <c r="D43" s="39" t="str">
        <f>IFERROR(INDEX(FIC_nom,MATCH($C43,FIC_folio,0)),"Ce folio n'existe pas")</f>
        <v>Nom46</v>
      </c>
      <c r="E43" s="39" t="str">
        <f>IFERROR(INDEX(FIC_code,MATCH($C43,FIC_folio,0)),"")</f>
        <v>Employés</v>
      </c>
      <c r="F43" s="15">
        <v>41643</v>
      </c>
      <c r="G43" s="26">
        <f>IF(F43="","",MONTH(F43))</f>
        <v>1</v>
      </c>
      <c r="H43" s="26">
        <f>IF(F43="","",YEAR(F43))</f>
        <v>2014</v>
      </c>
      <c r="I43" s="3">
        <v>1000</v>
      </c>
      <c r="J43" s="14">
        <v>0.02</v>
      </c>
      <c r="K43" s="28">
        <f>IF(J43="","",J43/365)</f>
        <v>5.4794520547945207E-5</v>
      </c>
      <c r="L43" s="29">
        <f ca="1">IF(F43="","",(TODAY()-F43))</f>
        <v>521</v>
      </c>
      <c r="M43" s="30">
        <f t="shared" ca="1" si="8"/>
        <v>28.547945205479454</v>
      </c>
      <c r="N43" s="5"/>
      <c r="O43" s="36">
        <f t="shared" ca="1" si="9"/>
        <v>1028.5479452054794</v>
      </c>
    </row>
    <row r="44" spans="2:15" x14ac:dyDescent="0.2">
      <c r="B44" s="24">
        <v>43</v>
      </c>
      <c r="C44" s="2">
        <v>3010</v>
      </c>
      <c r="D44" s="39" t="str">
        <f>IFERROR(INDEX(FIC_nom,MATCH($C44,FIC_folio,0)),"Ce folio n'existe pas")</f>
        <v>Nom47</v>
      </c>
      <c r="E44" s="39" t="str">
        <f>IFERROR(INDEX(FIC_code,MATCH($C44,FIC_folio,0)),"")</f>
        <v>Employés</v>
      </c>
      <c r="F44" s="15">
        <v>41675</v>
      </c>
      <c r="G44" s="26">
        <f>IF(F44="","",MONTH(F44))</f>
        <v>2</v>
      </c>
      <c r="H44" s="26">
        <f>IF(F44="","",YEAR(F44))</f>
        <v>2014</v>
      </c>
      <c r="I44" s="3">
        <v>1000</v>
      </c>
      <c r="J44" s="14">
        <v>0.02</v>
      </c>
      <c r="K44" s="28">
        <f>IF(J44="","",J44/365)</f>
        <v>5.4794520547945207E-5</v>
      </c>
      <c r="L44" s="29">
        <f ca="1">IF(F44="","",(TODAY()-F44))</f>
        <v>489</v>
      </c>
      <c r="M44" s="30">
        <f t="shared" ca="1" si="8"/>
        <v>26.794520547945208</v>
      </c>
      <c r="N44" s="5"/>
      <c r="O44" s="36">
        <f t="shared" ca="1" si="9"/>
        <v>1026.7945205479452</v>
      </c>
    </row>
    <row r="45" spans="2:15" x14ac:dyDescent="0.2">
      <c r="B45" s="24">
        <v>44</v>
      </c>
      <c r="C45" s="2">
        <v>3011</v>
      </c>
      <c r="D45" s="39" t="str">
        <f>IFERROR(INDEX(FIC_nom,MATCH($C45,FIC_folio,0)),"Ce folio n'existe pas")</f>
        <v>Nom48</v>
      </c>
      <c r="E45" s="39" t="str">
        <f>IFERROR(INDEX(FIC_code,MATCH($C45,FIC_folio,0)),"")</f>
        <v>Employés</v>
      </c>
      <c r="F45" s="15">
        <v>41707</v>
      </c>
      <c r="G45" s="26">
        <f>IF(F45="","",MONTH(F45))</f>
        <v>3</v>
      </c>
      <c r="H45" s="26">
        <f>IF(F45="","",YEAR(F45))</f>
        <v>2014</v>
      </c>
      <c r="I45" s="3">
        <v>1000</v>
      </c>
      <c r="J45" s="14">
        <v>0.02</v>
      </c>
      <c r="K45" s="28">
        <f>IF(J45="","",J45/365)</f>
        <v>5.4794520547945207E-5</v>
      </c>
      <c r="L45" s="29">
        <f ca="1">IF(F45="","",(TODAY()-F45))</f>
        <v>457</v>
      </c>
      <c r="M45" s="30">
        <f t="shared" ca="1" si="8"/>
        <v>25.041095890410961</v>
      </c>
      <c r="N45" s="5"/>
      <c r="O45" s="36">
        <f t="shared" ca="1" si="9"/>
        <v>1025.041095890411</v>
      </c>
    </row>
    <row r="46" spans="2:15" x14ac:dyDescent="0.2">
      <c r="B46" s="24">
        <v>45</v>
      </c>
      <c r="C46" s="2">
        <v>3012</v>
      </c>
      <c r="D46" s="39" t="str">
        <f>IFERROR(INDEX(FIC_nom,MATCH($C46,FIC_folio,0)),"Ce folio n'existe pas")</f>
        <v>Nom49</v>
      </c>
      <c r="E46" s="39" t="str">
        <f>IFERROR(INDEX(FIC_code,MATCH($C46,FIC_folio,0)),"")</f>
        <v>Employés</v>
      </c>
      <c r="F46" s="15">
        <v>41739</v>
      </c>
      <c r="G46" s="26">
        <f>IF(F46="","",MONTH(F46))</f>
        <v>4</v>
      </c>
      <c r="H46" s="26">
        <f>IF(F46="","",YEAR(F46))</f>
        <v>2014</v>
      </c>
      <c r="I46" s="3">
        <v>1000</v>
      </c>
      <c r="J46" s="14">
        <v>0.02</v>
      </c>
      <c r="K46" s="28">
        <f>IF(J46="","",J46/365)</f>
        <v>5.4794520547945207E-5</v>
      </c>
      <c r="L46" s="29">
        <f ca="1">IF(F46="","",(TODAY()-F46))</f>
        <v>425</v>
      </c>
      <c r="M46" s="30">
        <f t="shared" ca="1" si="8"/>
        <v>23.287671232876715</v>
      </c>
      <c r="N46" s="5"/>
      <c r="O46" s="36">
        <f t="shared" ca="1" si="9"/>
        <v>1023.2876712328767</v>
      </c>
    </row>
    <row r="47" spans="2:15" x14ac:dyDescent="0.2">
      <c r="B47" s="24">
        <v>46</v>
      </c>
      <c r="C47" s="2">
        <v>3013</v>
      </c>
      <c r="D47" s="39" t="str">
        <f>IFERROR(INDEX(FIC_nom,MATCH($C47,FIC_folio,0)),"Ce folio n'existe pas")</f>
        <v>Nom50</v>
      </c>
      <c r="E47" s="39" t="str">
        <f>IFERROR(INDEX(FIC_code,MATCH($C47,FIC_folio,0)),"")</f>
        <v>Employés</v>
      </c>
      <c r="F47" s="15">
        <v>41771</v>
      </c>
      <c r="G47" s="26">
        <f>IF(F47="","",MONTH(F47))</f>
        <v>5</v>
      </c>
      <c r="H47" s="26">
        <f>IF(F47="","",YEAR(F47))</f>
        <v>2014</v>
      </c>
      <c r="I47" s="3">
        <v>1000</v>
      </c>
      <c r="J47" s="14">
        <v>0.02</v>
      </c>
      <c r="K47" s="28">
        <f>IF(J47="","",J47/365)</f>
        <v>5.4794520547945207E-5</v>
      </c>
      <c r="L47" s="29">
        <f ca="1">IF(F47="","",(TODAY()-F47))</f>
        <v>393</v>
      </c>
      <c r="M47" s="30">
        <f t="shared" ca="1" si="8"/>
        <v>21.534246575342468</v>
      </c>
      <c r="N47" s="5"/>
      <c r="O47" s="36">
        <f t="shared" ca="1" si="9"/>
        <v>1021.5342465753424</v>
      </c>
    </row>
    <row r="48" spans="2:15" x14ac:dyDescent="0.2">
      <c r="B48" s="24">
        <v>47</v>
      </c>
      <c r="C48" s="2">
        <v>3014</v>
      </c>
      <c r="D48" s="39" t="str">
        <f>IFERROR(INDEX(FIC_nom,MATCH($C48,FIC_folio,0)),"Ce folio n'existe pas")</f>
        <v>Nom51</v>
      </c>
      <c r="E48" s="39" t="str">
        <f>IFERROR(INDEX(FIC_code,MATCH($C48,FIC_folio,0)),"")</f>
        <v>Employés</v>
      </c>
      <c r="F48" s="15">
        <v>41803</v>
      </c>
      <c r="G48" s="26">
        <f>IF(F48="","",MONTH(F48))</f>
        <v>6</v>
      </c>
      <c r="H48" s="26">
        <f>IF(F48="","",YEAR(F48))</f>
        <v>2014</v>
      </c>
      <c r="I48" s="3">
        <v>1000</v>
      </c>
      <c r="J48" s="14">
        <v>0.02</v>
      </c>
      <c r="K48" s="28">
        <f>IF(J48="","",J48/365)</f>
        <v>5.4794520547945207E-5</v>
      </c>
      <c r="L48" s="29">
        <f ca="1">IF(F48="","",(TODAY()-F48))</f>
        <v>361</v>
      </c>
      <c r="M48" s="30">
        <f t="shared" ca="1" si="8"/>
        <v>19.780821917808222</v>
      </c>
      <c r="N48" s="5"/>
      <c r="O48" s="36">
        <f t="shared" ca="1" si="9"/>
        <v>1019.7808219178082</v>
      </c>
    </row>
    <row r="49" spans="2:15" x14ac:dyDescent="0.2">
      <c r="B49" s="24">
        <v>48</v>
      </c>
      <c r="C49" s="2">
        <v>3015</v>
      </c>
      <c r="D49" s="39" t="str">
        <f>IFERROR(INDEX(FIC_nom,MATCH($C49,FIC_folio,0)),"Ce folio n'existe pas")</f>
        <v>Nom52</v>
      </c>
      <c r="E49" s="39" t="str">
        <f>IFERROR(INDEX(FIC_code,MATCH($C49,FIC_folio,0)),"")</f>
        <v>Employés</v>
      </c>
      <c r="F49" s="15">
        <v>41835</v>
      </c>
      <c r="G49" s="26">
        <f>IF(F49="","",MONTH(F49))</f>
        <v>7</v>
      </c>
      <c r="H49" s="26">
        <f>IF(F49="","",YEAR(F49))</f>
        <v>2014</v>
      </c>
      <c r="I49" s="3">
        <v>1000</v>
      </c>
      <c r="J49" s="14">
        <v>0.02</v>
      </c>
      <c r="K49" s="28">
        <f>IF(J49="","",J49/365)</f>
        <v>5.4794520547945207E-5</v>
      </c>
      <c r="L49" s="29">
        <f ca="1">IF(F49="","",(TODAY()-F49))</f>
        <v>329</v>
      </c>
      <c r="M49" s="30">
        <f t="shared" ca="1" si="8"/>
        <v>18.027397260273975</v>
      </c>
      <c r="N49" s="5"/>
      <c r="O49" s="36">
        <f t="shared" ca="1" si="9"/>
        <v>1018.027397260274</v>
      </c>
    </row>
    <row r="50" spans="2:15" x14ac:dyDescent="0.2">
      <c r="B50" s="24">
        <v>49</v>
      </c>
      <c r="C50" s="2">
        <v>3016</v>
      </c>
      <c r="D50" s="39" t="str">
        <f>IFERROR(INDEX(FIC_nom,MATCH($C50,FIC_folio,0)),"Ce folio n'existe pas")</f>
        <v>Nom53</v>
      </c>
      <c r="E50" s="39" t="str">
        <f>IFERROR(INDEX(FIC_code,MATCH($C50,FIC_folio,0)),"")</f>
        <v>Employés</v>
      </c>
      <c r="F50" s="15">
        <v>41867</v>
      </c>
      <c r="G50" s="26">
        <f>IF(F50="","",MONTH(F50))</f>
        <v>8</v>
      </c>
      <c r="H50" s="26">
        <f>IF(F50="","",YEAR(F50))</f>
        <v>2014</v>
      </c>
      <c r="I50" s="3">
        <v>1000</v>
      </c>
      <c r="J50" s="14">
        <v>0.02</v>
      </c>
      <c r="K50" s="28">
        <f>IF(J50="","",J50/365)</f>
        <v>5.4794520547945207E-5</v>
      </c>
      <c r="L50" s="29">
        <f ca="1">IF(F50="","",(TODAY()-F50))</f>
        <v>297</v>
      </c>
      <c r="M50" s="30">
        <f t="shared" ca="1" si="8"/>
        <v>16.273972602739729</v>
      </c>
      <c r="N50" s="5"/>
      <c r="O50" s="36">
        <f t="shared" ca="1" si="9"/>
        <v>1016.2739726027397</v>
      </c>
    </row>
    <row r="51" spans="2:15" x14ac:dyDescent="0.2">
      <c r="B51" s="24">
        <v>50</v>
      </c>
      <c r="C51" s="2">
        <v>3017</v>
      </c>
      <c r="D51" s="39" t="str">
        <f>IFERROR(INDEX(FIC_nom,MATCH($C51,FIC_folio,0)),"Ce folio n'existe pas")</f>
        <v>Nom54</v>
      </c>
      <c r="E51" s="39" t="str">
        <f>IFERROR(INDEX(FIC_code,MATCH($C51,FIC_folio,0)),"")</f>
        <v>Employés</v>
      </c>
      <c r="F51" s="15">
        <v>41868</v>
      </c>
      <c r="G51" s="26">
        <f>IF(F51="","",MONTH(F51))</f>
        <v>8</v>
      </c>
      <c r="H51" s="26">
        <f>IF(F51="","",YEAR(F51))</f>
        <v>2014</v>
      </c>
      <c r="I51" s="3">
        <v>1000</v>
      </c>
      <c r="J51" s="14">
        <v>0.02</v>
      </c>
      <c r="K51" s="28">
        <f>IF(J51="","",J51/365)</f>
        <v>5.4794520547945207E-5</v>
      </c>
      <c r="L51" s="29">
        <f ca="1">IF(F51="","",(TODAY()-F51))</f>
        <v>296</v>
      </c>
      <c r="M51" s="30">
        <f t="shared" ca="1" si="8"/>
        <v>16.219178082191782</v>
      </c>
      <c r="N51" s="5"/>
      <c r="O51" s="36">
        <f t="shared" ca="1" si="9"/>
        <v>1016.2191780821918</v>
      </c>
    </row>
    <row r="52" spans="2:15" x14ac:dyDescent="0.2">
      <c r="B52" s="24">
        <v>51</v>
      </c>
      <c r="C52" s="2">
        <v>3018</v>
      </c>
      <c r="D52" s="39" t="str">
        <f>IFERROR(INDEX(FIC_nom,MATCH($C52,FIC_folio,0)),"Ce folio n'existe pas")</f>
        <v>Nom55</v>
      </c>
      <c r="E52" s="39" t="str">
        <f>IFERROR(INDEX(FIC_code,MATCH($C52,FIC_folio,0)),"")</f>
        <v>Employés</v>
      </c>
      <c r="F52" s="15">
        <v>41869</v>
      </c>
      <c r="G52" s="26">
        <f>IF(F52="","",MONTH(F52))</f>
        <v>8</v>
      </c>
      <c r="H52" s="26">
        <f>IF(F52="","",YEAR(F52))</f>
        <v>2014</v>
      </c>
      <c r="I52" s="3">
        <v>1000</v>
      </c>
      <c r="J52" s="14">
        <v>0.02</v>
      </c>
      <c r="K52" s="28">
        <f>IF(J52="","",J52/365)</f>
        <v>5.4794520547945207E-5</v>
      </c>
      <c r="L52" s="29">
        <f ca="1">IF(F52="","",(TODAY()-F52))</f>
        <v>295</v>
      </c>
      <c r="M52" s="30">
        <f t="shared" ca="1" si="8"/>
        <v>16.164383561643838</v>
      </c>
      <c r="N52" s="5"/>
      <c r="O52" s="36">
        <f t="shared" ca="1" si="9"/>
        <v>1016.1643835616438</v>
      </c>
    </row>
    <row r="53" spans="2:15" x14ac:dyDescent="0.2">
      <c r="B53" s="24">
        <v>52</v>
      </c>
      <c r="C53" s="2">
        <v>3019</v>
      </c>
      <c r="D53" s="39" t="str">
        <f>IFERROR(INDEX(FIC_nom,MATCH($C53,FIC_folio,0)),"Ce folio n'existe pas")</f>
        <v>Nom56</v>
      </c>
      <c r="E53" s="39" t="str">
        <f>IFERROR(INDEX(FIC_code,MATCH($C53,FIC_folio,0)),"")</f>
        <v>Employés</v>
      </c>
      <c r="F53" s="15">
        <v>41643</v>
      </c>
      <c r="G53" s="26">
        <f>IF(F53="","",MONTH(F53))</f>
        <v>1</v>
      </c>
      <c r="H53" s="26">
        <f>IF(F53="","",YEAR(F53))</f>
        <v>2014</v>
      </c>
      <c r="I53" s="3">
        <v>1000</v>
      </c>
      <c r="J53" s="14">
        <v>0.02</v>
      </c>
      <c r="K53" s="28">
        <f>IF(J53="","",J53/365)</f>
        <v>5.4794520547945207E-5</v>
      </c>
      <c r="L53" s="29">
        <f ca="1">IF(F53="","",(TODAY()-F53))</f>
        <v>521</v>
      </c>
      <c r="M53" s="30">
        <f t="shared" ca="1" si="8"/>
        <v>28.547945205479454</v>
      </c>
      <c r="N53" s="5"/>
      <c r="O53" s="36">
        <f t="shared" ca="1" si="9"/>
        <v>1028.5479452054794</v>
      </c>
    </row>
    <row r="54" spans="2:15" x14ac:dyDescent="0.2">
      <c r="B54" s="24">
        <v>53</v>
      </c>
      <c r="C54" s="2">
        <v>3001</v>
      </c>
      <c r="D54" s="39" t="str">
        <f>IFERROR(INDEX(FIC_nom,MATCH($C54,FIC_folio,0)),"Ce folio n'existe pas")</f>
        <v>Nom38</v>
      </c>
      <c r="E54" s="39" t="str">
        <f>IFERROR(INDEX(FIC_code,MATCH($C54,FIC_folio,0)),"")</f>
        <v>Employés</v>
      </c>
      <c r="F54" s="15">
        <v>41675</v>
      </c>
      <c r="G54" s="26">
        <f>IF(F54="","",MONTH(F54))</f>
        <v>2</v>
      </c>
      <c r="H54" s="26">
        <f>IF(F54="","",YEAR(F54))</f>
        <v>2014</v>
      </c>
      <c r="I54" s="3">
        <v>1000</v>
      </c>
      <c r="J54" s="14">
        <v>0.02</v>
      </c>
      <c r="K54" s="28">
        <f>IF(J54="","",J54/365)</f>
        <v>5.4794520547945207E-5</v>
      </c>
      <c r="L54" s="29">
        <f ca="1">IF(F54="","",(TODAY()-F54))</f>
        <v>489</v>
      </c>
      <c r="M54" s="30">
        <f t="shared" ca="1" si="8"/>
        <v>26.794520547945208</v>
      </c>
      <c r="N54" s="5"/>
      <c r="O54" s="36">
        <f t="shared" ca="1" si="9"/>
        <v>1026.7945205479452</v>
      </c>
    </row>
  </sheetData>
  <sheetProtection algorithmName="SHA-512" hashValue="o1pkAHAt8JtMjZeQ427ouzK4+Pum200snXT1xgV7YhFmPBr6tDOpc5eGYrkVitebnkOvR73PQMPXbV3+Pz+wiw==" saltValue="p0noIy38v/fuNzWfho1aLA==" spinCount="100000" sheet="1" objects="1" scenarios="1" selectLockedCells="1"/>
  <dataValidations count="4">
    <dataValidation type="date" operator="greaterThan" allowBlank="1" showInputMessage="1" showErrorMessage="1" sqref="F2:F54">
      <formula1>36526</formula1>
    </dataValidation>
    <dataValidation allowBlank="1" showInputMessage="1" errorTitle="ATTENTION" error="Ce numéro de folio existe déjà. Consultez l'onglet &quot;Décompte&quot; pour connaître le dernier numéro utilisé pour ce code." sqref="C2:C54"/>
    <dataValidation allowBlank="1" showInputMessage="1" sqref="D2:E54"/>
    <dataValidation operator="greaterThan" allowBlank="1" showInputMessage="1" showErrorMessage="1" sqref="G1:G1048576"/>
  </dataValidations>
  <pageMargins left="0.23622047244094491" right="0.23622047244094491" top="0.74803149606299213" bottom="0.74803149606299213" header="0.31496062992125984" footer="0.31496062992125984"/>
  <pageSetup paperSize="119" scale="78" fitToHeight="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28</vt:i4>
      </vt:variant>
    </vt:vector>
  </HeadingPairs>
  <TitlesOfParts>
    <vt:vector size="31" baseType="lpstr">
      <vt:lpstr>LISTES</vt:lpstr>
      <vt:lpstr>FICHIER</vt:lpstr>
      <vt:lpstr>SAISIE</vt:lpstr>
      <vt:lpstr>FIC_code</vt:lpstr>
      <vt:lpstr>FIC_folio</vt:lpstr>
      <vt:lpstr>FIC_nom</vt:lpstr>
      <vt:lpstr>FICHIER!Impression_des_titres</vt:lpstr>
      <vt:lpstr>lst_annees</vt:lpstr>
      <vt:lpstr>lst_codes</vt:lpstr>
      <vt:lpstr>matrice_fichier</vt:lpstr>
      <vt:lpstr>maxbat</vt:lpstr>
      <vt:lpstr>maxcom</vt:lpstr>
      <vt:lpstr>maxemp</vt:lpstr>
      <vt:lpstr>maxmun</vt:lpstr>
      <vt:lpstr>minbat</vt:lpstr>
      <vt:lpstr>mincom</vt:lpstr>
      <vt:lpstr>minemp</vt:lpstr>
      <vt:lpstr>minmun</vt:lpstr>
      <vt:lpstr>SAI_annee</vt:lpstr>
      <vt:lpstr>SAI_code</vt:lpstr>
      <vt:lpstr>SAI_date</vt:lpstr>
      <vt:lpstr>SAI_folio</vt:lpstr>
      <vt:lpstr>SAI_mois</vt:lpstr>
      <vt:lpstr>SAI_montant_interet</vt:lpstr>
      <vt:lpstr>SAI_nbjour</vt:lpstr>
      <vt:lpstr>SAI_nom</vt:lpstr>
      <vt:lpstr>SAI_partsociale</vt:lpstr>
      <vt:lpstr>SAI_pourcentage</vt:lpstr>
      <vt:lpstr>SAI_pourcentage_jour</vt:lpstr>
      <vt:lpstr>SAI_retrait</vt:lpstr>
      <vt:lpstr>SAI_solde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christianveronese</dc:creator>
  <cp:lastModifiedBy>christianveronese</cp:lastModifiedBy>
  <cp:lastPrinted>2015-06-09T13:20:18Z</cp:lastPrinted>
  <dcterms:created xsi:type="dcterms:W3CDTF">2015-03-13T11:02:35Z</dcterms:created>
  <dcterms:modified xsi:type="dcterms:W3CDTF">2015-06-09T14:16:09Z</dcterms:modified>
</cp:coreProperties>
</file>