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Mac\Dropbox\CONTRATS\GYM Nautilus\"/>
    </mc:Choice>
  </mc:AlternateContent>
  <bookViews>
    <workbookView xWindow="8205" yWindow="1725" windowWidth="13380" windowHeight="8625" tabRatio="791" activeTab="3"/>
  </bookViews>
  <sheets>
    <sheet name="PRODUITS" sheetId="21" r:id="rId1"/>
    <sheet name="SAISIE_OPERATIONS" sheetId="13" r:id="rId2"/>
    <sheet name="ficheCLIENT" sheetId="22" r:id="rId3"/>
    <sheet name="Programme" sheetId="23" r:id="rId4"/>
  </sheets>
  <definedNames>
    <definedName name="_xlnm._FilterDatabase" localSheetId="1" hidden="1">SAISIE_OPERATIONS!$A$2:$L$14</definedName>
    <definedName name="bdd">SAISIE_OPERATIONS!$A$2:$L$14</definedName>
    <definedName name="cltAdresse">#REF!</definedName>
    <definedName name="cltCell">#REF!</definedName>
    <definedName name="cltCourriel">#REF!</definedName>
    <definedName name="cltCP">#REF!</definedName>
    <definedName name="cltIDclient">#REF!</definedName>
    <definedName name="cltprenomNom">#REF!</definedName>
    <definedName name="cltProvince">#REF!</definedName>
    <definedName name="cltVille">#REF!</definedName>
    <definedName name="_xlnm.Criteria" localSheetId="3">Programme!$B$6:$L$7</definedName>
    <definedName name="_xlnm.Extract" localSheetId="3">Programme!$B$9:$H$9</definedName>
    <definedName name="factIDclient">#REF!</definedName>
    <definedName name="factIDfacture">#REF!</definedName>
    <definedName name="factMontantTVH">#REF!</definedName>
    <definedName name="lstCodeAchat">#REF!</definedName>
    <definedName name="lstCodeProduits">PRODUITS!$B$3:$B$29</definedName>
    <definedName name="matriceProduits">PRODUITS!$B$3:$H$29</definedName>
    <definedName name="matriceTaxes">#REF!</definedName>
    <definedName name="matriceTest">SAISIE_OPERATIONS!$C$3:$D$14</definedName>
    <definedName name="PreMois">#REF!</definedName>
    <definedName name="soClient">SAISIE_OPERATIONS!$D$3:$D$14</definedName>
    <definedName name="soCodeAchat">SAISIE_OPERATIONS!$K$3:$K$14</definedName>
    <definedName name="soCodeProduit">SAISIE_OPERATIONS!$E$3:$E$14</definedName>
    <definedName name="soDateDebut">SAISIE_OPERATIONS!$H$3:$H$14</definedName>
    <definedName name="soDateFin">SAISIE_OPERATIONS!$I$3:$I$14</definedName>
    <definedName name="soDureeProduit">SAISIE_OPERATIONS!$G$3:$G$14</definedName>
    <definedName name="soIDclient">SAISIE_OPERATIONS!$C$3:$C$14</definedName>
    <definedName name="soIDfacture">SAISIE_OPERATIONS!#REF!</definedName>
    <definedName name="soPrixU">SAISIE_OPERATIONS!$J$3:$J$14</definedName>
    <definedName name="soProduit">SAISIE_OPERATIONS!$F$3:$F$14</definedName>
    <definedName name="soTotalHT">SAISIE_OPERATIONS!$L$3:$L$14</definedName>
    <definedName name="spDatePresence">#REF!</definedName>
    <definedName name="spIDclient">#REF!</definedName>
    <definedName name="spNomPrenom">#REF!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23" l="1"/>
  <c r="C4" i="23"/>
  <c r="C4" i="22"/>
  <c r="B7" i="23"/>
  <c r="F14" i="13"/>
  <c r="G14" i="13"/>
  <c r="K14" i="13"/>
  <c r="L14" i="13"/>
  <c r="F13" i="13"/>
  <c r="G13" i="13"/>
  <c r="K13" i="13"/>
  <c r="L13" i="13"/>
  <c r="F12" i="13"/>
  <c r="G12" i="13"/>
  <c r="K12" i="13"/>
  <c r="L12" i="13"/>
  <c r="F11" i="13"/>
  <c r="G11" i="13"/>
  <c r="K11" i="13"/>
  <c r="L11" i="13"/>
  <c r="F10" i="13"/>
  <c r="G10" i="13"/>
  <c r="K10" i="13"/>
  <c r="L10" i="13"/>
  <c r="F9" i="13"/>
  <c r="G9" i="13"/>
  <c r="K9" i="13"/>
  <c r="L9" i="13"/>
  <c r="F8" i="13"/>
  <c r="G8" i="13"/>
  <c r="K8" i="13"/>
  <c r="L8" i="13"/>
  <c r="K5" i="13"/>
  <c r="K3" i="13"/>
  <c r="G5" i="13"/>
  <c r="G3" i="13"/>
  <c r="F5" i="13"/>
  <c r="F3" i="13"/>
  <c r="F4" i="13"/>
  <c r="F6" i="13"/>
  <c r="F7" i="13"/>
  <c r="K4" i="13"/>
  <c r="K6" i="13"/>
  <c r="K7" i="13"/>
  <c r="G4" i="13"/>
  <c r="G6" i="13"/>
  <c r="G7" i="13"/>
  <c r="L3" i="13"/>
  <c r="L7" i="13"/>
  <c r="L6" i="13"/>
  <c r="L4" i="13"/>
  <c r="L5" i="13"/>
</calcChain>
</file>

<file path=xl/sharedStrings.xml><?xml version="1.0" encoding="utf-8"?>
<sst xmlns="http://schemas.openxmlformats.org/spreadsheetml/2006/main" count="168" uniqueCount="94">
  <si>
    <t>Ville</t>
  </si>
  <si>
    <t>Courriel</t>
  </si>
  <si>
    <t>Nom</t>
  </si>
  <si>
    <t>Prénom</t>
  </si>
  <si>
    <t>Province</t>
  </si>
  <si>
    <t>Commentaires</t>
  </si>
  <si>
    <t>Fichier Produits</t>
  </si>
  <si>
    <t>ID_Client</t>
  </si>
  <si>
    <t>Libellé</t>
  </si>
  <si>
    <t>Prix</t>
  </si>
  <si>
    <t>ID_Produit</t>
  </si>
  <si>
    <t>Saisie des opérations</t>
  </si>
  <si>
    <t>ID_opération</t>
  </si>
  <si>
    <t>Nom, Prénom client</t>
  </si>
  <si>
    <t>ID_Facture</t>
  </si>
  <si>
    <t>Produit</t>
  </si>
  <si>
    <t>Date opération</t>
  </si>
  <si>
    <t>TOTAL
Hors Taxes facturé</t>
  </si>
  <si>
    <t>Durée en mois</t>
  </si>
  <si>
    <t>Abonnement 1 mois</t>
  </si>
  <si>
    <t>Abonnement 3 mois</t>
  </si>
  <si>
    <t>Abonnement 12 mois</t>
  </si>
  <si>
    <t>Code produit</t>
  </si>
  <si>
    <t>Date début</t>
  </si>
  <si>
    <t>Date fin</t>
  </si>
  <si>
    <t>Adresse</t>
  </si>
  <si>
    <t>Date naissance</t>
  </si>
  <si>
    <t>ID Client</t>
  </si>
  <si>
    <t>Code achat</t>
  </si>
  <si>
    <t>ABO</t>
  </si>
  <si>
    <t>BOU</t>
  </si>
  <si>
    <t>CAS</t>
  </si>
  <si>
    <t>1s</t>
  </si>
  <si>
    <t>1m</t>
  </si>
  <si>
    <t>3m</t>
  </si>
  <si>
    <t>12m</t>
  </si>
  <si>
    <t>xf</t>
  </si>
  <si>
    <t>xfc</t>
  </si>
  <si>
    <t>p10</t>
  </si>
  <si>
    <t>pro</t>
  </si>
  <si>
    <t>eva</t>
  </si>
  <si>
    <t>bre</t>
  </si>
  <si>
    <t>pw2</t>
  </si>
  <si>
    <t>pw5</t>
  </si>
  <si>
    <t>pa</t>
  </si>
  <si>
    <t>c1</t>
  </si>
  <si>
    <t>c3</t>
  </si>
  <si>
    <t>c12</t>
  </si>
  <si>
    <t>cha</t>
  </si>
  <si>
    <t>cas</t>
  </si>
  <si>
    <t>b1</t>
  </si>
  <si>
    <t>b2</t>
  </si>
  <si>
    <t>gf1</t>
  </si>
  <si>
    <t>gh1</t>
  </si>
  <si>
    <t>gh2</t>
  </si>
  <si>
    <t>gh3</t>
  </si>
  <si>
    <t>gh4</t>
  </si>
  <si>
    <t>d</t>
  </si>
  <si>
    <t>xfit 8 séances/combo GYM</t>
  </si>
  <si>
    <t>Progamme</t>
  </si>
  <si>
    <t>Évaluation</t>
  </si>
  <si>
    <t>Breuvage proteine</t>
  </si>
  <si>
    <t>Proteines Whey 2 livres</t>
  </si>
  <si>
    <t>Proteines Whey 5 livres</t>
  </si>
  <si>
    <t>Proteines Arbonne</t>
  </si>
  <si>
    <t>Casier 1 mois</t>
  </si>
  <si>
    <t>Casier 3 mois</t>
  </si>
  <si>
    <t>Casier 12 mois</t>
  </si>
  <si>
    <t>Chandail sport</t>
  </si>
  <si>
    <t>Casquette sport</t>
  </si>
  <si>
    <t>Balle de massage</t>
  </si>
  <si>
    <t>Balle peanut de massage</t>
  </si>
  <si>
    <t>Gants femme Harbinger</t>
  </si>
  <si>
    <t>Gants homme Harbinger Power</t>
  </si>
  <si>
    <t>Gants homme Harbinger Pro</t>
  </si>
  <si>
    <t>Gants homme Harbinger Flex</t>
  </si>
  <si>
    <t>Gants homme Harbinger UltraFlex</t>
  </si>
  <si>
    <t>Divers</t>
  </si>
  <si>
    <t>Qte par boite</t>
  </si>
  <si>
    <t>Prix detail</t>
  </si>
  <si>
    <t>Prix vente</t>
  </si>
  <si>
    <t>Téléphone</t>
  </si>
  <si>
    <t>Cellulaire</t>
  </si>
  <si>
    <t>Code postal</t>
  </si>
  <si>
    <t>PROG</t>
  </si>
  <si>
    <t>DIV</t>
  </si>
  <si>
    <t>Abonnement 1 séance</t>
  </si>
  <si>
    <t>Abonnement 1 semaine</t>
  </si>
  <si>
    <t>Carte poincon 10 séances</t>
  </si>
  <si>
    <t>xfit 8 séances</t>
  </si>
  <si>
    <t>Client1</t>
  </si>
  <si>
    <t>Client2</t>
  </si>
  <si>
    <t>Client3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</si>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</sst>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$&quot;_-;\-* #,##0.00\ &quot;$&quot;_-;_-* &quot;-&quot;??\ &quot;$&quot;_-;_-@_-"/>
    <numFmt numFmtId="164" formatCode="\(###\)\ ###\-####"/>
    <numFmt numFmtId="165" formatCode="dd/mm/yyyy"/>
  </numFmts>
  <fonts count="12" x14ac:knownFonts="1"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5" tint="-0.249977111117893"/>
      <name val="Arial"/>
      <family val="2"/>
    </font>
    <font>
      <b/>
      <sz val="28"/>
      <color theme="5"/>
      <name val="Tahoma"/>
      <family val="2"/>
    </font>
    <font>
      <b/>
      <sz val="28"/>
      <color theme="8" tint="-0.249977111117893"/>
      <name val="Tahoma"/>
      <family val="2"/>
    </font>
    <font>
      <sz val="12"/>
      <color rgb="FFFF0000"/>
      <name val="Arial"/>
      <family val="2"/>
    </font>
    <font>
      <b/>
      <sz val="20"/>
      <name val="Arial"/>
      <family val="2"/>
    </font>
    <font>
      <b/>
      <sz val="12"/>
      <color indexed="8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0" fillId="2" borderId="0" xfId="0" applyFill="1" applyProtection="1"/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right" vertical="center"/>
    </xf>
    <xf numFmtId="0" fontId="0" fillId="3" borderId="1" xfId="0" applyFill="1" applyBorder="1" applyAlignment="1" applyProtection="1">
      <alignment horizontal="left" vertical="center"/>
    </xf>
    <xf numFmtId="0" fontId="0" fillId="3" borderId="1" xfId="0" applyNumberForma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</xf>
    <xf numFmtId="44" fontId="0" fillId="0" borderId="0" xfId="0" applyNumberForma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left" vertical="center"/>
    </xf>
    <xf numFmtId="44" fontId="1" fillId="0" borderId="0" xfId="0" applyNumberFormat="1" applyFont="1" applyFill="1" applyAlignment="1" applyProtection="1">
      <alignment horizontal="left" vertical="center"/>
    </xf>
    <xf numFmtId="0" fontId="8" fillId="0" borderId="0" xfId="0" applyFont="1"/>
    <xf numFmtId="44" fontId="0" fillId="3" borderId="1" xfId="0" applyNumberFormat="1" applyFill="1" applyBorder="1" applyAlignment="1" applyProtection="1">
      <alignment horizontal="left" vertical="center"/>
    </xf>
    <xf numFmtId="44" fontId="0" fillId="0" borderId="3" xfId="0" applyNumberFormat="1" applyFill="1" applyBorder="1" applyAlignment="1" applyProtection="1">
      <alignment horizontal="left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right"/>
    </xf>
    <xf numFmtId="0" fontId="0" fillId="0" borderId="1" xfId="0" applyFill="1" applyBorder="1" applyAlignment="1" applyProtection="1">
      <alignment horizontal="left" vertical="center" indent="1"/>
      <protection locked="0"/>
    </xf>
    <xf numFmtId="0" fontId="1" fillId="0" borderId="0" xfId="0" applyFont="1" applyFill="1" applyAlignment="1" applyProtection="1">
      <alignment horizontal="left" vertical="center" indent="1"/>
    </xf>
    <xf numFmtId="0" fontId="0" fillId="0" borderId="3" xfId="0" applyFill="1" applyBorder="1" applyAlignment="1" applyProtection="1">
      <alignment horizontal="left" vertical="center" indent="1"/>
      <protection locked="0"/>
    </xf>
    <xf numFmtId="0" fontId="0" fillId="3" borderId="1" xfId="0" applyFill="1" applyBorder="1" applyAlignment="1" applyProtection="1">
      <alignment horizontal="center" vertical="center"/>
    </xf>
    <xf numFmtId="165" fontId="0" fillId="2" borderId="0" xfId="0" applyNumberFormat="1" applyFont="1" applyFill="1" applyProtection="1"/>
    <xf numFmtId="165" fontId="0" fillId="0" borderId="0" xfId="0" applyNumberFormat="1" applyFont="1" applyFill="1" applyProtection="1"/>
    <xf numFmtId="165" fontId="0" fillId="0" borderId="1" xfId="0" applyNumberFormat="1" applyFill="1" applyBorder="1" applyAlignment="1" applyProtection="1">
      <alignment horizontal="right" vertical="center"/>
    </xf>
    <xf numFmtId="0" fontId="1" fillId="4" borderId="0" xfId="0" applyFont="1" applyFill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left" vertical="center" wrapText="1"/>
    </xf>
    <xf numFmtId="0" fontId="1" fillId="4" borderId="0" xfId="0" applyFont="1" applyFill="1" applyAlignment="1" applyProtection="1">
      <alignment horizontal="center" vertical="center"/>
    </xf>
    <xf numFmtId="0" fontId="1" fillId="4" borderId="0" xfId="0" applyFont="1" applyFill="1" applyAlignment="1" applyProtection="1">
      <alignment horizontal="left" vertical="center"/>
    </xf>
    <xf numFmtId="0" fontId="1" fillId="4" borderId="0" xfId="0" applyFont="1" applyFill="1" applyAlignment="1" applyProtection="1">
      <alignment horizontal="right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0" xfId="0" applyBorder="1"/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5" fontId="0" fillId="0" borderId="1" xfId="0" applyNumberForma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right" vertical="center" wrapText="1"/>
    </xf>
    <xf numFmtId="44" fontId="2" fillId="0" borderId="1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Border="1" applyAlignment="1" applyProtection="1">
      <alignment horizontal="left" vertical="center" wrapText="1"/>
      <protection locked="0"/>
    </xf>
    <xf numFmtId="0" fontId="4" fillId="5" borderId="0" xfId="0" applyFont="1" applyFill="1" applyBorder="1" applyAlignment="1" applyProtection="1">
      <alignment horizontal="right" vertical="center" wrapText="1"/>
      <protection locked="0"/>
    </xf>
    <xf numFmtId="0" fontId="0" fillId="3" borderId="1" xfId="0" applyNumberFormat="1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4" fontId="0" fillId="3" borderId="1" xfId="0" applyNumberFormat="1" applyFill="1" applyBorder="1" applyAlignment="1" applyProtection="1">
      <alignment horizontal="left" vertical="center"/>
      <protection locked="0"/>
    </xf>
    <xf numFmtId="44" fontId="2" fillId="0" borderId="1" xfId="0" applyNumberFormat="1" applyFont="1" applyFill="1" applyBorder="1" applyAlignment="1" applyProtection="1">
      <alignment horizontal="right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</cellXfs>
  <cellStyles count="1">
    <cellStyle name="Normal" xfId="0" builtinId="0"/>
  </cellStyles>
  <dxfs count="43">
    <dxf>
      <alignment horizontal="center" vertical="center" textRotation="0" wrapText="0" indent="0" justifyLastLine="0" shrinkToFit="0" readingOrder="0"/>
    </dxf>
    <dxf>
      <numFmt numFmtId="164" formatCode="\(###\)\ ###\-##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4" formatCode="\(###\)\ ###\-##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alignment vertical="center" textRotation="0" wrapText="0" indent="0" justifyLastLine="0" shrinkToFit="0" readingOrder="0"/>
    </dxf>
    <dxf>
      <font>
        <b/>
        <color indexed="8"/>
        <family val="2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\(###\)\ ###\-##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4" formatCode="\(###\)\ ###\-##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alignment vertical="center" textRotation="0" wrapText="0" indent="0" justifyLastLine="0" shrinkToFit="0" readingOrder="0"/>
    </dxf>
    <dxf>
      <font>
        <b/>
        <color indexed="8"/>
        <family val="2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</font>
      <numFmt numFmtId="34" formatCode="_-* #,##0.00\ &quot;$&quot;_-;\-* #,##0.00\ &quot;$&quot;_-;_-* &quot;-&quot;??\ &quot;$&quot;_-;_-@_-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34" formatCode="_-* #,##0.00\ &quot;$&quot;_-;\-* #,##0.00\ &quot;$&quot;_-;_-* &quot;-&quot;??\ &quot;$&quot;_-;_-@_-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165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165" formatCode="dd/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5" formatCode="dd/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font>
        <b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alignment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1" hidden="0"/>
    </dxf>
    <dxf>
      <numFmt numFmtId="34" formatCode="_-* #,##0.00\ &quot;$&quot;_-;\-* #,##0.00\ &quot;$&quot;_-;_-* &quot;-&quot;??\ &quot;$&quot;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relativeIndent="1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  <protection locked="0" hidden="0"/>
    </dxf>
    <dxf>
      <font>
        <b val="0"/>
        <family val="2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vertical="center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</dxfs>
  <tableStyles count="3" defaultTableStyle="TableStyleMedium2" defaultPivotStyle="PivotStyleLight16">
    <tableStyle name="Style de tableau 1" pivot="0" count="1">
      <tableStyleElement type="headerRow" dxfId="42"/>
    </tableStyle>
    <tableStyle name="Style de tableau 2" pivot="0" count="1">
      <tableStyleElement type="headerRow" dxfId="41"/>
    </tableStyle>
    <tableStyle name="Style de tableau 3" pivot="0" count="1">
      <tableStyleElement type="headerRow" dxfId="40"/>
    </tableStyle>
  </tableStyles>
  <colors>
    <mruColors>
      <color rgb="FFFFE2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resence!A1"/><Relationship Id="rId2" Type="http://schemas.openxmlformats.org/officeDocument/2006/relationships/hyperlink" Target="#Programme!A1"/><Relationship Id="rId1" Type="http://schemas.openxmlformats.org/officeDocument/2006/relationships/hyperlink" Target="#ficheCLIENT!A1"/><Relationship Id="rId5" Type="http://schemas.openxmlformats.org/officeDocument/2006/relationships/hyperlink" Target="#Etat_de_compte!A1"/><Relationship Id="rId4" Type="http://schemas.openxmlformats.org/officeDocument/2006/relationships/hyperlink" Target="#Casier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Presence!A1"/><Relationship Id="rId2" Type="http://schemas.openxmlformats.org/officeDocument/2006/relationships/hyperlink" Target="#Progamme!A1"/><Relationship Id="rId1" Type="http://schemas.openxmlformats.org/officeDocument/2006/relationships/hyperlink" Target="#ficheCLIENT!A1"/><Relationship Id="rId5" Type="http://schemas.openxmlformats.org/officeDocument/2006/relationships/hyperlink" Target="#Etat_de_compte!A1"/><Relationship Id="rId4" Type="http://schemas.openxmlformats.org/officeDocument/2006/relationships/hyperlink" Target="#Casi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319087</xdr:rowOff>
    </xdr:from>
    <xdr:to>
      <xdr:col>0</xdr:col>
      <xdr:colOff>320775</xdr:colOff>
      <xdr:row>0</xdr:row>
      <xdr:rowOff>535087</xdr:rowOff>
    </xdr:to>
    <xdr:pic macro="[0]!nouvelle_lig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19087"/>
          <a:ext cx="216000" cy="21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357188</xdr:colOff>
      <xdr:row>0</xdr:row>
      <xdr:rowOff>319087</xdr:rowOff>
    </xdr:from>
    <xdr:to>
      <xdr:col>0</xdr:col>
      <xdr:colOff>573188</xdr:colOff>
      <xdr:row>0</xdr:row>
      <xdr:rowOff>535087</xdr:rowOff>
    </xdr:to>
    <xdr:pic macro="[0]!supprimer_avec_messag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8" y="319087"/>
          <a:ext cx="216000" cy="21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244477</xdr:colOff>
      <xdr:row>0</xdr:row>
      <xdr:rowOff>37050</xdr:rowOff>
    </xdr:from>
    <xdr:to>
      <xdr:col>0</xdr:col>
      <xdr:colOff>422602</xdr:colOff>
      <xdr:row>0</xdr:row>
      <xdr:rowOff>217050</xdr:rowOff>
    </xdr:to>
    <xdr:pic>
      <xdr:nvPicPr>
        <xdr:cNvPr id="4" name="Image 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477" y="37050"/>
          <a:ext cx="178125" cy="180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41145</xdr:colOff>
      <xdr:row>0</xdr:row>
      <xdr:rowOff>37050</xdr:rowOff>
    </xdr:from>
    <xdr:to>
      <xdr:col>0</xdr:col>
      <xdr:colOff>221145</xdr:colOff>
      <xdr:row>0</xdr:row>
      <xdr:rowOff>217050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" y="37050"/>
          <a:ext cx="180000" cy="180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676275</xdr:colOff>
      <xdr:row>0</xdr:row>
      <xdr:rowOff>19050</xdr:rowOff>
    </xdr:from>
    <xdr:to>
      <xdr:col>0</xdr:col>
      <xdr:colOff>892275</xdr:colOff>
      <xdr:row>0</xdr:row>
      <xdr:rowOff>235050</xdr:rowOff>
    </xdr:to>
    <xdr:pic macro="[0]!Imprim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9050"/>
          <a:ext cx="216000" cy="21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609600</xdr:colOff>
      <xdr:row>0</xdr:row>
      <xdr:rowOff>319087</xdr:rowOff>
    </xdr:from>
    <xdr:to>
      <xdr:col>0</xdr:col>
      <xdr:colOff>825600</xdr:colOff>
      <xdr:row>0</xdr:row>
      <xdr:rowOff>535087</xdr:rowOff>
    </xdr:to>
    <xdr:pic macro="[0]!copie_lign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19087"/>
          <a:ext cx="216000" cy="2160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319087</xdr:rowOff>
    </xdr:from>
    <xdr:to>
      <xdr:col>0</xdr:col>
      <xdr:colOff>320775</xdr:colOff>
      <xdr:row>0</xdr:row>
      <xdr:rowOff>535087</xdr:rowOff>
    </xdr:to>
    <xdr:pic macro="[0]!nouvelle_lig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19087"/>
          <a:ext cx="216000" cy="21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357188</xdr:colOff>
      <xdr:row>0</xdr:row>
      <xdr:rowOff>319087</xdr:rowOff>
    </xdr:from>
    <xdr:to>
      <xdr:col>0</xdr:col>
      <xdr:colOff>573188</xdr:colOff>
      <xdr:row>0</xdr:row>
      <xdr:rowOff>535087</xdr:rowOff>
    </xdr:to>
    <xdr:pic macro="[0]!supprimer_avec_messag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8" y="319087"/>
          <a:ext cx="216000" cy="21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244477</xdr:colOff>
      <xdr:row>0</xdr:row>
      <xdr:rowOff>37050</xdr:rowOff>
    </xdr:from>
    <xdr:to>
      <xdr:col>0</xdr:col>
      <xdr:colOff>422602</xdr:colOff>
      <xdr:row>0</xdr:row>
      <xdr:rowOff>217050</xdr:rowOff>
    </xdr:to>
    <xdr:pic>
      <xdr:nvPicPr>
        <xdr:cNvPr id="4" name="Image 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477" y="37050"/>
          <a:ext cx="178125" cy="180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41145</xdr:colOff>
      <xdr:row>0</xdr:row>
      <xdr:rowOff>37050</xdr:rowOff>
    </xdr:from>
    <xdr:to>
      <xdr:col>0</xdr:col>
      <xdr:colOff>221145</xdr:colOff>
      <xdr:row>0</xdr:row>
      <xdr:rowOff>217050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5" y="37050"/>
          <a:ext cx="180000" cy="180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676275</xdr:colOff>
      <xdr:row>0</xdr:row>
      <xdr:rowOff>19050</xdr:rowOff>
    </xdr:from>
    <xdr:to>
      <xdr:col>0</xdr:col>
      <xdr:colOff>892275</xdr:colOff>
      <xdr:row>0</xdr:row>
      <xdr:rowOff>235050</xdr:rowOff>
    </xdr:to>
    <xdr:pic macro="[0]!Imprim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9050"/>
          <a:ext cx="216000" cy="21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609600</xdr:colOff>
      <xdr:row>0</xdr:row>
      <xdr:rowOff>319087</xdr:rowOff>
    </xdr:from>
    <xdr:to>
      <xdr:col>0</xdr:col>
      <xdr:colOff>825600</xdr:colOff>
      <xdr:row>0</xdr:row>
      <xdr:rowOff>535087</xdr:rowOff>
    </xdr:to>
    <xdr:pic macro="[0]!copie_lign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19087"/>
          <a:ext cx="216000" cy="2160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876300</xdr:colOff>
      <xdr:row>1</xdr:row>
      <xdr:rowOff>0</xdr:rowOff>
    </xdr:to>
    <xdr:sp macro="" textlink="">
      <xdr:nvSpPr>
        <xdr:cNvPr id="17" name="Rectangle 16"/>
        <xdr:cNvSpPr/>
      </xdr:nvSpPr>
      <xdr:spPr>
        <a:xfrm>
          <a:off x="0" y="0"/>
          <a:ext cx="7458075" cy="9144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 editAs="absolute">
    <xdr:from>
      <xdr:col>1</xdr:col>
      <xdr:colOff>695325</xdr:colOff>
      <xdr:row>0</xdr:row>
      <xdr:rowOff>466724</xdr:rowOff>
    </xdr:from>
    <xdr:to>
      <xdr:col>2</xdr:col>
      <xdr:colOff>923925</xdr:colOff>
      <xdr:row>1</xdr:row>
      <xdr:rowOff>20324</xdr:rowOff>
    </xdr:to>
    <xdr:sp macro="" textlink="">
      <xdr:nvSpPr>
        <xdr:cNvPr id="4" name="Rectangle : avec coins supérieurs arrondis 3">
          <a:hlinkClick xmlns:r="http://schemas.openxmlformats.org/officeDocument/2006/relationships" r:id="rId1"/>
        </xdr:cNvPr>
        <xdr:cNvSpPr/>
      </xdr:nvSpPr>
      <xdr:spPr>
        <a:xfrm>
          <a:off x="1057275" y="466724"/>
          <a:ext cx="1047750" cy="468000"/>
        </a:xfrm>
        <a:prstGeom prst="round2SameRect">
          <a:avLst/>
        </a:prstGeom>
        <a:solidFill>
          <a:schemeClr val="bg1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accent1">
                  <a:lumMod val="75000"/>
                </a:schemeClr>
              </a:solidFill>
            </a:rPr>
            <a:t>CLIENT</a:t>
          </a:r>
        </a:p>
      </xdr:txBody>
    </xdr:sp>
    <xdr:clientData/>
  </xdr:twoCellAnchor>
  <xdr:twoCellAnchor editAs="absolute">
    <xdr:from>
      <xdr:col>2</xdr:col>
      <xdr:colOff>952500</xdr:colOff>
      <xdr:row>0</xdr:row>
      <xdr:rowOff>438150</xdr:rowOff>
    </xdr:from>
    <xdr:to>
      <xdr:col>3</xdr:col>
      <xdr:colOff>152400</xdr:colOff>
      <xdr:row>0</xdr:row>
      <xdr:rowOff>906150</xdr:rowOff>
    </xdr:to>
    <xdr:sp macro="" textlink="">
      <xdr:nvSpPr>
        <xdr:cNvPr id="8" name="Rectangle : avec coins supérieurs arrondis 7">
          <a:hlinkClick xmlns:r="http://schemas.openxmlformats.org/officeDocument/2006/relationships" r:id="rId2"/>
        </xdr:cNvPr>
        <xdr:cNvSpPr/>
      </xdr:nvSpPr>
      <xdr:spPr>
        <a:xfrm>
          <a:off x="2133600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PROGRAMME</a:t>
          </a:r>
        </a:p>
      </xdr:txBody>
    </xdr:sp>
    <xdr:clientData/>
  </xdr:twoCellAnchor>
  <xdr:twoCellAnchor editAs="absolute">
    <xdr:from>
      <xdr:col>3</xdr:col>
      <xdr:colOff>180975</xdr:colOff>
      <xdr:row>0</xdr:row>
      <xdr:rowOff>438150</xdr:rowOff>
    </xdr:from>
    <xdr:to>
      <xdr:col>3</xdr:col>
      <xdr:colOff>1228725</xdr:colOff>
      <xdr:row>0</xdr:row>
      <xdr:rowOff>906150</xdr:rowOff>
    </xdr:to>
    <xdr:sp macro="" textlink="">
      <xdr:nvSpPr>
        <xdr:cNvPr id="9" name="Rectangle : avec coins supérieurs arrondis 8">
          <a:hlinkClick xmlns:r="http://schemas.openxmlformats.org/officeDocument/2006/relationships" r:id="rId3"/>
        </xdr:cNvPr>
        <xdr:cNvSpPr/>
      </xdr:nvSpPr>
      <xdr:spPr>
        <a:xfrm>
          <a:off x="3209925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PRESENCE</a:t>
          </a:r>
        </a:p>
      </xdr:txBody>
    </xdr:sp>
    <xdr:clientData/>
  </xdr:twoCellAnchor>
  <xdr:twoCellAnchor editAs="absolute">
    <xdr:from>
      <xdr:col>3</xdr:col>
      <xdr:colOff>1257300</xdr:colOff>
      <xdr:row>0</xdr:row>
      <xdr:rowOff>438150</xdr:rowOff>
    </xdr:from>
    <xdr:to>
      <xdr:col>4</xdr:col>
      <xdr:colOff>190500</xdr:colOff>
      <xdr:row>0</xdr:row>
      <xdr:rowOff>906150</xdr:rowOff>
    </xdr:to>
    <xdr:sp macro="" textlink="">
      <xdr:nvSpPr>
        <xdr:cNvPr id="10" name="Rectangle : avec coins supérieurs arrondis 9">
          <a:hlinkClick xmlns:r="http://schemas.openxmlformats.org/officeDocument/2006/relationships" r:id="rId4"/>
        </xdr:cNvPr>
        <xdr:cNvSpPr/>
      </xdr:nvSpPr>
      <xdr:spPr>
        <a:xfrm>
          <a:off x="4286250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CASIER</a:t>
          </a:r>
        </a:p>
      </xdr:txBody>
    </xdr:sp>
    <xdr:clientData/>
  </xdr:twoCellAnchor>
  <xdr:twoCellAnchor editAs="absolute">
    <xdr:from>
      <xdr:col>4</xdr:col>
      <xdr:colOff>219075</xdr:colOff>
      <xdr:row>0</xdr:row>
      <xdr:rowOff>438150</xdr:rowOff>
    </xdr:from>
    <xdr:to>
      <xdr:col>4</xdr:col>
      <xdr:colOff>1266825</xdr:colOff>
      <xdr:row>0</xdr:row>
      <xdr:rowOff>906150</xdr:rowOff>
    </xdr:to>
    <xdr:sp macro="" textlink="">
      <xdr:nvSpPr>
        <xdr:cNvPr id="11" name="Rectangle : avec coins supérieurs arrondis 10">
          <a:hlinkClick xmlns:r="http://schemas.openxmlformats.org/officeDocument/2006/relationships" r:id="rId5"/>
        </xdr:cNvPr>
        <xdr:cNvSpPr/>
      </xdr:nvSpPr>
      <xdr:spPr>
        <a:xfrm>
          <a:off x="5362575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ETAT DE COMPTE</a:t>
          </a:r>
        </a:p>
      </xdr:txBody>
    </xdr:sp>
    <xdr:clientData/>
  </xdr:twoCellAnchor>
  <xdr:twoCellAnchor>
    <xdr:from>
      <xdr:col>4</xdr:col>
      <xdr:colOff>142875</xdr:colOff>
      <xdr:row>10</xdr:row>
      <xdr:rowOff>9525</xdr:rowOff>
    </xdr:from>
    <xdr:to>
      <xdr:col>5</xdr:col>
      <xdr:colOff>314325</xdr:colOff>
      <xdr:row>18</xdr:row>
      <xdr:rowOff>0</xdr:rowOff>
    </xdr:to>
    <xdr:sp macro="" textlink="">
      <xdr:nvSpPr>
        <xdr:cNvPr id="16" name="Ellipse 15"/>
        <xdr:cNvSpPr/>
      </xdr:nvSpPr>
      <xdr:spPr>
        <a:xfrm>
          <a:off x="4267200" y="2447925"/>
          <a:ext cx="1571625" cy="1514475"/>
        </a:xfrm>
        <a:prstGeom prst="ellipse">
          <a:avLst/>
        </a:prstGeom>
        <a:ln>
          <a:solidFill>
            <a:schemeClr val="bg2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1057275</xdr:colOff>
      <xdr:row>1</xdr:row>
      <xdr:rowOff>0</xdr:rowOff>
    </xdr:to>
    <xdr:sp macro="" textlink="">
      <xdr:nvSpPr>
        <xdr:cNvPr id="39" name="Rectangle 38"/>
        <xdr:cNvSpPr/>
      </xdr:nvSpPr>
      <xdr:spPr>
        <a:xfrm>
          <a:off x="0" y="0"/>
          <a:ext cx="7458075" cy="9144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 editAs="absolute">
    <xdr:from>
      <xdr:col>1</xdr:col>
      <xdr:colOff>695325</xdr:colOff>
      <xdr:row>0</xdr:row>
      <xdr:rowOff>438150</xdr:rowOff>
    </xdr:from>
    <xdr:to>
      <xdr:col>2</xdr:col>
      <xdr:colOff>895350</xdr:colOff>
      <xdr:row>0</xdr:row>
      <xdr:rowOff>906150</xdr:rowOff>
    </xdr:to>
    <xdr:sp macro="" textlink="">
      <xdr:nvSpPr>
        <xdr:cNvPr id="31" name="Rectangle : avec coins supérieurs arrondis 30">
          <a:hlinkClick xmlns:r="http://schemas.openxmlformats.org/officeDocument/2006/relationships" r:id="rId1"/>
        </xdr:cNvPr>
        <xdr:cNvSpPr/>
      </xdr:nvSpPr>
      <xdr:spPr>
        <a:xfrm>
          <a:off x="1057275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CLIENT</a:t>
          </a:r>
        </a:p>
      </xdr:txBody>
    </xdr:sp>
    <xdr:clientData/>
  </xdr:twoCellAnchor>
  <xdr:twoCellAnchor editAs="absolute">
    <xdr:from>
      <xdr:col>2</xdr:col>
      <xdr:colOff>923925</xdr:colOff>
      <xdr:row>0</xdr:row>
      <xdr:rowOff>476250</xdr:rowOff>
    </xdr:from>
    <xdr:to>
      <xdr:col>3</xdr:col>
      <xdr:colOff>28575</xdr:colOff>
      <xdr:row>1</xdr:row>
      <xdr:rowOff>29850</xdr:rowOff>
    </xdr:to>
    <xdr:sp macro="" textlink="">
      <xdr:nvSpPr>
        <xdr:cNvPr id="32" name="Rectangle : avec coins supérieurs arrondis 31">
          <a:hlinkClick xmlns:r="http://schemas.openxmlformats.org/officeDocument/2006/relationships" r:id="rId2"/>
        </xdr:cNvPr>
        <xdr:cNvSpPr/>
      </xdr:nvSpPr>
      <xdr:spPr>
        <a:xfrm>
          <a:off x="2133600" y="476250"/>
          <a:ext cx="1047750" cy="468000"/>
        </a:xfrm>
        <a:prstGeom prst="round2SameRect">
          <a:avLst/>
        </a:prstGeom>
        <a:solidFill>
          <a:schemeClr val="bg1"/>
        </a:solidFill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rPr>
            <a:t>PROGRAMME</a:t>
          </a:r>
        </a:p>
      </xdr:txBody>
    </xdr:sp>
    <xdr:clientData/>
  </xdr:twoCellAnchor>
  <xdr:twoCellAnchor editAs="absolute">
    <xdr:from>
      <xdr:col>3</xdr:col>
      <xdr:colOff>57150</xdr:colOff>
      <xdr:row>0</xdr:row>
      <xdr:rowOff>438150</xdr:rowOff>
    </xdr:from>
    <xdr:to>
      <xdr:col>3</xdr:col>
      <xdr:colOff>1104900</xdr:colOff>
      <xdr:row>0</xdr:row>
      <xdr:rowOff>906150</xdr:rowOff>
    </xdr:to>
    <xdr:sp macro="" textlink="">
      <xdr:nvSpPr>
        <xdr:cNvPr id="33" name="Rectangle : avec coins supérieurs arrondis 32">
          <a:hlinkClick xmlns:r="http://schemas.openxmlformats.org/officeDocument/2006/relationships" r:id="rId3"/>
        </xdr:cNvPr>
        <xdr:cNvSpPr/>
      </xdr:nvSpPr>
      <xdr:spPr>
        <a:xfrm>
          <a:off x="3209925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PRESENCE</a:t>
          </a:r>
        </a:p>
      </xdr:txBody>
    </xdr:sp>
    <xdr:clientData/>
  </xdr:twoCellAnchor>
  <xdr:twoCellAnchor editAs="absolute">
    <xdr:from>
      <xdr:col>3</xdr:col>
      <xdr:colOff>1133475</xdr:colOff>
      <xdr:row>0</xdr:row>
      <xdr:rowOff>438150</xdr:rowOff>
    </xdr:from>
    <xdr:to>
      <xdr:col>4</xdr:col>
      <xdr:colOff>247650</xdr:colOff>
      <xdr:row>0</xdr:row>
      <xdr:rowOff>906150</xdr:rowOff>
    </xdr:to>
    <xdr:sp macro="" textlink="">
      <xdr:nvSpPr>
        <xdr:cNvPr id="34" name="Rectangle : avec coins supérieurs arrondis 33">
          <a:hlinkClick xmlns:r="http://schemas.openxmlformats.org/officeDocument/2006/relationships" r:id="rId4"/>
        </xdr:cNvPr>
        <xdr:cNvSpPr/>
      </xdr:nvSpPr>
      <xdr:spPr>
        <a:xfrm>
          <a:off x="4286250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CASIER</a:t>
          </a:r>
        </a:p>
      </xdr:txBody>
    </xdr:sp>
    <xdr:clientData/>
  </xdr:twoCellAnchor>
  <xdr:twoCellAnchor editAs="absolute">
    <xdr:from>
      <xdr:col>4</xdr:col>
      <xdr:colOff>276225</xdr:colOff>
      <xdr:row>0</xdr:row>
      <xdr:rowOff>438150</xdr:rowOff>
    </xdr:from>
    <xdr:to>
      <xdr:col>5</xdr:col>
      <xdr:colOff>9525</xdr:colOff>
      <xdr:row>0</xdr:row>
      <xdr:rowOff>906150</xdr:rowOff>
    </xdr:to>
    <xdr:sp macro="" textlink="">
      <xdr:nvSpPr>
        <xdr:cNvPr id="35" name="Rectangle : avec coins supérieurs arrondis 34">
          <a:hlinkClick xmlns:r="http://schemas.openxmlformats.org/officeDocument/2006/relationships" r:id="rId5"/>
        </xdr:cNvPr>
        <xdr:cNvSpPr/>
      </xdr:nvSpPr>
      <xdr:spPr>
        <a:xfrm>
          <a:off x="5362575" y="438150"/>
          <a:ext cx="1047750" cy="468000"/>
        </a:xfrm>
        <a:prstGeom prst="round2SameRect">
          <a:avLst/>
        </a:prstGeom>
        <a:ln>
          <a:noFill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ETAT DE COMPTE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0</xdr:row>
          <xdr:rowOff>323850</xdr:rowOff>
        </xdr:from>
        <xdr:to>
          <xdr:col>6</xdr:col>
          <xdr:colOff>1171575</xdr:colOff>
          <xdr:row>0</xdr:row>
          <xdr:rowOff>666750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lProduits" displayName="tblProduits" ref="A2:H29" totalsRowShown="0" headerRowDxfId="39" dataDxfId="38">
  <autoFilter ref="A2:H29"/>
  <sortState ref="A3:G29">
    <sortCondition ref="C2:C29"/>
  </sortState>
  <tableColumns count="8">
    <tableColumn id="1" name="ID_Produit" dataDxfId="37"/>
    <tableColumn id="2" name="Code produit" dataDxfId="36"/>
    <tableColumn id="7" name="Code achat" dataDxfId="35"/>
    <tableColumn id="3" name="Libellé" dataDxfId="34"/>
    <tableColumn id="8" name="Durée en mois" dataDxfId="33"/>
    <tableColumn id="5" name="Qte par boite" dataDxfId="32"/>
    <tableColumn id="6" name="Prix detail" dataDxfId="31"/>
    <tableColumn id="4" name="Prix vente" dataDxfId="3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blSaisieOperations" displayName="tblSaisieOperations" ref="A2:L14" totalsRowShown="0" headerRowDxfId="29" dataDxfId="28">
  <tableColumns count="12">
    <tableColumn id="1" name="ID_opération" dataDxfId="27"/>
    <tableColumn id="8" name="Date opération" dataDxfId="26"/>
    <tableColumn id="3" name="ID_Client" dataDxfId="25"/>
    <tableColumn id="4" name="Nom, Prénom client" dataDxfId="24">
      <calculatedColumnFormula>IFERROR(VLOOKUP($C3,#REF!,4,0),"ce client n'existe pas...")</calculatedColumnFormula>
    </tableColumn>
    <tableColumn id="11" name="Code produit" dataDxfId="23"/>
    <tableColumn id="7" name="Produit" dataDxfId="22">
      <calculatedColumnFormula>IFERROR(VLOOKUP($E3,matriceProduits,3,FALSE),"Cet article n'existe pas...")</calculatedColumnFormula>
    </tableColumn>
    <tableColumn id="2" name="Durée en mois" dataDxfId="21">
      <calculatedColumnFormula>IFERROR(VLOOKUP($E3,matriceProduits,4,FALSE),"")</calculatedColumnFormula>
    </tableColumn>
    <tableColumn id="13" name="Date début" dataDxfId="20"/>
    <tableColumn id="12" name="Date fin" dataDxfId="19"/>
    <tableColumn id="9" name="Prix" dataDxfId="18">
      <calculatedColumnFormula>IFERROR(VLOOKUP($E3,matriceProduits,7,FALSE),"")</calculatedColumnFormula>
    </tableColumn>
    <tableColumn id="5" name="Code achat" dataDxfId="17">
      <calculatedColumnFormula>IFERROR(VLOOKUP($E3,matriceProduits,2,FALSE),"")</calculatedColumnFormula>
    </tableColumn>
    <tableColumn id="30" name="TOTAL_x000a_Hors Taxes facturé" dataDxfId="16">
      <calculatedColumnFormula>J3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B3:G4" totalsRowShown="0" headerRowDxfId="15" dataDxfId="14">
  <tableColumns count="6">
    <tableColumn id="1" name="ID Client" dataDxfId="13"/>
    <tableColumn id="2" name="Nom" dataDxfId="12">
      <calculatedColumnFormula>VLOOKUP($B$4,matriceTest,2,0)</calculatedColumnFormula>
    </tableColumn>
    <tableColumn id="3" name=" " dataDxfId="11"/>
    <tableColumn id="4" name="Téléphone" dataDxfId="10"/>
    <tableColumn id="5" name="Cellulaire" dataDxfId="9"/>
    <tableColumn id="6" name="Date naissance" dataDxfId="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Tableau58" displayName="Tableau58" ref="B3:G4" totalsRowShown="0" headerRowDxfId="7" dataDxfId="6">
  <tableColumns count="6">
    <tableColumn id="1" name="ID Client" dataDxfId="5">
      <calculatedColumnFormula>ficheCLIENT!B4</calculatedColumnFormula>
    </tableColumn>
    <tableColumn id="2" name="Prénom" dataDxfId="4">
      <calculatedColumnFormula>VLOOKUP($B$4,matriceTest,2,0)</calculatedColumnFormula>
    </tableColumn>
    <tableColumn id="3" name=" " dataDxfId="3"/>
    <tableColumn id="4" name="Téléphone" dataDxfId="2"/>
    <tableColumn id="5" name="Cellulaire" dataDxfId="1"/>
    <tableColumn id="6" name="Date naissanc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duits">
    <tabColor theme="5" tint="-0.249977111117893"/>
    <pageSetUpPr fitToPage="1"/>
  </sheetPr>
  <dimension ref="A1:H29"/>
  <sheetViews>
    <sheetView showGridLines="0" showZeros="0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D3" sqref="D3"/>
    </sheetView>
  </sheetViews>
  <sheetFormatPr baseColWidth="10" defaultColWidth="11.5546875" defaultRowHeight="15" x14ac:dyDescent="0.2"/>
  <cols>
    <col min="1" max="3" width="10.6640625" style="1" customWidth="1"/>
    <col min="4" max="4" width="31.33203125" style="6" customWidth="1"/>
    <col min="5" max="5" width="14.109375" style="6" bestFit="1" customWidth="1"/>
    <col min="6" max="6" width="11.33203125" style="6" bestFit="1" customWidth="1"/>
    <col min="7" max="7" width="11.33203125" style="6" customWidth="1"/>
    <col min="8" max="8" width="10.44140625" style="13" bestFit="1" customWidth="1"/>
    <col min="9" max="16384" width="11.5546875" style="1"/>
  </cols>
  <sheetData>
    <row r="1" spans="1:8" ht="48" customHeight="1" x14ac:dyDescent="0.2">
      <c r="A1" s="4"/>
      <c r="B1" s="4"/>
      <c r="C1" s="4"/>
      <c r="D1" s="14" t="s">
        <v>6</v>
      </c>
      <c r="E1" s="14"/>
      <c r="F1" s="14"/>
      <c r="G1" s="14"/>
    </row>
    <row r="2" spans="1:8" s="2" customFormat="1" ht="12.75" x14ac:dyDescent="0.2">
      <c r="A2" s="2" t="s">
        <v>10</v>
      </c>
      <c r="B2" s="2" t="s">
        <v>22</v>
      </c>
      <c r="C2" s="2" t="s">
        <v>28</v>
      </c>
      <c r="D2" s="22" t="s">
        <v>8</v>
      </c>
      <c r="E2" s="22" t="s">
        <v>18</v>
      </c>
      <c r="F2" s="22" t="s">
        <v>78</v>
      </c>
      <c r="G2" s="22" t="s">
        <v>79</v>
      </c>
      <c r="H2" s="15" t="s">
        <v>80</v>
      </c>
    </row>
    <row r="3" spans="1:8" s="3" customFormat="1" ht="15.75" x14ac:dyDescent="0.25">
      <c r="A3" s="19">
        <v>1</v>
      </c>
      <c r="B3" s="20">
        <v>1</v>
      </c>
      <c r="C3" s="20" t="s">
        <v>29</v>
      </c>
      <c r="D3" s="21" t="s">
        <v>86</v>
      </c>
      <c r="E3" s="23"/>
      <c r="F3" s="23"/>
      <c r="G3" s="23"/>
      <c r="H3" s="18">
        <v>8</v>
      </c>
    </row>
    <row r="4" spans="1:8" s="3" customFormat="1" ht="15.75" x14ac:dyDescent="0.25">
      <c r="A4" s="19">
        <v>2</v>
      </c>
      <c r="B4" s="20" t="s">
        <v>32</v>
      </c>
      <c r="C4" s="20" t="s">
        <v>29</v>
      </c>
      <c r="D4" s="21" t="s">
        <v>87</v>
      </c>
      <c r="E4" s="23"/>
      <c r="F4" s="23"/>
      <c r="G4" s="23"/>
      <c r="H4" s="18">
        <v>25</v>
      </c>
    </row>
    <row r="5" spans="1:8" ht="15.75" x14ac:dyDescent="0.25">
      <c r="A5" s="19">
        <v>3</v>
      </c>
      <c r="B5" s="20" t="s">
        <v>33</v>
      </c>
      <c r="C5" s="20" t="s">
        <v>29</v>
      </c>
      <c r="D5" s="21" t="s">
        <v>19</v>
      </c>
      <c r="E5" s="23">
        <v>1</v>
      </c>
      <c r="F5" s="23"/>
      <c r="G5" s="23"/>
      <c r="H5" s="18">
        <v>60</v>
      </c>
    </row>
    <row r="6" spans="1:8" ht="15.75" x14ac:dyDescent="0.25">
      <c r="A6" s="19">
        <v>4</v>
      </c>
      <c r="B6" s="20" t="s">
        <v>34</v>
      </c>
      <c r="C6" s="20" t="s">
        <v>29</v>
      </c>
      <c r="D6" s="21" t="s">
        <v>20</v>
      </c>
      <c r="E6" s="23">
        <v>3</v>
      </c>
      <c r="F6" s="23"/>
      <c r="G6" s="23"/>
      <c r="H6" s="18">
        <v>135</v>
      </c>
    </row>
    <row r="7" spans="1:8" ht="15.75" x14ac:dyDescent="0.25">
      <c r="A7" s="19">
        <v>5</v>
      </c>
      <c r="B7" s="20" t="s">
        <v>35</v>
      </c>
      <c r="C7" s="20" t="s">
        <v>29</v>
      </c>
      <c r="D7" s="21" t="s">
        <v>21</v>
      </c>
      <c r="E7" s="23">
        <v>12</v>
      </c>
      <c r="F7" s="23"/>
      <c r="G7" s="23"/>
      <c r="H7" s="18">
        <v>395</v>
      </c>
    </row>
    <row r="8" spans="1:8" ht="15.75" x14ac:dyDescent="0.25">
      <c r="A8" s="19">
        <v>6</v>
      </c>
      <c r="B8" s="20" t="s">
        <v>41</v>
      </c>
      <c r="C8" s="20" t="s">
        <v>30</v>
      </c>
      <c r="D8" s="21" t="s">
        <v>61</v>
      </c>
      <c r="E8" s="23"/>
      <c r="F8" s="23"/>
      <c r="G8" s="23"/>
      <c r="H8" s="18">
        <v>4.5</v>
      </c>
    </row>
    <row r="9" spans="1:8" ht="15.75" x14ac:dyDescent="0.25">
      <c r="A9" s="19">
        <v>7</v>
      </c>
      <c r="B9" s="20" t="s">
        <v>42</v>
      </c>
      <c r="C9" s="20" t="s">
        <v>30</v>
      </c>
      <c r="D9" s="21" t="s">
        <v>62</v>
      </c>
      <c r="E9" s="23"/>
      <c r="F9" s="23"/>
      <c r="G9" s="23"/>
      <c r="H9" s="18">
        <v>33</v>
      </c>
    </row>
    <row r="10" spans="1:8" ht="15.75" x14ac:dyDescent="0.25">
      <c r="A10" s="19">
        <v>8</v>
      </c>
      <c r="B10" s="20" t="s">
        <v>43</v>
      </c>
      <c r="C10" s="20" t="s">
        <v>30</v>
      </c>
      <c r="D10" s="21" t="s">
        <v>63</v>
      </c>
      <c r="E10" s="23"/>
      <c r="F10" s="23"/>
      <c r="G10" s="23"/>
      <c r="H10" s="18">
        <v>66</v>
      </c>
    </row>
    <row r="11" spans="1:8" ht="15.75" x14ac:dyDescent="0.25">
      <c r="A11" s="19">
        <v>9</v>
      </c>
      <c r="B11" s="20" t="s">
        <v>44</v>
      </c>
      <c r="C11" s="20" t="s">
        <v>30</v>
      </c>
      <c r="D11" s="21" t="s">
        <v>64</v>
      </c>
      <c r="E11" s="23"/>
      <c r="F11" s="23"/>
      <c r="G11" s="23"/>
      <c r="H11" s="18">
        <v>70</v>
      </c>
    </row>
    <row r="12" spans="1:8" ht="15.75" x14ac:dyDescent="0.25">
      <c r="A12" s="19">
        <v>10</v>
      </c>
      <c r="B12" s="20" t="s">
        <v>48</v>
      </c>
      <c r="C12" s="20" t="s">
        <v>30</v>
      </c>
      <c r="D12" s="21" t="s">
        <v>68</v>
      </c>
      <c r="E12" s="23"/>
      <c r="F12" s="23"/>
      <c r="G12" s="23"/>
      <c r="H12" s="18">
        <v>30</v>
      </c>
    </row>
    <row r="13" spans="1:8" ht="15.75" x14ac:dyDescent="0.25">
      <c r="A13" s="19">
        <v>11</v>
      </c>
      <c r="B13" s="20" t="s">
        <v>49</v>
      </c>
      <c r="C13" s="20" t="s">
        <v>30</v>
      </c>
      <c r="D13" s="21" t="s">
        <v>69</v>
      </c>
      <c r="E13" s="23"/>
      <c r="F13" s="23"/>
      <c r="G13" s="23"/>
      <c r="H13" s="18">
        <v>15</v>
      </c>
    </row>
    <row r="14" spans="1:8" ht="15.75" x14ac:dyDescent="0.25">
      <c r="A14" s="19">
        <v>12</v>
      </c>
      <c r="B14" s="20" t="s">
        <v>50</v>
      </c>
      <c r="C14" s="20" t="s">
        <v>30</v>
      </c>
      <c r="D14" s="21" t="s">
        <v>70</v>
      </c>
      <c r="E14" s="23"/>
      <c r="F14" s="23"/>
      <c r="G14" s="23"/>
      <c r="H14" s="18">
        <v>12</v>
      </c>
    </row>
    <row r="15" spans="1:8" ht="15.75" x14ac:dyDescent="0.25">
      <c r="A15" s="19">
        <v>13</v>
      </c>
      <c r="B15" s="20" t="s">
        <v>51</v>
      </c>
      <c r="C15" s="20" t="s">
        <v>30</v>
      </c>
      <c r="D15" s="21" t="s">
        <v>71</v>
      </c>
      <c r="E15" s="23"/>
      <c r="F15" s="23"/>
      <c r="G15" s="23"/>
      <c r="H15" s="18">
        <v>18</v>
      </c>
    </row>
    <row r="16" spans="1:8" ht="15.75" x14ac:dyDescent="0.25">
      <c r="A16" s="19">
        <v>14</v>
      </c>
      <c r="B16" s="20" t="s">
        <v>52</v>
      </c>
      <c r="C16" s="20" t="s">
        <v>30</v>
      </c>
      <c r="D16" s="21" t="s">
        <v>72</v>
      </c>
      <c r="E16" s="23"/>
      <c r="F16" s="23"/>
      <c r="G16" s="23"/>
      <c r="H16" s="18">
        <v>25</v>
      </c>
    </row>
    <row r="17" spans="1:8" ht="15.75" x14ac:dyDescent="0.25">
      <c r="A17" s="19">
        <v>15</v>
      </c>
      <c r="B17" s="20" t="s">
        <v>53</v>
      </c>
      <c r="C17" s="20" t="s">
        <v>30</v>
      </c>
      <c r="D17" s="21" t="s">
        <v>73</v>
      </c>
      <c r="E17" s="23"/>
      <c r="F17" s="23"/>
      <c r="G17" s="23"/>
      <c r="H17" s="18">
        <v>15</v>
      </c>
    </row>
    <row r="18" spans="1:8" ht="15.75" x14ac:dyDescent="0.25">
      <c r="A18" s="19">
        <v>16</v>
      </c>
      <c r="B18" s="20" t="s">
        <v>54</v>
      </c>
      <c r="C18" s="20" t="s">
        <v>30</v>
      </c>
      <c r="D18" s="21" t="s">
        <v>74</v>
      </c>
      <c r="E18" s="23"/>
      <c r="F18" s="23"/>
      <c r="G18" s="23"/>
      <c r="H18" s="18">
        <v>25</v>
      </c>
    </row>
    <row r="19" spans="1:8" ht="15.75" x14ac:dyDescent="0.25">
      <c r="A19" s="19">
        <v>17</v>
      </c>
      <c r="B19" s="20" t="s">
        <v>55</v>
      </c>
      <c r="C19" s="20" t="s">
        <v>30</v>
      </c>
      <c r="D19" s="21" t="s">
        <v>75</v>
      </c>
      <c r="E19" s="23"/>
      <c r="F19" s="23"/>
      <c r="G19" s="23"/>
      <c r="H19" s="18">
        <v>27</v>
      </c>
    </row>
    <row r="20" spans="1:8" ht="15.75" x14ac:dyDescent="0.25">
      <c r="A20" s="19">
        <v>18</v>
      </c>
      <c r="B20" s="20" t="s">
        <v>56</v>
      </c>
      <c r="C20" s="20" t="s">
        <v>30</v>
      </c>
      <c r="D20" s="21" t="s">
        <v>76</v>
      </c>
      <c r="E20" s="23"/>
      <c r="F20" s="23"/>
      <c r="G20" s="23"/>
      <c r="H20" s="18">
        <v>45</v>
      </c>
    </row>
    <row r="21" spans="1:8" ht="15.75" x14ac:dyDescent="0.25">
      <c r="A21" s="19">
        <v>19</v>
      </c>
      <c r="B21" s="20" t="s">
        <v>45</v>
      </c>
      <c r="C21" s="20" t="s">
        <v>31</v>
      </c>
      <c r="D21" s="21" t="s">
        <v>65</v>
      </c>
      <c r="E21" s="23">
        <v>1</v>
      </c>
      <c r="F21" s="23"/>
      <c r="G21" s="23"/>
      <c r="H21" s="18">
        <v>8</v>
      </c>
    </row>
    <row r="22" spans="1:8" ht="15.75" x14ac:dyDescent="0.25">
      <c r="A22" s="19">
        <v>20</v>
      </c>
      <c r="B22" s="20" t="s">
        <v>46</v>
      </c>
      <c r="C22" s="20" t="s">
        <v>31</v>
      </c>
      <c r="D22" s="21" t="s">
        <v>66</v>
      </c>
      <c r="E22" s="23">
        <v>3</v>
      </c>
      <c r="F22" s="23"/>
      <c r="G22" s="23"/>
      <c r="H22" s="18">
        <v>15</v>
      </c>
    </row>
    <row r="23" spans="1:8" ht="15.75" x14ac:dyDescent="0.25">
      <c r="A23" s="19">
        <v>21</v>
      </c>
      <c r="B23" s="20" t="s">
        <v>47</v>
      </c>
      <c r="C23" s="20" t="s">
        <v>31</v>
      </c>
      <c r="D23" s="21" t="s">
        <v>67</v>
      </c>
      <c r="E23" s="23">
        <v>12</v>
      </c>
      <c r="F23" s="23"/>
      <c r="G23" s="23"/>
      <c r="H23" s="18">
        <v>35</v>
      </c>
    </row>
    <row r="24" spans="1:8" ht="15.75" x14ac:dyDescent="0.25">
      <c r="A24" s="19">
        <v>22</v>
      </c>
      <c r="B24" s="20" t="s">
        <v>57</v>
      </c>
      <c r="C24" s="20" t="s">
        <v>85</v>
      </c>
      <c r="D24" s="21" t="s">
        <v>77</v>
      </c>
      <c r="E24" s="23"/>
      <c r="F24" s="23"/>
      <c r="G24" s="23"/>
      <c r="H24" s="18"/>
    </row>
    <row r="25" spans="1:8" ht="15.75" x14ac:dyDescent="0.25">
      <c r="A25" s="19">
        <v>23</v>
      </c>
      <c r="B25" s="20" t="s">
        <v>36</v>
      </c>
      <c r="C25" s="20" t="s">
        <v>84</v>
      </c>
      <c r="D25" s="21" t="s">
        <v>89</v>
      </c>
      <c r="E25" s="23"/>
      <c r="F25" s="23"/>
      <c r="G25" s="23"/>
      <c r="H25" s="18">
        <v>50</v>
      </c>
    </row>
    <row r="26" spans="1:8" ht="15.75" x14ac:dyDescent="0.25">
      <c r="A26" s="19">
        <v>24</v>
      </c>
      <c r="B26" s="20" t="s">
        <v>37</v>
      </c>
      <c r="C26" s="20" t="s">
        <v>84</v>
      </c>
      <c r="D26" s="21" t="s">
        <v>58</v>
      </c>
      <c r="E26" s="23"/>
      <c r="F26" s="23"/>
      <c r="G26" s="23"/>
      <c r="H26" s="18">
        <v>65</v>
      </c>
    </row>
    <row r="27" spans="1:8" ht="15.75" x14ac:dyDescent="0.25">
      <c r="A27" s="19">
        <v>25</v>
      </c>
      <c r="B27" s="20" t="s">
        <v>38</v>
      </c>
      <c r="C27" s="20" t="s">
        <v>84</v>
      </c>
      <c r="D27" s="21" t="s">
        <v>88</v>
      </c>
      <c r="E27" s="23"/>
      <c r="F27" s="23"/>
      <c r="G27" s="23"/>
      <c r="H27" s="18">
        <v>65</v>
      </c>
    </row>
    <row r="28" spans="1:8" ht="15.75" x14ac:dyDescent="0.25">
      <c r="A28" s="19">
        <v>26</v>
      </c>
      <c r="B28" s="20" t="s">
        <v>39</v>
      </c>
      <c r="C28" s="20" t="s">
        <v>84</v>
      </c>
      <c r="D28" s="21" t="s">
        <v>59</v>
      </c>
      <c r="E28" s="23"/>
      <c r="F28" s="23"/>
      <c r="G28" s="23"/>
      <c r="H28" s="18">
        <v>35</v>
      </c>
    </row>
    <row r="29" spans="1:8" ht="15.75" x14ac:dyDescent="0.25">
      <c r="A29" s="19">
        <v>27</v>
      </c>
      <c r="B29" s="20" t="s">
        <v>40</v>
      </c>
      <c r="C29" s="20" t="s">
        <v>84</v>
      </c>
      <c r="D29" s="21" t="s">
        <v>60</v>
      </c>
      <c r="E29" s="23"/>
      <c r="F29" s="23"/>
      <c r="G29" s="23"/>
      <c r="H29" s="18">
        <v>50</v>
      </c>
    </row>
  </sheetData>
  <sheetProtection selectLockedCells="1" sort="0" autoFilter="0"/>
  <protectedRanges>
    <protectedRange sqref="A1:DE4 C9:C12 B5:DE8 A5:A29" name="Plage"/>
  </protectedRanges>
  <dataConsolidate/>
  <dataValidations count="2">
    <dataValidation allowBlank="1" showInputMessage="1" errorTitle="ERREUR - AR 100" error="Oups! ce client n'existe pas._x000a_Merci de sélectionner le client dans la liste déroulante." sqref="H3:H29"/>
    <dataValidation type="list" allowBlank="1" showInputMessage="1" showErrorMessage="1" sqref="C3:C29">
      <formula1>lstCodeAchat</formula1>
    </dataValidation>
  </dataValidations>
  <pageMargins left="0.70866141732283472" right="0.70866141732283472" top="0.74803149606299213" bottom="0.74803149606299213" header="0.31496062992125984" footer="0.31496062992125984"/>
  <pageSetup paperSize="119" scale="24" fitToHeight="0" orientation="landscape" r:id="rId1"/>
  <headerFooter>
    <oddFooter>&amp;L&amp;"Arial,Italique"&amp;8_____________________________________________
Développé par Tablo Solution - www.tablosolution.ca&amp;R
 - &amp;"Arial,Gras"&amp;10&amp;P -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R">
    <tabColor theme="5" tint="-0.249977111117893"/>
    <pageSetUpPr fitToPage="1"/>
  </sheetPr>
  <dimension ref="A1:L14"/>
  <sheetViews>
    <sheetView showGridLines="0" showZeros="0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K4" sqref="K4"/>
    </sheetView>
  </sheetViews>
  <sheetFormatPr baseColWidth="10" defaultColWidth="11.5546875" defaultRowHeight="15" x14ac:dyDescent="0.2"/>
  <cols>
    <col min="1" max="1" width="10.6640625" style="1" customWidth="1"/>
    <col min="2" max="2" width="12.5546875" style="26" customWidth="1"/>
    <col min="3" max="3" width="7.77734375" style="7" customWidth="1"/>
    <col min="4" max="4" width="27.21875" style="6" customWidth="1"/>
    <col min="5" max="5" width="9" style="7" customWidth="1"/>
    <col min="6" max="6" width="22" style="6" customWidth="1"/>
    <col min="7" max="7" width="11" style="7" bestFit="1" customWidth="1"/>
    <col min="8" max="9" width="12" style="8" customWidth="1"/>
    <col min="10" max="10" width="12" style="6" customWidth="1"/>
    <col min="11" max="11" width="12.88671875" style="7" customWidth="1"/>
    <col min="12" max="12" width="15.44140625" style="8" customWidth="1"/>
    <col min="13" max="16384" width="11.5546875" style="1"/>
  </cols>
  <sheetData>
    <row r="1" spans="1:12" ht="48" customHeight="1" x14ac:dyDescent="0.2">
      <c r="A1" s="4"/>
      <c r="B1" s="25"/>
      <c r="C1" s="12" t="s">
        <v>11</v>
      </c>
      <c r="L1" s="53"/>
    </row>
    <row r="2" spans="1:12" s="2" customFormat="1" ht="45.75" customHeight="1" x14ac:dyDescent="0.2">
      <c r="A2" s="28" t="s">
        <v>12</v>
      </c>
      <c r="B2" s="29" t="s">
        <v>16</v>
      </c>
      <c r="C2" s="30" t="s">
        <v>7</v>
      </c>
      <c r="D2" s="31" t="s">
        <v>13</v>
      </c>
      <c r="E2" s="28" t="s">
        <v>22</v>
      </c>
      <c r="F2" s="29" t="s">
        <v>15</v>
      </c>
      <c r="G2" s="28" t="s">
        <v>18</v>
      </c>
      <c r="H2" s="32" t="s">
        <v>23</v>
      </c>
      <c r="I2" s="32" t="s">
        <v>24</v>
      </c>
      <c r="J2" s="32" t="s">
        <v>9</v>
      </c>
      <c r="K2" s="28" t="s">
        <v>28</v>
      </c>
      <c r="L2" s="54" t="s">
        <v>17</v>
      </c>
    </row>
    <row r="3" spans="1:12" s="3" customFormat="1" ht="15.75" x14ac:dyDescent="0.2">
      <c r="A3" s="11">
        <v>1</v>
      </c>
      <c r="B3" s="45">
        <v>42537</v>
      </c>
      <c r="C3" s="5">
        <v>1</v>
      </c>
      <c r="D3" s="9" t="s">
        <v>90</v>
      </c>
      <c r="E3" s="5" t="s">
        <v>33</v>
      </c>
      <c r="F3" s="9" t="str">
        <f t="shared" ref="F3:F14" si="0">IFERROR(VLOOKUP($E3,matriceProduits,3,FALSE),"Cet article n'existe pas...")</f>
        <v>Abonnement 1 mois</v>
      </c>
      <c r="G3" s="24">
        <f t="shared" ref="G3:G14" si="1">IFERROR(VLOOKUP($E3,matriceProduits,4,FALSE),"")</f>
        <v>1</v>
      </c>
      <c r="H3" s="27">
        <v>42370</v>
      </c>
      <c r="I3" s="27">
        <v>42546</v>
      </c>
      <c r="J3" s="17">
        <v>10</v>
      </c>
      <c r="K3" s="24" t="str">
        <f t="shared" ref="K3:K14" si="2">IFERROR(VLOOKUP($E3,matriceProduits,2,FALSE),"")</f>
        <v>ABO</v>
      </c>
      <c r="L3" s="55">
        <f t="shared" ref="L3:L14" si="3">J3</f>
        <v>10</v>
      </c>
    </row>
    <row r="4" spans="1:12" s="3" customFormat="1" ht="15.75" x14ac:dyDescent="0.2">
      <c r="A4" s="11">
        <v>2</v>
      </c>
      <c r="B4" s="45">
        <v>42538</v>
      </c>
      <c r="C4" s="5">
        <v>2</v>
      </c>
      <c r="D4" s="9" t="s">
        <v>91</v>
      </c>
      <c r="E4" s="5" t="s">
        <v>33</v>
      </c>
      <c r="F4" s="9" t="str">
        <f t="shared" si="0"/>
        <v>Abonnement 1 mois</v>
      </c>
      <c r="G4" s="24">
        <f t="shared" si="1"/>
        <v>1</v>
      </c>
      <c r="H4" s="27">
        <v>42371</v>
      </c>
      <c r="I4" s="27">
        <v>42547</v>
      </c>
      <c r="J4" s="17">
        <v>10</v>
      </c>
      <c r="K4" s="24" t="str">
        <f t="shared" si="2"/>
        <v>ABO</v>
      </c>
      <c r="L4" s="55">
        <f t="shared" si="3"/>
        <v>10</v>
      </c>
    </row>
    <row r="5" spans="1:12" ht="15.75" x14ac:dyDescent="0.2">
      <c r="A5" s="11">
        <v>3</v>
      </c>
      <c r="B5" s="45">
        <v>42538</v>
      </c>
      <c r="C5" s="5">
        <v>1</v>
      </c>
      <c r="D5" s="9" t="s">
        <v>90</v>
      </c>
      <c r="E5" s="5" t="s">
        <v>34</v>
      </c>
      <c r="F5" s="9" t="str">
        <f t="shared" si="0"/>
        <v>Abonnement 3 mois</v>
      </c>
      <c r="G5" s="24">
        <f t="shared" si="1"/>
        <v>3</v>
      </c>
      <c r="H5" s="27">
        <v>42372</v>
      </c>
      <c r="I5" s="27">
        <v>42548</v>
      </c>
      <c r="J5" s="17">
        <v>10</v>
      </c>
      <c r="K5" s="24" t="str">
        <f t="shared" si="2"/>
        <v>ABO</v>
      </c>
      <c r="L5" s="55">
        <f t="shared" si="3"/>
        <v>10</v>
      </c>
    </row>
    <row r="6" spans="1:12" ht="15.75" x14ac:dyDescent="0.2">
      <c r="A6" s="11">
        <v>4</v>
      </c>
      <c r="B6" s="45">
        <v>42545</v>
      </c>
      <c r="C6" s="5">
        <v>2</v>
      </c>
      <c r="D6" s="9" t="s">
        <v>91</v>
      </c>
      <c r="E6" s="5" t="s">
        <v>34</v>
      </c>
      <c r="F6" s="9" t="str">
        <f t="shared" si="0"/>
        <v>Abonnement 3 mois</v>
      </c>
      <c r="G6" s="24">
        <f t="shared" si="1"/>
        <v>3</v>
      </c>
      <c r="H6" s="27">
        <v>42373</v>
      </c>
      <c r="I6" s="27">
        <v>42549</v>
      </c>
      <c r="J6" s="17">
        <v>10</v>
      </c>
      <c r="K6" s="24" t="str">
        <f t="shared" si="2"/>
        <v>ABO</v>
      </c>
      <c r="L6" s="55">
        <f t="shared" si="3"/>
        <v>10</v>
      </c>
    </row>
    <row r="7" spans="1:12" ht="15.75" x14ac:dyDescent="0.2">
      <c r="A7" s="11">
        <v>5</v>
      </c>
      <c r="B7" s="45">
        <v>42545</v>
      </c>
      <c r="C7" s="5">
        <v>3</v>
      </c>
      <c r="D7" s="9" t="s">
        <v>92</v>
      </c>
      <c r="E7" s="5" t="s">
        <v>45</v>
      </c>
      <c r="F7" s="9" t="str">
        <f t="shared" si="0"/>
        <v>Casier 1 mois</v>
      </c>
      <c r="G7" s="24">
        <f t="shared" si="1"/>
        <v>1</v>
      </c>
      <c r="H7" s="27">
        <v>42374</v>
      </c>
      <c r="I7" s="27">
        <v>42550</v>
      </c>
      <c r="J7" s="17">
        <v>10</v>
      </c>
      <c r="K7" s="24" t="str">
        <f t="shared" si="2"/>
        <v>CAS</v>
      </c>
      <c r="L7" s="55">
        <f t="shared" si="3"/>
        <v>10</v>
      </c>
    </row>
    <row r="8" spans="1:12" ht="15.75" x14ac:dyDescent="0.2">
      <c r="A8" s="11">
        <v>6</v>
      </c>
      <c r="B8" s="45">
        <v>42546</v>
      </c>
      <c r="C8" s="5">
        <v>1</v>
      </c>
      <c r="D8" s="9" t="s">
        <v>90</v>
      </c>
      <c r="E8" s="5" t="s">
        <v>35</v>
      </c>
      <c r="F8" s="10" t="str">
        <f t="shared" si="0"/>
        <v>Abonnement 12 mois</v>
      </c>
      <c r="G8" s="24">
        <f t="shared" si="1"/>
        <v>12</v>
      </c>
      <c r="H8" s="27">
        <v>42375</v>
      </c>
      <c r="I8" s="27">
        <v>42551</v>
      </c>
      <c r="J8" s="17">
        <v>10</v>
      </c>
      <c r="K8" s="24" t="str">
        <f t="shared" si="2"/>
        <v>ABO</v>
      </c>
      <c r="L8" s="55">
        <f t="shared" si="3"/>
        <v>10</v>
      </c>
    </row>
    <row r="9" spans="1:12" ht="15.75" x14ac:dyDescent="0.2">
      <c r="A9" s="11">
        <v>7</v>
      </c>
      <c r="B9" s="45">
        <v>42547</v>
      </c>
      <c r="C9" s="5">
        <v>2</v>
      </c>
      <c r="D9" s="9" t="s">
        <v>91</v>
      </c>
      <c r="E9" s="5" t="s">
        <v>35</v>
      </c>
      <c r="F9" s="10" t="str">
        <f t="shared" si="0"/>
        <v>Abonnement 12 mois</v>
      </c>
      <c r="G9" s="24">
        <f t="shared" si="1"/>
        <v>12</v>
      </c>
      <c r="H9" s="27">
        <v>42376</v>
      </c>
      <c r="I9" s="27">
        <v>42552</v>
      </c>
      <c r="J9" s="17">
        <v>10</v>
      </c>
      <c r="K9" s="24" t="str">
        <f t="shared" si="2"/>
        <v>ABO</v>
      </c>
      <c r="L9" s="55">
        <f t="shared" si="3"/>
        <v>10</v>
      </c>
    </row>
    <row r="10" spans="1:12" ht="15.75" x14ac:dyDescent="0.2">
      <c r="A10" s="11">
        <v>8</v>
      </c>
      <c r="B10" s="45">
        <v>42548</v>
      </c>
      <c r="C10" s="5">
        <v>1</v>
      </c>
      <c r="D10" s="9" t="s">
        <v>90</v>
      </c>
      <c r="E10" s="5" t="s">
        <v>45</v>
      </c>
      <c r="F10" s="10" t="str">
        <f t="shared" si="0"/>
        <v>Casier 1 mois</v>
      </c>
      <c r="G10" s="24">
        <f t="shared" si="1"/>
        <v>1</v>
      </c>
      <c r="H10" s="27">
        <v>42377</v>
      </c>
      <c r="I10" s="27">
        <v>42553</v>
      </c>
      <c r="J10" s="17">
        <v>10</v>
      </c>
      <c r="K10" s="24" t="str">
        <f t="shared" si="2"/>
        <v>CAS</v>
      </c>
      <c r="L10" s="55">
        <f t="shared" si="3"/>
        <v>10</v>
      </c>
    </row>
    <row r="11" spans="1:12" ht="15.75" x14ac:dyDescent="0.2">
      <c r="A11" s="11">
        <v>9</v>
      </c>
      <c r="B11" s="45">
        <v>42549</v>
      </c>
      <c r="C11" s="5">
        <v>2</v>
      </c>
      <c r="D11" s="9" t="s">
        <v>91</v>
      </c>
      <c r="E11" s="5" t="s">
        <v>47</v>
      </c>
      <c r="F11" s="10" t="str">
        <f t="shared" si="0"/>
        <v>Casier 12 mois</v>
      </c>
      <c r="G11" s="24">
        <f t="shared" si="1"/>
        <v>12</v>
      </c>
      <c r="H11" s="27">
        <v>42378</v>
      </c>
      <c r="I11" s="27">
        <v>42554</v>
      </c>
      <c r="J11" s="17">
        <v>10</v>
      </c>
      <c r="K11" s="24" t="str">
        <f t="shared" si="2"/>
        <v>CAS</v>
      </c>
      <c r="L11" s="55">
        <f t="shared" si="3"/>
        <v>10</v>
      </c>
    </row>
    <row r="12" spans="1:12" ht="15.75" x14ac:dyDescent="0.2">
      <c r="A12" s="11">
        <v>10</v>
      </c>
      <c r="B12" s="45">
        <v>42550</v>
      </c>
      <c r="C12" s="5">
        <v>3</v>
      </c>
      <c r="D12" s="9" t="s">
        <v>92</v>
      </c>
      <c r="E12" s="5" t="s">
        <v>35</v>
      </c>
      <c r="F12" s="10" t="str">
        <f t="shared" si="0"/>
        <v>Abonnement 12 mois</v>
      </c>
      <c r="G12" s="24">
        <f t="shared" si="1"/>
        <v>12</v>
      </c>
      <c r="H12" s="27">
        <v>42379</v>
      </c>
      <c r="I12" s="27">
        <v>42555</v>
      </c>
      <c r="J12" s="17">
        <v>10</v>
      </c>
      <c r="K12" s="24" t="str">
        <f t="shared" si="2"/>
        <v>ABO</v>
      </c>
      <c r="L12" s="55">
        <f t="shared" si="3"/>
        <v>10</v>
      </c>
    </row>
    <row r="13" spans="1:12" ht="15.75" x14ac:dyDescent="0.2">
      <c r="A13" s="11">
        <v>11</v>
      </c>
      <c r="B13" s="45">
        <v>42551</v>
      </c>
      <c r="C13" s="5">
        <v>3</v>
      </c>
      <c r="D13" s="9" t="s">
        <v>92</v>
      </c>
      <c r="E13" s="5" t="s">
        <v>47</v>
      </c>
      <c r="F13" s="10" t="str">
        <f t="shared" si="0"/>
        <v>Casier 12 mois</v>
      </c>
      <c r="G13" s="24">
        <f t="shared" si="1"/>
        <v>12</v>
      </c>
      <c r="H13" s="27">
        <v>42380</v>
      </c>
      <c r="I13" s="27">
        <v>42556</v>
      </c>
      <c r="J13" s="17">
        <v>10</v>
      </c>
      <c r="K13" s="24" t="str">
        <f t="shared" si="2"/>
        <v>CAS</v>
      </c>
      <c r="L13" s="55">
        <f t="shared" si="3"/>
        <v>10</v>
      </c>
    </row>
    <row r="14" spans="1:12" ht="15.75" x14ac:dyDescent="0.2">
      <c r="A14" s="11">
        <v>12</v>
      </c>
      <c r="B14" s="45">
        <v>42552</v>
      </c>
      <c r="C14" s="5">
        <v>1</v>
      </c>
      <c r="D14" s="9" t="s">
        <v>90</v>
      </c>
      <c r="E14" s="5" t="s">
        <v>33</v>
      </c>
      <c r="F14" s="10" t="str">
        <f t="shared" si="0"/>
        <v>Abonnement 1 mois</v>
      </c>
      <c r="G14" s="24">
        <f t="shared" si="1"/>
        <v>1</v>
      </c>
      <c r="H14" s="27">
        <v>42381</v>
      </c>
      <c r="I14" s="27">
        <v>42557</v>
      </c>
      <c r="J14" s="17">
        <v>10</v>
      </c>
      <c r="K14" s="24" t="str">
        <f t="shared" si="2"/>
        <v>ABO</v>
      </c>
      <c r="L14" s="55">
        <f t="shared" si="3"/>
        <v>10</v>
      </c>
    </row>
  </sheetData>
  <sheetProtection selectLockedCells="1" sort="0" autoFilter="0"/>
  <protectedRanges>
    <protectedRange sqref="A1:CW14" name="Plage"/>
  </protectedRanges>
  <dataConsolidate/>
  <dataValidations count="2">
    <dataValidation allowBlank="1" showInputMessage="1" showErrorMessage="1" errorTitle="ERREUR - AR 100" error="Oups! ce client n'existe pas._x000a_Merci de sélectionner le client dans la liste déroulante." sqref="D3:D14"/>
    <dataValidation type="list" allowBlank="1" showInputMessage="1" showErrorMessage="1" sqref="E3:E14">
      <formula1>lstCodeProduits</formula1>
    </dataValidation>
  </dataValidations>
  <pageMargins left="0.70866141732283472" right="0.70866141732283472" top="0.74803149606299213" bottom="0.74803149606299213" header="0.31496062992125984" footer="0.31496062992125984"/>
  <pageSetup paperSize="119" scale="24" fitToHeight="0" orientation="landscape" r:id="rId1"/>
  <headerFooter>
    <oddFooter>&amp;L&amp;"Arial,Italique"&amp;8_____________________________________________
Développé par Tablo Solution - www.tablosolution.ca&amp;R
 - &amp;"Arial,Gras"&amp;10&amp;P -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showGridLines="0" workbookViewId="0">
      <selection activeCell="C27" sqref="C27"/>
    </sheetView>
  </sheetViews>
  <sheetFormatPr baseColWidth="10" defaultRowHeight="15" x14ac:dyDescent="0.2"/>
  <cols>
    <col min="1" max="1" width="4.21875" style="33" customWidth="1"/>
    <col min="2" max="2" width="9.5546875" customWidth="1"/>
    <col min="3" max="3" width="21.5546875" customWidth="1"/>
    <col min="4" max="4" width="24.6640625" customWidth="1"/>
    <col min="5" max="5" width="16.77734375" style="35" customWidth="1"/>
    <col min="6" max="6" width="16.77734375" customWidth="1"/>
    <col min="7" max="7" width="15.77734375" customWidth="1"/>
    <col min="8" max="15" width="10.77734375" customWidth="1"/>
  </cols>
  <sheetData>
    <row r="1" spans="1:7" s="33" customFormat="1" ht="72" customHeight="1" x14ac:dyDescent="0.2">
      <c r="E1" s="34"/>
    </row>
    <row r="2" spans="1:7" s="33" customFormat="1" x14ac:dyDescent="0.2">
      <c r="E2" s="34"/>
    </row>
    <row r="3" spans="1:7" s="42" customFormat="1" x14ac:dyDescent="0.2">
      <c r="B3" s="60" t="s">
        <v>27</v>
      </c>
      <c r="C3" s="61" t="s">
        <v>2</v>
      </c>
      <c r="D3" s="61" t="s">
        <v>93</v>
      </c>
      <c r="E3" s="62" t="s">
        <v>81</v>
      </c>
      <c r="F3" s="62" t="s">
        <v>82</v>
      </c>
      <c r="G3" s="63" t="s">
        <v>26</v>
      </c>
    </row>
    <row r="4" spans="1:7" s="42" customFormat="1" ht="26.25" x14ac:dyDescent="0.2">
      <c r="B4" s="68">
        <v>2</v>
      </c>
      <c r="C4" s="59" t="str">
        <f>VLOOKUP($B$4,matriceTest,2,0)</f>
        <v>Client2</v>
      </c>
      <c r="D4" s="59"/>
      <c r="E4" s="39"/>
      <c r="F4" s="39"/>
      <c r="G4" s="63"/>
    </row>
    <row r="5" spans="1:7" s="33" customFormat="1" x14ac:dyDescent="0.2">
      <c r="E5" s="34"/>
    </row>
    <row r="6" spans="1:7" s="64" customFormat="1" x14ac:dyDescent="0.2">
      <c r="B6" s="37" t="s">
        <v>25</v>
      </c>
      <c r="C6"/>
      <c r="E6" s="65"/>
    </row>
    <row r="7" spans="1:7" s="66" customFormat="1" x14ac:dyDescent="0.2">
      <c r="A7" s="64"/>
      <c r="B7" s="37" t="s">
        <v>0</v>
      </c>
      <c r="C7"/>
      <c r="E7" s="67"/>
    </row>
    <row r="8" spans="1:7" s="66" customFormat="1" x14ac:dyDescent="0.2">
      <c r="A8" s="64"/>
      <c r="B8" s="37" t="s">
        <v>4</v>
      </c>
      <c r="C8"/>
      <c r="D8" s="37" t="s">
        <v>83</v>
      </c>
      <c r="E8"/>
    </row>
    <row r="9" spans="1:7" s="66" customFormat="1" x14ac:dyDescent="0.2">
      <c r="A9" s="64"/>
      <c r="B9" s="37" t="s">
        <v>1</v>
      </c>
      <c r="C9"/>
      <c r="E9" s="67"/>
    </row>
    <row r="10" spans="1:7" x14ac:dyDescent="0.2">
      <c r="B10" s="37"/>
      <c r="C10" s="33"/>
    </row>
    <row r="11" spans="1:7" x14ac:dyDescent="0.2">
      <c r="B11" s="37" t="s">
        <v>5</v>
      </c>
      <c r="C11" s="80"/>
      <c r="D11" s="81"/>
    </row>
    <row r="12" spans="1:7" x14ac:dyDescent="0.2">
      <c r="C12" s="82"/>
      <c r="D12" s="83"/>
    </row>
    <row r="13" spans="1:7" x14ac:dyDescent="0.2">
      <c r="C13" s="82"/>
      <c r="D13" s="83"/>
    </row>
    <row r="14" spans="1:7" x14ac:dyDescent="0.2">
      <c r="C14" s="82"/>
      <c r="D14" s="83"/>
    </row>
    <row r="15" spans="1:7" x14ac:dyDescent="0.2">
      <c r="C15" s="82"/>
      <c r="D15" s="83"/>
    </row>
    <row r="16" spans="1:7" x14ac:dyDescent="0.2">
      <c r="C16" s="82"/>
      <c r="D16" s="83"/>
    </row>
    <row r="17" spans="3:4" x14ac:dyDescent="0.2">
      <c r="C17" s="82"/>
      <c r="D17" s="83"/>
    </row>
    <row r="18" spans="3:4" x14ac:dyDescent="0.2">
      <c r="C18" s="84"/>
      <c r="D18" s="85"/>
    </row>
    <row r="23" spans="3:4" x14ac:dyDescent="0.2">
      <c r="C23" s="16"/>
    </row>
  </sheetData>
  <mergeCells count="1">
    <mergeCell ref="C11:D18"/>
  </mergeCells>
  <dataValidations count="1">
    <dataValidation type="list" allowBlank="1" showInputMessage="1" showErrorMessage="1" sqref="C24">
      <formula1>cltIDclient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40"/>
  <sheetViews>
    <sheetView showGridLines="0" tabSelected="1" topLeftCell="A7" workbookViewId="0"/>
  </sheetViews>
  <sheetFormatPr baseColWidth="10" defaultRowHeight="15" x14ac:dyDescent="0.2"/>
  <cols>
    <col min="1" max="1" width="4.21875" style="33" customWidth="1"/>
    <col min="2" max="2" width="9.88671875" bestFit="1" customWidth="1"/>
    <col min="3" max="3" width="22.6640625" customWidth="1"/>
    <col min="4" max="4" width="22.5546875" customWidth="1"/>
    <col min="5" max="5" width="15.33203125" style="35" customWidth="1"/>
    <col min="6" max="6" width="15.33203125" customWidth="1"/>
    <col min="7" max="7" width="15" customWidth="1"/>
    <col min="8" max="8" width="16.44140625" style="41" customWidth="1"/>
    <col min="9" max="9" width="9.6640625" style="37" customWidth="1"/>
    <col min="10" max="10" width="11.77734375" customWidth="1"/>
    <col min="11" max="15" width="10.77734375" customWidth="1"/>
  </cols>
  <sheetData>
    <row r="1" spans="1:11" ht="72" customHeight="1" x14ac:dyDescent="0.2">
      <c r="B1" s="33"/>
      <c r="C1" s="33"/>
      <c r="D1" s="33"/>
      <c r="E1" s="34"/>
      <c r="F1" s="33"/>
      <c r="G1" s="33"/>
      <c r="H1" s="40"/>
      <c r="I1" s="38"/>
      <c r="J1" s="33"/>
      <c r="K1" s="33"/>
    </row>
    <row r="3" spans="1:11" s="43" customFormat="1" x14ac:dyDescent="0.2">
      <c r="A3" s="42"/>
      <c r="B3" s="60" t="s">
        <v>27</v>
      </c>
      <c r="C3" s="61" t="s">
        <v>3</v>
      </c>
      <c r="D3" s="61" t="s">
        <v>93</v>
      </c>
      <c r="E3" s="62" t="s">
        <v>81</v>
      </c>
      <c r="F3" s="62" t="s">
        <v>82</v>
      </c>
      <c r="G3" s="63" t="s">
        <v>26</v>
      </c>
      <c r="H3" s="60"/>
      <c r="I3" s="44"/>
      <c r="J3" s="47"/>
    </row>
    <row r="4" spans="1:11" s="43" customFormat="1" ht="26.25" x14ac:dyDescent="0.2">
      <c r="A4" s="42"/>
      <c r="B4" s="68">
        <f>ficheCLIENT!B4</f>
        <v>2</v>
      </c>
      <c r="C4" s="59" t="str">
        <f>VLOOKUP($B$4,matriceTest,2,0)</f>
        <v>Client2</v>
      </c>
      <c r="D4" s="59"/>
      <c r="E4" s="39"/>
      <c r="F4" s="39"/>
      <c r="G4" s="63"/>
      <c r="H4" s="60"/>
      <c r="I4" s="44"/>
      <c r="J4" s="47"/>
    </row>
    <row r="5" spans="1:11" x14ac:dyDescent="0.2">
      <c r="B5" s="46"/>
      <c r="C5" s="41"/>
      <c r="D5" s="41"/>
      <c r="E5" s="39"/>
      <c r="F5" s="39"/>
      <c r="G5" s="39"/>
      <c r="J5" s="35"/>
    </row>
    <row r="6" spans="1:11" ht="12.75" customHeight="1" x14ac:dyDescent="0.2">
      <c r="B6" s="50" t="s">
        <v>7</v>
      </c>
      <c r="C6" s="51" t="s">
        <v>13</v>
      </c>
      <c r="D6" s="48" t="s">
        <v>14</v>
      </c>
      <c r="E6" s="48" t="s">
        <v>22</v>
      </c>
      <c r="F6" s="49" t="s">
        <v>15</v>
      </c>
      <c r="G6" s="48" t="s">
        <v>18</v>
      </c>
      <c r="H6" s="52" t="s">
        <v>23</v>
      </c>
      <c r="I6" s="52" t="s">
        <v>24</v>
      </c>
      <c r="J6" s="52" t="s">
        <v>9</v>
      </c>
      <c r="K6" s="48" t="s">
        <v>28</v>
      </c>
    </row>
    <row r="7" spans="1:11" ht="24" customHeight="1" x14ac:dyDescent="0.25">
      <c r="B7" s="36">
        <f>B4</f>
        <v>2</v>
      </c>
      <c r="C7" s="36"/>
      <c r="D7" s="36"/>
      <c r="E7" s="56"/>
      <c r="F7" s="36"/>
      <c r="G7" s="36"/>
      <c r="H7" s="36"/>
      <c r="I7" s="57"/>
      <c r="J7" s="36"/>
      <c r="K7" s="58" t="s">
        <v>29</v>
      </c>
    </row>
    <row r="9" spans="1:11" ht="25.5" x14ac:dyDescent="0.2">
      <c r="B9" s="69" t="s">
        <v>22</v>
      </c>
      <c r="C9" s="70" t="s">
        <v>15</v>
      </c>
      <c r="D9" s="69" t="s">
        <v>18</v>
      </c>
      <c r="E9" s="71" t="s">
        <v>23</v>
      </c>
      <c r="F9" s="71" t="s">
        <v>24</v>
      </c>
      <c r="G9" s="71" t="s">
        <v>9</v>
      </c>
      <c r="H9" s="71" t="s">
        <v>17</v>
      </c>
    </row>
    <row r="10" spans="1:11" ht="15.75" x14ac:dyDescent="0.2">
      <c r="B10" s="5" t="s">
        <v>33</v>
      </c>
      <c r="C10" s="76" t="s">
        <v>19</v>
      </c>
      <c r="D10" s="73">
        <v>1</v>
      </c>
      <c r="E10" s="45">
        <v>42371</v>
      </c>
      <c r="F10" s="45">
        <v>42547</v>
      </c>
      <c r="G10" s="74">
        <v>10</v>
      </c>
      <c r="H10" s="75">
        <v>10</v>
      </c>
    </row>
    <row r="11" spans="1:11" ht="15.75" x14ac:dyDescent="0.2">
      <c r="B11" s="5" t="s">
        <v>34</v>
      </c>
      <c r="C11" s="76" t="s">
        <v>20</v>
      </c>
      <c r="D11" s="73">
        <v>3</v>
      </c>
      <c r="E11" s="45">
        <v>42373</v>
      </c>
      <c r="F11" s="45">
        <v>42549</v>
      </c>
      <c r="G11" s="74">
        <v>10</v>
      </c>
      <c r="H11" s="75">
        <v>10</v>
      </c>
    </row>
    <row r="12" spans="1:11" ht="15.75" x14ac:dyDescent="0.2">
      <c r="B12" s="5" t="s">
        <v>35</v>
      </c>
      <c r="C12" s="72" t="s">
        <v>21</v>
      </c>
      <c r="D12" s="73">
        <v>12</v>
      </c>
      <c r="E12" s="45">
        <v>42376</v>
      </c>
      <c r="F12" s="45">
        <v>42552</v>
      </c>
      <c r="G12" s="74">
        <v>10</v>
      </c>
      <c r="H12" s="75">
        <v>10</v>
      </c>
    </row>
    <row r="13" spans="1:11" ht="15.75" x14ac:dyDescent="0.2">
      <c r="B13" s="5"/>
      <c r="C13" s="72"/>
      <c r="D13" s="73"/>
      <c r="E13" s="45"/>
      <c r="F13" s="45"/>
      <c r="G13" s="74"/>
      <c r="H13" s="75"/>
    </row>
    <row r="14" spans="1:11" ht="15.75" x14ac:dyDescent="0.2">
      <c r="B14" s="5"/>
      <c r="C14" s="72"/>
      <c r="D14" s="73"/>
      <c r="E14" s="45"/>
      <c r="F14" s="45"/>
      <c r="G14" s="74"/>
      <c r="H14" s="75"/>
    </row>
    <row r="15" spans="1:11" ht="15.75" x14ac:dyDescent="0.2">
      <c r="B15" s="5"/>
      <c r="C15" s="72"/>
      <c r="D15" s="73"/>
      <c r="E15" s="45"/>
      <c r="F15" s="45"/>
      <c r="G15" s="74"/>
      <c r="H15" s="75"/>
    </row>
    <row r="16" spans="1:11" ht="15.75" x14ac:dyDescent="0.2">
      <c r="B16" s="5"/>
      <c r="C16" s="72"/>
      <c r="D16" s="73"/>
      <c r="E16" s="45"/>
      <c r="F16" s="45"/>
      <c r="G16" s="74"/>
      <c r="H16" s="75"/>
    </row>
    <row r="17" spans="2:8" ht="15.75" x14ac:dyDescent="0.2">
      <c r="B17" s="5"/>
      <c r="C17" s="72"/>
      <c r="D17" s="73"/>
      <c r="E17" s="45"/>
      <c r="F17" s="45"/>
      <c r="G17" s="74"/>
      <c r="H17" s="75"/>
    </row>
    <row r="18" spans="2:8" x14ac:dyDescent="0.2">
      <c r="B18" s="77"/>
      <c r="C18" s="77"/>
      <c r="D18" s="77"/>
      <c r="E18" s="78"/>
      <c r="F18" s="77"/>
      <c r="G18" s="77"/>
      <c r="H18" s="79"/>
    </row>
    <row r="19" spans="2:8" x14ac:dyDescent="0.2">
      <c r="B19" s="77"/>
      <c r="C19" s="77"/>
      <c r="D19" s="77"/>
      <c r="E19" s="78"/>
      <c r="F19" s="77"/>
      <c r="G19" s="77"/>
      <c r="H19" s="79"/>
    </row>
    <row r="20" spans="2:8" x14ac:dyDescent="0.2">
      <c r="B20" s="77"/>
      <c r="C20" s="77"/>
      <c r="D20" s="77"/>
      <c r="E20" s="78"/>
      <c r="F20" s="77"/>
      <c r="G20" s="77"/>
      <c r="H20" s="79"/>
    </row>
    <row r="21" spans="2:8" x14ac:dyDescent="0.2">
      <c r="B21" s="77"/>
      <c r="C21" s="77"/>
      <c r="D21" s="77"/>
      <c r="E21" s="78"/>
      <c r="F21" s="77"/>
      <c r="G21" s="77"/>
      <c r="H21" s="79"/>
    </row>
    <row r="22" spans="2:8" x14ac:dyDescent="0.2">
      <c r="B22" s="77"/>
      <c r="C22" s="77"/>
      <c r="D22" s="77"/>
      <c r="E22" s="78"/>
      <c r="F22" s="77"/>
      <c r="G22" s="77"/>
      <c r="H22" s="79"/>
    </row>
    <row r="23" spans="2:8" x14ac:dyDescent="0.2">
      <c r="B23" s="77"/>
      <c r="C23" s="77"/>
      <c r="D23" s="77"/>
      <c r="E23" s="78"/>
      <c r="F23" s="77"/>
      <c r="G23" s="77"/>
      <c r="H23" s="79"/>
    </row>
    <row r="24" spans="2:8" x14ac:dyDescent="0.2">
      <c r="B24" s="77"/>
      <c r="C24" s="77"/>
      <c r="D24" s="77"/>
      <c r="E24" s="78"/>
      <c r="F24" s="77"/>
      <c r="G24" s="77"/>
      <c r="H24" s="79"/>
    </row>
    <row r="25" spans="2:8" x14ac:dyDescent="0.2">
      <c r="B25" s="77"/>
      <c r="C25" s="77"/>
      <c r="D25" s="77"/>
      <c r="E25" s="78"/>
      <c r="F25" s="77"/>
      <c r="G25" s="77"/>
      <c r="H25" s="79"/>
    </row>
    <row r="26" spans="2:8" x14ac:dyDescent="0.2">
      <c r="B26" s="77"/>
      <c r="C26" s="77"/>
      <c r="D26" s="77"/>
      <c r="E26" s="78"/>
      <c r="F26" s="77"/>
      <c r="G26" s="77"/>
      <c r="H26" s="79"/>
    </row>
    <row r="27" spans="2:8" x14ac:dyDescent="0.2">
      <c r="B27" s="77"/>
      <c r="C27" s="77"/>
      <c r="D27" s="77"/>
      <c r="E27" s="78"/>
      <c r="F27" s="77"/>
      <c r="G27" s="77"/>
      <c r="H27" s="79"/>
    </row>
    <row r="28" spans="2:8" x14ac:dyDescent="0.2">
      <c r="B28" s="77"/>
      <c r="C28" s="77"/>
      <c r="D28" s="77"/>
      <c r="E28" s="78"/>
      <c r="F28" s="77"/>
      <c r="G28" s="77"/>
      <c r="H28" s="79"/>
    </row>
    <row r="29" spans="2:8" x14ac:dyDescent="0.2">
      <c r="B29" s="77"/>
      <c r="C29" s="77"/>
      <c r="D29" s="77"/>
      <c r="E29" s="78"/>
      <c r="F29" s="77"/>
      <c r="G29" s="77"/>
      <c r="H29" s="79"/>
    </row>
    <row r="30" spans="2:8" x14ac:dyDescent="0.2">
      <c r="B30" s="77"/>
      <c r="C30" s="77"/>
      <c r="D30" s="77"/>
      <c r="E30" s="78"/>
      <c r="F30" s="77"/>
      <c r="G30" s="77"/>
      <c r="H30" s="79"/>
    </row>
    <row r="31" spans="2:8" x14ac:dyDescent="0.2">
      <c r="B31" s="77"/>
      <c r="C31" s="77"/>
      <c r="D31" s="77"/>
      <c r="E31" s="78"/>
      <c r="F31" s="77"/>
      <c r="G31" s="77"/>
      <c r="H31" s="79"/>
    </row>
    <row r="32" spans="2:8" x14ac:dyDescent="0.2">
      <c r="B32" s="77"/>
      <c r="C32" s="77"/>
      <c r="D32" s="77"/>
      <c r="E32" s="78"/>
      <c r="F32" s="77"/>
      <c r="G32" s="77"/>
      <c r="H32" s="79"/>
    </row>
    <row r="33" spans="2:8" x14ac:dyDescent="0.2">
      <c r="B33" s="77"/>
      <c r="C33" s="77"/>
      <c r="D33" s="77"/>
      <c r="E33" s="78"/>
      <c r="F33" s="77"/>
      <c r="G33" s="77"/>
      <c r="H33" s="79"/>
    </row>
    <row r="34" spans="2:8" x14ac:dyDescent="0.2">
      <c r="B34" s="77"/>
      <c r="C34" s="77"/>
      <c r="D34" s="77"/>
      <c r="E34" s="78"/>
      <c r="F34" s="77"/>
      <c r="G34" s="77"/>
      <c r="H34" s="79"/>
    </row>
    <row r="35" spans="2:8" x14ac:dyDescent="0.2">
      <c r="B35" s="77"/>
      <c r="C35" s="77"/>
      <c r="D35" s="77"/>
      <c r="E35" s="78"/>
      <c r="F35" s="77"/>
      <c r="G35" s="77"/>
      <c r="H35" s="79"/>
    </row>
    <row r="36" spans="2:8" x14ac:dyDescent="0.2">
      <c r="B36" s="77"/>
      <c r="C36" s="77"/>
      <c r="D36" s="77"/>
      <c r="E36" s="78"/>
      <c r="F36" s="77"/>
      <c r="G36" s="77"/>
      <c r="H36" s="79"/>
    </row>
    <row r="37" spans="2:8" x14ac:dyDescent="0.2">
      <c r="B37" s="77"/>
      <c r="C37" s="77"/>
      <c r="D37" s="77"/>
      <c r="E37" s="78"/>
      <c r="F37" s="77"/>
      <c r="G37" s="77"/>
      <c r="H37" s="79"/>
    </row>
    <row r="38" spans="2:8" x14ac:dyDescent="0.2">
      <c r="B38" s="77"/>
      <c r="C38" s="77"/>
      <c r="D38" s="77"/>
      <c r="E38" s="78"/>
      <c r="F38" s="77"/>
      <c r="G38" s="77"/>
      <c r="H38" s="79"/>
    </row>
    <row r="39" spans="2:8" x14ac:dyDescent="0.2">
      <c r="B39" s="77"/>
      <c r="C39" s="77"/>
      <c r="D39" s="77"/>
      <c r="E39" s="78"/>
      <c r="F39" s="77"/>
      <c r="G39" s="77"/>
      <c r="H39" s="79"/>
    </row>
    <row r="40" spans="2:8" x14ac:dyDescent="0.2">
      <c r="B40" s="77"/>
      <c r="C40" s="77"/>
      <c r="D40" s="77"/>
      <c r="E40" s="78"/>
      <c r="F40" s="77"/>
      <c r="G40" s="77"/>
      <c r="H40" s="79"/>
    </row>
  </sheetData>
  <protectedRanges>
    <protectedRange sqref="B9:G9" name="Plage_1"/>
    <protectedRange sqref="H9" name="Plage_2"/>
    <protectedRange sqref="B6:K6" name="Plage_4"/>
  </protectedRange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6" r:id="rId3" name="Button 8">
              <controlPr defaultSize="0" print="0" autoFill="0" autoPict="0" macro="[0]!Programme">
                <anchor moveWithCells="1" sizeWithCells="1">
                  <from>
                    <xdr:col>6</xdr:col>
                    <xdr:colOff>95250</xdr:colOff>
                    <xdr:row>0</xdr:row>
                    <xdr:rowOff>323850</xdr:rowOff>
                  </from>
                  <to>
                    <xdr:col>6</xdr:col>
                    <xdr:colOff>1171575</xdr:colOff>
                    <xdr:row>0</xdr:row>
                    <xdr:rowOff>666750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PRODUITS</vt:lpstr>
      <vt:lpstr>SAISIE_OPERATIONS</vt:lpstr>
      <vt:lpstr>ficheCLIENT</vt:lpstr>
      <vt:lpstr>Programme</vt:lpstr>
      <vt:lpstr>bdd</vt:lpstr>
      <vt:lpstr>Programme!Criteres</vt:lpstr>
      <vt:lpstr>Programme!Extraire</vt:lpstr>
      <vt:lpstr>lstCodeProduits</vt:lpstr>
      <vt:lpstr>matriceProduits</vt:lpstr>
      <vt:lpstr>matriceTest</vt:lpstr>
      <vt:lpstr>soClient</vt:lpstr>
      <vt:lpstr>soCodeAchat</vt:lpstr>
      <vt:lpstr>soCodeProduit</vt:lpstr>
      <vt:lpstr>soDateDebut</vt:lpstr>
      <vt:lpstr>soDateFin</vt:lpstr>
      <vt:lpstr>soDureeProduit</vt:lpstr>
      <vt:lpstr>soIDclient</vt:lpstr>
      <vt:lpstr>soPrixU</vt:lpstr>
      <vt:lpstr>soProduit</vt:lpstr>
      <vt:lpstr>soTotalHT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CERECO_facturation</dc:title>
  <dc:creator>christianveronese</dc:creator>
  <cp:lastModifiedBy>christianveronese</cp:lastModifiedBy>
  <cp:lastPrinted>2016-07-26T18:31:37Z</cp:lastPrinted>
  <dcterms:created xsi:type="dcterms:W3CDTF">2015-03-13T11:02:35Z</dcterms:created>
  <dcterms:modified xsi:type="dcterms:W3CDTF">2016-07-26T19:09:11Z</dcterms:modified>
</cp:coreProperties>
</file>