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120" windowWidth="28800" windowHeight="12315"/>
  </bookViews>
  <sheets>
    <sheet name="SYNTHESES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SYNTHESES!$A$6:$X$6</definedName>
    <definedName name="Classeur">GET.DOCUMENT(1)</definedName>
    <definedName name="DEBPER">[1]INIT!$B$14</definedName>
    <definedName name="FEUILLES">GET.WORKBOOK(1)</definedName>
    <definedName name="_xlnm.Print_Area" localSheetId="0">SYNTHESES!$A$4:$R$20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A7" i="1"/>
  <c r="A24" i="1"/>
  <c r="E25" i="1"/>
  <c r="F25" i="1"/>
  <c r="A25" i="1"/>
  <c r="F24" i="1"/>
  <c r="C26" i="1"/>
  <c r="D26" i="1"/>
  <c r="D24" i="1"/>
  <c r="F26" i="1"/>
  <c r="E24" i="1"/>
  <c r="D23" i="1"/>
  <c r="E23" i="1"/>
  <c r="C25" i="1"/>
  <c r="C23" i="1"/>
  <c r="E26" i="1"/>
  <c r="F23" i="1"/>
  <c r="A23" i="1"/>
  <c r="C24" i="1"/>
  <c r="A26" i="1"/>
  <c r="D25" i="1"/>
  <c r="O24" i="1"/>
  <c r="K24" i="1"/>
  <c r="Q24" i="1"/>
  <c r="Q23" i="1"/>
  <c r="M23" i="1"/>
  <c r="S25" i="1"/>
  <c r="U25" i="1"/>
  <c r="M25" i="1"/>
  <c r="S26" i="1"/>
  <c r="N26" i="1"/>
  <c r="T24" i="1"/>
  <c r="R24" i="1"/>
  <c r="U24" i="1"/>
  <c r="T23" i="1"/>
  <c r="R23" i="1"/>
  <c r="K25" i="1"/>
  <c r="N25" i="1"/>
  <c r="R25" i="1"/>
  <c r="U26" i="1"/>
  <c r="R26" i="1"/>
  <c r="I24" i="1"/>
  <c r="M24" i="1"/>
  <c r="U23" i="1"/>
  <c r="O23" i="1"/>
  <c r="I23" i="1"/>
  <c r="T25" i="1"/>
  <c r="O25" i="1"/>
  <c r="M26" i="1"/>
  <c r="Q26" i="1"/>
  <c r="I26" i="1"/>
  <c r="S24" i="1"/>
  <c r="N24" i="1"/>
  <c r="K23" i="1"/>
  <c r="S23" i="1"/>
  <c r="N23" i="1"/>
  <c r="Q25" i="1"/>
  <c r="I25" i="1"/>
  <c r="K26" i="1"/>
  <c r="T26" i="1"/>
  <c r="O26" i="1"/>
  <c r="P26" i="1" l="1"/>
  <c r="L26" i="1"/>
  <c r="J25" i="1"/>
  <c r="L23" i="1"/>
  <c r="J26" i="1"/>
  <c r="P25" i="1"/>
  <c r="J23" i="1"/>
  <c r="P23" i="1"/>
  <c r="J24" i="1"/>
  <c r="L25" i="1"/>
  <c r="L24" i="1"/>
  <c r="P24" i="1"/>
  <c r="V26" i="1" l="1"/>
  <c r="V24" i="1"/>
  <c r="V23" i="1"/>
  <c r="V25" i="1"/>
</calcChain>
</file>

<file path=xl/sharedStrings.xml><?xml version="1.0" encoding="utf-8"?>
<sst xmlns="http://schemas.openxmlformats.org/spreadsheetml/2006/main" count="52" uniqueCount="31">
  <si>
    <r>
      <rPr>
        <b/>
        <sz val="12"/>
        <color theme="1"/>
        <rFont val="Arial"/>
        <family val="2"/>
      </rPr>
      <t>PRIX ALU.</t>
    </r>
    <r>
      <rPr>
        <sz val="12"/>
        <color theme="1"/>
        <rFont val="Arial"/>
        <family val="2"/>
      </rPr>
      <t xml:space="preserve">
(€/kg)</t>
    </r>
  </si>
  <si>
    <r>
      <rPr>
        <b/>
        <sz val="12"/>
        <color theme="1"/>
        <rFont val="Arial"/>
        <family val="2"/>
      </rPr>
      <t>PRIX LAQUAGE</t>
    </r>
    <r>
      <rPr>
        <sz val="12"/>
        <color theme="1"/>
        <rFont val="Arial"/>
        <family val="2"/>
      </rPr>
      <t xml:space="preserve">
(€/M²)</t>
    </r>
  </si>
  <si>
    <r>
      <rPr>
        <b/>
        <sz val="12"/>
        <color theme="1"/>
        <rFont val="Arial"/>
        <family val="2"/>
      </rPr>
      <t>PRIX SERTISSAGE</t>
    </r>
    <r>
      <rPr>
        <sz val="12"/>
        <color theme="1"/>
        <rFont val="Arial"/>
        <family val="2"/>
      </rPr>
      <t xml:space="preserve">
(€/ML)</t>
    </r>
  </si>
  <si>
    <t>PROFILS</t>
  </si>
  <si>
    <t>SERTISSAGE</t>
  </si>
  <si>
    <t>ACCESSOIRES</t>
  </si>
  <si>
    <t>COÛT SUPP.</t>
  </si>
  <si>
    <t>PRIX DE REVIENT TOTAL
(BLANC - Famille 1)</t>
  </si>
  <si>
    <t>PRIX DE REVIENT TOTAL FIXE
(BLANC - Famille 1)</t>
  </si>
  <si>
    <t>MARQUE</t>
  </si>
  <si>
    <t>ONGLET</t>
  </si>
  <si>
    <t>TYPE</t>
  </si>
  <si>
    <t>BASE</t>
  </si>
  <si>
    <t>CONFIG.</t>
  </si>
  <si>
    <r>
      <t xml:space="preserve">L
</t>
    </r>
    <r>
      <rPr>
        <sz val="12"/>
        <color theme="1"/>
        <rFont val="Arial"/>
        <family val="2"/>
      </rPr>
      <t>(mm)</t>
    </r>
  </si>
  <si>
    <r>
      <t xml:space="preserve">H
</t>
    </r>
    <r>
      <rPr>
        <sz val="12"/>
        <color theme="1"/>
        <rFont val="Arial"/>
        <family val="2"/>
      </rPr>
      <t>(mm)</t>
    </r>
  </si>
  <si>
    <r>
      <t xml:space="preserve">POIDS ALU.
</t>
    </r>
    <r>
      <rPr>
        <sz val="12"/>
        <color theme="1"/>
        <rFont val="Arial"/>
        <family val="2"/>
      </rPr>
      <t>(kg/châssis)</t>
    </r>
  </si>
  <si>
    <r>
      <t xml:space="preserve">PRIX ALU.
</t>
    </r>
    <r>
      <rPr>
        <sz val="12"/>
        <color theme="1"/>
        <rFont val="Arial"/>
        <family val="2"/>
      </rPr>
      <t>(€/châssis)</t>
    </r>
  </si>
  <si>
    <r>
      <t xml:space="preserve">PERIM. LAQU.
</t>
    </r>
    <r>
      <rPr>
        <sz val="12"/>
        <color theme="1"/>
        <rFont val="Arial"/>
        <family val="2"/>
      </rPr>
      <t>(M²/chassis)</t>
    </r>
  </si>
  <si>
    <r>
      <t xml:space="preserve">PRIX LAQU.
</t>
    </r>
    <r>
      <rPr>
        <sz val="12"/>
        <color theme="1"/>
        <rFont val="Arial"/>
        <family val="2"/>
      </rPr>
      <t>(€/châssis)</t>
    </r>
  </si>
  <si>
    <r>
      <t xml:space="preserve">PVC
</t>
    </r>
    <r>
      <rPr>
        <sz val="12"/>
        <color theme="1"/>
        <rFont val="Arial"/>
        <family val="2"/>
      </rPr>
      <t>(€/châssis)</t>
    </r>
  </si>
  <si>
    <r>
      <t xml:space="preserve">BARETTES
</t>
    </r>
    <r>
      <rPr>
        <sz val="12"/>
        <color theme="1"/>
        <rFont val="Arial"/>
        <family val="2"/>
      </rPr>
      <t>(€/châssis)</t>
    </r>
  </si>
  <si>
    <r>
      <t xml:space="preserve">LONG.SERT
</t>
    </r>
    <r>
      <rPr>
        <sz val="12"/>
        <color theme="1"/>
        <rFont val="Arial"/>
        <family val="2"/>
      </rPr>
      <t>(M/châssis)</t>
    </r>
  </si>
  <si>
    <r>
      <t xml:space="preserve">SERTISSAGE
</t>
    </r>
    <r>
      <rPr>
        <sz val="12"/>
        <color theme="1"/>
        <rFont val="Arial"/>
        <family val="2"/>
      </rPr>
      <t>(€/châssis)</t>
    </r>
  </si>
  <si>
    <r>
      <t xml:space="preserve">JOINT
</t>
    </r>
    <r>
      <rPr>
        <sz val="12"/>
        <color theme="1"/>
        <rFont val="Arial"/>
        <family val="2"/>
      </rPr>
      <t>(€/chassis)</t>
    </r>
  </si>
  <si>
    <r>
      <t xml:space="preserve">DIVERS
</t>
    </r>
    <r>
      <rPr>
        <sz val="12"/>
        <color theme="1"/>
        <rFont val="Arial"/>
        <family val="2"/>
      </rPr>
      <t>(€/chassis)</t>
    </r>
  </si>
  <si>
    <r>
      <t xml:space="preserve">FERRAGE
</t>
    </r>
    <r>
      <rPr>
        <sz val="12"/>
        <color theme="1"/>
        <rFont val="Arial"/>
        <family val="2"/>
      </rPr>
      <t>(€/chassis)</t>
    </r>
  </si>
  <si>
    <r>
      <t xml:space="preserve">
</t>
    </r>
    <r>
      <rPr>
        <sz val="12"/>
        <color theme="1"/>
        <rFont val="Arial"/>
        <family val="2"/>
      </rPr>
      <t>(€/châssis)</t>
    </r>
  </si>
  <si>
    <t>x</t>
  </si>
  <si>
    <t>FICHIER</t>
  </si>
  <si>
    <t>N°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</si>
</sst>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6"/>
      <color rgb="FFFF0000"/>
      <name val="Arial"/>
      <family val="2"/>
    </font>
    <font>
      <sz val="20"/>
      <color theme="1"/>
      <name val="Arial"/>
      <family val="2"/>
    </font>
    <font>
      <b/>
      <sz val="22"/>
      <color theme="1"/>
      <name val="Arial"/>
      <family val="2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/>
    <xf numFmtId="2" fontId="2" fillId="2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165" fontId="2" fillId="0" borderId="2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64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3" borderId="9" xfId="0" applyNumberFormat="1" applyFont="1" applyFill="1" applyBorder="1" applyAlignment="1">
      <alignment horizontal="center" vertical="center" wrapText="1"/>
    </xf>
    <xf numFmtId="164" fontId="3" fillId="3" borderId="10" xfId="0" applyNumberFormat="1" applyFont="1" applyFill="1" applyBorder="1" applyAlignment="1">
      <alignment horizontal="center" vertical="center" wrapText="1"/>
    </xf>
    <xf numFmtId="2" fontId="3" fillId="3" borderId="7" xfId="0" applyNumberFormat="1" applyFont="1" applyFill="1" applyBorder="1" applyAlignment="1">
      <alignment horizontal="center" vertical="center" wrapText="1"/>
    </xf>
    <xf numFmtId="2" fontId="3" fillId="3" borderId="9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 wrapText="1"/>
    </xf>
    <xf numFmtId="164" fontId="3" fillId="3" borderId="1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4" borderId="13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NumberFormat="1" applyFont="1" applyFill="1" applyBorder="1" applyAlignment="1">
      <alignment horizontal="center" vertical="center"/>
    </xf>
    <xf numFmtId="2" fontId="7" fillId="3" borderId="15" xfId="0" applyNumberFormat="1" applyFont="1" applyFill="1" applyBorder="1" applyAlignment="1">
      <alignment horizontal="center" vertical="center"/>
    </xf>
    <xf numFmtId="2" fontId="7" fillId="3" borderId="13" xfId="0" applyNumberFormat="1" applyFont="1" applyFill="1" applyBorder="1" applyAlignment="1">
      <alignment horizontal="center" vertical="center"/>
    </xf>
    <xf numFmtId="165" fontId="7" fillId="3" borderId="16" xfId="0" applyNumberFormat="1" applyFont="1" applyFill="1" applyBorder="1" applyAlignment="1">
      <alignment horizontal="center" vertical="center"/>
    </xf>
    <xf numFmtId="165" fontId="7" fillId="3" borderId="17" xfId="0" applyNumberFormat="1" applyFont="1" applyFill="1" applyBorder="1" applyAlignment="1">
      <alignment horizontal="center" vertical="center"/>
    </xf>
    <xf numFmtId="0" fontId="4" fillId="4" borderId="16" xfId="0" applyNumberFormat="1" applyFont="1" applyFill="1" applyBorder="1" applyAlignment="1">
      <alignment horizontal="center" vertical="center"/>
    </xf>
    <xf numFmtId="165" fontId="7" fillId="2" borderId="16" xfId="0" applyNumberFormat="1" applyFont="1" applyFill="1" applyBorder="1" applyAlignment="1">
      <alignment horizontal="center" vertical="center"/>
    </xf>
    <xf numFmtId="0" fontId="7" fillId="3" borderId="16" xfId="0" applyNumberFormat="1" applyFont="1" applyFill="1" applyBorder="1" applyAlignment="1">
      <alignment horizontal="center" vertical="center"/>
    </xf>
    <xf numFmtId="165" fontId="8" fillId="3" borderId="18" xfId="0" applyNumberFormat="1" applyFont="1" applyFill="1" applyBorder="1" applyAlignment="1">
      <alignment horizontal="center" vertical="center"/>
    </xf>
    <xf numFmtId="165" fontId="8" fillId="2" borderId="18" xfId="0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0" fillId="0" borderId="0" xfId="0" applyNumberFormat="1"/>
    <xf numFmtId="0" fontId="10" fillId="0" borderId="0" xfId="0" applyFont="1" applyAlignment="1">
      <alignment horizontal="center" vertical="center"/>
    </xf>
    <xf numFmtId="0" fontId="9" fillId="0" borderId="20" xfId="0" applyFont="1" applyBorder="1" applyAlignment="1">
      <alignment vertical="center"/>
    </xf>
    <xf numFmtId="164" fontId="3" fillId="0" borderId="21" xfId="0" applyNumberFormat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7030A0"/>
      </font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149681</xdr:colOff>
      <xdr:row>5</xdr:row>
      <xdr:rowOff>54428</xdr:rowOff>
    </xdr:from>
    <xdr:to>
      <xdr:col>22</xdr:col>
      <xdr:colOff>517391</xdr:colOff>
      <xdr:row>5</xdr:row>
      <xdr:rowOff>435428</xdr:rowOff>
    </xdr:to>
    <xdr:pic macro="[0]!AJOUT_FICHIER.AJOUT_FICHIER"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778" b="98222" l="1778" r="94667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3412" t="11370" r="13994" b="13411"/>
        <a:stretch/>
      </xdr:blipFill>
      <xdr:spPr>
        <a:xfrm>
          <a:off x="34997574" y="2027464"/>
          <a:ext cx="367710" cy="381000"/>
        </a:xfrm>
        <a:prstGeom prst="rect">
          <a:avLst/>
        </a:prstGeom>
        <a:scene3d>
          <a:camera prst="orthographicFront"/>
          <a:lightRig rig="threePt" dir="t"/>
        </a:scene3d>
        <a:sp3d/>
      </xdr:spPr>
    </xdr:pic>
    <xdr:clientData/>
  </xdr:twoCellAnchor>
  <xdr:twoCellAnchor editAs="oneCell">
    <xdr:from>
      <xdr:col>22</xdr:col>
      <xdr:colOff>705473</xdr:colOff>
      <xdr:row>5</xdr:row>
      <xdr:rowOff>21890</xdr:rowOff>
    </xdr:from>
    <xdr:to>
      <xdr:col>22</xdr:col>
      <xdr:colOff>1143000</xdr:colOff>
      <xdr:row>5</xdr:row>
      <xdr:rowOff>467086</xdr:rowOff>
    </xdr:to>
    <xdr:pic macro="[0]!AJOUT_FICHIER.AJOUT_FICHI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3125" y="2009716"/>
          <a:ext cx="437527" cy="445196"/>
        </a:xfrm>
        <a:prstGeom prst="rect">
          <a:avLst/>
        </a:prstGeom>
      </xdr:spPr>
    </xdr:pic>
    <xdr:clientData fLocksWithSheet="0"/>
  </xdr:twoCellAnchor>
  <xdr:twoCellAnchor>
    <xdr:from>
      <xdr:col>22</xdr:col>
      <xdr:colOff>1360715</xdr:colOff>
      <xdr:row>5</xdr:row>
      <xdr:rowOff>54430</xdr:rowOff>
    </xdr:from>
    <xdr:to>
      <xdr:col>22</xdr:col>
      <xdr:colOff>1665283</xdr:colOff>
      <xdr:row>5</xdr:row>
      <xdr:rowOff>429283</xdr:rowOff>
    </xdr:to>
    <xdr:pic macro="[0]!AJOUT_FICHIER.AJOUT_FICHI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02394" y="2027466"/>
          <a:ext cx="304568" cy="37485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reauEtudeAccessoires/Groupe_SEPALUMIC/Gammes/3200/Achat/Achat2012/Ach%20groupe%20mensuel%202012%20accessoir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Nomenclature%2045FR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NOMENCLATURE%20-%2045F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"/>
      <sheetName val="Tableau"/>
      <sheetName val="Base de données"/>
      <sheetName val="Corresp Fournisseur SEPA"/>
      <sheetName val="FOURNISSEURS"/>
      <sheetName val="DERNIER PA"/>
      <sheetName val="ARTICL"/>
      <sheetName val="ARTIC2"/>
      <sheetName val="Module2"/>
      <sheetName val="Feuil1"/>
      <sheetName val="ARTFIN"/>
    </sheetNames>
    <sheetDataSet>
      <sheetData sheetId="0">
        <row r="14">
          <cell r="B14">
            <v>201101</v>
          </cell>
        </row>
      </sheetData>
      <sheetData sheetId="1" refreshError="1"/>
      <sheetData sheetId="2" refreshError="1"/>
      <sheetData sheetId="3"/>
      <sheetData sheetId="4">
        <row r="3">
          <cell r="A3" t="str">
            <v>00000002</v>
          </cell>
        </row>
      </sheetData>
      <sheetData sheetId="5"/>
      <sheetData sheetId="6"/>
      <sheetData sheetId="7">
        <row r="2">
          <cell r="A2" t="str">
            <v>CODART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_PROFILS"/>
      <sheetName val="RECHERCHE_ACCESSOIRES"/>
      <sheetName val="AS400_FATFICH_PROFILS"/>
      <sheetName val="AS400_FATFICH_ACCESSOIRES"/>
      <sheetName val="AS400_ELMFICH_PROFILS"/>
      <sheetName val="AS400_ELMFICH_ACCESSOIRES"/>
      <sheetName val="NOMENCLATURE"/>
      <sheetName val="FRAPPE_1V_OF_PA_800x1200"/>
      <sheetName val="FRAPPE_2V_OF_PA_1400x1200"/>
      <sheetName val="P_FENETRE_1V_OF_PA_900x2150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7">
          <cell r="A7" t="str">
            <v>45FR</v>
          </cell>
          <cell r="B7" t="str">
            <v>FRAPPE_1V_OF_PA_800x1200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_PROFILS"/>
      <sheetName val="RECHERCHE_ACCESSOIRES"/>
      <sheetName val="AS400_FATFICH_PROFILS"/>
      <sheetName val="AS400_FATFICH_ACCESSOIRES"/>
      <sheetName val="AS400_ELMFICH_PROFILS"/>
      <sheetName val="AS400_ELMFICH_ACCESSOIRES"/>
      <sheetName val="NOMENCLATURE"/>
      <sheetName val="-_-_x"/>
      <sheetName val="SYNTHE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A7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  <pageSetUpPr fitToPage="1"/>
  </sheetPr>
  <dimension ref="A1:X27"/>
  <sheetViews>
    <sheetView tabSelected="1" zoomScale="40" zoomScaleNormal="40" workbookViewId="0">
      <pane xSplit="8" ySplit="6" topLeftCell="I7" activePane="bottomRight" state="frozen"/>
      <selection pane="topRight" activeCell="I1" sqref="I1"/>
      <selection pane="bottomLeft" activeCell="A7" sqref="A7"/>
      <selection pane="bottomRight" activeCell="J38" sqref="J38"/>
    </sheetView>
  </sheetViews>
  <sheetFormatPr baseColWidth="10" defaultRowHeight="15" outlineLevelCol="2" x14ac:dyDescent="0.25"/>
  <cols>
    <col min="1" max="1" width="18.7109375" style="1" customWidth="1"/>
    <col min="2" max="2" width="47" style="1" bestFit="1" customWidth="1"/>
    <col min="3" max="3" width="25.28515625" customWidth="1"/>
    <col min="4" max="4" width="21.7109375" style="1" bestFit="1" customWidth="1"/>
    <col min="5" max="5" width="18.28515625" bestFit="1" customWidth="1"/>
    <col min="6" max="6" width="22.28515625" style="1" bestFit="1" customWidth="1"/>
    <col min="7" max="8" width="16" style="1" bestFit="1" customWidth="1"/>
    <col min="9" max="12" width="25.140625" style="3" customWidth="1" outlineLevel="1"/>
    <col min="13" max="13" width="18.28515625" style="3" customWidth="1" outlineLevel="1"/>
    <col min="14" max="14" width="24" style="5" customWidth="1" outlineLevel="2"/>
    <col min="15" max="15" width="24" style="44" customWidth="1" outlineLevel="2"/>
    <col min="16" max="16" width="24" style="3" customWidth="1" outlineLevel="2"/>
    <col min="17" max="17" width="16.5703125" style="3" customWidth="1" outlineLevel="1"/>
    <col min="18" max="20" width="23.42578125" style="3" customWidth="1" outlineLevel="1"/>
    <col min="21" max="22" width="29.85546875" customWidth="1" outlineLevel="1"/>
    <col min="23" max="23" width="91.140625" customWidth="1"/>
    <col min="24" max="24" width="12.28515625" customWidth="1"/>
  </cols>
  <sheetData>
    <row r="1" spans="1:24" ht="31.5" thickBot="1" x14ac:dyDescent="0.3">
      <c r="A1" s="1" t="str">
        <f>[2]SYNTHESE!$B$7</f>
        <v>FRAPPE_1V_OF_PA_800x1200</v>
      </c>
      <c r="F1" s="2"/>
      <c r="G1" s="2"/>
      <c r="H1" s="2"/>
      <c r="J1" s="4" t="s">
        <v>0</v>
      </c>
      <c r="L1" s="4" t="s">
        <v>1</v>
      </c>
      <c r="O1" s="5"/>
      <c r="P1" s="4" t="s">
        <v>2</v>
      </c>
    </row>
    <row r="2" spans="1:24" ht="20.100000000000001" customHeight="1" thickBot="1" x14ac:dyDescent="0.3">
      <c r="J2" s="6">
        <v>2.74</v>
      </c>
      <c r="L2" s="6">
        <v>2.74</v>
      </c>
      <c r="O2" s="5"/>
      <c r="P2" s="6">
        <v>0.65</v>
      </c>
    </row>
    <row r="3" spans="1:24" ht="20.100000000000001" customHeight="1" x14ac:dyDescent="0.25">
      <c r="O3" s="5"/>
    </row>
    <row r="4" spans="1:24" ht="24.95" customHeight="1" thickBot="1" x14ac:dyDescent="0.3">
      <c r="B4" s="7"/>
      <c r="C4" s="7"/>
      <c r="E4" s="7"/>
      <c r="I4" s="49"/>
      <c r="J4" s="49"/>
      <c r="K4" s="49"/>
      <c r="L4" s="49"/>
      <c r="M4" s="49"/>
      <c r="N4" s="8"/>
      <c r="O4" s="8"/>
      <c r="P4" s="9"/>
      <c r="Q4" s="50"/>
      <c r="R4" s="50"/>
      <c r="S4" s="9"/>
      <c r="T4" s="9"/>
    </row>
    <row r="5" spans="1:24" ht="61.5" customHeight="1" thickBot="1" x14ac:dyDescent="0.35">
      <c r="B5" s="10"/>
      <c r="C5" s="11"/>
      <c r="D5" s="10"/>
      <c r="E5" s="11"/>
      <c r="F5" s="10"/>
      <c r="G5" s="10"/>
      <c r="H5" s="10"/>
      <c r="I5" s="51" t="s">
        <v>3</v>
      </c>
      <c r="J5" s="52"/>
      <c r="K5" s="52"/>
      <c r="L5" s="52"/>
      <c r="M5" s="53"/>
      <c r="N5" s="54" t="s">
        <v>4</v>
      </c>
      <c r="O5" s="55"/>
      <c r="P5" s="56"/>
      <c r="Q5" s="51" t="s">
        <v>5</v>
      </c>
      <c r="R5" s="52"/>
      <c r="S5" s="53"/>
      <c r="T5" s="12" t="s">
        <v>6</v>
      </c>
      <c r="U5" s="13" t="s">
        <v>7</v>
      </c>
      <c r="V5" s="14" t="s">
        <v>8</v>
      </c>
    </row>
    <row r="6" spans="1:24" ht="39" customHeight="1" thickBot="1" x14ac:dyDescent="0.3">
      <c r="A6" s="15" t="s">
        <v>9</v>
      </c>
      <c r="B6" s="16" t="s">
        <v>10</v>
      </c>
      <c r="C6" s="17" t="s">
        <v>30</v>
      </c>
      <c r="D6" s="16" t="s">
        <v>11</v>
      </c>
      <c r="E6" s="17" t="s">
        <v>12</v>
      </c>
      <c r="F6" s="18" t="s">
        <v>13</v>
      </c>
      <c r="G6" s="18" t="s">
        <v>14</v>
      </c>
      <c r="H6" s="19" t="s">
        <v>15</v>
      </c>
      <c r="I6" s="20" t="s">
        <v>16</v>
      </c>
      <c r="J6" s="21" t="s">
        <v>17</v>
      </c>
      <c r="K6" s="22" t="s">
        <v>18</v>
      </c>
      <c r="L6" s="21" t="s">
        <v>19</v>
      </c>
      <c r="M6" s="23" t="s">
        <v>20</v>
      </c>
      <c r="N6" s="24" t="s">
        <v>21</v>
      </c>
      <c r="O6" s="25" t="s">
        <v>22</v>
      </c>
      <c r="P6" s="26" t="s">
        <v>23</v>
      </c>
      <c r="Q6" s="22" t="s">
        <v>24</v>
      </c>
      <c r="R6" s="27" t="s">
        <v>25</v>
      </c>
      <c r="S6" s="23" t="s">
        <v>26</v>
      </c>
      <c r="T6" s="28" t="s">
        <v>27</v>
      </c>
      <c r="U6" s="28" t="s">
        <v>27</v>
      </c>
      <c r="V6" s="29" t="s">
        <v>27</v>
      </c>
      <c r="W6" s="19" t="s">
        <v>29</v>
      </c>
      <c r="X6" s="47"/>
    </row>
    <row r="7" spans="1:24" ht="30" customHeight="1" x14ac:dyDescent="0.25">
      <c r="A7" s="30" t="str">
        <f>[3]SYNTHESE!$A$7</f>
        <v/>
      </c>
      <c r="B7" s="38"/>
      <c r="C7" s="31"/>
      <c r="D7" s="32"/>
      <c r="E7" s="32"/>
      <c r="F7" s="33"/>
      <c r="G7" s="43"/>
      <c r="H7" s="43"/>
      <c r="I7" s="34"/>
      <c r="J7" s="39"/>
      <c r="K7" s="35"/>
      <c r="L7" s="39"/>
      <c r="M7" s="36"/>
      <c r="N7" s="36"/>
      <c r="O7" s="40"/>
      <c r="P7" s="39"/>
      <c r="Q7" s="36"/>
      <c r="R7" s="36"/>
      <c r="S7" s="36"/>
      <c r="T7" s="37"/>
      <c r="U7" s="41"/>
      <c r="V7" s="42"/>
      <c r="W7" s="46"/>
      <c r="X7" s="48" t="s">
        <v>28</v>
      </c>
    </row>
    <row r="8" spans="1:24" ht="30" customHeight="1" x14ac:dyDescent="0.25">
      <c r="A8" s="30"/>
      <c r="B8" s="38"/>
      <c r="C8" s="31"/>
      <c r="D8" s="32"/>
      <c r="E8" s="32"/>
      <c r="F8" s="33"/>
      <c r="G8" s="43"/>
      <c r="H8" s="43"/>
      <c r="I8" s="34"/>
      <c r="J8" s="39"/>
      <c r="K8" s="35"/>
      <c r="L8" s="39"/>
      <c r="M8" s="36"/>
      <c r="N8" s="36"/>
      <c r="O8" s="40"/>
      <c r="P8" s="39"/>
      <c r="Q8" s="36"/>
      <c r="R8" s="36"/>
      <c r="S8" s="36"/>
      <c r="T8" s="37"/>
      <c r="U8" s="41"/>
      <c r="V8" s="42"/>
      <c r="W8" s="46"/>
      <c r="X8" s="48" t="s">
        <v>28</v>
      </c>
    </row>
    <row r="9" spans="1:24" ht="30" customHeight="1" x14ac:dyDescent="0.25">
      <c r="A9" s="30"/>
      <c r="B9" s="38"/>
      <c r="C9" s="31"/>
      <c r="D9" s="32"/>
      <c r="E9" s="32"/>
      <c r="F9" s="33"/>
      <c r="G9" s="43"/>
      <c r="H9" s="43"/>
      <c r="I9" s="34"/>
      <c r="J9" s="39"/>
      <c r="K9" s="35"/>
      <c r="L9" s="39"/>
      <c r="M9" s="36"/>
      <c r="N9" s="36"/>
      <c r="O9" s="40"/>
      <c r="P9" s="39"/>
      <c r="Q9" s="36"/>
      <c r="R9" s="36"/>
      <c r="S9" s="36"/>
      <c r="T9" s="37"/>
      <c r="U9" s="41"/>
      <c r="V9" s="42"/>
      <c r="W9" s="46"/>
      <c r="X9" s="48" t="s">
        <v>28</v>
      </c>
    </row>
    <row r="10" spans="1:24" ht="30" customHeight="1" x14ac:dyDescent="0.25">
      <c r="A10" s="30"/>
      <c r="B10" s="38"/>
      <c r="C10" s="31"/>
      <c r="D10" s="32"/>
      <c r="E10" s="32"/>
      <c r="F10" s="33"/>
      <c r="G10" s="43"/>
      <c r="H10" s="43"/>
      <c r="I10" s="34"/>
      <c r="J10" s="39"/>
      <c r="K10" s="35"/>
      <c r="L10" s="39"/>
      <c r="M10" s="36"/>
      <c r="N10" s="36"/>
      <c r="O10" s="40"/>
      <c r="P10" s="39"/>
      <c r="Q10" s="36"/>
      <c r="R10" s="36"/>
      <c r="S10" s="36"/>
      <c r="T10" s="37"/>
      <c r="U10" s="41"/>
      <c r="V10" s="42"/>
      <c r="W10" s="46"/>
      <c r="X10" s="48" t="s">
        <v>28</v>
      </c>
    </row>
    <row r="11" spans="1:24" ht="30" customHeight="1" x14ac:dyDescent="0.25">
      <c r="A11" s="30"/>
      <c r="B11" s="38"/>
      <c r="C11" s="31"/>
      <c r="D11" s="32"/>
      <c r="E11" s="32"/>
      <c r="F11" s="33"/>
      <c r="G11" s="43"/>
      <c r="H11" s="43"/>
      <c r="I11" s="34"/>
      <c r="J11" s="39"/>
      <c r="K11" s="35"/>
      <c r="L11" s="39"/>
      <c r="M11" s="36"/>
      <c r="N11" s="36"/>
      <c r="O11" s="40"/>
      <c r="P11" s="39"/>
      <c r="Q11" s="36"/>
      <c r="R11" s="36"/>
      <c r="S11" s="36"/>
      <c r="T11" s="37"/>
      <c r="U11" s="41"/>
      <c r="V11" s="42"/>
      <c r="W11" s="46"/>
      <c r="X11" s="48" t="s">
        <v>28</v>
      </c>
    </row>
    <row r="12" spans="1:24" ht="30" customHeight="1" x14ac:dyDescent="0.25">
      <c r="A12" s="30"/>
      <c r="B12" s="38"/>
      <c r="C12" s="31"/>
      <c r="D12" s="32"/>
      <c r="E12" s="32"/>
      <c r="F12" s="33"/>
      <c r="G12" s="43"/>
      <c r="H12" s="43"/>
      <c r="I12" s="34"/>
      <c r="J12" s="39"/>
      <c r="K12" s="35"/>
      <c r="L12" s="39"/>
      <c r="M12" s="36"/>
      <c r="N12" s="36"/>
      <c r="O12" s="40"/>
      <c r="P12" s="39"/>
      <c r="Q12" s="36"/>
      <c r="R12" s="36"/>
      <c r="S12" s="36"/>
      <c r="T12" s="37"/>
      <c r="U12" s="41"/>
      <c r="V12" s="42"/>
      <c r="W12" s="46"/>
      <c r="X12" s="48" t="s">
        <v>28</v>
      </c>
    </row>
    <row r="13" spans="1:24" ht="30" customHeight="1" x14ac:dyDescent="0.25">
      <c r="A13" s="30"/>
      <c r="B13" s="38"/>
      <c r="C13" s="31"/>
      <c r="D13" s="32"/>
      <c r="E13" s="32"/>
      <c r="F13" s="33"/>
      <c r="G13" s="43"/>
      <c r="H13" s="43"/>
      <c r="I13" s="34"/>
      <c r="J13" s="39"/>
      <c r="K13" s="35"/>
      <c r="L13" s="39"/>
      <c r="M13" s="36"/>
      <c r="N13" s="36"/>
      <c r="O13" s="40"/>
      <c r="P13" s="39"/>
      <c r="Q13" s="36"/>
      <c r="R13" s="36"/>
      <c r="S13" s="36"/>
      <c r="T13" s="37"/>
      <c r="U13" s="41"/>
      <c r="V13" s="42"/>
      <c r="W13" s="46"/>
      <c r="X13" s="48" t="s">
        <v>28</v>
      </c>
    </row>
    <row r="14" spans="1:24" ht="30" customHeight="1" x14ac:dyDescent="0.25">
      <c r="A14" s="30"/>
      <c r="B14" s="38"/>
      <c r="C14" s="31"/>
      <c r="D14" s="32"/>
      <c r="E14" s="32"/>
      <c r="F14" s="33"/>
      <c r="G14" s="43"/>
      <c r="H14" s="43"/>
      <c r="I14" s="34"/>
      <c r="J14" s="39"/>
      <c r="K14" s="35"/>
      <c r="L14" s="39"/>
      <c r="M14" s="36"/>
      <c r="N14" s="36"/>
      <c r="O14" s="40"/>
      <c r="P14" s="39"/>
      <c r="Q14" s="36"/>
      <c r="R14" s="36"/>
      <c r="S14" s="36"/>
      <c r="T14" s="37"/>
      <c r="U14" s="41"/>
      <c r="V14" s="42"/>
      <c r="W14" s="46"/>
      <c r="X14" s="48" t="s">
        <v>28</v>
      </c>
    </row>
    <row r="15" spans="1:24" ht="30" customHeight="1" x14ac:dyDescent="0.25">
      <c r="A15" s="30"/>
      <c r="B15" s="38"/>
      <c r="C15" s="31"/>
      <c r="D15" s="32"/>
      <c r="E15" s="32"/>
      <c r="F15" s="33"/>
      <c r="G15" s="43"/>
      <c r="H15" s="43"/>
      <c r="I15" s="34"/>
      <c r="J15" s="39"/>
      <c r="K15" s="35"/>
      <c r="L15" s="39"/>
      <c r="M15" s="36"/>
      <c r="N15" s="36"/>
      <c r="O15" s="40"/>
      <c r="P15" s="39"/>
      <c r="Q15" s="36"/>
      <c r="R15" s="36"/>
      <c r="S15" s="36"/>
      <c r="T15" s="37"/>
      <c r="U15" s="41"/>
      <c r="V15" s="42"/>
      <c r="W15" s="46"/>
      <c r="X15" s="48" t="s">
        <v>28</v>
      </c>
    </row>
    <row r="16" spans="1:24" ht="30" customHeight="1" x14ac:dyDescent="0.25">
      <c r="A16" s="30"/>
      <c r="B16" s="38"/>
      <c r="C16" s="31"/>
      <c r="D16" s="32"/>
      <c r="E16" s="32"/>
      <c r="F16" s="33"/>
      <c r="G16" s="43"/>
      <c r="H16" s="43"/>
      <c r="I16" s="34"/>
      <c r="J16" s="39"/>
      <c r="K16" s="35"/>
      <c r="L16" s="39"/>
      <c r="M16" s="36"/>
      <c r="N16" s="36"/>
      <c r="O16" s="40"/>
      <c r="P16" s="39"/>
      <c r="Q16" s="36"/>
      <c r="R16" s="36"/>
      <c r="S16" s="36"/>
      <c r="T16" s="37"/>
      <c r="U16" s="41"/>
      <c r="V16" s="42"/>
      <c r="W16" s="46"/>
      <c r="X16" s="48" t="s">
        <v>28</v>
      </c>
    </row>
    <row r="17" spans="1:24" ht="30" customHeight="1" x14ac:dyDescent="0.25">
      <c r="A17" s="30"/>
      <c r="B17" s="38"/>
      <c r="C17" s="31"/>
      <c r="D17" s="32"/>
      <c r="E17" s="32"/>
      <c r="F17" s="33"/>
      <c r="G17" s="43"/>
      <c r="H17" s="43"/>
      <c r="I17" s="34"/>
      <c r="J17" s="39"/>
      <c r="K17" s="35"/>
      <c r="L17" s="39"/>
      <c r="M17" s="36"/>
      <c r="N17" s="36"/>
      <c r="O17" s="40"/>
      <c r="P17" s="39"/>
      <c r="Q17" s="36"/>
      <c r="R17" s="36"/>
      <c r="S17" s="36"/>
      <c r="T17" s="37"/>
      <c r="U17" s="41"/>
      <c r="V17" s="42"/>
      <c r="W17" s="46"/>
      <c r="X17" s="48" t="s">
        <v>28</v>
      </c>
    </row>
    <row r="18" spans="1:24" ht="30" customHeight="1" x14ac:dyDescent="0.25">
      <c r="A18" s="30"/>
      <c r="B18" s="38"/>
      <c r="C18" s="31"/>
      <c r="D18" s="32"/>
      <c r="E18" s="32"/>
      <c r="F18" s="33"/>
      <c r="G18" s="43"/>
      <c r="H18" s="43"/>
      <c r="I18" s="34"/>
      <c r="J18" s="39"/>
      <c r="K18" s="35"/>
      <c r="L18" s="39"/>
      <c r="M18" s="36"/>
      <c r="N18" s="36"/>
      <c r="O18" s="40"/>
      <c r="P18" s="39"/>
      <c r="Q18" s="36"/>
      <c r="R18" s="36"/>
      <c r="S18" s="36"/>
      <c r="T18" s="37"/>
      <c r="U18" s="41"/>
      <c r="V18" s="42"/>
      <c r="W18" s="46"/>
      <c r="X18" s="48" t="s">
        <v>28</v>
      </c>
    </row>
    <row r="19" spans="1:24" ht="30" customHeight="1" x14ac:dyDescent="0.25">
      <c r="A19" s="30"/>
      <c r="B19" s="38"/>
      <c r="C19" s="31"/>
      <c r="D19" s="32"/>
      <c r="E19" s="32"/>
      <c r="F19" s="33"/>
      <c r="G19" s="43"/>
      <c r="H19" s="43"/>
      <c r="I19" s="34"/>
      <c r="J19" s="39"/>
      <c r="K19" s="35"/>
      <c r="L19" s="39"/>
      <c r="M19" s="36"/>
      <c r="N19" s="36"/>
      <c r="O19" s="40"/>
      <c r="P19" s="39"/>
      <c r="Q19" s="36"/>
      <c r="R19" s="36"/>
      <c r="S19" s="36"/>
      <c r="T19" s="37"/>
      <c r="U19" s="41"/>
      <c r="V19" s="42"/>
      <c r="W19" s="46"/>
      <c r="X19" s="48" t="s">
        <v>28</v>
      </c>
    </row>
    <row r="20" spans="1:24" ht="30" customHeight="1" x14ac:dyDescent="0.25">
      <c r="A20" s="30"/>
      <c r="B20" s="38"/>
      <c r="C20" s="31"/>
      <c r="D20" s="32"/>
      <c r="E20" s="32"/>
      <c r="F20" s="33"/>
      <c r="G20" s="43"/>
      <c r="H20" s="43"/>
      <c r="I20" s="34"/>
      <c r="J20" s="39"/>
      <c r="K20" s="35"/>
      <c r="L20" s="39"/>
      <c r="M20" s="36"/>
      <c r="N20" s="36"/>
      <c r="O20" s="40"/>
      <c r="P20" s="39"/>
      <c r="Q20" s="36"/>
      <c r="R20" s="36"/>
      <c r="S20" s="36"/>
      <c r="T20" s="37"/>
      <c r="U20" s="41"/>
      <c r="V20" s="42"/>
      <c r="W20" s="46"/>
      <c r="X20" s="48" t="s">
        <v>28</v>
      </c>
    </row>
    <row r="21" spans="1:24" ht="31.5" x14ac:dyDescent="0.25">
      <c r="A21" s="30"/>
      <c r="B21" s="38"/>
      <c r="C21" s="31"/>
      <c r="D21" s="32"/>
      <c r="E21" s="32"/>
      <c r="F21" s="33"/>
      <c r="G21" s="43"/>
      <c r="H21" s="43"/>
      <c r="I21" s="34"/>
      <c r="J21" s="39"/>
      <c r="K21" s="35"/>
      <c r="L21" s="39"/>
      <c r="M21" s="36"/>
      <c r="N21" s="36"/>
      <c r="O21" s="40"/>
      <c r="P21" s="39"/>
      <c r="Q21" s="36"/>
      <c r="R21" s="36"/>
      <c r="S21" s="36"/>
      <c r="T21" s="37"/>
      <c r="U21" s="41"/>
      <c r="V21" s="42"/>
      <c r="W21" s="46"/>
      <c r="X21" s="48" t="s">
        <v>28</v>
      </c>
    </row>
    <row r="22" spans="1:24" ht="31.5" x14ac:dyDescent="0.25">
      <c r="A22" s="30"/>
      <c r="B22" s="38"/>
      <c r="C22" s="31"/>
      <c r="D22" s="32"/>
      <c r="E22" s="32"/>
      <c r="F22" s="33"/>
      <c r="G22" s="43"/>
      <c r="H22" s="43"/>
      <c r="I22" s="34"/>
      <c r="J22" s="39"/>
      <c r="K22" s="35"/>
      <c r="L22" s="39"/>
      <c r="M22" s="36"/>
      <c r="N22" s="36"/>
      <c r="O22" s="40"/>
      <c r="P22" s="39"/>
      <c r="Q22" s="36"/>
      <c r="R22" s="36"/>
      <c r="S22" s="36"/>
      <c r="T22" s="37"/>
      <c r="U22" s="41"/>
      <c r="V22" s="42"/>
      <c r="W22" s="46"/>
      <c r="X22" s="48" t="s">
        <v>28</v>
      </c>
    </row>
    <row r="23" spans="1:24" ht="31.5" x14ac:dyDescent="0.25">
      <c r="A23" s="30" t="str">
        <f t="shared" ref="A23:A26" ca="1" si="0">IF(ISERROR(INDIRECT(LEFT(B23,100)&amp;"!$C$7")),"",(INDIRECT(LEFT(B23,100)&amp;"!$C$7")))</f>
        <v/>
      </c>
      <c r="B23" s="38"/>
      <c r="C23" s="31" t="str">
        <f t="shared" ref="C23:C26" ca="1" si="1">IF(ISERROR(MATCH("§§§",(INDIRECT((LEFT(B23,100))&amp;"!B:B")),0)),"",MATCH("§§§",(INDIRECT((LEFT(B23,100))&amp;"!B:B")),0))</f>
        <v/>
      </c>
      <c r="D23" s="32" t="str">
        <f t="shared" ref="D23:D26" ca="1" si="2">IF(ISERROR(INDIRECT(LEFT(B23,100)&amp;"!$C$4")),"",(INDIRECT(LEFT(B23,100)&amp;"!$C$4")))</f>
        <v/>
      </c>
      <c r="E23" s="32" t="str">
        <f t="shared" ref="E23:E26" ca="1" si="3">IF(ISERROR(INDIRECT(LEFT(B23,100)&amp;"!$C$5")),"",(INDIRECT(LEFT(B23,100)&amp;"!$C$5")))</f>
        <v/>
      </c>
      <c r="F23" s="33" t="str">
        <f t="shared" ref="F23:F26" ca="1" si="4">IF(ISERROR(INDIRECT(LEFT(B23,100)&amp;"!$C$6")),"",(INDIRECT(LEFT(B23,100)&amp;"!$C$6")))</f>
        <v/>
      </c>
      <c r="G23" s="43"/>
      <c r="H23" s="43"/>
      <c r="I23" s="34" t="str">
        <f t="shared" ref="I23:I26" ca="1" si="5">IF(ISERROR(INDIRECT(LEFT(B23,100)&amp;"!L"&amp;(LEFT(C23,100)))),"",(INDIRECT(LEFT(B23,100)&amp;"!L"&amp;(LEFT(C23,100)))))</f>
        <v/>
      </c>
      <c r="J23" s="39" t="str">
        <f t="shared" ref="J23:J26" ca="1" si="6">IF(ISERROR(I23*$J$2),"",(I23*$J$2))</f>
        <v/>
      </c>
      <c r="K23" s="35" t="str">
        <f t="shared" ref="K23:K26" ca="1" si="7">IF(ISERROR(INDIRECT(LEFT(B23,100)&amp;"!U"&amp;(LEFT(C23,100)))),"",(INDIRECT(LEFT(B23,100)&amp;"!U"&amp;(LEFT(C23,100)))))</f>
        <v/>
      </c>
      <c r="L23" s="39" t="str">
        <f t="shared" ref="L23:L26" ca="1" si="8">IF(ISERROR(K23*$L$2),"",(K23*$L$2))</f>
        <v/>
      </c>
      <c r="M23" s="36" t="str">
        <f t="shared" ref="M23:M26" ca="1" si="9">IF(ISERROR(INDIRECT(LEFT($B23,100)&amp;"!M"&amp;(LEFT($C23,100)))),"",(INDIRECT(LEFT($B23,100)&amp;"!M"&amp;(LEFT($C23,100)))))</f>
        <v/>
      </c>
      <c r="N23" s="36" t="str">
        <f t="shared" ref="N23:N26" ca="1" si="10">IF(ISERROR(INDIRECT(LEFT($B23,100)&amp;"!Q"&amp;(LEFT($C23,100)))),"",(INDIRECT(LEFT($B23,100)&amp;"!Q"&amp;(LEFT($C23,100)))))</f>
        <v/>
      </c>
      <c r="O23" s="40" t="str">
        <f t="shared" ref="O23:O26" ca="1" si="11">IF(ISERROR(INDIRECT(LEFT($B23,100)&amp;"!S"&amp;(LEFT($C23,100)))),"",(INDIRECT(LEFT($B23,100)&amp;"!S"&amp;(LEFT($C23,100)))))</f>
        <v/>
      </c>
      <c r="P23" s="39" t="str">
        <f t="shared" ref="P23:P26" ca="1" si="12">IF(ISERROR(O23*$P$2),"",(O23*$P$2))</f>
        <v/>
      </c>
      <c r="Q23" s="36" t="str">
        <f t="shared" ref="Q23:Q26" ca="1" si="13">IF(ISERROR(INDIRECT(LEFT($B23,100)&amp;"!N"&amp;(LEFT($C23,100)))),"",(INDIRECT(LEFT($B23,100)&amp;"!N"&amp;(LEFT($C23,100)))))</f>
        <v/>
      </c>
      <c r="R23" s="36" t="str">
        <f t="shared" ref="R23:R26" ca="1" si="14">IF(ISERROR(INDIRECT(LEFT($B23,100)&amp;"!P"&amp;(LEFT($C23,100)))),"",(INDIRECT(LEFT($B23,100)&amp;"!P"&amp;(LEFT($C23,100)))))</f>
        <v/>
      </c>
      <c r="S23" s="36" t="str">
        <f t="shared" ref="S23:S26" ca="1" si="15">IF(ISERROR(INDIRECT(LEFT($B23,100)&amp;"!O"&amp;(LEFT($C23,100)))),"",(INDIRECT(LEFT($B23,100)&amp;"!O"&amp;(LEFT($C23,100)))))</f>
        <v/>
      </c>
      <c r="T23" s="37" t="str">
        <f t="shared" ref="T23:T26" ca="1" si="16">IF(ISERROR(INDIRECT(LEFT(B23,100)&amp;"!V"&amp;(LEFT(C23,100)))),"",(INDIRECT(LEFT(B23,100)&amp;"!V"&amp;(LEFT(C23,100)))))</f>
        <v/>
      </c>
      <c r="U23" s="41" t="str">
        <f t="shared" ref="U23:U26" ca="1" si="17">IF(ISERROR(INDIRECT(LEFT(B23,100)&amp;"!W"&amp;(LEFT(C23,100)))),"",(INDIRECT(LEFT(B23,100)&amp;"!W"&amp;(LEFT(C23,100)))))</f>
        <v/>
      </c>
      <c r="V23" s="42" t="str">
        <f t="shared" ref="V23:V26" ca="1" si="18">IF(ISERROR(R23+Q23+P23+N23+M23+J23+L23+S23+U23),"",(R23+Q23+P23+N23+M23+J23+L23+S23+T23))</f>
        <v/>
      </c>
      <c r="W23" s="46"/>
      <c r="X23" s="48" t="s">
        <v>28</v>
      </c>
    </row>
    <row r="24" spans="1:24" ht="31.5" x14ac:dyDescent="0.25">
      <c r="A24" s="30" t="str">
        <f t="shared" ca="1" si="0"/>
        <v/>
      </c>
      <c r="B24" s="38"/>
      <c r="C24" s="31" t="str">
        <f t="shared" ca="1" si="1"/>
        <v/>
      </c>
      <c r="D24" s="32" t="str">
        <f t="shared" ca="1" si="2"/>
        <v/>
      </c>
      <c r="E24" s="32" t="str">
        <f t="shared" ca="1" si="3"/>
        <v/>
      </c>
      <c r="F24" s="33" t="str">
        <f t="shared" ca="1" si="4"/>
        <v/>
      </c>
      <c r="G24" s="43"/>
      <c r="H24" s="43"/>
      <c r="I24" s="34" t="str">
        <f t="shared" ca="1" si="5"/>
        <v/>
      </c>
      <c r="J24" s="39" t="str">
        <f t="shared" ca="1" si="6"/>
        <v/>
      </c>
      <c r="K24" s="35" t="str">
        <f t="shared" ca="1" si="7"/>
        <v/>
      </c>
      <c r="L24" s="39" t="str">
        <f t="shared" ca="1" si="8"/>
        <v/>
      </c>
      <c r="M24" s="36" t="str">
        <f t="shared" ca="1" si="9"/>
        <v/>
      </c>
      <c r="N24" s="36" t="str">
        <f t="shared" ca="1" si="10"/>
        <v/>
      </c>
      <c r="O24" s="40" t="str">
        <f t="shared" ca="1" si="11"/>
        <v/>
      </c>
      <c r="P24" s="39" t="str">
        <f t="shared" ca="1" si="12"/>
        <v/>
      </c>
      <c r="Q24" s="36" t="str">
        <f t="shared" ca="1" si="13"/>
        <v/>
      </c>
      <c r="R24" s="36" t="str">
        <f t="shared" ca="1" si="14"/>
        <v/>
      </c>
      <c r="S24" s="36" t="str">
        <f t="shared" ca="1" si="15"/>
        <v/>
      </c>
      <c r="T24" s="37" t="str">
        <f t="shared" ca="1" si="16"/>
        <v/>
      </c>
      <c r="U24" s="41" t="str">
        <f t="shared" ca="1" si="17"/>
        <v/>
      </c>
      <c r="V24" s="42" t="str">
        <f t="shared" ca="1" si="18"/>
        <v/>
      </c>
      <c r="W24" s="46"/>
      <c r="X24" s="48" t="s">
        <v>28</v>
      </c>
    </row>
    <row r="25" spans="1:24" ht="31.5" x14ac:dyDescent="0.25">
      <c r="A25" s="30" t="str">
        <f t="shared" ca="1" si="0"/>
        <v/>
      </c>
      <c r="B25" s="38"/>
      <c r="C25" s="31" t="str">
        <f t="shared" ca="1" si="1"/>
        <v/>
      </c>
      <c r="D25" s="32" t="str">
        <f t="shared" ca="1" si="2"/>
        <v/>
      </c>
      <c r="E25" s="32" t="str">
        <f t="shared" ca="1" si="3"/>
        <v/>
      </c>
      <c r="F25" s="33" t="str">
        <f t="shared" ca="1" si="4"/>
        <v/>
      </c>
      <c r="G25" s="43"/>
      <c r="H25" s="43"/>
      <c r="I25" s="34" t="str">
        <f t="shared" ca="1" si="5"/>
        <v/>
      </c>
      <c r="J25" s="39" t="str">
        <f t="shared" ca="1" si="6"/>
        <v/>
      </c>
      <c r="K25" s="35" t="str">
        <f t="shared" ca="1" si="7"/>
        <v/>
      </c>
      <c r="L25" s="39" t="str">
        <f t="shared" ca="1" si="8"/>
        <v/>
      </c>
      <c r="M25" s="36" t="str">
        <f t="shared" ca="1" si="9"/>
        <v/>
      </c>
      <c r="N25" s="36" t="str">
        <f t="shared" ca="1" si="10"/>
        <v/>
      </c>
      <c r="O25" s="40" t="str">
        <f t="shared" ca="1" si="11"/>
        <v/>
      </c>
      <c r="P25" s="39" t="str">
        <f t="shared" ca="1" si="12"/>
        <v/>
      </c>
      <c r="Q25" s="36" t="str">
        <f t="shared" ca="1" si="13"/>
        <v/>
      </c>
      <c r="R25" s="36" t="str">
        <f t="shared" ca="1" si="14"/>
        <v/>
      </c>
      <c r="S25" s="36" t="str">
        <f t="shared" ca="1" si="15"/>
        <v/>
      </c>
      <c r="T25" s="37" t="str">
        <f t="shared" ca="1" si="16"/>
        <v/>
      </c>
      <c r="U25" s="41" t="str">
        <f t="shared" ca="1" si="17"/>
        <v/>
      </c>
      <c r="V25" s="42" t="str">
        <f t="shared" ca="1" si="18"/>
        <v/>
      </c>
      <c r="W25" s="46"/>
      <c r="X25" s="48" t="s">
        <v>28</v>
      </c>
    </row>
    <row r="26" spans="1:24" ht="31.5" x14ac:dyDescent="0.25">
      <c r="A26" s="30" t="str">
        <f t="shared" ca="1" si="0"/>
        <v/>
      </c>
      <c r="B26" s="38"/>
      <c r="C26" s="31" t="str">
        <f t="shared" ca="1" si="1"/>
        <v/>
      </c>
      <c r="D26" s="32" t="str">
        <f t="shared" ca="1" si="2"/>
        <v/>
      </c>
      <c r="E26" s="32" t="str">
        <f t="shared" ca="1" si="3"/>
        <v/>
      </c>
      <c r="F26" s="33" t="str">
        <f t="shared" ca="1" si="4"/>
        <v/>
      </c>
      <c r="G26" s="43"/>
      <c r="H26" s="43"/>
      <c r="I26" s="34" t="str">
        <f t="shared" ca="1" si="5"/>
        <v/>
      </c>
      <c r="J26" s="39" t="str">
        <f t="shared" ca="1" si="6"/>
        <v/>
      </c>
      <c r="K26" s="35" t="str">
        <f t="shared" ca="1" si="7"/>
        <v/>
      </c>
      <c r="L26" s="39" t="str">
        <f t="shared" ca="1" si="8"/>
        <v/>
      </c>
      <c r="M26" s="36" t="str">
        <f t="shared" ca="1" si="9"/>
        <v/>
      </c>
      <c r="N26" s="36" t="str">
        <f t="shared" ca="1" si="10"/>
        <v/>
      </c>
      <c r="O26" s="40" t="str">
        <f t="shared" ca="1" si="11"/>
        <v/>
      </c>
      <c r="P26" s="39" t="str">
        <f t="shared" ca="1" si="12"/>
        <v/>
      </c>
      <c r="Q26" s="36" t="str">
        <f t="shared" ca="1" si="13"/>
        <v/>
      </c>
      <c r="R26" s="36" t="str">
        <f t="shared" ca="1" si="14"/>
        <v/>
      </c>
      <c r="S26" s="36" t="str">
        <f t="shared" ca="1" si="15"/>
        <v/>
      </c>
      <c r="T26" s="37" t="str">
        <f t="shared" ca="1" si="16"/>
        <v/>
      </c>
      <c r="U26" s="41" t="str">
        <f t="shared" ca="1" si="17"/>
        <v/>
      </c>
      <c r="V26" s="42" t="str">
        <f t="shared" ca="1" si="18"/>
        <v/>
      </c>
      <c r="W26" s="46"/>
      <c r="X26" s="48" t="s">
        <v>28</v>
      </c>
    </row>
    <row r="27" spans="1:24" ht="31.5" x14ac:dyDescent="0.25">
      <c r="X27" s="45"/>
    </row>
  </sheetData>
  <autoFilter ref="A6:X6"/>
  <mergeCells count="5">
    <mergeCell ref="I4:M4"/>
    <mergeCell ref="Q4:R4"/>
    <mergeCell ref="I5:M5"/>
    <mergeCell ref="N5:P5"/>
    <mergeCell ref="Q5:S5"/>
  </mergeCells>
  <conditionalFormatting sqref="F1:H1 D7:D26">
    <cfRule type="cellIs" dxfId="1" priority="3" operator="equal">
      <formula>#REF!</formula>
    </cfRule>
    <cfRule type="cellIs" dxfId="0" priority="4" operator="equal">
      <formula>$F$1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47" orientation="landscape" r:id="rId1"/>
  <headerFooter>
    <oddFooter>&amp;C&amp;Z&amp;F&amp;R&amp;D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SYNTHESES</vt:lpstr>
      <vt:lpstr>SYNTHESES!Zone_d_impression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Guillaume Klinuski</cp:lastModifiedBy>
  <dcterms:created xsi:type="dcterms:W3CDTF">2014-05-19T20:06:16Z</dcterms:created>
  <dcterms:modified xsi:type="dcterms:W3CDTF">2014-06-03T09:42:11Z</dcterms:modified>
</cp:coreProperties>
</file>