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ESSAI SIR 2013\"/>
    </mc:Choice>
  </mc:AlternateContent>
  <bookViews>
    <workbookView xWindow="0" yWindow="0" windowWidth="15345" windowHeight="3900" tabRatio="589"/>
  </bookViews>
  <sheets>
    <sheet name="Feuil2" sheetId="3" r:id="rId1"/>
  </sheets>
  <definedNames>
    <definedName name="_xlnm._FilterDatabase" localSheetId="0" hidden="1">Feuil2!$D$2:$AH$2</definedName>
    <definedName name="avct100">IF(Feuil2!$R1="","",Feuil2!$M1*Feuil2!$R1*0.25)</definedName>
    <definedName name="avct25">IF(Feuil2!$O1="","",Feuil2!$M1*Feuil2!$O1*0.25)</definedName>
    <definedName name="avct50">IF(Feuil2!$P1="","",Feuil2!$M1*Feuil2!$P1*0.5)</definedName>
    <definedName name="avct75">IF(Feuil2!$Q1="","",Feuil2!$M1*Feuil2!$Q1*0.75)</definedName>
    <definedName name="calc">IF(AND(Feuil2!AW$3=Feuil2!$AD1,Feuil2!$AD1=Feuil2!$AE1,Feuil2!$AD1=Feuil2!$AF1,Feuil2!$AD1=Feuil2!$AG1),avct100,IF(AND(Feuil2!AW$3=Feuil2!$AD1,Feuil2!$AD1=Feuil2!$AE1,Feuil2!$AD1=Feuil2!$AF1),avct75,IF(AND(Feuil2!AW$3=Feuil2!$AD1,Feuil2!$AD1=Feuil2!$AE1,Feuil2!$AD1=Feuil2!$AG1),avct100,IF(AND(Feuil2!AW$3=Feuil2!$AD1,Feuil2!$AD1=Feuil2!$AF1,Feuil2!$AD1=Feuil2!$AG1),avct100,IF(AND(Feuil2!AW$3=Feuil2!$AD1,Feuil2!$AD1=Feuil2!$AE1),avct50,IF(AND(Feuil2!AW$3=Feuil2!$AD1,Feuil2!$AD1=Feuil2!$AF1),avct75,IF(AND(Feuil2!AW$3=Feuil2!$AD1,Feuil2!$AD1=Feuil2!$AG1),avct100,IF(AND(Feuil2!AW$3=Feuil2!$AE1,Feuil2!$AE1=Feuil2!$AF1,Feuil2!$AE1=Feuil2!$AG1),avct100,IF(AND(Feuil2!AW$3=Feuil2!$AE1,Feuil2!$AE1=Feuil2!$AF1),avct75,IF(AND(Feuil2!AW$3=Feuil2!$AE1,Feuil2!$AE1=Feuil2!$AG1),avct100,IF(AND(Feuil2!AW$3=Feuil2!$AF1,Feuil2!$AF1=Feuil2!$AG1),avct100,IF(Feuil2!AW$3=Feuil2!$AD1,avct25,IF(AND(Feuil2!AW$3=Feuil2!$AE1,Feuil2!$O1=""),avct50,IF(AND(Feuil2!AW$3=Feuil2!$AE1,Feuil2!$O1&lt;&gt;""),avct50-avct25,IF(AND(Feuil2!AW$3=Feuil2!$AF1,Feuil2!$P1="",Feuil2!$O1=""),avct75,IF(AND(Feuil2!AW$3=Feuil2!$AF1,Feuil2!$P1="",Feuil2!$O1&lt;&gt;""),avct75-avct25,IF(AND(Feuil2!AW$3=Feuil2!$AF1,Feuil2!$P1&lt;&gt;"",Feuil2!$O1=""),avct75-avct50,IF(AND(Feuil2!AW$3=Feuil2!$AF1,Feuil2!$P1&lt;&gt;"",Feuil2!$O1&lt;&gt;""),avct75-avct50,IF(AND(Feuil2!AW$3=Feuil2!$AG1,Feuil2!$O1="",Feuil2!$P1="",Feuil2!$Q1=""),avct100,IF(AND(Feuil2!AW$3=Feuil2!$AG1,Feuil2!$O1&lt;&gt;"",Feuil2!$P1="",Feuil2!$Q1=""),avct100-avct25,IF(AND(Feuil2!AW$3=Feuil2!$AG1,Feuil2!$O1&lt;&gt;"",Feuil2!$P1&lt;&gt;"",Feuil2!$Q1=""),avct100-avct50,IF(AND(Feuil2!AW$3=Feuil2!$AG1,Feuil2!$O1&lt;&gt;"",Feuil2!$P1="",Feuil2!$Q1&lt;&gt;""),avct100-avct75,IF(AND(Feuil2!AW$3=Feuil2!$AG1,Feuil2!$O1="",Feuil2!$P1&lt;&gt;"",Feuil2!$Q1&lt;&gt;""),avct100-avct75,IF(AND(Feuil2!AW$3=Feuil2!$AG1,Feuil2!$O1="",Feuil2!$P1="",Feuil2!$Q1&lt;&gt;""),avct100-avct75,IF(AND(Feuil2!AW$3=Feuil2!$AG1,Feuil2!$O1="",Feuil2!$P1&lt;&gt;"",Feuil2!$Q1=""),avct100-avct50,IF(AND(Feuil2!AW$3=Feuil2!$AG1,Feuil2!$O1&lt;&gt;"",Feuil2!$P1&lt;&gt;"",Feuil2!$Q1&lt;&gt;""),avct100-avct75,""))))))))))))))))))))))))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68" i="3" l="1"/>
  <c r="Y383" i="3"/>
  <c r="Y384" i="3"/>
  <c r="Y69" i="3"/>
  <c r="Y459" i="3"/>
  <c r="Y52" i="3"/>
  <c r="Y346" i="3"/>
  <c r="Y3" i="3"/>
  <c r="Y7" i="3"/>
  <c r="Y62" i="3"/>
  <c r="Y127" i="3"/>
  <c r="Y168" i="3"/>
  <c r="Y128" i="3"/>
  <c r="Y385" i="3"/>
  <c r="Y8" i="3"/>
  <c r="Y386" i="3"/>
  <c r="Y199" i="3"/>
  <c r="Y387" i="3"/>
  <c r="Y388" i="3"/>
  <c r="Y200" i="3"/>
  <c r="Y389" i="3"/>
  <c r="Y390" i="3"/>
  <c r="Y201" i="3"/>
  <c r="Y190" i="3"/>
  <c r="Y391" i="3"/>
  <c r="Y392" i="3"/>
  <c r="Y393" i="3"/>
  <c r="Y169" i="3"/>
  <c r="Y394" i="3"/>
  <c r="Y70" i="3"/>
  <c r="Y395" i="3"/>
  <c r="Y396" i="3"/>
  <c r="Y71" i="3"/>
  <c r="Y72" i="3"/>
  <c r="Y73" i="3"/>
  <c r="Y74" i="3"/>
  <c r="Y75" i="3"/>
  <c r="Y76" i="3"/>
  <c r="Y111" i="3"/>
  <c r="Y202" i="3"/>
  <c r="Y397" i="3"/>
  <c r="Y461" i="3"/>
  <c r="Y112" i="3"/>
  <c r="Y203" i="3"/>
  <c r="Y398" i="3"/>
  <c r="Y113" i="3"/>
  <c r="Y204" i="3"/>
  <c r="Y399" i="3"/>
  <c r="Y114" i="3"/>
  <c r="Y205" i="3"/>
  <c r="Y400" i="3"/>
  <c r="Y115" i="3"/>
  <c r="Y206" i="3"/>
  <c r="Y401" i="3"/>
  <c r="Y116" i="3"/>
  <c r="Y207" i="3"/>
  <c r="Y402" i="3"/>
  <c r="Y129" i="3"/>
  <c r="Y63" i="3"/>
  <c r="Y77" i="3"/>
  <c r="Y130" i="3"/>
  <c r="Y64" i="3"/>
  <c r="Y78" i="3"/>
  <c r="Y131" i="3"/>
  <c r="Y65" i="3"/>
  <c r="Y79" i="3"/>
  <c r="Y117" i="3"/>
  <c r="Y403" i="3"/>
  <c r="Y404" i="3"/>
  <c r="Y227" i="3"/>
  <c r="Y228" i="3"/>
  <c r="Y229" i="3"/>
  <c r="Y141" i="3"/>
  <c r="Y348" i="3"/>
  <c r="Y230" i="3"/>
  <c r="Y231" i="3"/>
  <c r="Y232" i="3"/>
  <c r="Y349" i="3"/>
  <c r="Y233" i="3"/>
  <c r="Y234" i="3"/>
  <c r="Y142" i="3"/>
  <c r="Y350" i="3"/>
  <c r="Y235" i="3"/>
  <c r="Y351" i="3"/>
  <c r="Y15" i="3"/>
  <c r="Y236" i="3"/>
  <c r="Y183" i="3"/>
  <c r="Y237" i="3"/>
  <c r="Y16" i="3"/>
  <c r="Y238" i="3"/>
  <c r="Y352" i="3"/>
  <c r="Y239" i="3"/>
  <c r="Y240" i="3"/>
  <c r="Y17" i="3"/>
  <c r="Y241" i="3"/>
  <c r="Y18" i="3"/>
  <c r="Y184" i="3"/>
  <c r="Y353" i="3"/>
  <c r="Y242" i="3"/>
  <c r="Y243" i="3"/>
  <c r="Y143" i="3"/>
  <c r="Y354" i="3"/>
  <c r="Y244" i="3"/>
  <c r="Y245" i="3"/>
  <c r="Y246" i="3"/>
  <c r="Y19" i="3"/>
  <c r="Y247" i="3"/>
  <c r="Y405" i="3"/>
  <c r="Y406" i="3"/>
  <c r="Y407" i="3"/>
  <c r="Y53" i="3"/>
  <c r="Y408" i="3"/>
  <c r="Y409" i="3"/>
  <c r="Y347" i="3"/>
  <c r="Y290" i="3"/>
  <c r="Y291" i="3"/>
  <c r="Y118" i="3"/>
  <c r="Y292" i="3"/>
  <c r="Y293" i="3"/>
  <c r="Y294" i="3"/>
  <c r="Y5" i="3"/>
  <c r="Y9" i="3"/>
  <c r="Y66" i="3"/>
  <c r="Y208" i="3"/>
  <c r="Y209" i="3"/>
  <c r="Y6" i="3"/>
  <c r="Y210" i="3"/>
  <c r="Y10" i="3"/>
  <c r="Y80" i="3"/>
  <c r="Y126" i="3"/>
  <c r="Y54" i="3"/>
  <c r="Y211" i="3"/>
  <c r="Y212" i="3"/>
  <c r="Y410" i="3"/>
  <c r="Y411" i="3"/>
  <c r="Y170" i="3"/>
  <c r="Y119" i="3"/>
  <c r="Y109" i="3"/>
  <c r="Y110" i="3"/>
  <c r="Y81" i="3"/>
  <c r="Y171" i="3"/>
  <c r="Y213" i="3"/>
  <c r="Y412" i="3"/>
  <c r="Y413" i="3"/>
  <c r="Y414" i="3"/>
  <c r="Y415" i="3"/>
  <c r="Y172" i="3"/>
  <c r="Y416" i="3"/>
  <c r="Y173" i="3"/>
  <c r="Y417" i="3"/>
  <c r="Y132" i="3"/>
  <c r="Y82" i="3"/>
  <c r="Y83" i="3"/>
  <c r="Y133" i="3"/>
  <c r="Y84" i="3"/>
  <c r="Y85" i="3"/>
  <c r="Y134" i="3"/>
  <c r="Y86" i="3"/>
  <c r="Y87" i="3"/>
  <c r="Y295" i="3"/>
  <c r="Y299" i="3"/>
  <c r="Y49" i="3"/>
  <c r="Y344" i="3"/>
  <c r="Y418" i="3"/>
  <c r="Y214" i="3"/>
  <c r="Y100" i="3"/>
  <c r="Y419" i="3"/>
  <c r="Y50" i="3"/>
  <c r="Y345" i="3"/>
  <c r="Y248" i="3"/>
  <c r="Y249" i="3"/>
  <c r="Y250" i="3"/>
  <c r="Y251" i="3"/>
  <c r="Y20" i="3"/>
  <c r="Y355" i="3"/>
  <c r="Y21" i="3"/>
  <c r="Y252" i="3"/>
  <c r="Y253" i="3"/>
  <c r="Y254" i="3"/>
  <c r="Y22" i="3"/>
  <c r="Y23" i="3"/>
  <c r="Y255" i="3"/>
  <c r="Y185" i="3"/>
  <c r="Y356" i="3"/>
  <c r="Y256" i="3"/>
  <c r="Y257" i="3"/>
  <c r="Y24" i="3"/>
  <c r="Y258" i="3"/>
  <c r="Y357" i="3"/>
  <c r="Y259" i="3"/>
  <c r="Y260" i="3"/>
  <c r="Y25" i="3"/>
  <c r="Y26" i="3"/>
  <c r="Y261" i="3"/>
  <c r="Y358" i="3"/>
  <c r="Y262" i="3"/>
  <c r="Y263" i="3"/>
  <c r="Y27" i="3"/>
  <c r="Y28" i="3"/>
  <c r="Y264" i="3"/>
  <c r="Y359" i="3"/>
  <c r="Y265" i="3"/>
  <c r="Y266" i="3"/>
  <c r="Y267" i="3"/>
  <c r="Y360" i="3"/>
  <c r="Y320" i="3"/>
  <c r="Y321" i="3"/>
  <c r="Y322" i="3"/>
  <c r="Y323" i="3"/>
  <c r="Y324" i="3"/>
  <c r="Y325" i="3"/>
  <c r="Y460" i="3"/>
  <c r="Y11" i="3"/>
  <c r="Y420" i="3"/>
  <c r="Y88" i="3"/>
  <c r="Y332" i="3"/>
  <c r="Y300" i="3"/>
  <c r="Y301" i="3"/>
  <c r="Y120" i="3"/>
  <c r="Y4" i="3"/>
  <c r="Y135" i="3"/>
  <c r="Y89" i="3"/>
  <c r="Y215" i="3"/>
  <c r="Y421" i="3"/>
  <c r="Y422" i="3"/>
  <c r="Y90" i="3"/>
  <c r="Y91" i="3"/>
  <c r="Y55" i="3"/>
  <c r="Y423" i="3"/>
  <c r="Y424" i="3"/>
  <c r="Y425" i="3"/>
  <c r="Y426" i="3"/>
  <c r="Y136" i="3"/>
  <c r="Y196" i="3"/>
  <c r="Y101" i="3"/>
  <c r="Y180" i="3"/>
  <c r="Y427" i="3"/>
  <c r="Y102" i="3"/>
  <c r="Y181" i="3"/>
  <c r="Y428" i="3"/>
  <c r="Y103" i="3"/>
  <c r="Y429" i="3"/>
  <c r="Y104" i="3"/>
  <c r="Y430" i="3"/>
  <c r="Y268" i="3"/>
  <c r="Y269" i="3"/>
  <c r="Y29" i="3"/>
  <c r="Y30" i="3"/>
  <c r="Y270" i="3"/>
  <c r="Y186" i="3"/>
  <c r="Y361" i="3"/>
  <c r="Y271" i="3"/>
  <c r="Y272" i="3"/>
  <c r="Y31" i="3"/>
  <c r="Y32" i="3"/>
  <c r="Y273" i="3"/>
  <c r="Y362" i="3"/>
  <c r="Y274" i="3"/>
  <c r="Y275" i="3"/>
  <c r="Y33" i="3"/>
  <c r="Y276" i="3"/>
  <c r="Y277" i="3"/>
  <c r="Y363" i="3"/>
  <c r="Y278" i="3"/>
  <c r="Y34" i="3"/>
  <c r="Y279" i="3"/>
  <c r="Y280" i="3"/>
  <c r="Y35" i="3"/>
  <c r="Y364" i="3"/>
  <c r="Y431" i="3"/>
  <c r="Y432" i="3"/>
  <c r="Y433" i="3"/>
  <c r="Y92" i="3"/>
  <c r="Y93" i="3"/>
  <c r="Y12" i="3"/>
  <c r="Y216" i="3"/>
  <c r="Y333" i="3"/>
  <c r="Y334" i="3"/>
  <c r="Y137" i="3"/>
  <c r="Y125" i="3"/>
  <c r="Y224" i="3"/>
  <c r="Y341" i="3"/>
  <c r="Y217" i="3"/>
  <c r="Y335" i="3"/>
  <c r="Y13" i="3"/>
  <c r="Y434" i="3"/>
  <c r="Y336" i="3"/>
  <c r="Y337" i="3"/>
  <c r="Y342" i="3"/>
  <c r="Y182" i="3"/>
  <c r="Y338" i="3"/>
  <c r="Y302" i="3"/>
  <c r="Y225" i="3"/>
  <c r="Y303" i="3"/>
  <c r="Y304" i="3"/>
  <c r="Y305" i="3"/>
  <c r="Y306" i="3"/>
  <c r="Y307" i="3"/>
  <c r="Y308" i="3"/>
  <c r="Y218" i="3"/>
  <c r="Y435" i="3"/>
  <c r="Y436" i="3"/>
  <c r="Y437" i="3"/>
  <c r="Y177" i="3"/>
  <c r="Y138" i="3"/>
  <c r="Y94" i="3"/>
  <c r="Y178" i="3"/>
  <c r="Y139" i="3"/>
  <c r="Y95" i="3"/>
  <c r="Y179" i="3"/>
  <c r="Y140" i="3"/>
  <c r="Y96" i="3"/>
  <c r="Y281" i="3"/>
  <c r="Y36" i="3"/>
  <c r="Y37" i="3"/>
  <c r="Y38" i="3"/>
  <c r="Y282" i="3"/>
  <c r="Y365" i="3"/>
  <c r="Y283" i="3"/>
  <c r="Y39" i="3"/>
  <c r="Y40" i="3"/>
  <c r="Y366" i="3"/>
  <c r="Y284" i="3"/>
  <c r="Y41" i="3"/>
  <c r="Y42" i="3"/>
  <c r="Y367" i="3"/>
  <c r="Y285" i="3"/>
  <c r="Y43" i="3"/>
  <c r="Y44" i="3"/>
  <c r="Y368" i="3"/>
  <c r="Y339" i="3"/>
  <c r="Y219" i="3"/>
  <c r="Y174" i="3"/>
  <c r="Y220" i="3"/>
  <c r="Y221" i="3"/>
  <c r="Y343" i="3"/>
  <c r="Y309" i="3"/>
  <c r="Y310" i="3"/>
  <c r="Y226" i="3"/>
  <c r="Y187" i="3"/>
  <c r="Y438" i="3"/>
  <c r="Y175" i="3"/>
  <c r="Y439" i="3"/>
  <c r="Y176" i="3"/>
  <c r="Y59" i="3"/>
  <c r="Y197" i="3"/>
  <c r="Y105" i="3"/>
  <c r="Y288" i="3"/>
  <c r="Y144" i="3"/>
  <c r="Y370" i="3"/>
  <c r="Y106" i="3"/>
  <c r="Y145" i="3"/>
  <c r="Y289" i="3"/>
  <c r="Y371" i="3"/>
  <c r="Y146" i="3"/>
  <c r="Y147" i="3"/>
  <c r="Y372" i="3"/>
  <c r="Y148" i="3"/>
  <c r="Y107" i="3"/>
  <c r="Y149" i="3"/>
  <c r="Y373" i="3"/>
  <c r="Y440" i="3"/>
  <c r="Y296" i="3"/>
  <c r="Y57" i="3"/>
  <c r="Y58" i="3"/>
  <c r="Y340" i="3"/>
  <c r="Y441" i="3"/>
  <c r="Y60" i="3"/>
  <c r="Y442" i="3"/>
  <c r="Y443" i="3"/>
  <c r="Y444" i="3"/>
  <c r="Y445" i="3"/>
  <c r="Y446" i="3"/>
  <c r="Y198" i="3"/>
  <c r="Y191" i="3"/>
  <c r="Y192" i="3"/>
  <c r="Y56" i="3"/>
  <c r="Y108" i="3"/>
  <c r="Y150" i="3"/>
  <c r="Y151" i="3"/>
  <c r="Y374" i="3"/>
  <c r="Y152" i="3"/>
  <c r="Y67" i="3"/>
  <c r="Y153" i="3"/>
  <c r="Y375" i="3"/>
  <c r="Y154" i="3"/>
  <c r="Y193" i="3"/>
  <c r="Y155" i="3"/>
  <c r="Y376" i="3"/>
  <c r="Y156" i="3"/>
  <c r="Y194" i="3"/>
  <c r="Y157" i="3"/>
  <c r="Y377" i="3"/>
  <c r="Y158" i="3"/>
  <c r="Y195" i="3"/>
  <c r="Y159" i="3"/>
  <c r="Y378" i="3"/>
  <c r="Y319" i="3"/>
  <c r="Y318" i="3"/>
  <c r="Y297" i="3"/>
  <c r="Y311" i="3"/>
  <c r="Y51" i="3"/>
  <c r="Y61" i="3"/>
  <c r="Y447" i="3"/>
  <c r="Y326" i="3"/>
  <c r="Y327" i="3"/>
  <c r="Y328" i="3"/>
  <c r="Y329" i="3"/>
  <c r="Y330" i="3"/>
  <c r="Y331" i="3"/>
  <c r="Y298" i="3"/>
  <c r="Y97" i="3"/>
  <c r="Y14" i="3"/>
  <c r="Y312" i="3"/>
  <c r="Y313" i="3"/>
  <c r="Y98" i="3"/>
  <c r="Y99" i="3"/>
  <c r="Y314" i="3"/>
  <c r="Y315" i="3"/>
  <c r="Y316" i="3"/>
  <c r="Y317" i="3"/>
  <c r="Y188" i="3"/>
  <c r="Y189" i="3"/>
  <c r="Y448" i="3"/>
  <c r="Y449" i="3"/>
  <c r="Y450" i="3"/>
  <c r="Y451" i="3"/>
  <c r="Y452" i="3"/>
  <c r="Y453" i="3"/>
  <c r="Y286" i="3"/>
  <c r="Y45" i="3"/>
  <c r="Y46" i="3"/>
  <c r="Y369" i="3"/>
  <c r="Y287" i="3"/>
  <c r="Y47" i="3"/>
  <c r="Y48" i="3"/>
  <c r="Y160" i="3"/>
  <c r="Y161" i="3"/>
  <c r="Y379" i="3"/>
  <c r="Y162" i="3"/>
  <c r="Y163" i="3"/>
  <c r="Y380" i="3"/>
  <c r="Y164" i="3"/>
  <c r="Y165" i="3"/>
  <c r="Y381" i="3"/>
  <c r="Y166" i="3"/>
  <c r="Y167" i="3"/>
  <c r="Y382" i="3"/>
  <c r="Y454" i="3"/>
  <c r="Y222" i="3"/>
  <c r="Y455" i="3"/>
  <c r="Y121" i="3"/>
  <c r="Y456" i="3"/>
  <c r="Y122" i="3"/>
  <c r="Y223" i="3"/>
  <c r="Y457" i="3"/>
  <c r="Y123" i="3"/>
  <c r="Y458" i="3"/>
  <c r="Y124" i="3"/>
  <c r="X68" i="3"/>
  <c r="X383" i="3"/>
  <c r="X384" i="3"/>
  <c r="X69" i="3"/>
  <c r="X459" i="3"/>
  <c r="X52" i="3"/>
  <c r="X346" i="3"/>
  <c r="X3" i="3"/>
  <c r="X7" i="3"/>
  <c r="X62" i="3"/>
  <c r="X127" i="3"/>
  <c r="X168" i="3"/>
  <c r="X128" i="3"/>
  <c r="X385" i="3"/>
  <c r="X8" i="3"/>
  <c r="X386" i="3"/>
  <c r="X199" i="3"/>
  <c r="X387" i="3"/>
  <c r="X388" i="3"/>
  <c r="X200" i="3"/>
  <c r="X389" i="3"/>
  <c r="X390" i="3"/>
  <c r="X201" i="3"/>
  <c r="X190" i="3"/>
  <c r="X391" i="3"/>
  <c r="X392" i="3"/>
  <c r="X393" i="3"/>
  <c r="X169" i="3"/>
  <c r="X394" i="3"/>
  <c r="X70" i="3"/>
  <c r="X395" i="3"/>
  <c r="X396" i="3"/>
  <c r="X71" i="3"/>
  <c r="X72" i="3"/>
  <c r="X73" i="3"/>
  <c r="X74" i="3"/>
  <c r="X75" i="3"/>
  <c r="X76" i="3"/>
  <c r="X111" i="3"/>
  <c r="X202" i="3"/>
  <c r="X397" i="3"/>
  <c r="X461" i="3"/>
  <c r="X112" i="3"/>
  <c r="X203" i="3"/>
  <c r="X398" i="3"/>
  <c r="X113" i="3"/>
  <c r="X204" i="3"/>
  <c r="X399" i="3"/>
  <c r="X114" i="3"/>
  <c r="X205" i="3"/>
  <c r="X400" i="3"/>
  <c r="X115" i="3"/>
  <c r="X206" i="3"/>
  <c r="X401" i="3"/>
  <c r="X116" i="3"/>
  <c r="X207" i="3"/>
  <c r="X402" i="3"/>
  <c r="X129" i="3"/>
  <c r="X63" i="3"/>
  <c r="X77" i="3"/>
  <c r="X130" i="3"/>
  <c r="X64" i="3"/>
  <c r="X78" i="3"/>
  <c r="X131" i="3"/>
  <c r="X65" i="3"/>
  <c r="X79" i="3"/>
  <c r="X117" i="3"/>
  <c r="X403" i="3"/>
  <c r="X404" i="3"/>
  <c r="X227" i="3"/>
  <c r="X228" i="3"/>
  <c r="X229" i="3"/>
  <c r="X141" i="3"/>
  <c r="X348" i="3"/>
  <c r="X230" i="3"/>
  <c r="X231" i="3"/>
  <c r="X232" i="3"/>
  <c r="X349" i="3"/>
  <c r="X233" i="3"/>
  <c r="X234" i="3"/>
  <c r="X142" i="3"/>
  <c r="X350" i="3"/>
  <c r="X235" i="3"/>
  <c r="X351" i="3"/>
  <c r="X15" i="3"/>
  <c r="X236" i="3"/>
  <c r="X183" i="3"/>
  <c r="X237" i="3"/>
  <c r="X16" i="3"/>
  <c r="X238" i="3"/>
  <c r="X352" i="3"/>
  <c r="X239" i="3"/>
  <c r="X240" i="3"/>
  <c r="X17" i="3"/>
  <c r="X241" i="3"/>
  <c r="X18" i="3"/>
  <c r="X184" i="3"/>
  <c r="X353" i="3"/>
  <c r="X242" i="3"/>
  <c r="X243" i="3"/>
  <c r="X143" i="3"/>
  <c r="X354" i="3"/>
  <c r="X244" i="3"/>
  <c r="X245" i="3"/>
  <c r="X246" i="3"/>
  <c r="X19" i="3"/>
  <c r="X247" i="3"/>
  <c r="X405" i="3"/>
  <c r="X406" i="3"/>
  <c r="X407" i="3"/>
  <c r="X53" i="3"/>
  <c r="X408" i="3"/>
  <c r="X409" i="3"/>
  <c r="X347" i="3"/>
  <c r="X290" i="3"/>
  <c r="X291" i="3"/>
  <c r="X118" i="3"/>
  <c r="X292" i="3"/>
  <c r="X293" i="3"/>
  <c r="X294" i="3"/>
  <c r="X5" i="3"/>
  <c r="X9" i="3"/>
  <c r="X66" i="3"/>
  <c r="X208" i="3"/>
  <c r="X209" i="3"/>
  <c r="X6" i="3"/>
  <c r="X210" i="3"/>
  <c r="X10" i="3"/>
  <c r="X80" i="3"/>
  <c r="X126" i="3"/>
  <c r="X54" i="3"/>
  <c r="X211" i="3"/>
  <c r="X212" i="3"/>
  <c r="X410" i="3"/>
  <c r="X411" i="3"/>
  <c r="X170" i="3"/>
  <c r="X119" i="3"/>
  <c r="X109" i="3"/>
  <c r="X110" i="3"/>
  <c r="X81" i="3"/>
  <c r="X171" i="3"/>
  <c r="X213" i="3"/>
  <c r="X412" i="3"/>
  <c r="X413" i="3"/>
  <c r="X414" i="3"/>
  <c r="X415" i="3"/>
  <c r="X172" i="3"/>
  <c r="X416" i="3"/>
  <c r="X173" i="3"/>
  <c r="X417" i="3"/>
  <c r="X132" i="3"/>
  <c r="X82" i="3"/>
  <c r="X83" i="3"/>
  <c r="X133" i="3"/>
  <c r="X84" i="3"/>
  <c r="X85" i="3"/>
  <c r="X134" i="3"/>
  <c r="X86" i="3"/>
  <c r="X87" i="3"/>
  <c r="X295" i="3"/>
  <c r="X299" i="3"/>
  <c r="X49" i="3"/>
  <c r="X344" i="3"/>
  <c r="X418" i="3"/>
  <c r="X214" i="3"/>
  <c r="X100" i="3"/>
  <c r="X419" i="3"/>
  <c r="X50" i="3"/>
  <c r="X345" i="3"/>
  <c r="X248" i="3"/>
  <c r="X249" i="3"/>
  <c r="X250" i="3"/>
  <c r="X251" i="3"/>
  <c r="X20" i="3"/>
  <c r="X355" i="3"/>
  <c r="X21" i="3"/>
  <c r="X252" i="3"/>
  <c r="X253" i="3"/>
  <c r="X254" i="3"/>
  <c r="X22" i="3"/>
  <c r="X23" i="3"/>
  <c r="X255" i="3"/>
  <c r="X185" i="3"/>
  <c r="X356" i="3"/>
  <c r="X256" i="3"/>
  <c r="X257" i="3"/>
  <c r="X24" i="3"/>
  <c r="X258" i="3"/>
  <c r="X357" i="3"/>
  <c r="X259" i="3"/>
  <c r="X260" i="3"/>
  <c r="X25" i="3"/>
  <c r="X26" i="3"/>
  <c r="X261" i="3"/>
  <c r="X358" i="3"/>
  <c r="X262" i="3"/>
  <c r="X263" i="3"/>
  <c r="X27" i="3"/>
  <c r="X28" i="3"/>
  <c r="X264" i="3"/>
  <c r="X359" i="3"/>
  <c r="X265" i="3"/>
  <c r="X266" i="3"/>
  <c r="X267" i="3"/>
  <c r="X360" i="3"/>
  <c r="X320" i="3"/>
  <c r="X321" i="3"/>
  <c r="X322" i="3"/>
  <c r="X323" i="3"/>
  <c r="X324" i="3"/>
  <c r="X325" i="3"/>
  <c r="X460" i="3"/>
  <c r="X11" i="3"/>
  <c r="X420" i="3"/>
  <c r="X88" i="3"/>
  <c r="X332" i="3"/>
  <c r="X300" i="3"/>
  <c r="X301" i="3"/>
  <c r="X120" i="3"/>
  <c r="X4" i="3"/>
  <c r="X135" i="3"/>
  <c r="X89" i="3"/>
  <c r="X215" i="3"/>
  <c r="X421" i="3"/>
  <c r="X422" i="3"/>
  <c r="X90" i="3"/>
  <c r="X91" i="3"/>
  <c r="X55" i="3"/>
  <c r="X423" i="3"/>
  <c r="X424" i="3"/>
  <c r="X425" i="3"/>
  <c r="X426" i="3"/>
  <c r="X136" i="3"/>
  <c r="X196" i="3"/>
  <c r="X101" i="3"/>
  <c r="X180" i="3"/>
  <c r="X427" i="3"/>
  <c r="X102" i="3"/>
  <c r="X181" i="3"/>
  <c r="X428" i="3"/>
  <c r="X103" i="3"/>
  <c r="X429" i="3"/>
  <c r="X104" i="3"/>
  <c r="X430" i="3"/>
  <c r="X268" i="3"/>
  <c r="X269" i="3"/>
  <c r="X29" i="3"/>
  <c r="X30" i="3"/>
  <c r="X270" i="3"/>
  <c r="X186" i="3"/>
  <c r="X361" i="3"/>
  <c r="X271" i="3"/>
  <c r="X272" i="3"/>
  <c r="X31" i="3"/>
  <c r="X32" i="3"/>
  <c r="X273" i="3"/>
  <c r="X362" i="3"/>
  <c r="X274" i="3"/>
  <c r="X275" i="3"/>
  <c r="X33" i="3"/>
  <c r="X276" i="3"/>
  <c r="X277" i="3"/>
  <c r="X363" i="3"/>
  <c r="X278" i="3"/>
  <c r="X34" i="3"/>
  <c r="X279" i="3"/>
  <c r="X280" i="3"/>
  <c r="X35" i="3"/>
  <c r="X364" i="3"/>
  <c r="X431" i="3"/>
  <c r="X432" i="3"/>
  <c r="X433" i="3"/>
  <c r="X92" i="3"/>
  <c r="X93" i="3"/>
  <c r="X12" i="3"/>
  <c r="X216" i="3"/>
  <c r="X333" i="3"/>
  <c r="X334" i="3"/>
  <c r="X137" i="3"/>
  <c r="X125" i="3"/>
  <c r="X224" i="3"/>
  <c r="X341" i="3"/>
  <c r="X217" i="3"/>
  <c r="X335" i="3"/>
  <c r="X13" i="3"/>
  <c r="X434" i="3"/>
  <c r="X336" i="3"/>
  <c r="X337" i="3"/>
  <c r="X342" i="3"/>
  <c r="X182" i="3"/>
  <c r="X338" i="3"/>
  <c r="X302" i="3"/>
  <c r="X225" i="3"/>
  <c r="X303" i="3"/>
  <c r="X304" i="3"/>
  <c r="X305" i="3"/>
  <c r="X306" i="3"/>
  <c r="X307" i="3"/>
  <c r="X308" i="3"/>
  <c r="X218" i="3"/>
  <c r="X435" i="3"/>
  <c r="X436" i="3"/>
  <c r="X437" i="3"/>
  <c r="X177" i="3"/>
  <c r="X138" i="3"/>
  <c r="X94" i="3"/>
  <c r="X178" i="3"/>
  <c r="X139" i="3"/>
  <c r="X95" i="3"/>
  <c r="X179" i="3"/>
  <c r="X140" i="3"/>
  <c r="X96" i="3"/>
  <c r="X281" i="3"/>
  <c r="X36" i="3"/>
  <c r="X37" i="3"/>
  <c r="X38" i="3"/>
  <c r="X282" i="3"/>
  <c r="X365" i="3"/>
  <c r="X283" i="3"/>
  <c r="X39" i="3"/>
  <c r="X40" i="3"/>
  <c r="X366" i="3"/>
  <c r="X284" i="3"/>
  <c r="X41" i="3"/>
  <c r="X42" i="3"/>
  <c r="X367" i="3"/>
  <c r="X285" i="3"/>
  <c r="X43" i="3"/>
  <c r="X44" i="3"/>
  <c r="X368" i="3"/>
  <c r="X339" i="3"/>
  <c r="X219" i="3"/>
  <c r="X174" i="3"/>
  <c r="X220" i="3"/>
  <c r="X221" i="3"/>
  <c r="X343" i="3"/>
  <c r="X309" i="3"/>
  <c r="X310" i="3"/>
  <c r="X226" i="3"/>
  <c r="X187" i="3"/>
  <c r="X438" i="3"/>
  <c r="X175" i="3"/>
  <c r="X439" i="3"/>
  <c r="X176" i="3"/>
  <c r="X59" i="3"/>
  <c r="X197" i="3"/>
  <c r="X105" i="3"/>
  <c r="X288" i="3"/>
  <c r="X144" i="3"/>
  <c r="X370" i="3"/>
  <c r="X106" i="3"/>
  <c r="X145" i="3"/>
  <c r="X289" i="3"/>
  <c r="X371" i="3"/>
  <c r="X146" i="3"/>
  <c r="X147" i="3"/>
  <c r="X372" i="3"/>
  <c r="X148" i="3"/>
  <c r="X107" i="3"/>
  <c r="X149" i="3"/>
  <c r="X373" i="3"/>
  <c r="X440" i="3"/>
  <c r="X296" i="3"/>
  <c r="X57" i="3"/>
  <c r="X58" i="3"/>
  <c r="X340" i="3"/>
  <c r="X441" i="3"/>
  <c r="X60" i="3"/>
  <c r="X442" i="3"/>
  <c r="X443" i="3"/>
  <c r="X444" i="3"/>
  <c r="X445" i="3"/>
  <c r="X446" i="3"/>
  <c r="X198" i="3"/>
  <c r="X191" i="3"/>
  <c r="X192" i="3"/>
  <c r="X56" i="3"/>
  <c r="X108" i="3"/>
  <c r="X150" i="3"/>
  <c r="X151" i="3"/>
  <c r="X374" i="3"/>
  <c r="X152" i="3"/>
  <c r="X67" i="3"/>
  <c r="X153" i="3"/>
  <c r="X375" i="3"/>
  <c r="X154" i="3"/>
  <c r="X193" i="3"/>
  <c r="X155" i="3"/>
  <c r="X376" i="3"/>
  <c r="X156" i="3"/>
  <c r="X194" i="3"/>
  <c r="X157" i="3"/>
  <c r="X377" i="3"/>
  <c r="X158" i="3"/>
  <c r="X195" i="3"/>
  <c r="X159" i="3"/>
  <c r="X378" i="3"/>
  <c r="X319" i="3"/>
  <c r="X318" i="3"/>
  <c r="X297" i="3"/>
  <c r="X311" i="3"/>
  <c r="X51" i="3"/>
  <c r="X61" i="3"/>
  <c r="X447" i="3"/>
  <c r="X326" i="3"/>
  <c r="X327" i="3"/>
  <c r="X328" i="3"/>
  <c r="X329" i="3"/>
  <c r="X330" i="3"/>
  <c r="X331" i="3"/>
  <c r="X298" i="3"/>
  <c r="X97" i="3"/>
  <c r="X14" i="3"/>
  <c r="X312" i="3"/>
  <c r="X313" i="3"/>
  <c r="X98" i="3"/>
  <c r="X99" i="3"/>
  <c r="X314" i="3"/>
  <c r="X315" i="3"/>
  <c r="X316" i="3"/>
  <c r="X317" i="3"/>
  <c r="X188" i="3"/>
  <c r="X189" i="3"/>
  <c r="X448" i="3"/>
  <c r="X449" i="3"/>
  <c r="X450" i="3"/>
  <c r="X451" i="3"/>
  <c r="X452" i="3"/>
  <c r="X453" i="3"/>
  <c r="X286" i="3"/>
  <c r="X45" i="3"/>
  <c r="X46" i="3"/>
  <c r="X369" i="3"/>
  <c r="X287" i="3"/>
  <c r="X47" i="3"/>
  <c r="X48" i="3"/>
  <c r="X160" i="3"/>
  <c r="X161" i="3"/>
  <c r="X379" i="3"/>
  <c r="X162" i="3"/>
  <c r="X163" i="3"/>
  <c r="X380" i="3"/>
  <c r="X164" i="3"/>
  <c r="X165" i="3"/>
  <c r="X381" i="3"/>
  <c r="X166" i="3"/>
  <c r="X167" i="3"/>
  <c r="X382" i="3"/>
  <c r="X454" i="3"/>
  <c r="X222" i="3"/>
  <c r="X455" i="3"/>
  <c r="X121" i="3"/>
  <c r="X456" i="3"/>
  <c r="X122" i="3"/>
  <c r="X223" i="3"/>
  <c r="X457" i="3"/>
  <c r="X123" i="3"/>
  <c r="X458" i="3"/>
  <c r="X124" i="3"/>
  <c r="W68" i="3"/>
  <c r="W383" i="3"/>
  <c r="W384" i="3"/>
  <c r="W69" i="3"/>
  <c r="W459" i="3"/>
  <c r="W52" i="3"/>
  <c r="W346" i="3"/>
  <c r="W3" i="3"/>
  <c r="W7" i="3"/>
  <c r="W62" i="3"/>
  <c r="W127" i="3"/>
  <c r="W168" i="3"/>
  <c r="W128" i="3"/>
  <c r="W385" i="3"/>
  <c r="W8" i="3"/>
  <c r="W386" i="3"/>
  <c r="W199" i="3"/>
  <c r="W387" i="3"/>
  <c r="W388" i="3"/>
  <c r="W200" i="3"/>
  <c r="W389" i="3"/>
  <c r="W390" i="3"/>
  <c r="W201" i="3"/>
  <c r="W190" i="3"/>
  <c r="W391" i="3"/>
  <c r="W392" i="3"/>
  <c r="W393" i="3"/>
  <c r="W169" i="3"/>
  <c r="W394" i="3"/>
  <c r="W70" i="3"/>
  <c r="W395" i="3"/>
  <c r="W396" i="3"/>
  <c r="W71" i="3"/>
  <c r="W72" i="3"/>
  <c r="W73" i="3"/>
  <c r="W74" i="3"/>
  <c r="W75" i="3"/>
  <c r="W76" i="3"/>
  <c r="W111" i="3"/>
  <c r="W202" i="3"/>
  <c r="W397" i="3"/>
  <c r="W461" i="3"/>
  <c r="W112" i="3"/>
  <c r="W203" i="3"/>
  <c r="W398" i="3"/>
  <c r="W113" i="3"/>
  <c r="W204" i="3"/>
  <c r="W399" i="3"/>
  <c r="W114" i="3"/>
  <c r="W205" i="3"/>
  <c r="W400" i="3"/>
  <c r="W115" i="3"/>
  <c r="W206" i="3"/>
  <c r="W401" i="3"/>
  <c r="W116" i="3"/>
  <c r="W207" i="3"/>
  <c r="W402" i="3"/>
  <c r="W129" i="3"/>
  <c r="W63" i="3"/>
  <c r="W77" i="3"/>
  <c r="W130" i="3"/>
  <c r="W64" i="3"/>
  <c r="W78" i="3"/>
  <c r="W131" i="3"/>
  <c r="W65" i="3"/>
  <c r="W79" i="3"/>
  <c r="W117" i="3"/>
  <c r="W403" i="3"/>
  <c r="W404" i="3"/>
  <c r="W227" i="3"/>
  <c r="W228" i="3"/>
  <c r="W229" i="3"/>
  <c r="W141" i="3"/>
  <c r="W348" i="3"/>
  <c r="W230" i="3"/>
  <c r="W231" i="3"/>
  <c r="W232" i="3"/>
  <c r="W349" i="3"/>
  <c r="W233" i="3"/>
  <c r="W234" i="3"/>
  <c r="W142" i="3"/>
  <c r="W350" i="3"/>
  <c r="W235" i="3"/>
  <c r="W351" i="3"/>
  <c r="W15" i="3"/>
  <c r="W236" i="3"/>
  <c r="W183" i="3"/>
  <c r="W237" i="3"/>
  <c r="W16" i="3"/>
  <c r="W238" i="3"/>
  <c r="W352" i="3"/>
  <c r="W239" i="3"/>
  <c r="W240" i="3"/>
  <c r="W17" i="3"/>
  <c r="W241" i="3"/>
  <c r="W18" i="3"/>
  <c r="W184" i="3"/>
  <c r="W353" i="3"/>
  <c r="W242" i="3"/>
  <c r="W243" i="3"/>
  <c r="W143" i="3"/>
  <c r="W354" i="3"/>
  <c r="W244" i="3"/>
  <c r="W245" i="3"/>
  <c r="W246" i="3"/>
  <c r="W19" i="3"/>
  <c r="W247" i="3"/>
  <c r="W405" i="3"/>
  <c r="W406" i="3"/>
  <c r="W407" i="3"/>
  <c r="W53" i="3"/>
  <c r="W408" i="3"/>
  <c r="W409" i="3"/>
  <c r="W347" i="3"/>
  <c r="W290" i="3"/>
  <c r="W291" i="3"/>
  <c r="W118" i="3"/>
  <c r="W292" i="3"/>
  <c r="W293" i="3"/>
  <c r="W294" i="3"/>
  <c r="W5" i="3"/>
  <c r="W9" i="3"/>
  <c r="W66" i="3"/>
  <c r="W208" i="3"/>
  <c r="W209" i="3"/>
  <c r="W6" i="3"/>
  <c r="W210" i="3"/>
  <c r="W10" i="3"/>
  <c r="W80" i="3"/>
  <c r="W126" i="3"/>
  <c r="W54" i="3"/>
  <c r="W211" i="3"/>
  <c r="W212" i="3"/>
  <c r="W410" i="3"/>
  <c r="W411" i="3"/>
  <c r="W170" i="3"/>
  <c r="W119" i="3"/>
  <c r="W109" i="3"/>
  <c r="W110" i="3"/>
  <c r="W81" i="3"/>
  <c r="W171" i="3"/>
  <c r="W213" i="3"/>
  <c r="W412" i="3"/>
  <c r="W413" i="3"/>
  <c r="W414" i="3"/>
  <c r="W415" i="3"/>
  <c r="W172" i="3"/>
  <c r="W416" i="3"/>
  <c r="W173" i="3"/>
  <c r="W417" i="3"/>
  <c r="W132" i="3"/>
  <c r="W82" i="3"/>
  <c r="W83" i="3"/>
  <c r="W133" i="3"/>
  <c r="W84" i="3"/>
  <c r="W85" i="3"/>
  <c r="W134" i="3"/>
  <c r="W86" i="3"/>
  <c r="W87" i="3"/>
  <c r="W295" i="3"/>
  <c r="W299" i="3"/>
  <c r="W49" i="3"/>
  <c r="W344" i="3"/>
  <c r="W418" i="3"/>
  <c r="W214" i="3"/>
  <c r="W100" i="3"/>
  <c r="W419" i="3"/>
  <c r="W50" i="3"/>
  <c r="W345" i="3"/>
  <c r="W248" i="3"/>
  <c r="W249" i="3"/>
  <c r="W250" i="3"/>
  <c r="W251" i="3"/>
  <c r="W20" i="3"/>
  <c r="W355" i="3"/>
  <c r="W21" i="3"/>
  <c r="W252" i="3"/>
  <c r="W253" i="3"/>
  <c r="W254" i="3"/>
  <c r="W22" i="3"/>
  <c r="W23" i="3"/>
  <c r="W255" i="3"/>
  <c r="W185" i="3"/>
  <c r="W356" i="3"/>
  <c r="W256" i="3"/>
  <c r="W257" i="3"/>
  <c r="W24" i="3"/>
  <c r="W258" i="3"/>
  <c r="W357" i="3"/>
  <c r="W259" i="3"/>
  <c r="W260" i="3"/>
  <c r="W25" i="3"/>
  <c r="W26" i="3"/>
  <c r="W261" i="3"/>
  <c r="W358" i="3"/>
  <c r="W262" i="3"/>
  <c r="W263" i="3"/>
  <c r="W27" i="3"/>
  <c r="W28" i="3"/>
  <c r="W264" i="3"/>
  <c r="W359" i="3"/>
  <c r="W265" i="3"/>
  <c r="W266" i="3"/>
  <c r="W267" i="3"/>
  <c r="W360" i="3"/>
  <c r="W320" i="3"/>
  <c r="W321" i="3"/>
  <c r="W322" i="3"/>
  <c r="W323" i="3"/>
  <c r="W324" i="3"/>
  <c r="W325" i="3"/>
  <c r="W460" i="3"/>
  <c r="W11" i="3"/>
  <c r="W420" i="3"/>
  <c r="W88" i="3"/>
  <c r="W332" i="3"/>
  <c r="W300" i="3"/>
  <c r="W301" i="3"/>
  <c r="W120" i="3"/>
  <c r="W4" i="3"/>
  <c r="W135" i="3"/>
  <c r="W89" i="3"/>
  <c r="W215" i="3"/>
  <c r="W421" i="3"/>
  <c r="W422" i="3"/>
  <c r="W90" i="3"/>
  <c r="W91" i="3"/>
  <c r="W55" i="3"/>
  <c r="W423" i="3"/>
  <c r="W424" i="3"/>
  <c r="W425" i="3"/>
  <c r="W426" i="3"/>
  <c r="W136" i="3"/>
  <c r="W196" i="3"/>
  <c r="W101" i="3"/>
  <c r="W180" i="3"/>
  <c r="W427" i="3"/>
  <c r="W102" i="3"/>
  <c r="W181" i="3"/>
  <c r="W428" i="3"/>
  <c r="W103" i="3"/>
  <c r="W429" i="3"/>
  <c r="W104" i="3"/>
  <c r="W430" i="3"/>
  <c r="W268" i="3"/>
  <c r="W269" i="3"/>
  <c r="W29" i="3"/>
  <c r="W30" i="3"/>
  <c r="W270" i="3"/>
  <c r="W186" i="3"/>
  <c r="W361" i="3"/>
  <c r="W271" i="3"/>
  <c r="W272" i="3"/>
  <c r="W31" i="3"/>
  <c r="W32" i="3"/>
  <c r="W273" i="3"/>
  <c r="W362" i="3"/>
  <c r="W274" i="3"/>
  <c r="W275" i="3"/>
  <c r="W33" i="3"/>
  <c r="W276" i="3"/>
  <c r="W277" i="3"/>
  <c r="W363" i="3"/>
  <c r="W278" i="3"/>
  <c r="W34" i="3"/>
  <c r="W279" i="3"/>
  <c r="W280" i="3"/>
  <c r="W35" i="3"/>
  <c r="W364" i="3"/>
  <c r="W431" i="3"/>
  <c r="W432" i="3"/>
  <c r="W433" i="3"/>
  <c r="W92" i="3"/>
  <c r="W93" i="3"/>
  <c r="W12" i="3"/>
  <c r="W216" i="3"/>
  <c r="W333" i="3"/>
  <c r="W334" i="3"/>
  <c r="W137" i="3"/>
  <c r="W125" i="3"/>
  <c r="W224" i="3"/>
  <c r="W341" i="3"/>
  <c r="W217" i="3"/>
  <c r="W335" i="3"/>
  <c r="W13" i="3"/>
  <c r="W434" i="3"/>
  <c r="W336" i="3"/>
  <c r="W337" i="3"/>
  <c r="W342" i="3"/>
  <c r="W182" i="3"/>
  <c r="W338" i="3"/>
  <c r="W302" i="3"/>
  <c r="W225" i="3"/>
  <c r="W303" i="3"/>
  <c r="W304" i="3"/>
  <c r="W305" i="3"/>
  <c r="W306" i="3"/>
  <c r="W307" i="3"/>
  <c r="W308" i="3"/>
  <c r="W218" i="3"/>
  <c r="W435" i="3"/>
  <c r="W436" i="3"/>
  <c r="W437" i="3"/>
  <c r="W177" i="3"/>
  <c r="W138" i="3"/>
  <c r="W94" i="3"/>
  <c r="W178" i="3"/>
  <c r="W139" i="3"/>
  <c r="W95" i="3"/>
  <c r="W179" i="3"/>
  <c r="W140" i="3"/>
  <c r="W96" i="3"/>
  <c r="W281" i="3"/>
  <c r="W36" i="3"/>
  <c r="W37" i="3"/>
  <c r="W38" i="3"/>
  <c r="W282" i="3"/>
  <c r="W365" i="3"/>
  <c r="W283" i="3"/>
  <c r="W39" i="3"/>
  <c r="W40" i="3"/>
  <c r="W366" i="3"/>
  <c r="W284" i="3"/>
  <c r="W41" i="3"/>
  <c r="W42" i="3"/>
  <c r="W367" i="3"/>
  <c r="W285" i="3"/>
  <c r="W43" i="3"/>
  <c r="W44" i="3"/>
  <c r="W368" i="3"/>
  <c r="W339" i="3"/>
  <c r="W219" i="3"/>
  <c r="W174" i="3"/>
  <c r="W220" i="3"/>
  <c r="W221" i="3"/>
  <c r="W343" i="3"/>
  <c r="W309" i="3"/>
  <c r="W310" i="3"/>
  <c r="W226" i="3"/>
  <c r="W187" i="3"/>
  <c r="W438" i="3"/>
  <c r="W175" i="3"/>
  <c r="W439" i="3"/>
  <c r="W176" i="3"/>
  <c r="W59" i="3"/>
  <c r="W197" i="3"/>
  <c r="W105" i="3"/>
  <c r="W288" i="3"/>
  <c r="W144" i="3"/>
  <c r="W370" i="3"/>
  <c r="W106" i="3"/>
  <c r="W145" i="3"/>
  <c r="W289" i="3"/>
  <c r="W371" i="3"/>
  <c r="W146" i="3"/>
  <c r="W147" i="3"/>
  <c r="W372" i="3"/>
  <c r="W148" i="3"/>
  <c r="W107" i="3"/>
  <c r="W149" i="3"/>
  <c r="W373" i="3"/>
  <c r="W440" i="3"/>
  <c r="W296" i="3"/>
  <c r="W57" i="3"/>
  <c r="W58" i="3"/>
  <c r="W340" i="3"/>
  <c r="W441" i="3"/>
  <c r="W60" i="3"/>
  <c r="W442" i="3"/>
  <c r="W443" i="3"/>
  <c r="W444" i="3"/>
  <c r="W445" i="3"/>
  <c r="W446" i="3"/>
  <c r="W198" i="3"/>
  <c r="W191" i="3"/>
  <c r="W192" i="3"/>
  <c r="W56" i="3"/>
  <c r="W108" i="3"/>
  <c r="W150" i="3"/>
  <c r="W151" i="3"/>
  <c r="W374" i="3"/>
  <c r="W152" i="3"/>
  <c r="W67" i="3"/>
  <c r="W153" i="3"/>
  <c r="W375" i="3"/>
  <c r="W154" i="3"/>
  <c r="W193" i="3"/>
  <c r="W155" i="3"/>
  <c r="W376" i="3"/>
  <c r="W156" i="3"/>
  <c r="W194" i="3"/>
  <c r="W157" i="3"/>
  <c r="W377" i="3"/>
  <c r="W158" i="3"/>
  <c r="W195" i="3"/>
  <c r="W159" i="3"/>
  <c r="W378" i="3"/>
  <c r="W319" i="3"/>
  <c r="W318" i="3"/>
  <c r="W297" i="3"/>
  <c r="W311" i="3"/>
  <c r="W51" i="3"/>
  <c r="W61" i="3"/>
  <c r="W447" i="3"/>
  <c r="W326" i="3"/>
  <c r="W327" i="3"/>
  <c r="W328" i="3"/>
  <c r="W329" i="3"/>
  <c r="W330" i="3"/>
  <c r="W331" i="3"/>
  <c r="W298" i="3"/>
  <c r="W97" i="3"/>
  <c r="W14" i="3"/>
  <c r="W312" i="3"/>
  <c r="W313" i="3"/>
  <c r="W98" i="3"/>
  <c r="W99" i="3"/>
  <c r="W314" i="3"/>
  <c r="W315" i="3"/>
  <c r="W316" i="3"/>
  <c r="W317" i="3"/>
  <c r="W188" i="3"/>
  <c r="W189" i="3"/>
  <c r="W448" i="3"/>
  <c r="W449" i="3"/>
  <c r="W450" i="3"/>
  <c r="W451" i="3"/>
  <c r="W452" i="3"/>
  <c r="W453" i="3"/>
  <c r="W286" i="3"/>
  <c r="W45" i="3"/>
  <c r="W46" i="3"/>
  <c r="W369" i="3"/>
  <c r="W287" i="3"/>
  <c r="W47" i="3"/>
  <c r="W48" i="3"/>
  <c r="W160" i="3"/>
  <c r="W161" i="3"/>
  <c r="W379" i="3"/>
  <c r="W162" i="3"/>
  <c r="W163" i="3"/>
  <c r="W380" i="3"/>
  <c r="W164" i="3"/>
  <c r="W165" i="3"/>
  <c r="W381" i="3"/>
  <c r="W166" i="3"/>
  <c r="W167" i="3"/>
  <c r="W382" i="3"/>
  <c r="W454" i="3"/>
  <c r="W222" i="3"/>
  <c r="W455" i="3"/>
  <c r="W121" i="3"/>
  <c r="W456" i="3"/>
  <c r="W122" i="3"/>
  <c r="W223" i="3"/>
  <c r="W457" i="3"/>
  <c r="W123" i="3"/>
  <c r="W458" i="3"/>
  <c r="W124" i="3"/>
  <c r="V68" i="3"/>
  <c r="V383" i="3"/>
  <c r="V384" i="3"/>
  <c r="V69" i="3"/>
  <c r="V459" i="3"/>
  <c r="V52" i="3"/>
  <c r="V346" i="3"/>
  <c r="V3" i="3"/>
  <c r="V7" i="3"/>
  <c r="V62" i="3"/>
  <c r="V127" i="3"/>
  <c r="V168" i="3"/>
  <c r="V128" i="3"/>
  <c r="V385" i="3"/>
  <c r="V8" i="3"/>
  <c r="V386" i="3"/>
  <c r="V199" i="3"/>
  <c r="V387" i="3"/>
  <c r="V388" i="3"/>
  <c r="V200" i="3"/>
  <c r="V389" i="3"/>
  <c r="V390" i="3"/>
  <c r="V201" i="3"/>
  <c r="V190" i="3"/>
  <c r="V391" i="3"/>
  <c r="V392" i="3"/>
  <c r="V393" i="3"/>
  <c r="V169" i="3"/>
  <c r="V394" i="3"/>
  <c r="V70" i="3"/>
  <c r="V395" i="3"/>
  <c r="V396" i="3"/>
  <c r="V71" i="3"/>
  <c r="V72" i="3"/>
  <c r="V73" i="3"/>
  <c r="V74" i="3"/>
  <c r="V75" i="3"/>
  <c r="V76" i="3"/>
  <c r="V111" i="3"/>
  <c r="V202" i="3"/>
  <c r="V397" i="3"/>
  <c r="V461" i="3"/>
  <c r="V112" i="3"/>
  <c r="V203" i="3"/>
  <c r="V398" i="3"/>
  <c r="V113" i="3"/>
  <c r="V204" i="3"/>
  <c r="V399" i="3"/>
  <c r="V114" i="3"/>
  <c r="V205" i="3"/>
  <c r="V400" i="3"/>
  <c r="V115" i="3"/>
  <c r="V206" i="3"/>
  <c r="V401" i="3"/>
  <c r="V116" i="3"/>
  <c r="V207" i="3"/>
  <c r="V402" i="3"/>
  <c r="V129" i="3"/>
  <c r="V63" i="3"/>
  <c r="V77" i="3"/>
  <c r="V130" i="3"/>
  <c r="V64" i="3"/>
  <c r="V78" i="3"/>
  <c r="V131" i="3"/>
  <c r="V65" i="3"/>
  <c r="V79" i="3"/>
  <c r="V117" i="3"/>
  <c r="V403" i="3"/>
  <c r="V404" i="3"/>
  <c r="V227" i="3"/>
  <c r="V228" i="3"/>
  <c r="V229" i="3"/>
  <c r="V141" i="3"/>
  <c r="V348" i="3"/>
  <c r="V230" i="3"/>
  <c r="V231" i="3"/>
  <c r="V232" i="3"/>
  <c r="V349" i="3"/>
  <c r="V233" i="3"/>
  <c r="V234" i="3"/>
  <c r="V142" i="3"/>
  <c r="V350" i="3"/>
  <c r="V235" i="3"/>
  <c r="V351" i="3"/>
  <c r="V15" i="3"/>
  <c r="V236" i="3"/>
  <c r="V183" i="3"/>
  <c r="V237" i="3"/>
  <c r="V16" i="3"/>
  <c r="V238" i="3"/>
  <c r="V352" i="3"/>
  <c r="V239" i="3"/>
  <c r="V240" i="3"/>
  <c r="V17" i="3"/>
  <c r="V241" i="3"/>
  <c r="V18" i="3"/>
  <c r="V184" i="3"/>
  <c r="V353" i="3"/>
  <c r="V242" i="3"/>
  <c r="V243" i="3"/>
  <c r="V143" i="3"/>
  <c r="V354" i="3"/>
  <c r="V244" i="3"/>
  <c r="V245" i="3"/>
  <c r="V246" i="3"/>
  <c r="V19" i="3"/>
  <c r="V247" i="3"/>
  <c r="V405" i="3"/>
  <c r="V406" i="3"/>
  <c r="V407" i="3"/>
  <c r="V53" i="3"/>
  <c r="V408" i="3"/>
  <c r="V409" i="3"/>
  <c r="V347" i="3"/>
  <c r="V290" i="3"/>
  <c r="V291" i="3"/>
  <c r="V118" i="3"/>
  <c r="V292" i="3"/>
  <c r="V293" i="3"/>
  <c r="V294" i="3"/>
  <c r="V5" i="3"/>
  <c r="V9" i="3"/>
  <c r="V66" i="3"/>
  <c r="V208" i="3"/>
  <c r="V209" i="3"/>
  <c r="V6" i="3"/>
  <c r="V210" i="3"/>
  <c r="V10" i="3"/>
  <c r="V80" i="3"/>
  <c r="V126" i="3"/>
  <c r="V54" i="3"/>
  <c r="V211" i="3"/>
  <c r="V212" i="3"/>
  <c r="V410" i="3"/>
  <c r="V411" i="3"/>
  <c r="V170" i="3"/>
  <c r="V119" i="3"/>
  <c r="V109" i="3"/>
  <c r="V110" i="3"/>
  <c r="V81" i="3"/>
  <c r="V171" i="3"/>
  <c r="V213" i="3"/>
  <c r="V412" i="3"/>
  <c r="V413" i="3"/>
  <c r="V414" i="3"/>
  <c r="V415" i="3"/>
  <c r="V172" i="3"/>
  <c r="V416" i="3"/>
  <c r="V173" i="3"/>
  <c r="V417" i="3"/>
  <c r="V132" i="3"/>
  <c r="V82" i="3"/>
  <c r="V83" i="3"/>
  <c r="V133" i="3"/>
  <c r="V84" i="3"/>
  <c r="V85" i="3"/>
  <c r="V134" i="3"/>
  <c r="V86" i="3"/>
  <c r="V87" i="3"/>
  <c r="V295" i="3"/>
  <c r="V299" i="3"/>
  <c r="V49" i="3"/>
  <c r="V344" i="3"/>
  <c r="V418" i="3"/>
  <c r="V214" i="3"/>
  <c r="V100" i="3"/>
  <c r="V419" i="3"/>
  <c r="V50" i="3"/>
  <c r="V345" i="3"/>
  <c r="V248" i="3"/>
  <c r="V249" i="3"/>
  <c r="V250" i="3"/>
  <c r="V251" i="3"/>
  <c r="V20" i="3"/>
  <c r="V355" i="3"/>
  <c r="V21" i="3"/>
  <c r="V252" i="3"/>
  <c r="V253" i="3"/>
  <c r="V254" i="3"/>
  <c r="V22" i="3"/>
  <c r="V23" i="3"/>
  <c r="V255" i="3"/>
  <c r="V185" i="3"/>
  <c r="V356" i="3"/>
  <c r="V256" i="3"/>
  <c r="V257" i="3"/>
  <c r="V24" i="3"/>
  <c r="V258" i="3"/>
  <c r="V357" i="3"/>
  <c r="V259" i="3"/>
  <c r="V260" i="3"/>
  <c r="V25" i="3"/>
  <c r="V26" i="3"/>
  <c r="V261" i="3"/>
  <c r="V358" i="3"/>
  <c r="V262" i="3"/>
  <c r="V263" i="3"/>
  <c r="V27" i="3"/>
  <c r="V28" i="3"/>
  <c r="V264" i="3"/>
  <c r="V359" i="3"/>
  <c r="V265" i="3"/>
  <c r="V266" i="3"/>
  <c r="V267" i="3"/>
  <c r="V360" i="3"/>
  <c r="V320" i="3"/>
  <c r="V321" i="3"/>
  <c r="V322" i="3"/>
  <c r="V323" i="3"/>
  <c r="V324" i="3"/>
  <c r="V325" i="3"/>
  <c r="V460" i="3"/>
  <c r="V11" i="3"/>
  <c r="V420" i="3"/>
  <c r="V88" i="3"/>
  <c r="V332" i="3"/>
  <c r="V300" i="3"/>
  <c r="V301" i="3"/>
  <c r="V120" i="3"/>
  <c r="V4" i="3"/>
  <c r="V135" i="3"/>
  <c r="V89" i="3"/>
  <c r="V215" i="3"/>
  <c r="V421" i="3"/>
  <c r="V422" i="3"/>
  <c r="V90" i="3"/>
  <c r="V91" i="3"/>
  <c r="V55" i="3"/>
  <c r="V423" i="3"/>
  <c r="V424" i="3"/>
  <c r="V425" i="3"/>
  <c r="V426" i="3"/>
  <c r="V136" i="3"/>
  <c r="V196" i="3"/>
  <c r="V101" i="3"/>
  <c r="V180" i="3"/>
  <c r="V427" i="3"/>
  <c r="V102" i="3"/>
  <c r="V181" i="3"/>
  <c r="V428" i="3"/>
  <c r="V103" i="3"/>
  <c r="V429" i="3"/>
  <c r="V104" i="3"/>
  <c r="V430" i="3"/>
  <c r="V268" i="3"/>
  <c r="V269" i="3"/>
  <c r="V29" i="3"/>
  <c r="V30" i="3"/>
  <c r="V270" i="3"/>
  <c r="V186" i="3"/>
  <c r="V361" i="3"/>
  <c r="V271" i="3"/>
  <c r="V272" i="3"/>
  <c r="V31" i="3"/>
  <c r="V32" i="3"/>
  <c r="V273" i="3"/>
  <c r="V362" i="3"/>
  <c r="V274" i="3"/>
  <c r="V275" i="3"/>
  <c r="V33" i="3"/>
  <c r="V276" i="3"/>
  <c r="V277" i="3"/>
  <c r="V363" i="3"/>
  <c r="V278" i="3"/>
  <c r="V34" i="3"/>
  <c r="V279" i="3"/>
  <c r="V280" i="3"/>
  <c r="V35" i="3"/>
  <c r="V364" i="3"/>
  <c r="V431" i="3"/>
  <c r="V432" i="3"/>
  <c r="V433" i="3"/>
  <c r="V92" i="3"/>
  <c r="V93" i="3"/>
  <c r="V12" i="3"/>
  <c r="V216" i="3"/>
  <c r="V333" i="3"/>
  <c r="V334" i="3"/>
  <c r="V137" i="3"/>
  <c r="V125" i="3"/>
  <c r="V224" i="3"/>
  <c r="V341" i="3"/>
  <c r="V217" i="3"/>
  <c r="V335" i="3"/>
  <c r="V13" i="3"/>
  <c r="V434" i="3"/>
  <c r="V336" i="3"/>
  <c r="V337" i="3"/>
  <c r="V342" i="3"/>
  <c r="V182" i="3"/>
  <c r="V338" i="3"/>
  <c r="V302" i="3"/>
  <c r="V225" i="3"/>
  <c r="V303" i="3"/>
  <c r="V304" i="3"/>
  <c r="V305" i="3"/>
  <c r="V306" i="3"/>
  <c r="V307" i="3"/>
  <c r="V308" i="3"/>
  <c r="V218" i="3"/>
  <c r="V435" i="3"/>
  <c r="V436" i="3"/>
  <c r="V437" i="3"/>
  <c r="V177" i="3"/>
  <c r="V138" i="3"/>
  <c r="V94" i="3"/>
  <c r="V178" i="3"/>
  <c r="V139" i="3"/>
  <c r="V95" i="3"/>
  <c r="V179" i="3"/>
  <c r="V140" i="3"/>
  <c r="V96" i="3"/>
  <c r="V281" i="3"/>
  <c r="V36" i="3"/>
  <c r="V37" i="3"/>
  <c r="V38" i="3"/>
  <c r="V282" i="3"/>
  <c r="V365" i="3"/>
  <c r="V283" i="3"/>
  <c r="V39" i="3"/>
  <c r="V40" i="3"/>
  <c r="V366" i="3"/>
  <c r="V284" i="3"/>
  <c r="V41" i="3"/>
  <c r="V42" i="3"/>
  <c r="V367" i="3"/>
  <c r="V285" i="3"/>
  <c r="V43" i="3"/>
  <c r="V44" i="3"/>
  <c r="V368" i="3"/>
  <c r="V339" i="3"/>
  <c r="V219" i="3"/>
  <c r="V174" i="3"/>
  <c r="V220" i="3"/>
  <c r="V221" i="3"/>
  <c r="V343" i="3"/>
  <c r="V309" i="3"/>
  <c r="V310" i="3"/>
  <c r="V226" i="3"/>
  <c r="V187" i="3"/>
  <c r="V438" i="3"/>
  <c r="V175" i="3"/>
  <c r="V439" i="3"/>
  <c r="V176" i="3"/>
  <c r="V59" i="3"/>
  <c r="V197" i="3"/>
  <c r="V105" i="3"/>
  <c r="V288" i="3"/>
  <c r="V144" i="3"/>
  <c r="V370" i="3"/>
  <c r="V106" i="3"/>
  <c r="V145" i="3"/>
  <c r="V289" i="3"/>
  <c r="V371" i="3"/>
  <c r="V146" i="3"/>
  <c r="V147" i="3"/>
  <c r="V372" i="3"/>
  <c r="V148" i="3"/>
  <c r="V107" i="3"/>
  <c r="V149" i="3"/>
  <c r="V373" i="3"/>
  <c r="V440" i="3"/>
  <c r="V296" i="3"/>
  <c r="V57" i="3"/>
  <c r="V58" i="3"/>
  <c r="V340" i="3"/>
  <c r="V441" i="3"/>
  <c r="V60" i="3"/>
  <c r="V442" i="3"/>
  <c r="V443" i="3"/>
  <c r="V444" i="3"/>
  <c r="V445" i="3"/>
  <c r="V446" i="3"/>
  <c r="V198" i="3"/>
  <c r="V191" i="3"/>
  <c r="V192" i="3"/>
  <c r="V56" i="3"/>
  <c r="V108" i="3"/>
  <c r="V150" i="3"/>
  <c r="V151" i="3"/>
  <c r="V374" i="3"/>
  <c r="V152" i="3"/>
  <c r="V67" i="3"/>
  <c r="V153" i="3"/>
  <c r="V375" i="3"/>
  <c r="V154" i="3"/>
  <c r="V193" i="3"/>
  <c r="V155" i="3"/>
  <c r="V376" i="3"/>
  <c r="V156" i="3"/>
  <c r="V194" i="3"/>
  <c r="V157" i="3"/>
  <c r="V377" i="3"/>
  <c r="V158" i="3"/>
  <c r="V195" i="3"/>
  <c r="V159" i="3"/>
  <c r="V378" i="3"/>
  <c r="V319" i="3"/>
  <c r="V318" i="3"/>
  <c r="V297" i="3"/>
  <c r="V311" i="3"/>
  <c r="V51" i="3"/>
  <c r="V61" i="3"/>
  <c r="V447" i="3"/>
  <c r="V326" i="3"/>
  <c r="V327" i="3"/>
  <c r="V328" i="3"/>
  <c r="V329" i="3"/>
  <c r="V330" i="3"/>
  <c r="V331" i="3"/>
  <c r="V298" i="3"/>
  <c r="V97" i="3"/>
  <c r="V14" i="3"/>
  <c r="V312" i="3"/>
  <c r="V313" i="3"/>
  <c r="V98" i="3"/>
  <c r="V99" i="3"/>
  <c r="V314" i="3"/>
  <c r="V315" i="3"/>
  <c r="V316" i="3"/>
  <c r="V317" i="3"/>
  <c r="V188" i="3"/>
  <c r="V189" i="3"/>
  <c r="V448" i="3"/>
  <c r="V449" i="3"/>
  <c r="V450" i="3"/>
  <c r="V451" i="3"/>
  <c r="V452" i="3"/>
  <c r="V453" i="3"/>
  <c r="V286" i="3"/>
  <c r="V45" i="3"/>
  <c r="V46" i="3"/>
  <c r="V369" i="3"/>
  <c r="V287" i="3"/>
  <c r="V47" i="3"/>
  <c r="V48" i="3"/>
  <c r="V160" i="3"/>
  <c r="V161" i="3"/>
  <c r="V379" i="3"/>
  <c r="V162" i="3"/>
  <c r="V163" i="3"/>
  <c r="V380" i="3"/>
  <c r="V164" i="3"/>
  <c r="V165" i="3"/>
  <c r="V381" i="3"/>
  <c r="V166" i="3"/>
  <c r="V167" i="3"/>
  <c r="V382" i="3"/>
  <c r="V454" i="3"/>
  <c r="V222" i="3"/>
  <c r="V455" i="3"/>
  <c r="V121" i="3"/>
  <c r="V456" i="3"/>
  <c r="V122" i="3"/>
  <c r="V223" i="3"/>
  <c r="V457" i="3"/>
  <c r="V123" i="3"/>
  <c r="V458" i="3"/>
  <c r="V124" i="3"/>
  <c r="U68" i="3"/>
  <c r="U383" i="3"/>
  <c r="U384" i="3"/>
  <c r="U69" i="3"/>
  <c r="U459" i="3"/>
  <c r="U52" i="3"/>
  <c r="U346" i="3"/>
  <c r="U3" i="3"/>
  <c r="U7" i="3"/>
  <c r="U62" i="3"/>
  <c r="U127" i="3"/>
  <c r="U168" i="3"/>
  <c r="U128" i="3"/>
  <c r="U385" i="3"/>
  <c r="U8" i="3"/>
  <c r="U386" i="3"/>
  <c r="U199" i="3"/>
  <c r="U387" i="3"/>
  <c r="U388" i="3"/>
  <c r="U200" i="3"/>
  <c r="U389" i="3"/>
  <c r="U390" i="3"/>
  <c r="U201" i="3"/>
  <c r="U190" i="3"/>
  <c r="U391" i="3"/>
  <c r="U392" i="3"/>
  <c r="U393" i="3"/>
  <c r="U169" i="3"/>
  <c r="U394" i="3"/>
  <c r="U70" i="3"/>
  <c r="U395" i="3"/>
  <c r="U396" i="3"/>
  <c r="U71" i="3"/>
  <c r="U72" i="3"/>
  <c r="U73" i="3"/>
  <c r="U74" i="3"/>
  <c r="U75" i="3"/>
  <c r="U76" i="3"/>
  <c r="U111" i="3"/>
  <c r="U202" i="3"/>
  <c r="U397" i="3"/>
  <c r="U461" i="3"/>
  <c r="U112" i="3"/>
  <c r="U203" i="3"/>
  <c r="U398" i="3"/>
  <c r="U113" i="3"/>
  <c r="U204" i="3"/>
  <c r="U399" i="3"/>
  <c r="U114" i="3"/>
  <c r="U205" i="3"/>
  <c r="U400" i="3"/>
  <c r="U115" i="3"/>
  <c r="U206" i="3"/>
  <c r="U401" i="3"/>
  <c r="U116" i="3"/>
  <c r="U207" i="3"/>
  <c r="U402" i="3"/>
  <c r="U129" i="3"/>
  <c r="U63" i="3"/>
  <c r="U77" i="3"/>
  <c r="U130" i="3"/>
  <c r="U64" i="3"/>
  <c r="U78" i="3"/>
  <c r="U131" i="3"/>
  <c r="U65" i="3"/>
  <c r="U79" i="3"/>
  <c r="U117" i="3"/>
  <c r="U403" i="3"/>
  <c r="U404" i="3"/>
  <c r="U227" i="3"/>
  <c r="U228" i="3"/>
  <c r="U229" i="3"/>
  <c r="U141" i="3"/>
  <c r="U348" i="3"/>
  <c r="U230" i="3"/>
  <c r="U231" i="3"/>
  <c r="U232" i="3"/>
  <c r="U349" i="3"/>
  <c r="U233" i="3"/>
  <c r="U234" i="3"/>
  <c r="U142" i="3"/>
  <c r="U350" i="3"/>
  <c r="U235" i="3"/>
  <c r="U351" i="3"/>
  <c r="U15" i="3"/>
  <c r="U236" i="3"/>
  <c r="U183" i="3"/>
  <c r="U237" i="3"/>
  <c r="U16" i="3"/>
  <c r="U238" i="3"/>
  <c r="U352" i="3"/>
  <c r="U239" i="3"/>
  <c r="U240" i="3"/>
  <c r="U17" i="3"/>
  <c r="U241" i="3"/>
  <c r="U18" i="3"/>
  <c r="U184" i="3"/>
  <c r="U353" i="3"/>
  <c r="U242" i="3"/>
  <c r="U243" i="3"/>
  <c r="U143" i="3"/>
  <c r="U354" i="3"/>
  <c r="U244" i="3"/>
  <c r="U245" i="3"/>
  <c r="U246" i="3"/>
  <c r="U19" i="3"/>
  <c r="U247" i="3"/>
  <c r="U405" i="3"/>
  <c r="U406" i="3"/>
  <c r="U407" i="3"/>
  <c r="U53" i="3"/>
  <c r="U408" i="3"/>
  <c r="U409" i="3"/>
  <c r="U347" i="3"/>
  <c r="U290" i="3"/>
  <c r="U291" i="3"/>
  <c r="U118" i="3"/>
  <c r="U292" i="3"/>
  <c r="U293" i="3"/>
  <c r="U294" i="3"/>
  <c r="U5" i="3"/>
  <c r="U9" i="3"/>
  <c r="U66" i="3"/>
  <c r="U208" i="3"/>
  <c r="U209" i="3"/>
  <c r="U6" i="3"/>
  <c r="U210" i="3"/>
  <c r="U10" i="3"/>
  <c r="U80" i="3"/>
  <c r="U126" i="3"/>
  <c r="U54" i="3"/>
  <c r="U211" i="3"/>
  <c r="U212" i="3"/>
  <c r="U410" i="3"/>
  <c r="U411" i="3"/>
  <c r="U170" i="3"/>
  <c r="U119" i="3"/>
  <c r="U109" i="3"/>
  <c r="U110" i="3"/>
  <c r="U81" i="3"/>
  <c r="U171" i="3"/>
  <c r="U213" i="3"/>
  <c r="U412" i="3"/>
  <c r="U413" i="3"/>
  <c r="U414" i="3"/>
  <c r="U415" i="3"/>
  <c r="U172" i="3"/>
  <c r="U416" i="3"/>
  <c r="U173" i="3"/>
  <c r="U417" i="3"/>
  <c r="U132" i="3"/>
  <c r="U82" i="3"/>
  <c r="U83" i="3"/>
  <c r="U133" i="3"/>
  <c r="U84" i="3"/>
  <c r="U85" i="3"/>
  <c r="U134" i="3"/>
  <c r="U86" i="3"/>
  <c r="U87" i="3"/>
  <c r="U295" i="3"/>
  <c r="U299" i="3"/>
  <c r="U49" i="3"/>
  <c r="U344" i="3"/>
  <c r="U418" i="3"/>
  <c r="U214" i="3"/>
  <c r="U100" i="3"/>
  <c r="U419" i="3"/>
  <c r="U50" i="3"/>
  <c r="U345" i="3"/>
  <c r="U248" i="3"/>
  <c r="U249" i="3"/>
  <c r="U250" i="3"/>
  <c r="U251" i="3"/>
  <c r="U20" i="3"/>
  <c r="U355" i="3"/>
  <c r="U21" i="3"/>
  <c r="U252" i="3"/>
  <c r="U253" i="3"/>
  <c r="U254" i="3"/>
  <c r="U22" i="3"/>
  <c r="U23" i="3"/>
  <c r="U255" i="3"/>
  <c r="U185" i="3"/>
  <c r="U356" i="3"/>
  <c r="U256" i="3"/>
  <c r="U257" i="3"/>
  <c r="U24" i="3"/>
  <c r="U258" i="3"/>
  <c r="U357" i="3"/>
  <c r="U259" i="3"/>
  <c r="U260" i="3"/>
  <c r="U25" i="3"/>
  <c r="U26" i="3"/>
  <c r="U261" i="3"/>
  <c r="U358" i="3"/>
  <c r="U262" i="3"/>
  <c r="U263" i="3"/>
  <c r="U27" i="3"/>
  <c r="U28" i="3"/>
  <c r="U264" i="3"/>
  <c r="U359" i="3"/>
  <c r="U265" i="3"/>
  <c r="U266" i="3"/>
  <c r="U267" i="3"/>
  <c r="U360" i="3"/>
  <c r="U320" i="3"/>
  <c r="U321" i="3"/>
  <c r="U322" i="3"/>
  <c r="U323" i="3"/>
  <c r="U324" i="3"/>
  <c r="U325" i="3"/>
  <c r="U460" i="3"/>
  <c r="U11" i="3"/>
  <c r="U420" i="3"/>
  <c r="U88" i="3"/>
  <c r="U332" i="3"/>
  <c r="U300" i="3"/>
  <c r="U301" i="3"/>
  <c r="U120" i="3"/>
  <c r="U4" i="3"/>
  <c r="U135" i="3"/>
  <c r="U89" i="3"/>
  <c r="U215" i="3"/>
  <c r="U421" i="3"/>
  <c r="U422" i="3"/>
  <c r="U90" i="3"/>
  <c r="U91" i="3"/>
  <c r="U55" i="3"/>
  <c r="U423" i="3"/>
  <c r="U424" i="3"/>
  <c r="U425" i="3"/>
  <c r="U426" i="3"/>
  <c r="U136" i="3"/>
  <c r="U196" i="3"/>
  <c r="U101" i="3"/>
  <c r="U180" i="3"/>
  <c r="U427" i="3"/>
  <c r="U102" i="3"/>
  <c r="U181" i="3"/>
  <c r="U428" i="3"/>
  <c r="U103" i="3"/>
  <c r="U429" i="3"/>
  <c r="U104" i="3"/>
  <c r="U430" i="3"/>
  <c r="U268" i="3"/>
  <c r="U269" i="3"/>
  <c r="U29" i="3"/>
  <c r="U30" i="3"/>
  <c r="U270" i="3"/>
  <c r="U186" i="3"/>
  <c r="U361" i="3"/>
  <c r="U271" i="3"/>
  <c r="U272" i="3"/>
  <c r="U31" i="3"/>
  <c r="U32" i="3"/>
  <c r="U273" i="3"/>
  <c r="U362" i="3"/>
  <c r="U274" i="3"/>
  <c r="U275" i="3"/>
  <c r="U33" i="3"/>
  <c r="U276" i="3"/>
  <c r="U277" i="3"/>
  <c r="U363" i="3"/>
  <c r="U278" i="3"/>
  <c r="U34" i="3"/>
  <c r="U279" i="3"/>
  <c r="U280" i="3"/>
  <c r="U35" i="3"/>
  <c r="U364" i="3"/>
  <c r="U431" i="3"/>
  <c r="U432" i="3"/>
  <c r="U433" i="3"/>
  <c r="U92" i="3"/>
  <c r="U93" i="3"/>
  <c r="U12" i="3"/>
  <c r="U216" i="3"/>
  <c r="U333" i="3"/>
  <c r="U334" i="3"/>
  <c r="U137" i="3"/>
  <c r="U125" i="3"/>
  <c r="U224" i="3"/>
  <c r="U341" i="3"/>
  <c r="U217" i="3"/>
  <c r="U335" i="3"/>
  <c r="U13" i="3"/>
  <c r="U434" i="3"/>
  <c r="U336" i="3"/>
  <c r="U337" i="3"/>
  <c r="U342" i="3"/>
  <c r="U182" i="3"/>
  <c r="U338" i="3"/>
  <c r="U302" i="3"/>
  <c r="U225" i="3"/>
  <c r="U303" i="3"/>
  <c r="U304" i="3"/>
  <c r="U305" i="3"/>
  <c r="U306" i="3"/>
  <c r="U307" i="3"/>
  <c r="U308" i="3"/>
  <c r="U218" i="3"/>
  <c r="U435" i="3"/>
  <c r="U436" i="3"/>
  <c r="U437" i="3"/>
  <c r="U177" i="3"/>
  <c r="U138" i="3"/>
  <c r="U94" i="3"/>
  <c r="U178" i="3"/>
  <c r="U139" i="3"/>
  <c r="U95" i="3"/>
  <c r="U179" i="3"/>
  <c r="U140" i="3"/>
  <c r="U96" i="3"/>
  <c r="U281" i="3"/>
  <c r="U36" i="3"/>
  <c r="U37" i="3"/>
  <c r="U38" i="3"/>
  <c r="U282" i="3"/>
  <c r="U365" i="3"/>
  <c r="U283" i="3"/>
  <c r="U39" i="3"/>
  <c r="U40" i="3"/>
  <c r="U366" i="3"/>
  <c r="U284" i="3"/>
  <c r="U41" i="3"/>
  <c r="U42" i="3"/>
  <c r="U367" i="3"/>
  <c r="U285" i="3"/>
  <c r="U43" i="3"/>
  <c r="U44" i="3"/>
  <c r="U368" i="3"/>
  <c r="U339" i="3"/>
  <c r="U219" i="3"/>
  <c r="U174" i="3"/>
  <c r="U220" i="3"/>
  <c r="U221" i="3"/>
  <c r="U343" i="3"/>
  <c r="U309" i="3"/>
  <c r="U310" i="3"/>
  <c r="U226" i="3"/>
  <c r="U187" i="3"/>
  <c r="U438" i="3"/>
  <c r="U175" i="3"/>
  <c r="U439" i="3"/>
  <c r="U176" i="3"/>
  <c r="U59" i="3"/>
  <c r="U197" i="3"/>
  <c r="U105" i="3"/>
  <c r="U288" i="3"/>
  <c r="U144" i="3"/>
  <c r="U370" i="3"/>
  <c r="U106" i="3"/>
  <c r="U145" i="3"/>
  <c r="U289" i="3"/>
  <c r="U371" i="3"/>
  <c r="U146" i="3"/>
  <c r="U147" i="3"/>
  <c r="U372" i="3"/>
  <c r="U148" i="3"/>
  <c r="U107" i="3"/>
  <c r="U149" i="3"/>
  <c r="U373" i="3"/>
  <c r="U440" i="3"/>
  <c r="U296" i="3"/>
  <c r="U57" i="3"/>
  <c r="U58" i="3"/>
  <c r="U340" i="3"/>
  <c r="U441" i="3"/>
  <c r="U60" i="3"/>
  <c r="U442" i="3"/>
  <c r="U443" i="3"/>
  <c r="U444" i="3"/>
  <c r="U445" i="3"/>
  <c r="U446" i="3"/>
  <c r="U198" i="3"/>
  <c r="U191" i="3"/>
  <c r="U192" i="3"/>
  <c r="U56" i="3"/>
  <c r="U108" i="3"/>
  <c r="U150" i="3"/>
  <c r="U151" i="3"/>
  <c r="U374" i="3"/>
  <c r="U152" i="3"/>
  <c r="U67" i="3"/>
  <c r="U153" i="3"/>
  <c r="U375" i="3"/>
  <c r="U154" i="3"/>
  <c r="U193" i="3"/>
  <c r="U155" i="3"/>
  <c r="U376" i="3"/>
  <c r="U156" i="3"/>
  <c r="U194" i="3"/>
  <c r="U157" i="3"/>
  <c r="U377" i="3"/>
  <c r="U158" i="3"/>
  <c r="U195" i="3"/>
  <c r="U159" i="3"/>
  <c r="U378" i="3"/>
  <c r="U319" i="3"/>
  <c r="U318" i="3"/>
  <c r="U297" i="3"/>
  <c r="U311" i="3"/>
  <c r="U51" i="3"/>
  <c r="U61" i="3"/>
  <c r="U447" i="3"/>
  <c r="U326" i="3"/>
  <c r="U327" i="3"/>
  <c r="U328" i="3"/>
  <c r="U329" i="3"/>
  <c r="U330" i="3"/>
  <c r="U331" i="3"/>
  <c r="U298" i="3"/>
  <c r="U97" i="3"/>
  <c r="U14" i="3"/>
  <c r="U312" i="3"/>
  <c r="U313" i="3"/>
  <c r="U98" i="3"/>
  <c r="U99" i="3"/>
  <c r="U314" i="3"/>
  <c r="U315" i="3"/>
  <c r="U316" i="3"/>
  <c r="U317" i="3"/>
  <c r="U188" i="3"/>
  <c r="U189" i="3"/>
  <c r="U448" i="3"/>
  <c r="U449" i="3"/>
  <c r="U450" i="3"/>
  <c r="U451" i="3"/>
  <c r="U452" i="3"/>
  <c r="U453" i="3"/>
  <c r="U286" i="3"/>
  <c r="U45" i="3"/>
  <c r="U46" i="3"/>
  <c r="U369" i="3"/>
  <c r="U287" i="3"/>
  <c r="U47" i="3"/>
  <c r="U48" i="3"/>
  <c r="U160" i="3"/>
  <c r="U161" i="3"/>
  <c r="U379" i="3"/>
  <c r="U162" i="3"/>
  <c r="U163" i="3"/>
  <c r="U380" i="3"/>
  <c r="U164" i="3"/>
  <c r="U165" i="3"/>
  <c r="U381" i="3"/>
  <c r="U166" i="3"/>
  <c r="U167" i="3"/>
  <c r="U382" i="3"/>
  <c r="U454" i="3"/>
  <c r="U222" i="3"/>
  <c r="U455" i="3"/>
  <c r="U121" i="3"/>
  <c r="U456" i="3"/>
  <c r="U122" i="3"/>
  <c r="U223" i="3"/>
  <c r="U457" i="3"/>
  <c r="U123" i="3"/>
  <c r="U458" i="3"/>
  <c r="U124" i="3"/>
  <c r="S68" i="3"/>
  <c r="T68" i="3" s="1"/>
  <c r="S383" i="3"/>
  <c r="T383" i="3" s="1"/>
  <c r="S384" i="3"/>
  <c r="T384" i="3" s="1"/>
  <c r="S69" i="3"/>
  <c r="T69" i="3" s="1"/>
  <c r="S459" i="3"/>
  <c r="T459" i="3" s="1"/>
  <c r="S52" i="3"/>
  <c r="T52" i="3" s="1"/>
  <c r="S346" i="3"/>
  <c r="T346" i="3" s="1"/>
  <c r="S3" i="3"/>
  <c r="T3" i="3" s="1"/>
  <c r="S7" i="3"/>
  <c r="T7" i="3" s="1"/>
  <c r="S62" i="3"/>
  <c r="T62" i="3" s="1"/>
  <c r="S127" i="3"/>
  <c r="T127" i="3" s="1"/>
  <c r="S168" i="3"/>
  <c r="T168" i="3" s="1"/>
  <c r="S128" i="3"/>
  <c r="T128" i="3" s="1"/>
  <c r="S385" i="3"/>
  <c r="T385" i="3" s="1"/>
  <c r="S8" i="3"/>
  <c r="T8" i="3" s="1"/>
  <c r="S386" i="3"/>
  <c r="T386" i="3" s="1"/>
  <c r="S199" i="3"/>
  <c r="T199" i="3" s="1"/>
  <c r="S387" i="3"/>
  <c r="T387" i="3" s="1"/>
  <c r="S388" i="3"/>
  <c r="T388" i="3" s="1"/>
  <c r="S200" i="3"/>
  <c r="T200" i="3" s="1"/>
  <c r="S389" i="3"/>
  <c r="T389" i="3" s="1"/>
  <c r="S390" i="3"/>
  <c r="T390" i="3" s="1"/>
  <c r="S201" i="3"/>
  <c r="T201" i="3" s="1"/>
  <c r="S190" i="3"/>
  <c r="T190" i="3" s="1"/>
  <c r="S391" i="3"/>
  <c r="T391" i="3" s="1"/>
  <c r="S392" i="3"/>
  <c r="T392" i="3" s="1"/>
  <c r="S393" i="3"/>
  <c r="T393" i="3" s="1"/>
  <c r="S169" i="3"/>
  <c r="T169" i="3" s="1"/>
  <c r="S394" i="3"/>
  <c r="T394" i="3" s="1"/>
  <c r="S70" i="3"/>
  <c r="T70" i="3" s="1"/>
  <c r="S395" i="3"/>
  <c r="T395" i="3" s="1"/>
  <c r="S396" i="3"/>
  <c r="T396" i="3" s="1"/>
  <c r="S71" i="3"/>
  <c r="T71" i="3" s="1"/>
  <c r="S72" i="3"/>
  <c r="T72" i="3" s="1"/>
  <c r="S73" i="3"/>
  <c r="T73" i="3" s="1"/>
  <c r="S74" i="3"/>
  <c r="T74" i="3" s="1"/>
  <c r="S75" i="3"/>
  <c r="T75" i="3" s="1"/>
  <c r="S76" i="3"/>
  <c r="T76" i="3" s="1"/>
  <c r="S111" i="3"/>
  <c r="T111" i="3" s="1"/>
  <c r="S202" i="3"/>
  <c r="T202" i="3" s="1"/>
  <c r="S397" i="3"/>
  <c r="T397" i="3" s="1"/>
  <c r="S461" i="3"/>
  <c r="T461" i="3" s="1"/>
  <c r="S112" i="3"/>
  <c r="T112" i="3" s="1"/>
  <c r="S203" i="3"/>
  <c r="T203" i="3" s="1"/>
  <c r="S398" i="3"/>
  <c r="T398" i="3" s="1"/>
  <c r="S113" i="3"/>
  <c r="T113" i="3" s="1"/>
  <c r="S204" i="3"/>
  <c r="T204" i="3" s="1"/>
  <c r="S399" i="3"/>
  <c r="T399" i="3" s="1"/>
  <c r="S114" i="3"/>
  <c r="T114" i="3" s="1"/>
  <c r="S205" i="3"/>
  <c r="T205" i="3" s="1"/>
  <c r="S400" i="3"/>
  <c r="T400" i="3" s="1"/>
  <c r="S115" i="3"/>
  <c r="T115" i="3" s="1"/>
  <c r="S206" i="3"/>
  <c r="T206" i="3" s="1"/>
  <c r="S401" i="3"/>
  <c r="T401" i="3" s="1"/>
  <c r="S116" i="3"/>
  <c r="T116" i="3" s="1"/>
  <c r="S207" i="3"/>
  <c r="T207" i="3" s="1"/>
  <c r="S402" i="3"/>
  <c r="T402" i="3" s="1"/>
  <c r="S129" i="3"/>
  <c r="T129" i="3" s="1"/>
  <c r="S63" i="3"/>
  <c r="T63" i="3" s="1"/>
  <c r="S77" i="3"/>
  <c r="T77" i="3" s="1"/>
  <c r="S130" i="3"/>
  <c r="T130" i="3" s="1"/>
  <c r="S64" i="3"/>
  <c r="T64" i="3" s="1"/>
  <c r="S78" i="3"/>
  <c r="T78" i="3" s="1"/>
  <c r="S131" i="3"/>
  <c r="T131" i="3" s="1"/>
  <c r="S65" i="3"/>
  <c r="T65" i="3" s="1"/>
  <c r="S79" i="3"/>
  <c r="T79" i="3" s="1"/>
  <c r="S117" i="3"/>
  <c r="T117" i="3" s="1"/>
  <c r="S403" i="3"/>
  <c r="T403" i="3" s="1"/>
  <c r="S404" i="3"/>
  <c r="T404" i="3" s="1"/>
  <c r="S227" i="3"/>
  <c r="T227" i="3" s="1"/>
  <c r="S228" i="3"/>
  <c r="T228" i="3" s="1"/>
  <c r="S229" i="3"/>
  <c r="T229" i="3" s="1"/>
  <c r="S141" i="3"/>
  <c r="T141" i="3" s="1"/>
  <c r="S348" i="3"/>
  <c r="T348" i="3" s="1"/>
  <c r="S230" i="3"/>
  <c r="T230" i="3" s="1"/>
  <c r="S231" i="3"/>
  <c r="T231" i="3" s="1"/>
  <c r="S232" i="3"/>
  <c r="T232" i="3" s="1"/>
  <c r="S349" i="3"/>
  <c r="T349" i="3" s="1"/>
  <c r="S233" i="3"/>
  <c r="T233" i="3" s="1"/>
  <c r="S234" i="3"/>
  <c r="T234" i="3" s="1"/>
  <c r="S142" i="3"/>
  <c r="T142" i="3" s="1"/>
  <c r="S350" i="3"/>
  <c r="T350" i="3" s="1"/>
  <c r="S235" i="3"/>
  <c r="T235" i="3" s="1"/>
  <c r="S351" i="3"/>
  <c r="T351" i="3" s="1"/>
  <c r="S15" i="3"/>
  <c r="T15" i="3" s="1"/>
  <c r="S236" i="3"/>
  <c r="T236" i="3" s="1"/>
  <c r="S183" i="3"/>
  <c r="T183" i="3" s="1"/>
  <c r="S237" i="3"/>
  <c r="T237" i="3" s="1"/>
  <c r="S16" i="3"/>
  <c r="T16" i="3" s="1"/>
  <c r="S238" i="3"/>
  <c r="T238" i="3" s="1"/>
  <c r="S352" i="3"/>
  <c r="T352" i="3" s="1"/>
  <c r="S239" i="3"/>
  <c r="T239" i="3" s="1"/>
  <c r="S240" i="3"/>
  <c r="T240" i="3" s="1"/>
  <c r="S17" i="3"/>
  <c r="T17" i="3" s="1"/>
  <c r="S241" i="3"/>
  <c r="T241" i="3" s="1"/>
  <c r="S18" i="3"/>
  <c r="T18" i="3" s="1"/>
  <c r="S184" i="3"/>
  <c r="T184" i="3" s="1"/>
  <c r="S353" i="3"/>
  <c r="T353" i="3" s="1"/>
  <c r="S242" i="3"/>
  <c r="T242" i="3" s="1"/>
  <c r="S243" i="3"/>
  <c r="T243" i="3" s="1"/>
  <c r="S143" i="3"/>
  <c r="T143" i="3" s="1"/>
  <c r="S354" i="3"/>
  <c r="T354" i="3" s="1"/>
  <c r="S244" i="3"/>
  <c r="T244" i="3" s="1"/>
  <c r="S245" i="3"/>
  <c r="T245" i="3" s="1"/>
  <c r="S246" i="3"/>
  <c r="T246" i="3" s="1"/>
  <c r="S19" i="3"/>
  <c r="T19" i="3" s="1"/>
  <c r="S247" i="3"/>
  <c r="T247" i="3" s="1"/>
  <c r="S405" i="3"/>
  <c r="T405" i="3" s="1"/>
  <c r="S406" i="3"/>
  <c r="T406" i="3" s="1"/>
  <c r="S407" i="3"/>
  <c r="T407" i="3" s="1"/>
  <c r="S53" i="3"/>
  <c r="T53" i="3" s="1"/>
  <c r="S408" i="3"/>
  <c r="T408" i="3" s="1"/>
  <c r="S409" i="3"/>
  <c r="T409" i="3" s="1"/>
  <c r="S347" i="3"/>
  <c r="T347" i="3" s="1"/>
  <c r="S290" i="3"/>
  <c r="T290" i="3" s="1"/>
  <c r="S291" i="3"/>
  <c r="T291" i="3" s="1"/>
  <c r="S118" i="3"/>
  <c r="T118" i="3" s="1"/>
  <c r="S292" i="3"/>
  <c r="T292" i="3" s="1"/>
  <c r="S293" i="3"/>
  <c r="T293" i="3" s="1"/>
  <c r="S294" i="3"/>
  <c r="T294" i="3" s="1"/>
  <c r="S5" i="3"/>
  <c r="T5" i="3" s="1"/>
  <c r="S9" i="3"/>
  <c r="T9" i="3" s="1"/>
  <c r="S66" i="3"/>
  <c r="T66" i="3" s="1"/>
  <c r="S208" i="3"/>
  <c r="T208" i="3" s="1"/>
  <c r="S209" i="3"/>
  <c r="T209" i="3" s="1"/>
  <c r="S6" i="3"/>
  <c r="T6" i="3" s="1"/>
  <c r="S210" i="3"/>
  <c r="T210" i="3" s="1"/>
  <c r="S10" i="3"/>
  <c r="T10" i="3" s="1"/>
  <c r="S80" i="3"/>
  <c r="T80" i="3" s="1"/>
  <c r="S126" i="3"/>
  <c r="T126" i="3" s="1"/>
  <c r="S54" i="3"/>
  <c r="T54" i="3" s="1"/>
  <c r="S211" i="3"/>
  <c r="T211" i="3" s="1"/>
  <c r="S212" i="3"/>
  <c r="T212" i="3" s="1"/>
  <c r="S410" i="3"/>
  <c r="T410" i="3" s="1"/>
  <c r="S411" i="3"/>
  <c r="T411" i="3" s="1"/>
  <c r="S170" i="3"/>
  <c r="T170" i="3" s="1"/>
  <c r="S119" i="3"/>
  <c r="T119" i="3" s="1"/>
  <c r="S109" i="3"/>
  <c r="T109" i="3" s="1"/>
  <c r="S110" i="3"/>
  <c r="T110" i="3" s="1"/>
  <c r="S81" i="3"/>
  <c r="T81" i="3" s="1"/>
  <c r="S171" i="3"/>
  <c r="T171" i="3" s="1"/>
  <c r="S213" i="3"/>
  <c r="T213" i="3" s="1"/>
  <c r="S412" i="3"/>
  <c r="T412" i="3" s="1"/>
  <c r="S413" i="3"/>
  <c r="T413" i="3" s="1"/>
  <c r="S414" i="3"/>
  <c r="T414" i="3" s="1"/>
  <c r="S415" i="3"/>
  <c r="T415" i="3" s="1"/>
  <c r="S172" i="3"/>
  <c r="T172" i="3" s="1"/>
  <c r="S416" i="3"/>
  <c r="T416" i="3" s="1"/>
  <c r="S173" i="3"/>
  <c r="T173" i="3" s="1"/>
  <c r="S417" i="3"/>
  <c r="T417" i="3" s="1"/>
  <c r="S132" i="3"/>
  <c r="T132" i="3" s="1"/>
  <c r="S82" i="3"/>
  <c r="T82" i="3" s="1"/>
  <c r="S83" i="3"/>
  <c r="T83" i="3" s="1"/>
  <c r="S133" i="3"/>
  <c r="T133" i="3" s="1"/>
  <c r="S84" i="3"/>
  <c r="T84" i="3" s="1"/>
  <c r="S85" i="3"/>
  <c r="T85" i="3" s="1"/>
  <c r="S134" i="3"/>
  <c r="T134" i="3" s="1"/>
  <c r="S86" i="3"/>
  <c r="T86" i="3" s="1"/>
  <c r="S87" i="3"/>
  <c r="T87" i="3" s="1"/>
  <c r="S295" i="3"/>
  <c r="T295" i="3" s="1"/>
  <c r="S299" i="3"/>
  <c r="T299" i="3" s="1"/>
  <c r="S49" i="3"/>
  <c r="T49" i="3" s="1"/>
  <c r="S344" i="3"/>
  <c r="T344" i="3" s="1"/>
  <c r="S418" i="3"/>
  <c r="T418" i="3" s="1"/>
  <c r="S214" i="3"/>
  <c r="T214" i="3" s="1"/>
  <c r="S100" i="3"/>
  <c r="T100" i="3" s="1"/>
  <c r="S419" i="3"/>
  <c r="T419" i="3" s="1"/>
  <c r="S50" i="3"/>
  <c r="T50" i="3" s="1"/>
  <c r="S345" i="3"/>
  <c r="T345" i="3" s="1"/>
  <c r="S248" i="3"/>
  <c r="T248" i="3" s="1"/>
  <c r="S249" i="3"/>
  <c r="T249" i="3" s="1"/>
  <c r="S250" i="3"/>
  <c r="T250" i="3" s="1"/>
  <c r="S251" i="3"/>
  <c r="T251" i="3" s="1"/>
  <c r="S20" i="3"/>
  <c r="T20" i="3" s="1"/>
  <c r="S355" i="3"/>
  <c r="T355" i="3" s="1"/>
  <c r="S21" i="3"/>
  <c r="T21" i="3" s="1"/>
  <c r="S252" i="3"/>
  <c r="T252" i="3" s="1"/>
  <c r="S253" i="3"/>
  <c r="T253" i="3" s="1"/>
  <c r="S254" i="3"/>
  <c r="T254" i="3" s="1"/>
  <c r="S22" i="3"/>
  <c r="T22" i="3" s="1"/>
  <c r="S23" i="3"/>
  <c r="T23" i="3" s="1"/>
  <c r="S255" i="3"/>
  <c r="T255" i="3" s="1"/>
  <c r="S185" i="3"/>
  <c r="T185" i="3" s="1"/>
  <c r="S356" i="3"/>
  <c r="T356" i="3" s="1"/>
  <c r="S256" i="3"/>
  <c r="T256" i="3" s="1"/>
  <c r="S257" i="3"/>
  <c r="T257" i="3" s="1"/>
  <c r="S24" i="3"/>
  <c r="T24" i="3" s="1"/>
  <c r="S258" i="3"/>
  <c r="T258" i="3" s="1"/>
  <c r="S357" i="3"/>
  <c r="T357" i="3" s="1"/>
  <c r="S259" i="3"/>
  <c r="T259" i="3" s="1"/>
  <c r="S260" i="3"/>
  <c r="T260" i="3" s="1"/>
  <c r="S25" i="3"/>
  <c r="T25" i="3" s="1"/>
  <c r="S26" i="3"/>
  <c r="T26" i="3" s="1"/>
  <c r="S261" i="3"/>
  <c r="T261" i="3" s="1"/>
  <c r="S358" i="3"/>
  <c r="T358" i="3" s="1"/>
  <c r="S262" i="3"/>
  <c r="T262" i="3" s="1"/>
  <c r="S263" i="3"/>
  <c r="T263" i="3" s="1"/>
  <c r="S27" i="3"/>
  <c r="T27" i="3" s="1"/>
  <c r="S28" i="3"/>
  <c r="T28" i="3" s="1"/>
  <c r="S264" i="3"/>
  <c r="T264" i="3" s="1"/>
  <c r="S359" i="3"/>
  <c r="T359" i="3" s="1"/>
  <c r="S265" i="3"/>
  <c r="T265" i="3" s="1"/>
  <c r="S266" i="3"/>
  <c r="T266" i="3" s="1"/>
  <c r="S267" i="3"/>
  <c r="T267" i="3" s="1"/>
  <c r="S360" i="3"/>
  <c r="T360" i="3" s="1"/>
  <c r="S320" i="3"/>
  <c r="T320" i="3" s="1"/>
  <c r="S321" i="3"/>
  <c r="T321" i="3" s="1"/>
  <c r="S322" i="3"/>
  <c r="T322" i="3" s="1"/>
  <c r="S323" i="3"/>
  <c r="T323" i="3" s="1"/>
  <c r="S324" i="3"/>
  <c r="T324" i="3" s="1"/>
  <c r="S325" i="3"/>
  <c r="T325" i="3" s="1"/>
  <c r="S460" i="3"/>
  <c r="T460" i="3" s="1"/>
  <c r="S11" i="3"/>
  <c r="T11" i="3" s="1"/>
  <c r="S420" i="3"/>
  <c r="T420" i="3" s="1"/>
  <c r="S88" i="3"/>
  <c r="T88" i="3" s="1"/>
  <c r="S332" i="3"/>
  <c r="T332" i="3" s="1"/>
  <c r="S300" i="3"/>
  <c r="T300" i="3" s="1"/>
  <c r="S301" i="3"/>
  <c r="T301" i="3" s="1"/>
  <c r="S120" i="3"/>
  <c r="T120" i="3" s="1"/>
  <c r="S4" i="3"/>
  <c r="T4" i="3" s="1"/>
  <c r="S135" i="3"/>
  <c r="T135" i="3" s="1"/>
  <c r="S89" i="3"/>
  <c r="T89" i="3" s="1"/>
  <c r="S215" i="3"/>
  <c r="T215" i="3" s="1"/>
  <c r="S421" i="3"/>
  <c r="T421" i="3" s="1"/>
  <c r="S422" i="3"/>
  <c r="T422" i="3" s="1"/>
  <c r="S90" i="3"/>
  <c r="T90" i="3" s="1"/>
  <c r="S91" i="3"/>
  <c r="T91" i="3" s="1"/>
  <c r="S55" i="3"/>
  <c r="T55" i="3" s="1"/>
  <c r="S423" i="3"/>
  <c r="T423" i="3" s="1"/>
  <c r="S424" i="3"/>
  <c r="T424" i="3" s="1"/>
  <c r="S425" i="3"/>
  <c r="T425" i="3" s="1"/>
  <c r="S426" i="3"/>
  <c r="T426" i="3" s="1"/>
  <c r="S136" i="3"/>
  <c r="T136" i="3" s="1"/>
  <c r="S196" i="3"/>
  <c r="T196" i="3" s="1"/>
  <c r="S101" i="3"/>
  <c r="T101" i="3" s="1"/>
  <c r="S180" i="3"/>
  <c r="T180" i="3" s="1"/>
  <c r="S427" i="3"/>
  <c r="T427" i="3" s="1"/>
  <c r="S102" i="3"/>
  <c r="T102" i="3" s="1"/>
  <c r="S181" i="3"/>
  <c r="T181" i="3" s="1"/>
  <c r="S428" i="3"/>
  <c r="T428" i="3" s="1"/>
  <c r="S103" i="3"/>
  <c r="T103" i="3" s="1"/>
  <c r="S429" i="3"/>
  <c r="T429" i="3" s="1"/>
  <c r="S104" i="3"/>
  <c r="T104" i="3" s="1"/>
  <c r="S430" i="3"/>
  <c r="T430" i="3" s="1"/>
  <c r="S268" i="3"/>
  <c r="T268" i="3" s="1"/>
  <c r="S269" i="3"/>
  <c r="T269" i="3" s="1"/>
  <c r="S29" i="3"/>
  <c r="T29" i="3" s="1"/>
  <c r="S30" i="3"/>
  <c r="T30" i="3" s="1"/>
  <c r="S270" i="3"/>
  <c r="T270" i="3" s="1"/>
  <c r="S186" i="3"/>
  <c r="T186" i="3" s="1"/>
  <c r="S361" i="3"/>
  <c r="T361" i="3" s="1"/>
  <c r="S271" i="3"/>
  <c r="T271" i="3" s="1"/>
  <c r="S272" i="3"/>
  <c r="T272" i="3" s="1"/>
  <c r="S31" i="3"/>
  <c r="T31" i="3" s="1"/>
  <c r="S32" i="3"/>
  <c r="T32" i="3" s="1"/>
  <c r="S273" i="3"/>
  <c r="T273" i="3" s="1"/>
  <c r="S362" i="3"/>
  <c r="T362" i="3" s="1"/>
  <c r="S274" i="3"/>
  <c r="T274" i="3" s="1"/>
  <c r="S275" i="3"/>
  <c r="T275" i="3" s="1"/>
  <c r="S33" i="3"/>
  <c r="T33" i="3" s="1"/>
  <c r="S276" i="3"/>
  <c r="T276" i="3" s="1"/>
  <c r="S277" i="3"/>
  <c r="T277" i="3" s="1"/>
  <c r="S363" i="3"/>
  <c r="T363" i="3" s="1"/>
  <c r="S278" i="3"/>
  <c r="T278" i="3" s="1"/>
  <c r="S34" i="3"/>
  <c r="T34" i="3" s="1"/>
  <c r="S279" i="3"/>
  <c r="T279" i="3" s="1"/>
  <c r="S280" i="3"/>
  <c r="T280" i="3" s="1"/>
  <c r="S35" i="3"/>
  <c r="T35" i="3" s="1"/>
  <c r="S364" i="3"/>
  <c r="T364" i="3" s="1"/>
  <c r="S431" i="3"/>
  <c r="T431" i="3" s="1"/>
  <c r="S432" i="3"/>
  <c r="T432" i="3" s="1"/>
  <c r="S433" i="3"/>
  <c r="T433" i="3" s="1"/>
  <c r="S92" i="3"/>
  <c r="T92" i="3" s="1"/>
  <c r="S93" i="3"/>
  <c r="T93" i="3" s="1"/>
  <c r="S12" i="3"/>
  <c r="T12" i="3" s="1"/>
  <c r="S216" i="3"/>
  <c r="T216" i="3" s="1"/>
  <c r="S333" i="3"/>
  <c r="T333" i="3" s="1"/>
  <c r="S334" i="3"/>
  <c r="T334" i="3" s="1"/>
  <c r="S137" i="3"/>
  <c r="T137" i="3" s="1"/>
  <c r="S125" i="3"/>
  <c r="T125" i="3" s="1"/>
  <c r="S224" i="3"/>
  <c r="T224" i="3" s="1"/>
  <c r="S341" i="3"/>
  <c r="T341" i="3" s="1"/>
  <c r="S217" i="3"/>
  <c r="T217" i="3" s="1"/>
  <c r="S335" i="3"/>
  <c r="T335" i="3" s="1"/>
  <c r="S13" i="3"/>
  <c r="T13" i="3" s="1"/>
  <c r="S434" i="3"/>
  <c r="T434" i="3" s="1"/>
  <c r="S336" i="3"/>
  <c r="T336" i="3" s="1"/>
  <c r="S337" i="3"/>
  <c r="T337" i="3" s="1"/>
  <c r="S342" i="3"/>
  <c r="T342" i="3" s="1"/>
  <c r="S182" i="3"/>
  <c r="T182" i="3" s="1"/>
  <c r="S338" i="3"/>
  <c r="T338" i="3" s="1"/>
  <c r="S302" i="3"/>
  <c r="T302" i="3" s="1"/>
  <c r="S225" i="3"/>
  <c r="T225" i="3" s="1"/>
  <c r="S303" i="3"/>
  <c r="T303" i="3" s="1"/>
  <c r="S304" i="3"/>
  <c r="T304" i="3" s="1"/>
  <c r="S305" i="3"/>
  <c r="T305" i="3" s="1"/>
  <c r="S306" i="3"/>
  <c r="T306" i="3" s="1"/>
  <c r="S307" i="3"/>
  <c r="T307" i="3" s="1"/>
  <c r="S308" i="3"/>
  <c r="T308" i="3" s="1"/>
  <c r="S218" i="3"/>
  <c r="T218" i="3" s="1"/>
  <c r="S435" i="3"/>
  <c r="T435" i="3" s="1"/>
  <c r="S436" i="3"/>
  <c r="T436" i="3" s="1"/>
  <c r="S437" i="3"/>
  <c r="T437" i="3" s="1"/>
  <c r="S177" i="3"/>
  <c r="T177" i="3" s="1"/>
  <c r="S138" i="3"/>
  <c r="T138" i="3" s="1"/>
  <c r="S94" i="3"/>
  <c r="T94" i="3" s="1"/>
  <c r="S178" i="3"/>
  <c r="T178" i="3" s="1"/>
  <c r="S139" i="3"/>
  <c r="T139" i="3" s="1"/>
  <c r="S95" i="3"/>
  <c r="T95" i="3" s="1"/>
  <c r="S179" i="3"/>
  <c r="T179" i="3" s="1"/>
  <c r="S140" i="3"/>
  <c r="T140" i="3" s="1"/>
  <c r="S96" i="3"/>
  <c r="T96" i="3" s="1"/>
  <c r="S281" i="3"/>
  <c r="T281" i="3" s="1"/>
  <c r="S36" i="3"/>
  <c r="T36" i="3" s="1"/>
  <c r="S37" i="3"/>
  <c r="T37" i="3" s="1"/>
  <c r="S38" i="3"/>
  <c r="T38" i="3" s="1"/>
  <c r="S282" i="3"/>
  <c r="T282" i="3" s="1"/>
  <c r="S365" i="3"/>
  <c r="T365" i="3" s="1"/>
  <c r="S283" i="3"/>
  <c r="T283" i="3" s="1"/>
  <c r="S39" i="3"/>
  <c r="T39" i="3" s="1"/>
  <c r="S40" i="3"/>
  <c r="T40" i="3" s="1"/>
  <c r="S366" i="3"/>
  <c r="T366" i="3" s="1"/>
  <c r="S284" i="3"/>
  <c r="T284" i="3" s="1"/>
  <c r="S41" i="3"/>
  <c r="T41" i="3" s="1"/>
  <c r="S42" i="3"/>
  <c r="T42" i="3" s="1"/>
  <c r="S367" i="3"/>
  <c r="T367" i="3" s="1"/>
  <c r="S285" i="3"/>
  <c r="T285" i="3" s="1"/>
  <c r="S43" i="3"/>
  <c r="T43" i="3" s="1"/>
  <c r="S44" i="3"/>
  <c r="T44" i="3" s="1"/>
  <c r="S368" i="3"/>
  <c r="T368" i="3" s="1"/>
  <c r="S339" i="3"/>
  <c r="T339" i="3" s="1"/>
  <c r="S219" i="3"/>
  <c r="T219" i="3" s="1"/>
  <c r="S174" i="3"/>
  <c r="T174" i="3" s="1"/>
  <c r="S220" i="3"/>
  <c r="T220" i="3" s="1"/>
  <c r="S221" i="3"/>
  <c r="T221" i="3" s="1"/>
  <c r="S343" i="3"/>
  <c r="T343" i="3" s="1"/>
  <c r="S309" i="3"/>
  <c r="T309" i="3" s="1"/>
  <c r="S310" i="3"/>
  <c r="T310" i="3" s="1"/>
  <c r="S226" i="3"/>
  <c r="T226" i="3" s="1"/>
  <c r="S187" i="3"/>
  <c r="T187" i="3" s="1"/>
  <c r="S438" i="3"/>
  <c r="T438" i="3" s="1"/>
  <c r="S175" i="3"/>
  <c r="T175" i="3" s="1"/>
  <c r="S439" i="3"/>
  <c r="T439" i="3" s="1"/>
  <c r="S176" i="3"/>
  <c r="T176" i="3" s="1"/>
  <c r="S59" i="3"/>
  <c r="T59" i="3" s="1"/>
  <c r="S197" i="3"/>
  <c r="T197" i="3" s="1"/>
  <c r="S105" i="3"/>
  <c r="T105" i="3" s="1"/>
  <c r="S288" i="3"/>
  <c r="T288" i="3" s="1"/>
  <c r="S144" i="3"/>
  <c r="T144" i="3" s="1"/>
  <c r="S370" i="3"/>
  <c r="T370" i="3" s="1"/>
  <c r="S106" i="3"/>
  <c r="T106" i="3" s="1"/>
  <c r="S145" i="3"/>
  <c r="T145" i="3" s="1"/>
  <c r="S289" i="3"/>
  <c r="T289" i="3" s="1"/>
  <c r="S371" i="3"/>
  <c r="T371" i="3" s="1"/>
  <c r="S146" i="3"/>
  <c r="T146" i="3" s="1"/>
  <c r="S147" i="3"/>
  <c r="T147" i="3" s="1"/>
  <c r="S372" i="3"/>
  <c r="T372" i="3" s="1"/>
  <c r="S148" i="3"/>
  <c r="T148" i="3" s="1"/>
  <c r="S107" i="3"/>
  <c r="T107" i="3" s="1"/>
  <c r="S149" i="3"/>
  <c r="T149" i="3" s="1"/>
  <c r="S373" i="3"/>
  <c r="T373" i="3" s="1"/>
  <c r="S440" i="3"/>
  <c r="T440" i="3" s="1"/>
  <c r="S296" i="3"/>
  <c r="T296" i="3" s="1"/>
  <c r="S57" i="3"/>
  <c r="T57" i="3" s="1"/>
  <c r="S58" i="3"/>
  <c r="T58" i="3" s="1"/>
  <c r="S340" i="3"/>
  <c r="T340" i="3" s="1"/>
  <c r="S441" i="3"/>
  <c r="T441" i="3" s="1"/>
  <c r="S60" i="3"/>
  <c r="T60" i="3" s="1"/>
  <c r="S442" i="3"/>
  <c r="T442" i="3" s="1"/>
  <c r="S443" i="3"/>
  <c r="T443" i="3" s="1"/>
  <c r="S444" i="3"/>
  <c r="T444" i="3" s="1"/>
  <c r="S445" i="3"/>
  <c r="T445" i="3" s="1"/>
  <c r="S446" i="3"/>
  <c r="T446" i="3" s="1"/>
  <c r="S198" i="3"/>
  <c r="T198" i="3" s="1"/>
  <c r="S191" i="3"/>
  <c r="T191" i="3" s="1"/>
  <c r="S192" i="3"/>
  <c r="T192" i="3" s="1"/>
  <c r="S56" i="3"/>
  <c r="T56" i="3" s="1"/>
  <c r="S108" i="3"/>
  <c r="T108" i="3" s="1"/>
  <c r="S150" i="3"/>
  <c r="T150" i="3" s="1"/>
  <c r="S151" i="3"/>
  <c r="T151" i="3" s="1"/>
  <c r="S374" i="3"/>
  <c r="T374" i="3" s="1"/>
  <c r="S152" i="3"/>
  <c r="T152" i="3" s="1"/>
  <c r="S67" i="3"/>
  <c r="T67" i="3" s="1"/>
  <c r="S153" i="3"/>
  <c r="T153" i="3" s="1"/>
  <c r="S375" i="3"/>
  <c r="T375" i="3" s="1"/>
  <c r="S154" i="3"/>
  <c r="T154" i="3" s="1"/>
  <c r="S193" i="3"/>
  <c r="T193" i="3" s="1"/>
  <c r="S155" i="3"/>
  <c r="T155" i="3" s="1"/>
  <c r="S376" i="3"/>
  <c r="T376" i="3" s="1"/>
  <c r="S156" i="3"/>
  <c r="T156" i="3" s="1"/>
  <c r="S194" i="3"/>
  <c r="T194" i="3" s="1"/>
  <c r="S157" i="3"/>
  <c r="T157" i="3" s="1"/>
  <c r="S377" i="3"/>
  <c r="T377" i="3" s="1"/>
  <c r="S158" i="3"/>
  <c r="T158" i="3" s="1"/>
  <c r="S195" i="3"/>
  <c r="T195" i="3" s="1"/>
  <c r="S159" i="3"/>
  <c r="T159" i="3" s="1"/>
  <c r="S378" i="3"/>
  <c r="T378" i="3" s="1"/>
  <c r="S319" i="3"/>
  <c r="T319" i="3" s="1"/>
  <c r="S318" i="3"/>
  <c r="T318" i="3" s="1"/>
  <c r="S297" i="3"/>
  <c r="T297" i="3" s="1"/>
  <c r="S311" i="3"/>
  <c r="T311" i="3" s="1"/>
  <c r="S51" i="3"/>
  <c r="T51" i="3" s="1"/>
  <c r="S61" i="3"/>
  <c r="T61" i="3" s="1"/>
  <c r="S447" i="3"/>
  <c r="T447" i="3" s="1"/>
  <c r="S326" i="3"/>
  <c r="T326" i="3" s="1"/>
  <c r="S327" i="3"/>
  <c r="T327" i="3" s="1"/>
  <c r="S328" i="3"/>
  <c r="T328" i="3" s="1"/>
  <c r="S329" i="3"/>
  <c r="T329" i="3" s="1"/>
  <c r="S330" i="3"/>
  <c r="T330" i="3" s="1"/>
  <c r="S331" i="3"/>
  <c r="T331" i="3" s="1"/>
  <c r="S298" i="3"/>
  <c r="T298" i="3" s="1"/>
  <c r="S97" i="3"/>
  <c r="T97" i="3" s="1"/>
  <c r="S14" i="3"/>
  <c r="T14" i="3" s="1"/>
  <c r="S312" i="3"/>
  <c r="T312" i="3" s="1"/>
  <c r="S313" i="3"/>
  <c r="T313" i="3" s="1"/>
  <c r="S98" i="3"/>
  <c r="T98" i="3" s="1"/>
  <c r="S99" i="3"/>
  <c r="T99" i="3" s="1"/>
  <c r="S314" i="3"/>
  <c r="T314" i="3" s="1"/>
  <c r="S315" i="3"/>
  <c r="T315" i="3" s="1"/>
  <c r="S316" i="3"/>
  <c r="T316" i="3" s="1"/>
  <c r="S317" i="3"/>
  <c r="T317" i="3" s="1"/>
  <c r="S188" i="3"/>
  <c r="T188" i="3" s="1"/>
  <c r="S189" i="3"/>
  <c r="T189" i="3" s="1"/>
  <c r="S448" i="3"/>
  <c r="T448" i="3" s="1"/>
  <c r="S449" i="3"/>
  <c r="T449" i="3" s="1"/>
  <c r="S450" i="3"/>
  <c r="T450" i="3" s="1"/>
  <c r="S451" i="3"/>
  <c r="T451" i="3" s="1"/>
  <c r="S452" i="3"/>
  <c r="T452" i="3" s="1"/>
  <c r="S453" i="3"/>
  <c r="T453" i="3" s="1"/>
  <c r="S286" i="3"/>
  <c r="T286" i="3" s="1"/>
  <c r="S45" i="3"/>
  <c r="T45" i="3" s="1"/>
  <c r="S46" i="3"/>
  <c r="T46" i="3" s="1"/>
  <c r="S369" i="3"/>
  <c r="T369" i="3" s="1"/>
  <c r="S287" i="3"/>
  <c r="T287" i="3" s="1"/>
  <c r="S47" i="3"/>
  <c r="T47" i="3" s="1"/>
  <c r="S48" i="3"/>
  <c r="T48" i="3" s="1"/>
  <c r="S160" i="3"/>
  <c r="T160" i="3" s="1"/>
  <c r="S161" i="3"/>
  <c r="T161" i="3" s="1"/>
  <c r="S379" i="3"/>
  <c r="T379" i="3" s="1"/>
  <c r="S162" i="3"/>
  <c r="T162" i="3" s="1"/>
  <c r="S163" i="3"/>
  <c r="T163" i="3" s="1"/>
  <c r="S380" i="3"/>
  <c r="T380" i="3" s="1"/>
  <c r="S164" i="3"/>
  <c r="T164" i="3" s="1"/>
  <c r="S165" i="3"/>
  <c r="T165" i="3" s="1"/>
  <c r="S381" i="3"/>
  <c r="T381" i="3" s="1"/>
  <c r="S166" i="3"/>
  <c r="T166" i="3" s="1"/>
  <c r="S167" i="3"/>
  <c r="T167" i="3" s="1"/>
  <c r="S382" i="3"/>
  <c r="T382" i="3" s="1"/>
  <c r="S454" i="3"/>
  <c r="T454" i="3" s="1"/>
  <c r="S222" i="3"/>
  <c r="T222" i="3" s="1"/>
  <c r="S455" i="3"/>
  <c r="T455" i="3" s="1"/>
  <c r="S121" i="3"/>
  <c r="T121" i="3" s="1"/>
  <c r="S456" i="3"/>
  <c r="T456" i="3" s="1"/>
  <c r="S122" i="3"/>
  <c r="T122" i="3" s="1"/>
  <c r="S223" i="3"/>
  <c r="T223" i="3" s="1"/>
  <c r="S457" i="3"/>
  <c r="T457" i="3" s="1"/>
  <c r="S123" i="3"/>
  <c r="T123" i="3" s="1"/>
  <c r="S458" i="3"/>
  <c r="T458" i="3" s="1"/>
  <c r="S124" i="3"/>
  <c r="T124" i="3" s="1"/>
</calcChain>
</file>

<file path=xl/sharedStrings.xml><?xml version="1.0" encoding="utf-8"?>
<sst xmlns="http://schemas.openxmlformats.org/spreadsheetml/2006/main" count="2791" uniqueCount="688">
  <si>
    <t>Début</t>
  </si>
  <si>
    <t>Fin</t>
  </si>
  <si>
    <t>ID de tâche</t>
  </si>
  <si>
    <t>Nom de la tâche</t>
  </si>
  <si>
    <t>PREVU</t>
  </si>
  <si>
    <t>OUVERTURE</t>
  </si>
  <si>
    <t xml:space="preserve"> NETTOYAGE</t>
  </si>
  <si>
    <t>FERMETURE</t>
  </si>
  <si>
    <t>PEINTURE</t>
  </si>
  <si>
    <t>TRAVAUX DE CHAUDRONNERIE</t>
  </si>
  <si>
    <t>RETUBAGE</t>
  </si>
  <si>
    <t>DEPOSE HOTTES</t>
  </si>
  <si>
    <t>DEPOSE FAISCEAU</t>
  </si>
  <si>
    <t>REPOSE FAISCEAU</t>
  </si>
  <si>
    <t>REPOSE HOTTES</t>
  </si>
  <si>
    <t>REMPLACEMENT</t>
  </si>
  <si>
    <t>REPOSE CAPACITE</t>
  </si>
  <si>
    <t>PLATINAGE</t>
  </si>
  <si>
    <t>TRAVAUX DE SOUDAGE</t>
  </si>
  <si>
    <t>RECALORIFUGEAGE</t>
  </si>
  <si>
    <t>DEPLATINAGE</t>
  </si>
  <si>
    <t>REVISION</t>
  </si>
  <si>
    <t>NETTOYAGE</t>
  </si>
  <si>
    <t>DEPOSE  NIVEAUX A GLACES</t>
  </si>
  <si>
    <t>REPOSE NIVEAUX A GLACES</t>
  </si>
  <si>
    <t>DEPOSE DES INTERNES</t>
  </si>
  <si>
    <t>REPOSE DES INTERNES</t>
  </si>
  <si>
    <t>DEPOSE PLATEAU</t>
  </si>
  <si>
    <t>REPOSE PLATEAU</t>
  </si>
  <si>
    <t>DEPOSE CAPACITE</t>
  </si>
  <si>
    <t>DECALORIFUGEAGE</t>
  </si>
  <si>
    <t xml:space="preserve">    41C01-015</t>
  </si>
  <si>
    <t xml:space="preserve">    41C02-010</t>
  </si>
  <si>
    <t xml:space="preserve">    42C01-140</t>
  </si>
  <si>
    <t xml:space="preserve">    42C01-155</t>
  </si>
  <si>
    <t>TRAVAUX DE REFRACTAIRE</t>
  </si>
  <si>
    <t xml:space="preserve">    41B01-035</t>
  </si>
  <si>
    <t xml:space="preserve">    41C01-135</t>
  </si>
  <si>
    <t xml:space="preserve">    41C02-130</t>
  </si>
  <si>
    <t xml:space="preserve">    41C04-160</t>
  </si>
  <si>
    <t xml:space="preserve">    42C01-195</t>
  </si>
  <si>
    <t xml:space="preserve">    41EA05A-018</t>
  </si>
  <si>
    <t xml:space="preserve">    41EA05B-085</t>
  </si>
  <si>
    <t xml:space="preserve">    41EA05A-100</t>
  </si>
  <si>
    <t xml:space="preserve">    41EA05A-120</t>
  </si>
  <si>
    <t xml:space="preserve">    41EA05B-015</t>
  </si>
  <si>
    <t xml:space="preserve">    41EA05B-100</t>
  </si>
  <si>
    <t xml:space="preserve">    41EA06-020</t>
  </si>
  <si>
    <t xml:space="preserve">    41EA06-080</t>
  </si>
  <si>
    <t xml:space="preserve">    41EA06-095</t>
  </si>
  <si>
    <t xml:space="preserve">    41EA07-020</t>
  </si>
  <si>
    <t xml:space="preserve">    41EA07-075</t>
  </si>
  <si>
    <t xml:space="preserve">    41EA07-090</t>
  </si>
  <si>
    <t xml:space="preserve">    42EA01A-020</t>
  </si>
  <si>
    <t xml:space="preserve">    42EA01A-100</t>
  </si>
  <si>
    <t xml:space="preserve">    42EA01A-120</t>
  </si>
  <si>
    <t xml:space="preserve">    42EA01B-015</t>
  </si>
  <si>
    <t xml:space="preserve">    42EA01B-023</t>
  </si>
  <si>
    <t xml:space="preserve">    42EA01B-085</t>
  </si>
  <si>
    <t xml:space="preserve">    42EA01B-100</t>
  </si>
  <si>
    <t xml:space="preserve">    42EA02-015</t>
  </si>
  <si>
    <t xml:space="preserve">    42EA02-060</t>
  </si>
  <si>
    <t xml:space="preserve">    42EA02-075</t>
  </si>
  <si>
    <t xml:space="preserve">    42EA03A-015</t>
  </si>
  <si>
    <t xml:space="preserve">    42EA03A-055</t>
  </si>
  <si>
    <t xml:space="preserve">    42EA03A-070</t>
  </si>
  <si>
    <t xml:space="preserve">    42EA03B-015</t>
  </si>
  <si>
    <t xml:space="preserve">    42EA03B-070</t>
  </si>
  <si>
    <t xml:space="preserve">    42EA03B-085</t>
  </si>
  <si>
    <t xml:space="preserve">    64EA03A-015</t>
  </si>
  <si>
    <t xml:space="preserve">    64EA03A-075</t>
  </si>
  <si>
    <t xml:space="preserve">    64EA03A-090</t>
  </si>
  <si>
    <t xml:space="preserve">    64EA03B-015</t>
  </si>
  <si>
    <t xml:space="preserve">    64EA03B-070</t>
  </si>
  <si>
    <t xml:space="preserve">    64EA03B-085</t>
  </si>
  <si>
    <t xml:space="preserve">    64EA03C-015</t>
  </si>
  <si>
    <t xml:space="preserve">    64EA03C-075</t>
  </si>
  <si>
    <t xml:space="preserve">    64EA03C-090</t>
  </si>
  <si>
    <t xml:space="preserve">    64EA03D-015</t>
  </si>
  <si>
    <t xml:space="preserve">    64EA03D-070</t>
  </si>
  <si>
    <t xml:space="preserve">    64EA03D-090</t>
  </si>
  <si>
    <t xml:space="preserve">    41C03-005</t>
  </si>
  <si>
    <t xml:space="preserve">    41F01-135</t>
  </si>
  <si>
    <t>REPOSE BRULEURS</t>
  </si>
  <si>
    <t xml:space="preserve">    42E05-030</t>
  </si>
  <si>
    <t xml:space="preserve">    42E06-025</t>
  </si>
  <si>
    <t xml:space="preserve">    41F01-140</t>
  </si>
  <si>
    <t xml:space="preserve">    41F01-110</t>
  </si>
  <si>
    <t xml:space="preserve">    41F01-275</t>
  </si>
  <si>
    <t xml:space="preserve">    41F01-285</t>
  </si>
  <si>
    <t xml:space="preserve">    41F01-295</t>
  </si>
  <si>
    <t xml:space="preserve">    42E09-025</t>
  </si>
  <si>
    <t xml:space="preserve">    42EA02-045</t>
  </si>
  <si>
    <t xml:space="preserve">    42EA03A-045</t>
  </si>
  <si>
    <t xml:space="preserve">    42EA03B-045</t>
  </si>
  <si>
    <t xml:space="preserve">    42EAM01B-030</t>
  </si>
  <si>
    <t xml:space="preserve">    41B01-085</t>
  </si>
  <si>
    <t xml:space="preserve">    42EAM02-030</t>
  </si>
  <si>
    <t xml:space="preserve">    42EAM03-030</t>
  </si>
  <si>
    <t xml:space="preserve">    41F01-115</t>
  </si>
  <si>
    <t xml:space="preserve">    41EA05A-013</t>
  </si>
  <si>
    <t xml:space="preserve">    41EA05B-008</t>
  </si>
  <si>
    <t xml:space="preserve">    41EA07-065</t>
  </si>
  <si>
    <t xml:space="preserve">    42EA01A-008</t>
  </si>
  <si>
    <t>DEPOSE</t>
  </si>
  <si>
    <t xml:space="preserve">    41F01-145</t>
  </si>
  <si>
    <t xml:space="preserve">    41F01-120</t>
  </si>
  <si>
    <t xml:space="preserve">    41F01-125</t>
  </si>
  <si>
    <t>TRAVAUX INTERMEDIAIRE</t>
  </si>
  <si>
    <t xml:space="preserve">    31F01-230</t>
  </si>
  <si>
    <t xml:space="preserve">    31B01-030</t>
  </si>
  <si>
    <t xml:space="preserve">    33R01-040</t>
  </si>
  <si>
    <t xml:space="preserve">    33R01-090</t>
  </si>
  <si>
    <t xml:space="preserve">    33R02-105</t>
  </si>
  <si>
    <t xml:space="preserve">    33R03-090</t>
  </si>
  <si>
    <t xml:space="preserve">    32R01-145</t>
  </si>
  <si>
    <t xml:space="preserve">    31F01-240</t>
  </si>
  <si>
    <t xml:space="preserve">    32R01-165</t>
  </si>
  <si>
    <t xml:space="preserve">    33C01-160</t>
  </si>
  <si>
    <t xml:space="preserve">    33F01-100</t>
  </si>
  <si>
    <t xml:space="preserve">    33R02-090</t>
  </si>
  <si>
    <t xml:space="preserve">    34R01-130</t>
  </si>
  <si>
    <t xml:space="preserve">    34R01-145</t>
  </si>
  <si>
    <t xml:space="preserve">    31EA07B-015</t>
  </si>
  <si>
    <t xml:space="preserve">    31EA07C-015</t>
  </si>
  <si>
    <t xml:space="preserve">    31EA07D-015</t>
  </si>
  <si>
    <t xml:space="preserve">    31EA09-025</t>
  </si>
  <si>
    <t xml:space="preserve">    31EA10-030</t>
  </si>
  <si>
    <t xml:space="preserve">    31EA12-015</t>
  </si>
  <si>
    <t xml:space="preserve">    31EA14-025</t>
  </si>
  <si>
    <t xml:space="preserve">    32EA02-025</t>
  </si>
  <si>
    <t xml:space="preserve">    32EA03-010</t>
  </si>
  <si>
    <t xml:space="preserve">    33C01-145</t>
  </si>
  <si>
    <t xml:space="preserve">    33C01-140</t>
  </si>
  <si>
    <t xml:space="preserve">    33C01-100</t>
  </si>
  <si>
    <t xml:space="preserve">    33C01-105</t>
  </si>
  <si>
    <t xml:space="preserve">    31E13A-070</t>
  </si>
  <si>
    <t xml:space="preserve">    30F2403-095</t>
  </si>
  <si>
    <t xml:space="preserve">    32F01-045</t>
  </si>
  <si>
    <t>DEPOSE BRULEURS</t>
  </si>
  <si>
    <t xml:space="preserve">    30E2003-065</t>
  </si>
  <si>
    <t xml:space="preserve">    30F2403-015</t>
  </si>
  <si>
    <t xml:space="preserve">    31C01-020</t>
  </si>
  <si>
    <t xml:space="preserve">    31C01-140</t>
  </si>
  <si>
    <t xml:space="preserve">    31C02-010</t>
  </si>
  <si>
    <t xml:space="preserve">    31C02-125</t>
  </si>
  <si>
    <t xml:space="preserve">    31C03-005</t>
  </si>
  <si>
    <t xml:space="preserve">    31C03-115</t>
  </si>
  <si>
    <t xml:space="preserve">    31C04-005</t>
  </si>
  <si>
    <t xml:space="preserve">    31C04-100</t>
  </si>
  <si>
    <t xml:space="preserve">    31C05-010</t>
  </si>
  <si>
    <t xml:space="preserve">    31C05-030</t>
  </si>
  <si>
    <t xml:space="preserve">    31C05-045</t>
  </si>
  <si>
    <t xml:space="preserve">    31C05-115</t>
  </si>
  <si>
    <t xml:space="preserve">    31C05-165</t>
  </si>
  <si>
    <t xml:space="preserve">    31E18-090</t>
  </si>
  <si>
    <t xml:space="preserve">    31F01-055</t>
  </si>
  <si>
    <t xml:space="preserve">    31F01-060</t>
  </si>
  <si>
    <t xml:space="preserve">    31F01-065</t>
  </si>
  <si>
    <t xml:space="preserve">    31F01-080</t>
  </si>
  <si>
    <t xml:space="preserve">    31F01-085</t>
  </si>
  <si>
    <t xml:space="preserve">    32C01-020</t>
  </si>
  <si>
    <t xml:space="preserve">    32C01-035</t>
  </si>
  <si>
    <t xml:space="preserve">    32C01-155</t>
  </si>
  <si>
    <t xml:space="preserve">    32C01-160</t>
  </si>
  <si>
    <t xml:space="preserve">    32C02-010</t>
  </si>
  <si>
    <t xml:space="preserve">    32C02-020</t>
  </si>
  <si>
    <t xml:space="preserve">    32C02-050</t>
  </si>
  <si>
    <t xml:space="preserve">    32C02-150</t>
  </si>
  <si>
    <t xml:space="preserve">    32E05A-045</t>
  </si>
  <si>
    <t xml:space="preserve">    32F01-060</t>
  </si>
  <si>
    <t xml:space="preserve">    33B03-010</t>
  </si>
  <si>
    <t xml:space="preserve">    33C01-027</t>
  </si>
  <si>
    <t xml:space="preserve">    33C01-030</t>
  </si>
  <si>
    <t xml:space="preserve">    34C01-0200</t>
  </si>
  <si>
    <t xml:space="preserve">    34C01-030</t>
  </si>
  <si>
    <t xml:space="preserve">    34C01-112</t>
  </si>
  <si>
    <t xml:space="preserve">    31E13A-060</t>
  </si>
  <si>
    <t xml:space="preserve">    31E13B-060</t>
  </si>
  <si>
    <t xml:space="preserve">    31E13C-055</t>
  </si>
  <si>
    <t xml:space="preserve">    31E13D-055</t>
  </si>
  <si>
    <t xml:space="preserve">    31E13E-055</t>
  </si>
  <si>
    <t xml:space="preserve">    31E13F-055</t>
  </si>
  <si>
    <t xml:space="preserve">    31E18-105</t>
  </si>
  <si>
    <t xml:space="preserve">    32E05B-065</t>
  </si>
  <si>
    <t xml:space="preserve">    33E02A-095</t>
  </si>
  <si>
    <t xml:space="preserve">    33E02B-095</t>
  </si>
  <si>
    <t xml:space="preserve">    33E03A-085</t>
  </si>
  <si>
    <t xml:space="preserve">    33E03B-075</t>
  </si>
  <si>
    <t xml:space="preserve">    31F01-125</t>
  </si>
  <si>
    <t xml:space="preserve">    32E04-090</t>
  </si>
  <si>
    <t xml:space="preserve">    32E07-085</t>
  </si>
  <si>
    <t xml:space="preserve">    31F01-180</t>
  </si>
  <si>
    <t xml:space="preserve">    31F01-235</t>
  </si>
  <si>
    <t xml:space="preserve">    32F01-050</t>
  </si>
  <si>
    <t xml:space="preserve">    33F01-105</t>
  </si>
  <si>
    <t xml:space="preserve">    33F02-121</t>
  </si>
  <si>
    <t xml:space="preserve">    33R01-065</t>
  </si>
  <si>
    <t xml:space="preserve">    51T3-P11-030</t>
  </si>
  <si>
    <t xml:space="preserve">    51T4-P11-030</t>
  </si>
  <si>
    <t xml:space="preserve">    51T5-P11-030</t>
  </si>
  <si>
    <t xml:space="preserve">    51T6-P11-030</t>
  </si>
  <si>
    <t xml:space="preserve">    51T7-P11-030</t>
  </si>
  <si>
    <t xml:space="preserve">    51TR1-31B-030</t>
  </si>
  <si>
    <t xml:space="preserve">    32E01D-100</t>
  </si>
  <si>
    <t xml:space="preserve">    32E01D-015</t>
  </si>
  <si>
    <t xml:space="preserve">    33R01-105</t>
  </si>
  <si>
    <t xml:space="preserve">    33R03-105</t>
  </si>
  <si>
    <t xml:space="preserve">    31EA07B-045</t>
  </si>
  <si>
    <t xml:space="preserve">    31EA07B-060</t>
  </si>
  <si>
    <t xml:space="preserve">    31EA07C-090</t>
  </si>
  <si>
    <t xml:space="preserve">    31EA07D-040</t>
  </si>
  <si>
    <t xml:space="preserve">    31EA07D-055</t>
  </si>
  <si>
    <t xml:space="preserve">    31EA08-070</t>
  </si>
  <si>
    <t xml:space="preserve">    31EA09-075</t>
  </si>
  <si>
    <t xml:space="preserve">    31EA10-095</t>
  </si>
  <si>
    <t xml:space="preserve">    31EA12-050</t>
  </si>
  <si>
    <t xml:space="preserve">    31EA12-065</t>
  </si>
  <si>
    <t xml:space="preserve">    32EA02-075</t>
  </si>
  <si>
    <t xml:space="preserve">    32EA06-095</t>
  </si>
  <si>
    <t xml:space="preserve">    32EA08-075</t>
  </si>
  <si>
    <t xml:space="preserve">    32EA09-075</t>
  </si>
  <si>
    <t xml:space="preserve">    32EA10-075</t>
  </si>
  <si>
    <t xml:space="preserve">    32EA11-070</t>
  </si>
  <si>
    <t xml:space="preserve">    33EA04-100</t>
  </si>
  <si>
    <t xml:space="preserve">    33EA06-080</t>
  </si>
  <si>
    <t xml:space="preserve">    33EA07-075</t>
  </si>
  <si>
    <t xml:space="preserve">    33EA08-080</t>
  </si>
  <si>
    <t xml:space="preserve">    34EA03-105</t>
  </si>
  <si>
    <t xml:space="preserve">    34EA05A-060</t>
  </si>
  <si>
    <t xml:space="preserve">    34EA05B-060</t>
  </si>
  <si>
    <t xml:space="preserve">    34EA06-060</t>
  </si>
  <si>
    <t xml:space="preserve">    64EA02A-080</t>
  </si>
  <si>
    <t xml:space="preserve">    33F02-095</t>
  </si>
  <si>
    <t xml:space="preserve">    33F03-085</t>
  </si>
  <si>
    <t xml:space="preserve">    34F01-135</t>
  </si>
  <si>
    <t xml:space="preserve">    31B01-010</t>
  </si>
  <si>
    <t xml:space="preserve">    31C01-015</t>
  </si>
  <si>
    <t xml:space="preserve">    31C01-120</t>
  </si>
  <si>
    <t xml:space="preserve">    31C01-145</t>
  </si>
  <si>
    <t xml:space="preserve">    31C02-065</t>
  </si>
  <si>
    <t xml:space="preserve">    31C03-040</t>
  </si>
  <si>
    <t xml:space="preserve">    31C04-040</t>
  </si>
  <si>
    <t xml:space="preserve">    32C01-015</t>
  </si>
  <si>
    <t xml:space="preserve">    32C01-150</t>
  </si>
  <si>
    <t xml:space="preserve">    32E05A-060</t>
  </si>
  <si>
    <t xml:space="preserve">    32F01-135</t>
  </si>
  <si>
    <t xml:space="preserve">    33C01-015</t>
  </si>
  <si>
    <t xml:space="preserve">    33C01-040</t>
  </si>
  <si>
    <t xml:space="preserve">    33C01-150</t>
  </si>
  <si>
    <t xml:space="preserve">    33F02-060</t>
  </si>
  <si>
    <t xml:space="preserve">    33F02-030</t>
  </si>
  <si>
    <t xml:space="preserve">    33F02-115</t>
  </si>
  <si>
    <t xml:space="preserve">    33F02-160</t>
  </si>
  <si>
    <t xml:space="preserve">    33F03-018</t>
  </si>
  <si>
    <t xml:space="preserve">    33F03-135</t>
  </si>
  <si>
    <t>REPOSE DES BRULEURS</t>
  </si>
  <si>
    <t xml:space="preserve">    34C01-010</t>
  </si>
  <si>
    <t xml:space="preserve">    34F01-030</t>
  </si>
  <si>
    <t xml:space="preserve">    31E13A-055</t>
  </si>
  <si>
    <t xml:space="preserve">    31E13B-055</t>
  </si>
  <si>
    <t xml:space="preserve">    31E13C-050</t>
  </si>
  <si>
    <t xml:space="preserve">    31E13D-050</t>
  </si>
  <si>
    <t xml:space="preserve">    31E13E-050</t>
  </si>
  <si>
    <t xml:space="preserve">    31E13F-050</t>
  </si>
  <si>
    <t xml:space="preserve">    31F01-225</t>
  </si>
  <si>
    <t xml:space="preserve">    32C01-010</t>
  </si>
  <si>
    <t xml:space="preserve">    31C04-077</t>
  </si>
  <si>
    <t xml:space="preserve">    31EA08-090</t>
  </si>
  <si>
    <t xml:space="preserve">    31EA10-075</t>
  </si>
  <si>
    <t xml:space="preserve">    32EA06-075</t>
  </si>
  <si>
    <t xml:space="preserve"> REPOSE HOTTES</t>
  </si>
  <si>
    <t xml:space="preserve">    33EA04-073</t>
  </si>
  <si>
    <t xml:space="preserve">    33E02A-065</t>
  </si>
  <si>
    <t xml:space="preserve">    33E02B-060</t>
  </si>
  <si>
    <t xml:space="preserve">    33F02-090</t>
  </si>
  <si>
    <t xml:space="preserve">    31C01-035</t>
  </si>
  <si>
    <t xml:space="preserve">    31C01-080</t>
  </si>
  <si>
    <t xml:space="preserve">    31C05-038</t>
  </si>
  <si>
    <t xml:space="preserve">    32C01-045</t>
  </si>
  <si>
    <t xml:space="preserve">    32C01-114</t>
  </si>
  <si>
    <t xml:space="preserve">    32C02-023</t>
  </si>
  <si>
    <t xml:space="preserve">    32C02-118</t>
  </si>
  <si>
    <t xml:space="preserve">    33C01-060</t>
  </si>
  <si>
    <t xml:space="preserve">    33F01-045</t>
  </si>
  <si>
    <t xml:space="preserve">    33F01-050</t>
  </si>
  <si>
    <t xml:space="preserve">    33F01-055</t>
  </si>
  <si>
    <t xml:space="preserve">    33F02-100</t>
  </si>
  <si>
    <t xml:space="preserve">    33F02-130</t>
  </si>
  <si>
    <t xml:space="preserve">    34F01-078</t>
  </si>
  <si>
    <t xml:space="preserve">    34F01-0601</t>
  </si>
  <si>
    <t xml:space="preserve">    34F01-070</t>
  </si>
  <si>
    <t xml:space="preserve">    34F01-075</t>
  </si>
  <si>
    <t xml:space="preserve">    32EAM02A-030</t>
  </si>
  <si>
    <t xml:space="preserve">    32EAM02B-030</t>
  </si>
  <si>
    <t xml:space="preserve">    32EAM06A-030</t>
  </si>
  <si>
    <t xml:space="preserve">    32EAM06B-030</t>
  </si>
  <si>
    <t xml:space="preserve">    32EAM11A-030</t>
  </si>
  <si>
    <t xml:space="preserve">    32EAM11B-030</t>
  </si>
  <si>
    <t xml:space="preserve">    31C05-070</t>
  </si>
  <si>
    <t xml:space="preserve">    33C01-080</t>
  </si>
  <si>
    <t xml:space="preserve">    33F02-085</t>
  </si>
  <si>
    <t xml:space="preserve">    31E18-075</t>
  </si>
  <si>
    <t xml:space="preserve">    31F01-130</t>
  </si>
  <si>
    <t xml:space="preserve">    31F01-135</t>
  </si>
  <si>
    <t xml:space="preserve">    31F01-140</t>
  </si>
  <si>
    <t xml:space="preserve">    31F01-145</t>
  </si>
  <si>
    <t xml:space="preserve">    31F01-150</t>
  </si>
  <si>
    <t xml:space="preserve">    31F01-155</t>
  </si>
  <si>
    <t xml:space="preserve">    32C01-055</t>
  </si>
  <si>
    <t xml:space="preserve">    33F03-100</t>
  </si>
  <si>
    <t xml:space="preserve">    31E13A-050</t>
  </si>
  <si>
    <t xml:space="preserve">    31E13B-050</t>
  </si>
  <si>
    <t xml:space="preserve">    31E13C-045</t>
  </si>
  <si>
    <t xml:space="preserve">    31E13D-045</t>
  </si>
  <si>
    <t xml:space="preserve">    31E13E-045</t>
  </si>
  <si>
    <t xml:space="preserve">    31E13F-045</t>
  </si>
  <si>
    <t xml:space="preserve">    32C01-065</t>
  </si>
  <si>
    <t xml:space="preserve">    32C01-070</t>
  </si>
  <si>
    <t xml:space="preserve">    34E01A-055</t>
  </si>
  <si>
    <t xml:space="preserve">    34E01B-050</t>
  </si>
  <si>
    <t xml:space="preserve">    34E01C-050</t>
  </si>
  <si>
    <t xml:space="preserve">    31EA07A-045</t>
  </si>
  <si>
    <t xml:space="preserve">    31EA07B-020</t>
  </si>
  <si>
    <t xml:space="preserve">    31EA07C-020</t>
  </si>
  <si>
    <t xml:space="preserve">    31EA07C-040</t>
  </si>
  <si>
    <t xml:space="preserve">    31EA07D-020</t>
  </si>
  <si>
    <t xml:space="preserve">    31EA08-025</t>
  </si>
  <si>
    <t xml:space="preserve">    31EA08-075</t>
  </si>
  <si>
    <t xml:space="preserve">    31EA08-080</t>
  </si>
  <si>
    <t xml:space="preserve">    31EA09-050</t>
  </si>
  <si>
    <t xml:space="preserve">    31EA09-055</t>
  </si>
  <si>
    <t xml:space="preserve">    31EA10-025</t>
  </si>
  <si>
    <t xml:space="preserve">    31EA10-060</t>
  </si>
  <si>
    <t xml:space="preserve">    31EA10-065</t>
  </si>
  <si>
    <t xml:space="preserve">    31EA10-070</t>
  </si>
  <si>
    <t xml:space="preserve">    31EA12-020</t>
  </si>
  <si>
    <t xml:space="preserve">    31EA14-015</t>
  </si>
  <si>
    <t xml:space="preserve">    31EA14-020</t>
  </si>
  <si>
    <t xml:space="preserve">    31EA14-055</t>
  </si>
  <si>
    <t xml:space="preserve">    31EA14-060</t>
  </si>
  <si>
    <t xml:space="preserve">    32EA02-015</t>
  </si>
  <si>
    <t xml:space="preserve">    32EA02-020</t>
  </si>
  <si>
    <t xml:space="preserve">    32EA02-050</t>
  </si>
  <si>
    <t xml:space="preserve">    32EA02-055</t>
  </si>
  <si>
    <t xml:space="preserve">    32EA03-005</t>
  </si>
  <si>
    <t xml:space="preserve">    32EA06-020</t>
  </si>
  <si>
    <t xml:space="preserve">    32EA06-025</t>
  </si>
  <si>
    <t xml:space="preserve">    32EA06-030</t>
  </si>
  <si>
    <t xml:space="preserve">    32EA06-060</t>
  </si>
  <si>
    <t xml:space="preserve">    32EA06-065</t>
  </si>
  <si>
    <t xml:space="preserve">    32EA08-015</t>
  </si>
  <si>
    <t xml:space="preserve">    32EA08-020</t>
  </si>
  <si>
    <t xml:space="preserve">    32EA08-050</t>
  </si>
  <si>
    <t xml:space="preserve">    32EA08-055</t>
  </si>
  <si>
    <t xml:space="preserve">    32EA09-015</t>
  </si>
  <si>
    <t xml:space="preserve">    32EA09-020</t>
  </si>
  <si>
    <t xml:space="preserve">    32EA09-025</t>
  </si>
  <si>
    <t xml:space="preserve">    32EA09-050</t>
  </si>
  <si>
    <t xml:space="preserve">    32EA09-055</t>
  </si>
  <si>
    <t xml:space="preserve">    32EA10-015</t>
  </si>
  <si>
    <t xml:space="preserve">    32EA10-020</t>
  </si>
  <si>
    <t xml:space="preserve">    32EA10-025</t>
  </si>
  <si>
    <t xml:space="preserve">    32EA10-050</t>
  </si>
  <si>
    <t xml:space="preserve">    32EA10-055</t>
  </si>
  <si>
    <t xml:space="preserve">    32EA11-015</t>
  </si>
  <si>
    <t xml:space="preserve">    32EA11-020</t>
  </si>
  <si>
    <t xml:space="preserve">    32EA11-045</t>
  </si>
  <si>
    <t xml:space="preserve">    33EA04-020</t>
  </si>
  <si>
    <t xml:space="preserve">    33EA04-025</t>
  </si>
  <si>
    <t xml:space="preserve">    33EA04-030</t>
  </si>
  <si>
    <t xml:space="preserve">    33EA04-065</t>
  </si>
  <si>
    <t xml:space="preserve">    33EA04-070</t>
  </si>
  <si>
    <t xml:space="preserve">    33EA06-015</t>
  </si>
  <si>
    <t xml:space="preserve">    33EA06-020</t>
  </si>
  <si>
    <t xml:space="preserve">    33EA06-025</t>
  </si>
  <si>
    <t xml:space="preserve">    33EA06-055</t>
  </si>
  <si>
    <t xml:space="preserve">    33EA06-060</t>
  </si>
  <si>
    <t xml:space="preserve">    33EA07-015</t>
  </si>
  <si>
    <t xml:space="preserve">    33EA07-020</t>
  </si>
  <si>
    <t xml:space="preserve">    33EA07-025</t>
  </si>
  <si>
    <t xml:space="preserve">    33EA07-050</t>
  </si>
  <si>
    <t xml:space="preserve">    33EA07-055</t>
  </si>
  <si>
    <t xml:space="preserve">    33EA08-015</t>
  </si>
  <si>
    <t xml:space="preserve">    33EA08-020</t>
  </si>
  <si>
    <t xml:space="preserve">    33EA08-025</t>
  </si>
  <si>
    <t xml:space="preserve">    33EA08-055</t>
  </si>
  <si>
    <t xml:space="preserve">    33EA08-060</t>
  </si>
  <si>
    <t xml:space="preserve">    34EA03-015</t>
  </si>
  <si>
    <t xml:space="preserve">    34EA03-020</t>
  </si>
  <si>
    <t xml:space="preserve">    34EA03-025</t>
  </si>
  <si>
    <t xml:space="preserve">    34EA03-075</t>
  </si>
  <si>
    <t xml:space="preserve">    34EA03-080</t>
  </si>
  <si>
    <t xml:space="preserve">    34EA05A-015</t>
  </si>
  <si>
    <t xml:space="preserve">    34EA05A-020</t>
  </si>
  <si>
    <t xml:space="preserve">    34EA05A-040</t>
  </si>
  <si>
    <t xml:space="preserve">    34EA05B-015</t>
  </si>
  <si>
    <t xml:space="preserve">    34EA05B-020</t>
  </si>
  <si>
    <t xml:space="preserve">    34EA05B-040</t>
  </si>
  <si>
    <t xml:space="preserve">    34EA06-015</t>
  </si>
  <si>
    <t xml:space="preserve">    34EA06-020</t>
  </si>
  <si>
    <t xml:space="preserve">    34EA06-040</t>
  </si>
  <si>
    <t xml:space="preserve">    64EA02A-020</t>
  </si>
  <si>
    <t xml:space="preserve">    64EA02A-025</t>
  </si>
  <si>
    <t xml:space="preserve">    64EA02A-055</t>
  </si>
  <si>
    <t xml:space="preserve">    64EA02B-015</t>
  </si>
  <si>
    <t xml:space="preserve">    64EA02B-020</t>
  </si>
  <si>
    <t xml:space="preserve">    64EA02B-030</t>
  </si>
  <si>
    <t xml:space="preserve">    33E02A-050</t>
  </si>
  <si>
    <t xml:space="preserve">    33E02B-045</t>
  </si>
  <si>
    <t xml:space="preserve">    33E03A-045</t>
  </si>
  <si>
    <t xml:space="preserve">    33E03B-035</t>
  </si>
  <si>
    <t xml:space="preserve">    32E05B-050</t>
  </si>
  <si>
    <t xml:space="preserve">    30E2003-048</t>
  </si>
  <si>
    <t xml:space="preserve">    31E16B-060</t>
  </si>
  <si>
    <t xml:space="preserve">    31E16C-055</t>
  </si>
  <si>
    <t xml:space="preserve">    31E16A-065</t>
  </si>
  <si>
    <t xml:space="preserve">    31F01-195</t>
  </si>
  <si>
    <t xml:space="preserve">    31F01-200</t>
  </si>
  <si>
    <t xml:space="preserve">    32C01-014</t>
  </si>
  <si>
    <t xml:space="preserve">    32C01-110</t>
  </si>
  <si>
    <t xml:space="preserve">    32E01A-060</t>
  </si>
  <si>
    <t xml:space="preserve">    32E01A-070</t>
  </si>
  <si>
    <t xml:space="preserve">    32E01A-080</t>
  </si>
  <si>
    <t xml:space="preserve">    32E01B-055</t>
  </si>
  <si>
    <t xml:space="preserve">    32E01B-065</t>
  </si>
  <si>
    <t xml:space="preserve">    32E01B-075</t>
  </si>
  <si>
    <t xml:space="preserve">    33B03-095</t>
  </si>
  <si>
    <t xml:space="preserve">    33F01-115</t>
  </si>
  <si>
    <t xml:space="preserve">    33F02-075</t>
  </si>
  <si>
    <t xml:space="preserve">    34E01A-065</t>
  </si>
  <si>
    <t xml:space="preserve">    31E01B-060</t>
  </si>
  <si>
    <t xml:space="preserve">    31E01C-060</t>
  </si>
  <si>
    <t xml:space="preserve">    31E06A-065</t>
  </si>
  <si>
    <t xml:space="preserve">    31E06B-055</t>
  </si>
  <si>
    <t xml:space="preserve">    31E06C-065</t>
  </si>
  <si>
    <t xml:space="preserve">    31E16A-090</t>
  </si>
  <si>
    <t xml:space="preserve">    31E16B-085</t>
  </si>
  <si>
    <t xml:space="preserve">    31E16C-105</t>
  </si>
  <si>
    <t xml:space="preserve">    32E01C-055</t>
  </si>
  <si>
    <t xml:space="preserve">    32E01C-065</t>
  </si>
  <si>
    <t xml:space="preserve">    32E01C-075</t>
  </si>
  <si>
    <t xml:space="preserve">    34E01A-080</t>
  </si>
  <si>
    <t xml:space="preserve">    34E01B-060</t>
  </si>
  <si>
    <t xml:space="preserve">    34E01B-075</t>
  </si>
  <si>
    <t xml:space="preserve">    34E01C-060</t>
  </si>
  <si>
    <t xml:space="preserve">    34E01C-075</t>
  </si>
  <si>
    <t xml:space="preserve">    31E16B-070</t>
  </si>
  <si>
    <t xml:space="preserve">    31E16A-075</t>
  </si>
  <si>
    <t xml:space="preserve">    31E16C-075</t>
  </si>
  <si>
    <t xml:space="preserve">    31E01A-065</t>
  </si>
  <si>
    <t xml:space="preserve">    33C01-025</t>
  </si>
  <si>
    <t xml:space="preserve">    30F2403-065</t>
  </si>
  <si>
    <t xml:space="preserve">    31B01-095</t>
  </si>
  <si>
    <t xml:space="preserve">    32E04-065</t>
  </si>
  <si>
    <t xml:space="preserve">    32E07-060</t>
  </si>
  <si>
    <t xml:space="preserve">    32F01-080</t>
  </si>
  <si>
    <t xml:space="preserve">    33C01-043</t>
  </si>
  <si>
    <t xml:space="preserve">    33F01-060</t>
  </si>
  <si>
    <t xml:space="preserve">    31F01-190</t>
  </si>
  <si>
    <t xml:space="preserve">    31F01-070</t>
  </si>
  <si>
    <t xml:space="preserve">    32C01-013</t>
  </si>
  <si>
    <t xml:space="preserve">    31F01-165</t>
  </si>
  <si>
    <t>REMPLACEMENT VANNE</t>
  </si>
  <si>
    <t>NETTOYAGE INTERIEUR</t>
  </si>
  <si>
    <t xml:space="preserve">    50B01-030</t>
  </si>
  <si>
    <t xml:space="preserve">    54B52B-010</t>
  </si>
  <si>
    <t xml:space="preserve">    54B52B-090</t>
  </si>
  <si>
    <t xml:space="preserve">    54B55A-010</t>
  </si>
  <si>
    <t xml:space="preserve">    54B55A-040</t>
  </si>
  <si>
    <t xml:space="preserve">    54B55B-010</t>
  </si>
  <si>
    <t xml:space="preserve">    54B55B-040</t>
  </si>
  <si>
    <t xml:space="preserve">    54B67-010</t>
  </si>
  <si>
    <t xml:space="preserve">    54B67-090</t>
  </si>
  <si>
    <t xml:space="preserve">    64B36-010</t>
  </si>
  <si>
    <t xml:space="preserve">    64B36-015</t>
  </si>
  <si>
    <t xml:space="preserve">    64B38-010</t>
  </si>
  <si>
    <t>DEPOSE  CAPACITE</t>
  </si>
  <si>
    <t xml:space="preserve">    64B38-015</t>
  </si>
  <si>
    <t xml:space="preserve">    CHR54017-020</t>
  </si>
  <si>
    <t>POSE</t>
  </si>
  <si>
    <t xml:space="preserve">    CHR54022-030</t>
  </si>
  <si>
    <t xml:space="preserve">    CHR54023-030</t>
  </si>
  <si>
    <t xml:space="preserve">    CHR54046-025</t>
  </si>
  <si>
    <t xml:space="preserve">    CHR54047-025</t>
  </si>
  <si>
    <t xml:space="preserve">    50E55-040</t>
  </si>
  <si>
    <t xml:space="preserve">    54B56-010</t>
  </si>
  <si>
    <t xml:space="preserve">    54B56-040</t>
  </si>
  <si>
    <t xml:space="preserve">    51TRG1-035</t>
  </si>
  <si>
    <t>TRAITEMENT</t>
  </si>
  <si>
    <t xml:space="preserve">    CHR54017-025</t>
  </si>
  <si>
    <t xml:space="preserve">    CHR54032-030</t>
  </si>
  <si>
    <t xml:space="preserve">    50E 6-035</t>
  </si>
  <si>
    <t xml:space="preserve">    50E 7-030</t>
  </si>
  <si>
    <t xml:space="preserve">    54B51B-010</t>
  </si>
  <si>
    <t xml:space="preserve">    54B54-015</t>
  </si>
  <si>
    <t xml:space="preserve">    54B54-055</t>
  </si>
  <si>
    <t xml:space="preserve">    CHR54022-035</t>
  </si>
  <si>
    <t xml:space="preserve">    CHR54023-035</t>
  </si>
  <si>
    <t xml:space="preserve">    CHR54046-030</t>
  </si>
  <si>
    <t xml:space="preserve">    CHR54047-030</t>
  </si>
  <si>
    <t xml:space="preserve">    54B51B-080</t>
  </si>
  <si>
    <t>SIR-ZONE</t>
  </si>
  <si>
    <t>SIR-FAMILLE EQUIPEMENT</t>
  </si>
  <si>
    <t>SIR-UNITE</t>
  </si>
  <si>
    <t>SIR-TYPE EQUIPEMENT</t>
  </si>
  <si>
    <t>SIR-REPERE EQUIPEMENT</t>
  </si>
  <si>
    <t>SMB</t>
  </si>
  <si>
    <t>MS</t>
  </si>
  <si>
    <t>EE</t>
  </si>
  <si>
    <t>MAE</t>
  </si>
  <si>
    <t>BAL</t>
  </si>
  <si>
    <t>41B01</t>
  </si>
  <si>
    <t>COL</t>
  </si>
  <si>
    <t>41C02</t>
  </si>
  <si>
    <t>41C03</t>
  </si>
  <si>
    <t>41C04</t>
  </si>
  <si>
    <t>ECHA</t>
  </si>
  <si>
    <t>AERO</t>
  </si>
  <si>
    <t>41EA05A</t>
  </si>
  <si>
    <t>41EA05B</t>
  </si>
  <si>
    <t>41EA06</t>
  </si>
  <si>
    <t>41EA07</t>
  </si>
  <si>
    <t>FOUR</t>
  </si>
  <si>
    <t>41F01</t>
  </si>
  <si>
    <t>42EA01A</t>
  </si>
  <si>
    <t>42EA01B</t>
  </si>
  <si>
    <t>42EA02</t>
  </si>
  <si>
    <t>42EA03A</t>
  </si>
  <si>
    <t>42EA03B</t>
  </si>
  <si>
    <t>42EAM02</t>
  </si>
  <si>
    <t>42EAM03</t>
  </si>
  <si>
    <t>64EA03A</t>
  </si>
  <si>
    <t>64EA03B</t>
  </si>
  <si>
    <t>64EA03C</t>
  </si>
  <si>
    <t>64EA03D</t>
  </si>
  <si>
    <t>ROTU</t>
  </si>
  <si>
    <t>VAMA</t>
  </si>
  <si>
    <t>2EAM01B</t>
  </si>
  <si>
    <t>41C01</t>
  </si>
  <si>
    <t>42C01</t>
  </si>
  <si>
    <t>TRASFO</t>
  </si>
  <si>
    <t>HSK2</t>
  </si>
  <si>
    <t>31EA07A</t>
  </si>
  <si>
    <t>2EAM02A</t>
  </si>
  <si>
    <t>2EAM02B</t>
  </si>
  <si>
    <t>2EAM06A</t>
  </si>
  <si>
    <t>2EAM06B</t>
  </si>
  <si>
    <t>2EAM11A</t>
  </si>
  <si>
    <t>2EAM11B</t>
  </si>
  <si>
    <t>30E2003</t>
  </si>
  <si>
    <t>30F2403</t>
  </si>
  <si>
    <t>31B01</t>
  </si>
  <si>
    <t>31C01</t>
  </si>
  <si>
    <t>31C02</t>
  </si>
  <si>
    <t>31C03</t>
  </si>
  <si>
    <t>31C04</t>
  </si>
  <si>
    <t>31C05</t>
  </si>
  <si>
    <t>31E01A</t>
  </si>
  <si>
    <t>31EA07B</t>
  </si>
  <si>
    <t>31EA07C</t>
  </si>
  <si>
    <t>31EA07D</t>
  </si>
  <si>
    <t>31EA08</t>
  </si>
  <si>
    <t>31EA09</t>
  </si>
  <si>
    <t>31EA10</t>
  </si>
  <si>
    <t>31EA12</t>
  </si>
  <si>
    <t>31EA14</t>
  </si>
  <si>
    <t>31F01</t>
  </si>
  <si>
    <t>32C01</t>
  </si>
  <si>
    <t>32C02</t>
  </si>
  <si>
    <t>32EA02</t>
  </si>
  <si>
    <t>32EA06</t>
  </si>
  <si>
    <t>32EA08</t>
  </si>
  <si>
    <t>32EA09</t>
  </si>
  <si>
    <t>32EA10</t>
  </si>
  <si>
    <t>32EA11</t>
  </si>
  <si>
    <t>32F01</t>
  </si>
  <si>
    <t>REACT</t>
  </si>
  <si>
    <t>32R01</t>
  </si>
  <si>
    <t>33B03</t>
  </si>
  <si>
    <t>33C01</t>
  </si>
  <si>
    <t>33E02A</t>
  </si>
  <si>
    <t>33E02B</t>
  </si>
  <si>
    <t>33E03A</t>
  </si>
  <si>
    <t>33E03B</t>
  </si>
  <si>
    <t>33EA04</t>
  </si>
  <si>
    <t>33EA06</t>
  </si>
  <si>
    <t>33EA07</t>
  </si>
  <si>
    <t>33EA08</t>
  </si>
  <si>
    <t>33F01</t>
  </si>
  <si>
    <t>33F02</t>
  </si>
  <si>
    <t>33F03</t>
  </si>
  <si>
    <t>33R01</t>
  </si>
  <si>
    <t>33R02</t>
  </si>
  <si>
    <t>33R03</t>
  </si>
  <si>
    <t>34C01</t>
  </si>
  <si>
    <t>34EA03</t>
  </si>
  <si>
    <t>34EA05A</t>
  </si>
  <si>
    <t>34EA05B</t>
  </si>
  <si>
    <t>34EA06</t>
  </si>
  <si>
    <t>34F01</t>
  </si>
  <si>
    <t>34R01</t>
  </si>
  <si>
    <t>64EA02A</t>
  </si>
  <si>
    <t>64EA02B</t>
  </si>
  <si>
    <t>31E06A</t>
  </si>
  <si>
    <t>31E06B</t>
  </si>
  <si>
    <t>31E06C</t>
  </si>
  <si>
    <t>31E13A</t>
  </si>
  <si>
    <t>31E13B</t>
  </si>
  <si>
    <t>31E13C</t>
  </si>
  <si>
    <t>31E13D</t>
  </si>
  <si>
    <t>31E13E</t>
  </si>
  <si>
    <t>31E13F</t>
  </si>
  <si>
    <t>31E16B</t>
  </si>
  <si>
    <t>31E16C</t>
  </si>
  <si>
    <t>31E16A</t>
  </si>
  <si>
    <t>32E01A</t>
  </si>
  <si>
    <t>32E01B</t>
  </si>
  <si>
    <t>32E01C</t>
  </si>
  <si>
    <t>32E01D</t>
  </si>
  <si>
    <t>32E05A</t>
  </si>
  <si>
    <t>32E05B</t>
  </si>
  <si>
    <t>32EA03</t>
  </si>
  <si>
    <t>34E01A</t>
  </si>
  <si>
    <t>34E01B</t>
  </si>
  <si>
    <t>34E01C</t>
  </si>
  <si>
    <t>51T3-P1</t>
  </si>
  <si>
    <t>51T4-P1</t>
  </si>
  <si>
    <t>51T5-P1</t>
  </si>
  <si>
    <t>51T6-P1</t>
  </si>
  <si>
    <t>51T7-P1</t>
  </si>
  <si>
    <t>TR1-31B</t>
  </si>
  <si>
    <t>31E01B</t>
  </si>
  <si>
    <t>31E01C</t>
  </si>
  <si>
    <t>AG</t>
  </si>
  <si>
    <t>50B01</t>
  </si>
  <si>
    <t>50E 6</t>
  </si>
  <si>
    <t>50E 7</t>
  </si>
  <si>
    <t>54B51B</t>
  </si>
  <si>
    <t>54B52B</t>
  </si>
  <si>
    <t>54B54</t>
  </si>
  <si>
    <t>54B55A</t>
  </si>
  <si>
    <t>54B55B</t>
  </si>
  <si>
    <t>54B56</t>
  </si>
  <si>
    <t>54B67</t>
  </si>
  <si>
    <t>64B36</t>
  </si>
  <si>
    <t>64B38</t>
  </si>
  <si>
    <t>HR54017</t>
  </si>
  <si>
    <t>HR54022</t>
  </si>
  <si>
    <t>HR54023</t>
  </si>
  <si>
    <t>HR54032</t>
  </si>
  <si>
    <t>HR54046</t>
  </si>
  <si>
    <t>HR54047</t>
  </si>
  <si>
    <t>TRG1</t>
  </si>
  <si>
    <t>31E18</t>
  </si>
  <si>
    <t>32E04</t>
  </si>
  <si>
    <t>32E07</t>
  </si>
  <si>
    <t>42E05</t>
  </si>
  <si>
    <t>42E06</t>
  </si>
  <si>
    <t>42E09</t>
  </si>
  <si>
    <t>50E55</t>
  </si>
  <si>
    <t>%Base</t>
  </si>
  <si>
    <t>Source Nombre</t>
  </si>
  <si>
    <t>real 25%</t>
  </si>
  <si>
    <t>real 50%</t>
  </si>
  <si>
    <t>real 75%</t>
  </si>
  <si>
    <t>real 100%</t>
  </si>
  <si>
    <t>reste à faire</t>
  </si>
  <si>
    <t>DATE 25%</t>
  </si>
  <si>
    <t>DATE 50%</t>
  </si>
  <si>
    <t>DATE 75%</t>
  </si>
  <si>
    <t>DATE 100%</t>
  </si>
  <si>
    <t>DATE CALC</t>
  </si>
  <si>
    <t>25%</t>
  </si>
  <si>
    <t>50%</t>
  </si>
  <si>
    <t>75%</t>
  </si>
  <si>
    <t>100%</t>
  </si>
  <si>
    <t>REALISE</t>
  </si>
  <si>
    <t>Descriptions des tâches</t>
  </si>
  <si>
    <t>dates initiales</t>
  </si>
  <si>
    <t>Durées des tâches</t>
  </si>
  <si>
    <t>% d'avancement des tâches</t>
  </si>
  <si>
    <t>Appui aux calculs</t>
  </si>
  <si>
    <t>Vlrs liées au % d'avct</t>
  </si>
  <si>
    <t>Date init 25%</t>
  </si>
  <si>
    <t>Date init 50%</t>
  </si>
  <si>
    <t>Date init 75%</t>
  </si>
  <si>
    <t>Date init 100%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</si>
</sst>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49998474074526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theme="1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 style="medium">
        <color theme="1"/>
      </top>
      <bottom/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 vertical="center" wrapText="1"/>
    </xf>
    <xf numFmtId="0" fontId="2" fillId="2" borderId="0" xfId="0" applyFont="1" applyFill="1" applyAlignment="1">
      <alignment vertical="center"/>
    </xf>
    <xf numFmtId="0" fontId="0" fillId="0" borderId="1" xfId="0" applyBorder="1"/>
    <xf numFmtId="0" fontId="4" fillId="4" borderId="5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1" fillId="5" borderId="9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6" borderId="5" xfId="0" applyFont="1" applyFill="1" applyBorder="1" applyAlignment="1">
      <alignment horizontal="center" vertical="center" wrapText="1"/>
    </xf>
    <xf numFmtId="0" fontId="1" fillId="6" borderId="8" xfId="0" applyFont="1" applyFill="1" applyBorder="1" applyAlignment="1">
      <alignment horizontal="center" vertical="center" wrapText="1"/>
    </xf>
    <xf numFmtId="9" fontId="1" fillId="3" borderId="5" xfId="0" applyNumberFormat="1" applyFont="1" applyFill="1" applyBorder="1" applyAlignment="1">
      <alignment horizontal="center" vertical="center" wrapText="1"/>
    </xf>
    <xf numFmtId="9" fontId="1" fillId="3" borderId="8" xfId="0" applyNumberFormat="1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7" borderId="8" xfId="0" applyFont="1" applyFill="1" applyBorder="1" applyAlignment="1">
      <alignment horizontal="center" vertical="center" wrapText="1"/>
    </xf>
    <xf numFmtId="0" fontId="1" fillId="8" borderId="9" xfId="0" applyFont="1" applyFill="1" applyBorder="1" applyAlignment="1">
      <alignment horizontal="center" vertical="center" wrapText="1"/>
    </xf>
    <xf numFmtId="0" fontId="1" fillId="8" borderId="10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9" borderId="5" xfId="0" applyFont="1" applyFill="1" applyBorder="1" applyAlignment="1">
      <alignment horizontal="center" vertical="center" wrapText="1"/>
    </xf>
    <xf numFmtId="0" fontId="1" fillId="9" borderId="8" xfId="0" applyFont="1" applyFill="1" applyBorder="1" applyAlignment="1">
      <alignment horizontal="center" vertical="center" wrapText="1"/>
    </xf>
    <xf numFmtId="0" fontId="0" fillId="0" borderId="8" xfId="0" applyFont="1" applyFill="1" applyBorder="1"/>
    <xf numFmtId="49" fontId="0" fillId="0" borderId="8" xfId="0" applyNumberFormat="1" applyFont="1" applyFill="1" applyBorder="1"/>
    <xf numFmtId="15" fontId="0" fillId="0" borderId="8" xfId="0" applyNumberFormat="1" applyFont="1" applyFill="1" applyBorder="1"/>
    <xf numFmtId="0" fontId="0" fillId="0" borderId="8" xfId="0" applyNumberFormat="1" applyFont="1" applyFill="1" applyBorder="1"/>
    <xf numFmtId="9" fontId="0" fillId="0" borderId="8" xfId="0" applyNumberFormat="1" applyFont="1" applyFill="1" applyBorder="1"/>
    <xf numFmtId="14" fontId="0" fillId="0" borderId="8" xfId="0" applyNumberFormat="1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10" xfId="0" applyFont="1" applyFill="1" applyBorder="1"/>
    <xf numFmtId="49" fontId="0" fillId="0" borderId="10" xfId="0" applyNumberFormat="1" applyFont="1" applyFill="1" applyBorder="1"/>
    <xf numFmtId="15" fontId="0" fillId="0" borderId="10" xfId="0" applyNumberFormat="1" applyFont="1" applyFill="1" applyBorder="1"/>
    <xf numFmtId="0" fontId="0" fillId="0" borderId="10" xfId="0" applyNumberFormat="1" applyFont="1" applyFill="1" applyBorder="1"/>
    <xf numFmtId="9" fontId="0" fillId="0" borderId="10" xfId="0" applyNumberFormat="1" applyFont="1" applyFill="1" applyBorder="1"/>
    <xf numFmtId="11" fontId="0" fillId="0" borderId="10" xfId="0" applyNumberFormat="1" applyFont="1" applyFill="1" applyBorder="1"/>
    <xf numFmtId="14" fontId="0" fillId="0" borderId="10" xfId="0" applyNumberFormat="1" applyFont="1" applyFill="1" applyBorder="1"/>
    <xf numFmtId="14" fontId="0" fillId="0" borderId="11" xfId="0" applyNumberFormat="1" applyFont="1" applyFill="1" applyBorder="1"/>
    <xf numFmtId="0" fontId="1" fillId="0" borderId="12" xfId="0" applyFont="1" applyBorder="1" applyAlignment="1">
      <alignment horizontal="center" vertical="center" wrapText="1"/>
    </xf>
    <xf numFmtId="0" fontId="5" fillId="8" borderId="2" xfId="0" applyFont="1" applyFill="1" applyBorder="1" applyAlignment="1">
      <alignment horizontal="center" vertical="center"/>
    </xf>
    <xf numFmtId="0" fontId="5" fillId="8" borderId="3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2" fillId="9" borderId="5" xfId="0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center" vertical="center"/>
    </xf>
    <xf numFmtId="0" fontId="2" fillId="9" borderId="6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29FF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BT461"/>
  <sheetViews>
    <sheetView tabSelected="1" topLeftCell="J1" zoomScale="80" zoomScaleNormal="80" workbookViewId="0">
      <pane ySplit="2" topLeftCell="A3" activePane="bottomLeft" state="frozen"/>
      <selection activeCell="B1" sqref="B1"/>
      <selection pane="bottomLeft" activeCell="AD4" sqref="AD4"/>
    </sheetView>
  </sheetViews>
  <sheetFormatPr baseColWidth="10" defaultRowHeight="15" x14ac:dyDescent="0.25"/>
  <cols>
    <col min="5" max="5" width="26.28515625" customWidth="1"/>
    <col min="6" max="6" width="12" customWidth="1"/>
    <col min="7" max="7" width="23.140625" customWidth="1"/>
    <col min="8" max="8" width="25.28515625" customWidth="1"/>
    <col min="9" max="9" width="14.85546875" customWidth="1"/>
    <col min="10" max="10" width="17.42578125" customWidth="1"/>
    <col min="15" max="17" width="6.7109375" customWidth="1"/>
    <col min="18" max="18" width="7.7109375" customWidth="1"/>
    <col min="19" max="19" width="7.28515625" hidden="1" customWidth="1"/>
    <col min="20" max="20" width="7.5703125" hidden="1" customWidth="1"/>
    <col min="21" max="24" width="6.85546875" customWidth="1"/>
    <col min="25" max="25" width="9.28515625" customWidth="1"/>
    <col min="26" max="28" width="12.85546875" customWidth="1"/>
    <col min="29" max="29" width="15.5703125" customWidth="1"/>
    <col min="30" max="33" width="12.140625" customWidth="1"/>
    <col min="34" max="34" width="12.5703125" customWidth="1"/>
  </cols>
  <sheetData>
    <row r="1" spans="4:72" ht="16.5" thickBot="1" x14ac:dyDescent="0.3">
      <c r="D1" s="41" t="s">
        <v>678</v>
      </c>
      <c r="E1" s="42"/>
      <c r="F1" s="42"/>
      <c r="G1" s="42"/>
      <c r="H1" s="42"/>
      <c r="I1" s="42"/>
      <c r="J1" s="43"/>
      <c r="K1" s="44" t="s">
        <v>679</v>
      </c>
      <c r="L1" s="45"/>
      <c r="M1" s="49" t="s">
        <v>680</v>
      </c>
      <c r="N1" s="50"/>
      <c r="O1" s="51" t="s">
        <v>681</v>
      </c>
      <c r="P1" s="52"/>
      <c r="Q1" s="52"/>
      <c r="R1" s="53"/>
      <c r="S1" s="54" t="s">
        <v>682</v>
      </c>
      <c r="T1" s="55"/>
      <c r="U1" s="38" t="s">
        <v>683</v>
      </c>
      <c r="V1" s="39"/>
      <c r="W1" s="39"/>
      <c r="X1" s="40"/>
      <c r="Z1" s="2"/>
      <c r="AA1" s="2"/>
      <c r="AB1" s="2"/>
      <c r="AC1" s="2"/>
      <c r="AD1" s="46"/>
      <c r="AE1" s="47"/>
      <c r="AF1" s="47"/>
      <c r="AG1" s="48"/>
      <c r="AH1" s="3"/>
    </row>
    <row r="2" spans="4:72" s="1" customFormat="1" ht="45.75" customHeight="1" thickBot="1" x14ac:dyDescent="0.3">
      <c r="D2" s="4" t="s">
        <v>502</v>
      </c>
      <c r="E2" s="5" t="s">
        <v>503</v>
      </c>
      <c r="F2" s="5" t="s">
        <v>504</v>
      </c>
      <c r="G2" s="5" t="s">
        <v>505</v>
      </c>
      <c r="H2" s="5" t="s">
        <v>506</v>
      </c>
      <c r="I2" s="5" t="s">
        <v>2</v>
      </c>
      <c r="J2" s="5" t="s">
        <v>3</v>
      </c>
      <c r="K2" s="6" t="s">
        <v>0</v>
      </c>
      <c r="L2" s="7" t="s">
        <v>1</v>
      </c>
      <c r="M2" s="8" t="s">
        <v>4</v>
      </c>
      <c r="N2" s="9" t="s">
        <v>677</v>
      </c>
      <c r="O2" s="10" t="s">
        <v>673</v>
      </c>
      <c r="P2" s="11" t="s">
        <v>674</v>
      </c>
      <c r="Q2" s="11" t="s">
        <v>675</v>
      </c>
      <c r="R2" s="11" t="s">
        <v>676</v>
      </c>
      <c r="S2" s="12" t="s">
        <v>661</v>
      </c>
      <c r="T2" s="13" t="s">
        <v>662</v>
      </c>
      <c r="U2" s="14" t="s">
        <v>663</v>
      </c>
      <c r="V2" s="15" t="s">
        <v>664</v>
      </c>
      <c r="W2" s="15" t="s">
        <v>665</v>
      </c>
      <c r="X2" s="15" t="s">
        <v>666</v>
      </c>
      <c r="Y2" s="16" t="s">
        <v>667</v>
      </c>
      <c r="Z2" s="17" t="s">
        <v>684</v>
      </c>
      <c r="AA2" s="37" t="s">
        <v>685</v>
      </c>
      <c r="AB2" s="37" t="s">
        <v>686</v>
      </c>
      <c r="AC2" s="18" t="s">
        <v>687</v>
      </c>
      <c r="AD2" s="19" t="s">
        <v>668</v>
      </c>
      <c r="AE2" s="20" t="s">
        <v>669</v>
      </c>
      <c r="AF2" s="20" t="s">
        <v>670</v>
      </c>
      <c r="AG2" s="20" t="s">
        <v>671</v>
      </c>
      <c r="AH2" s="17" t="s">
        <v>672</v>
      </c>
    </row>
    <row r="3" spans="4:72" s="27" customFormat="1" x14ac:dyDescent="0.25">
      <c r="D3" s="21" t="s">
        <v>542</v>
      </c>
      <c r="E3" s="21" t="s">
        <v>508</v>
      </c>
      <c r="F3" s="21">
        <v>31</v>
      </c>
      <c r="G3" s="21" t="s">
        <v>511</v>
      </c>
      <c r="H3" s="22" t="s">
        <v>552</v>
      </c>
      <c r="I3" s="21" t="s">
        <v>453</v>
      </c>
      <c r="J3" s="21" t="s">
        <v>19</v>
      </c>
      <c r="K3" s="23">
        <v>41323</v>
      </c>
      <c r="L3" s="23">
        <v>41333</v>
      </c>
      <c r="M3" s="21">
        <v>600</v>
      </c>
      <c r="N3" s="21"/>
      <c r="O3" s="24"/>
      <c r="P3" s="21"/>
      <c r="Q3" s="21"/>
      <c r="R3" s="21"/>
      <c r="S3" s="25" t="str">
        <f>IF(AND(Feuil2!$O3="",Feuil2!$P3="",Feuil2!$Q3="",Feuil2!$R3=""),"",O3*$O$2+$P$2*P3+$Q$2*Q3+$R$2*R3)</f>
        <v/>
      </c>
      <c r="T3" s="21" t="str">
        <f t="shared" ref="T3:T66" si="0">IF(S3=25%,"1",IF(S3=50%,"2",IF(S3=75%,"3",IF(S3=100%,"4",IF(S3=125%,"5",IF(S3=150%,"6",IF(S3=175%,"7",IF(S3=200%,"8",IF(S3=225%,"9",IF(S3=250%,"10",IF(S3="","")))))))))))</f>
        <v/>
      </c>
      <c r="U3" s="21" t="str">
        <f>IF(Feuil2!$O3&lt;&gt;"",Feuil2!$O3*Feuil2!$M3*0.25,"")</f>
        <v/>
      </c>
      <c r="V3" s="21" t="str">
        <f>IF(Feuil2!$P3&lt;&gt;"",Feuil2!$P3*Feuil2!$M3*0.5,"")</f>
        <v/>
      </c>
      <c r="W3" s="21" t="str">
        <f>IF(Feuil2!$Q3&lt;&gt;"",Feuil2!$Q3*Feuil2!$M3*0.75,"")</f>
        <v/>
      </c>
      <c r="X3" s="21" t="str">
        <f>IF(Feuil2!$R3&lt;&gt;"",Feuil2!$R3*Feuil2!$M3*1,"")</f>
        <v/>
      </c>
      <c r="Y3" s="21" t="str">
        <f>IF(Feuil2!$N3="","",Feuil2!$M3-MAX(Feuil2!$U3:$X3))</f>
        <v/>
      </c>
      <c r="Z3" s="36"/>
      <c r="AA3" s="36"/>
      <c r="AB3" s="36"/>
      <c r="AC3" s="36"/>
      <c r="AD3" s="26"/>
      <c r="AE3" s="26"/>
      <c r="AF3" s="21"/>
      <c r="AG3" s="21"/>
      <c r="AH3" s="21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</row>
    <row r="4" spans="4:72" s="27" customFormat="1" x14ac:dyDescent="0.25">
      <c r="D4" s="29" t="s">
        <v>542</v>
      </c>
      <c r="E4" s="29" t="s">
        <v>508</v>
      </c>
      <c r="F4" s="29">
        <v>33</v>
      </c>
      <c r="G4" s="29" t="s">
        <v>511</v>
      </c>
      <c r="H4" s="30" t="s">
        <v>579</v>
      </c>
      <c r="I4" s="29" t="s">
        <v>427</v>
      </c>
      <c r="J4" s="29" t="s">
        <v>19</v>
      </c>
      <c r="K4" s="31">
        <v>41320</v>
      </c>
      <c r="L4" s="31">
        <v>41328</v>
      </c>
      <c r="M4" s="29">
        <v>511</v>
      </c>
      <c r="N4" s="29"/>
      <c r="O4" s="32"/>
      <c r="P4" s="29"/>
      <c r="Q4" s="29"/>
      <c r="R4" s="29"/>
      <c r="S4" s="33" t="str">
        <f>IF(AND(Feuil2!$O4="",Feuil2!$P4="",Feuil2!$Q4="",Feuil2!$R4=""),"",O4*$O$2+$P$2*P4+$Q$2*Q4+$R$2*R4)</f>
        <v/>
      </c>
      <c r="T4" s="29" t="str">
        <f t="shared" si="0"/>
        <v/>
      </c>
      <c r="U4" s="29" t="str">
        <f>IF(Feuil2!$O4&lt;&gt;"",Feuil2!$O4*Feuil2!$M4*0.25,"")</f>
        <v/>
      </c>
      <c r="V4" s="29" t="str">
        <f>IF(Feuil2!$P4&lt;&gt;"",Feuil2!$P4*Feuil2!$M4*0.5,"")</f>
        <v/>
      </c>
      <c r="W4" s="29" t="str">
        <f>IF(Feuil2!$Q4&lt;&gt;"",Feuil2!$Q4*Feuil2!$M4*0.75,"")</f>
        <v/>
      </c>
      <c r="X4" s="29" t="str">
        <f>IF(Feuil2!$R4&lt;&gt;"",Feuil2!$R4*Feuil2!$M4*1,"")</f>
        <v/>
      </c>
      <c r="Y4" s="29" t="str">
        <f>IF(Feuil2!$N4="","",Feuil2!$M4-MAX(Feuil2!$U4:$X4))</f>
        <v/>
      </c>
      <c r="Z4" s="35"/>
      <c r="AA4" s="35"/>
      <c r="AB4" s="35"/>
      <c r="AC4" s="35"/>
      <c r="AD4" s="35"/>
      <c r="AE4" s="29"/>
      <c r="AF4" s="29"/>
      <c r="AG4" s="29"/>
      <c r="AH4" s="29"/>
    </row>
    <row r="5" spans="4:72" s="27" customFormat="1" x14ac:dyDescent="0.25">
      <c r="D5" s="29" t="s">
        <v>542</v>
      </c>
      <c r="E5" s="29" t="s">
        <v>508</v>
      </c>
      <c r="F5" s="29">
        <v>31</v>
      </c>
      <c r="G5" s="29" t="s">
        <v>523</v>
      </c>
      <c r="H5" s="30" t="s">
        <v>567</v>
      </c>
      <c r="I5" s="29" t="s">
        <v>462</v>
      </c>
      <c r="J5" s="29" t="s">
        <v>35</v>
      </c>
      <c r="K5" s="31">
        <v>41321</v>
      </c>
      <c r="L5" s="31">
        <v>41342</v>
      </c>
      <c r="M5" s="29">
        <v>501</v>
      </c>
      <c r="N5" s="29"/>
      <c r="O5" s="32"/>
      <c r="P5" s="29"/>
      <c r="Q5" s="29"/>
      <c r="R5" s="29"/>
      <c r="S5" s="33" t="str">
        <f>IF(AND(Feuil2!$O5="",Feuil2!$P5="",Feuil2!$Q5="",Feuil2!$R5=""),"",O5*$O$2+$P$2*P5+$Q$2*Q5+$R$2*R5)</f>
        <v/>
      </c>
      <c r="T5" s="29" t="str">
        <f t="shared" si="0"/>
        <v/>
      </c>
      <c r="U5" s="29" t="str">
        <f>IF(Feuil2!$O5&lt;&gt;"",Feuil2!$O5*Feuil2!$M5*0.25,"")</f>
        <v/>
      </c>
      <c r="V5" s="29" t="str">
        <f>IF(Feuil2!$P5&lt;&gt;"",Feuil2!$P5*Feuil2!$M5*0.5,"")</f>
        <v/>
      </c>
      <c r="W5" s="29" t="str">
        <f>IF(Feuil2!$Q5&lt;&gt;"",Feuil2!$Q5*Feuil2!$M5*0.75,"")</f>
        <v/>
      </c>
      <c r="X5" s="29" t="str">
        <f>IF(Feuil2!$R5&lt;&gt;"",Feuil2!$R5*Feuil2!$M5*1,"")</f>
        <v/>
      </c>
      <c r="Y5" s="29" t="str">
        <f>IF(Feuil2!$N5="","",Feuil2!$M5-MAX(Feuil2!$U5:$X5))</f>
        <v/>
      </c>
      <c r="Z5" s="35"/>
      <c r="AA5" s="35"/>
      <c r="AB5" s="35"/>
      <c r="AC5" s="35"/>
      <c r="AD5" s="29"/>
      <c r="AE5" s="29"/>
      <c r="AF5" s="29"/>
      <c r="AG5" s="29"/>
      <c r="AH5" s="29"/>
    </row>
    <row r="6" spans="4:72" s="27" customFormat="1" x14ac:dyDescent="0.25">
      <c r="D6" s="29" t="s">
        <v>542</v>
      </c>
      <c r="E6" s="29" t="s">
        <v>508</v>
      </c>
      <c r="F6" s="29">
        <v>31</v>
      </c>
      <c r="G6" s="29" t="s">
        <v>523</v>
      </c>
      <c r="H6" s="30" t="s">
        <v>567</v>
      </c>
      <c r="I6" s="29" t="s">
        <v>265</v>
      </c>
      <c r="J6" s="29" t="s">
        <v>35</v>
      </c>
      <c r="K6" s="31">
        <v>41334</v>
      </c>
      <c r="L6" s="31">
        <v>41338</v>
      </c>
      <c r="M6" s="29">
        <v>480</v>
      </c>
      <c r="N6" s="29"/>
      <c r="O6" s="32"/>
      <c r="P6" s="29"/>
      <c r="Q6" s="29"/>
      <c r="R6" s="29"/>
      <c r="S6" s="33" t="str">
        <f>IF(AND(Feuil2!$O6="",Feuil2!$P6="",Feuil2!$Q6="",Feuil2!$R6=""),"",O6*$O$2+$P$2*P6+$Q$2*Q6+$R$2*R6)</f>
        <v/>
      </c>
      <c r="T6" s="29" t="str">
        <f t="shared" si="0"/>
        <v/>
      </c>
      <c r="U6" s="29" t="str">
        <f>IF(Feuil2!$O6&lt;&gt;"",Feuil2!$O6*Feuil2!$M6*0.25,"")</f>
        <v/>
      </c>
      <c r="V6" s="29" t="str">
        <f>IF(Feuil2!$P6&lt;&gt;"",Feuil2!$P6*Feuil2!$M6*0.5,"")</f>
        <v/>
      </c>
      <c r="W6" s="29" t="str">
        <f>IF(Feuil2!$Q6&lt;&gt;"",Feuil2!$Q6*Feuil2!$M6*0.75,"")</f>
        <v/>
      </c>
      <c r="X6" s="29" t="str">
        <f>IF(Feuil2!$R6&lt;&gt;"",Feuil2!$R6*Feuil2!$M6*1,"")</f>
        <v/>
      </c>
      <c r="Y6" s="29" t="str">
        <f>IF(Feuil2!$N6="","",Feuil2!$M6-MAX(Feuil2!$U6:$X6))</f>
        <v/>
      </c>
      <c r="Z6" s="35"/>
      <c r="AA6" s="35"/>
      <c r="AB6" s="35"/>
      <c r="AC6" s="35"/>
      <c r="AD6" s="29"/>
      <c r="AE6" s="29"/>
      <c r="AF6" s="29"/>
      <c r="AG6" s="29"/>
      <c r="AH6" s="29"/>
    </row>
    <row r="7" spans="4:72" s="27" customFormat="1" x14ac:dyDescent="0.25">
      <c r="D7" s="29" t="s">
        <v>542</v>
      </c>
      <c r="E7" s="29" t="s">
        <v>508</v>
      </c>
      <c r="F7" s="29">
        <v>31</v>
      </c>
      <c r="G7" s="29" t="s">
        <v>513</v>
      </c>
      <c r="H7" s="30" t="s">
        <v>553</v>
      </c>
      <c r="I7" s="29" t="s">
        <v>237</v>
      </c>
      <c r="J7" s="29" t="s">
        <v>17</v>
      </c>
      <c r="K7" s="31">
        <v>41316</v>
      </c>
      <c r="L7" s="31">
        <v>41318</v>
      </c>
      <c r="M7" s="29">
        <v>360</v>
      </c>
      <c r="N7" s="29"/>
      <c r="O7" s="32"/>
      <c r="P7" s="29"/>
      <c r="Q7" s="29"/>
      <c r="R7" s="29"/>
      <c r="S7" s="33" t="str">
        <f>IF(AND(Feuil2!$O7="",Feuil2!$P7="",Feuil2!$Q7="",Feuil2!$R7=""),"",O7*$O$2+$P$2*P7+$Q$2*Q7+$R$2*R7)</f>
        <v/>
      </c>
      <c r="T7" s="29" t="str">
        <f t="shared" si="0"/>
        <v/>
      </c>
      <c r="U7" s="29" t="str">
        <f>IF(Feuil2!$O7&lt;&gt;"",Feuil2!$O7*Feuil2!$M7*0.25,"")</f>
        <v/>
      </c>
      <c r="V7" s="29" t="str">
        <f>IF(Feuil2!$P7&lt;&gt;"",Feuil2!$P7*Feuil2!$M7*0.5,"")</f>
        <v/>
      </c>
      <c r="W7" s="29" t="str">
        <f>IF(Feuil2!$Q7&lt;&gt;"",Feuil2!$Q7*Feuil2!$M7*0.75,"")</f>
        <v/>
      </c>
      <c r="X7" s="29" t="str">
        <f>IF(Feuil2!$R7&lt;&gt;"",Feuil2!$R7*Feuil2!$M7*1,"")</f>
        <v/>
      </c>
      <c r="Y7" s="29" t="str">
        <f>IF(Feuil2!$N7="","",Feuil2!$M7-MAX(Feuil2!$U7:$X7))</f>
        <v/>
      </c>
      <c r="Z7" s="35"/>
      <c r="AA7" s="35"/>
      <c r="AB7" s="35"/>
      <c r="AC7" s="35"/>
      <c r="AD7" s="29"/>
      <c r="AE7" s="29"/>
      <c r="AF7" s="29"/>
      <c r="AG7" s="29"/>
      <c r="AH7" s="29"/>
    </row>
    <row r="8" spans="4:72" s="27" customFormat="1" x14ac:dyDescent="0.25">
      <c r="D8" s="29" t="s">
        <v>542</v>
      </c>
      <c r="E8" s="29" t="s">
        <v>508</v>
      </c>
      <c r="F8" s="29">
        <v>31</v>
      </c>
      <c r="G8" s="29" t="s">
        <v>513</v>
      </c>
      <c r="H8" s="30" t="s">
        <v>553</v>
      </c>
      <c r="I8" s="29" t="s">
        <v>239</v>
      </c>
      <c r="J8" s="29" t="s">
        <v>20</v>
      </c>
      <c r="K8" s="31">
        <v>41341</v>
      </c>
      <c r="L8" s="31">
        <v>41343</v>
      </c>
      <c r="M8" s="29">
        <v>360</v>
      </c>
      <c r="N8" s="29"/>
      <c r="O8" s="32"/>
      <c r="P8" s="29"/>
      <c r="Q8" s="29"/>
      <c r="R8" s="29"/>
      <c r="S8" s="33" t="str">
        <f>IF(AND(Feuil2!$O8="",Feuil2!$P8="",Feuil2!$Q8="",Feuil2!$R8=""),"",O8*$O$2+$P$2*P8+$Q$2*Q8+$R$2*R8)</f>
        <v/>
      </c>
      <c r="T8" s="29" t="str">
        <f t="shared" si="0"/>
        <v/>
      </c>
      <c r="U8" s="29" t="str">
        <f>IF(Feuil2!$O8&lt;&gt;"",Feuil2!$O8*Feuil2!$M8*0.25,"")</f>
        <v/>
      </c>
      <c r="V8" s="29" t="str">
        <f>IF(Feuil2!$P8&lt;&gt;"",Feuil2!$P8*Feuil2!$M8*0.5,"")</f>
        <v/>
      </c>
      <c r="W8" s="29" t="str">
        <f>IF(Feuil2!$Q8&lt;&gt;"",Feuil2!$Q8*Feuil2!$M8*0.75,"")</f>
        <v/>
      </c>
      <c r="X8" s="29" t="str">
        <f>IF(Feuil2!$R8&lt;&gt;"",Feuil2!$R8*Feuil2!$M8*1,"")</f>
        <v/>
      </c>
      <c r="Y8" s="29" t="str">
        <f>IF(Feuil2!$N8="","",Feuil2!$M8-MAX(Feuil2!$U8:$X8))</f>
        <v/>
      </c>
      <c r="Z8" s="35"/>
      <c r="AA8" s="35"/>
      <c r="AB8" s="35"/>
      <c r="AC8" s="35"/>
      <c r="AD8" s="29"/>
      <c r="AE8" s="29"/>
      <c r="AF8" s="29"/>
      <c r="AG8" s="29"/>
      <c r="AH8" s="29"/>
    </row>
    <row r="9" spans="4:72" s="27" customFormat="1" x14ac:dyDescent="0.25">
      <c r="D9" s="29" t="s">
        <v>542</v>
      </c>
      <c r="E9" s="29" t="s">
        <v>508</v>
      </c>
      <c r="F9" s="29">
        <v>31</v>
      </c>
      <c r="G9" s="29" t="s">
        <v>523</v>
      </c>
      <c r="H9" s="30" t="s">
        <v>567</v>
      </c>
      <c r="I9" s="29" t="s">
        <v>192</v>
      </c>
      <c r="J9" s="29" t="s">
        <v>35</v>
      </c>
      <c r="K9" s="31">
        <v>41328</v>
      </c>
      <c r="L9" s="31">
        <v>41332</v>
      </c>
      <c r="M9" s="29">
        <v>360</v>
      </c>
      <c r="N9" s="29"/>
      <c r="O9" s="32"/>
      <c r="P9" s="29"/>
      <c r="Q9" s="29"/>
      <c r="R9" s="29"/>
      <c r="S9" s="33" t="str">
        <f>IF(AND(Feuil2!$O9="",Feuil2!$P9="",Feuil2!$Q9="",Feuil2!$R9=""),"",O9*$O$2+$P$2*P9+$Q$2*Q9+$R$2*R9)</f>
        <v/>
      </c>
      <c r="T9" s="29" t="str">
        <f t="shared" si="0"/>
        <v/>
      </c>
      <c r="U9" s="29" t="str">
        <f>IF(Feuil2!$O9&lt;&gt;"",Feuil2!$O9*Feuil2!$M9*0.25,"")</f>
        <v/>
      </c>
      <c r="V9" s="29" t="str">
        <f>IF(Feuil2!$P9&lt;&gt;"",Feuil2!$P9*Feuil2!$M9*0.5,"")</f>
        <v/>
      </c>
      <c r="W9" s="29" t="str">
        <f>IF(Feuil2!$Q9&lt;&gt;"",Feuil2!$Q9*Feuil2!$M9*0.75,"")</f>
        <v/>
      </c>
      <c r="X9" s="29" t="str">
        <f>IF(Feuil2!$R9&lt;&gt;"",Feuil2!$R9*Feuil2!$M9*1,"")</f>
        <v/>
      </c>
      <c r="Y9" s="29" t="str">
        <f>IF(Feuil2!$N9="","",Feuil2!$M9-MAX(Feuil2!$U9:$X9))</f>
        <v/>
      </c>
      <c r="Z9" s="35"/>
      <c r="AA9" s="35"/>
      <c r="AB9" s="35"/>
      <c r="AC9" s="35"/>
      <c r="AD9" s="29"/>
      <c r="AE9" s="29"/>
      <c r="AF9" s="29"/>
      <c r="AG9" s="29"/>
      <c r="AH9" s="29"/>
    </row>
    <row r="10" spans="4:72" s="27" customFormat="1" x14ac:dyDescent="0.25">
      <c r="D10" s="29" t="s">
        <v>542</v>
      </c>
      <c r="E10" s="29" t="s">
        <v>508</v>
      </c>
      <c r="F10" s="29">
        <v>31</v>
      </c>
      <c r="G10" s="29" t="s">
        <v>523</v>
      </c>
      <c r="H10" s="30" t="s">
        <v>567</v>
      </c>
      <c r="I10" s="29" t="s">
        <v>193</v>
      </c>
      <c r="J10" s="29" t="s">
        <v>35</v>
      </c>
      <c r="K10" s="31">
        <v>41334</v>
      </c>
      <c r="L10" s="31">
        <v>41337</v>
      </c>
      <c r="M10" s="29">
        <v>360</v>
      </c>
      <c r="N10" s="29"/>
      <c r="O10" s="32"/>
      <c r="P10" s="29"/>
      <c r="Q10" s="29"/>
      <c r="R10" s="29"/>
      <c r="S10" s="33" t="str">
        <f>IF(AND(Feuil2!$O10="",Feuil2!$P10="",Feuil2!$Q10="",Feuil2!$R10=""),"",O10*$O$2+$P$2*P10+$Q$2*Q10+$R$2*R10)</f>
        <v/>
      </c>
      <c r="T10" s="29" t="str">
        <f t="shared" si="0"/>
        <v/>
      </c>
      <c r="U10" s="29" t="str">
        <f>IF(Feuil2!$O10&lt;&gt;"",Feuil2!$O10*Feuil2!$M10*0.25,"")</f>
        <v/>
      </c>
      <c r="V10" s="29" t="str">
        <f>IF(Feuil2!$P10&lt;&gt;"",Feuil2!$P10*Feuil2!$M10*0.5,"")</f>
        <v/>
      </c>
      <c r="W10" s="29" t="str">
        <f>IF(Feuil2!$Q10&lt;&gt;"",Feuil2!$Q10*Feuil2!$M10*0.75,"")</f>
        <v/>
      </c>
      <c r="X10" s="29" t="str">
        <f>IF(Feuil2!$R10&lt;&gt;"",Feuil2!$R10*Feuil2!$M10*1,"")</f>
        <v/>
      </c>
      <c r="Y10" s="29" t="str">
        <f>IF(Feuil2!$N10="","",Feuil2!$M10-MAX(Feuil2!$U10:$X10))</f>
        <v/>
      </c>
      <c r="Z10" s="35"/>
      <c r="AA10" s="35"/>
      <c r="AB10" s="35"/>
      <c r="AC10" s="35"/>
      <c r="AD10" s="29"/>
      <c r="AE10" s="29"/>
      <c r="AF10" s="29"/>
      <c r="AG10" s="29"/>
      <c r="AH10" s="29"/>
    </row>
    <row r="11" spans="4:72" s="27" customFormat="1" x14ac:dyDescent="0.25">
      <c r="D11" s="29" t="s">
        <v>542</v>
      </c>
      <c r="E11" s="29" t="s">
        <v>508</v>
      </c>
      <c r="F11" s="29">
        <v>32</v>
      </c>
      <c r="G11" s="29" t="s">
        <v>523</v>
      </c>
      <c r="H11" s="30" t="s">
        <v>576</v>
      </c>
      <c r="I11" s="29" t="s">
        <v>194</v>
      </c>
      <c r="J11" s="29" t="s">
        <v>35</v>
      </c>
      <c r="K11" s="31">
        <v>41323</v>
      </c>
      <c r="L11" s="31">
        <v>41325</v>
      </c>
      <c r="M11" s="29">
        <v>360</v>
      </c>
      <c r="N11" s="29"/>
      <c r="O11" s="32"/>
      <c r="P11" s="29"/>
      <c r="Q11" s="29"/>
      <c r="R11" s="29"/>
      <c r="S11" s="33" t="str">
        <f>IF(AND(Feuil2!$O11="",Feuil2!$P11="",Feuil2!$Q11="",Feuil2!$R11=""),"",O11*$O$2+$P$2*P11+$Q$2*Q11+$R$2*R11)</f>
        <v/>
      </c>
      <c r="T11" s="29" t="str">
        <f t="shared" si="0"/>
        <v/>
      </c>
      <c r="U11" s="29" t="str">
        <f>IF(Feuil2!$O11&lt;&gt;"",Feuil2!$O11*Feuil2!$M11*0.25,"")</f>
        <v/>
      </c>
      <c r="V11" s="29" t="str">
        <f>IF(Feuil2!$P11&lt;&gt;"",Feuil2!$P11*Feuil2!$M11*0.5,"")</f>
        <v/>
      </c>
      <c r="W11" s="29" t="str">
        <f>IF(Feuil2!$Q11&lt;&gt;"",Feuil2!$Q11*Feuil2!$M11*0.75,"")</f>
        <v/>
      </c>
      <c r="X11" s="29" t="str">
        <f>IF(Feuil2!$R11&lt;&gt;"",Feuil2!$R11*Feuil2!$M11*1,"")</f>
        <v/>
      </c>
      <c r="Y11" s="29" t="str">
        <f>IF(Feuil2!$N11="","",Feuil2!$M11-MAX(Feuil2!$U11:$X11))</f>
        <v/>
      </c>
      <c r="Z11" s="35"/>
      <c r="AA11" s="35"/>
      <c r="AB11" s="35"/>
      <c r="AC11" s="35"/>
      <c r="AD11" s="29"/>
      <c r="AE11" s="29"/>
      <c r="AF11" s="29"/>
      <c r="AG11" s="29"/>
      <c r="AH11" s="29"/>
    </row>
    <row r="12" spans="4:72" s="27" customFormat="1" x14ac:dyDescent="0.25">
      <c r="D12" s="29" t="s">
        <v>542</v>
      </c>
      <c r="E12" s="29" t="s">
        <v>508</v>
      </c>
      <c r="F12" s="29">
        <v>33</v>
      </c>
      <c r="G12" s="29" t="s">
        <v>523</v>
      </c>
      <c r="H12" s="30" t="s">
        <v>589</v>
      </c>
      <c r="I12" s="29" t="s">
        <v>195</v>
      </c>
      <c r="J12" s="29" t="s">
        <v>35</v>
      </c>
      <c r="K12" s="31">
        <v>41325</v>
      </c>
      <c r="L12" s="31">
        <v>41328</v>
      </c>
      <c r="M12" s="29">
        <v>360</v>
      </c>
      <c r="N12" s="29"/>
      <c r="O12" s="32"/>
      <c r="P12" s="29"/>
      <c r="Q12" s="29"/>
      <c r="R12" s="29"/>
      <c r="S12" s="33" t="str">
        <f>IF(AND(Feuil2!$O12="",Feuil2!$P12="",Feuil2!$Q12="",Feuil2!$R12=""),"",O12*$O$2+$P$2*P12+$Q$2*Q12+$R$2*R12)</f>
        <v/>
      </c>
      <c r="T12" s="29" t="str">
        <f t="shared" si="0"/>
        <v/>
      </c>
      <c r="U12" s="29" t="str">
        <f>IF(Feuil2!$O12&lt;&gt;"",Feuil2!$O12*Feuil2!$M12*0.25,"")</f>
        <v/>
      </c>
      <c r="V12" s="29" t="str">
        <f>IF(Feuil2!$P12&lt;&gt;"",Feuil2!$P12*Feuil2!$M12*0.5,"")</f>
        <v/>
      </c>
      <c r="W12" s="29" t="str">
        <f>IF(Feuil2!$Q12&lt;&gt;"",Feuil2!$Q12*Feuil2!$M12*0.75,"")</f>
        <v/>
      </c>
      <c r="X12" s="29" t="str">
        <f>IF(Feuil2!$R12&lt;&gt;"",Feuil2!$R12*Feuil2!$M12*1,"")</f>
        <v/>
      </c>
      <c r="Y12" s="29" t="str">
        <f>IF(Feuil2!$N12="","",Feuil2!$M12-MAX(Feuil2!$U12:$X12))</f>
        <v/>
      </c>
      <c r="Z12" s="35"/>
      <c r="AA12" s="35"/>
      <c r="AB12" s="35"/>
      <c r="AC12" s="35"/>
      <c r="AD12" s="29"/>
      <c r="AE12" s="29"/>
      <c r="AF12" s="29"/>
      <c r="AG12" s="29"/>
      <c r="AH12" s="29"/>
    </row>
    <row r="13" spans="4:72" s="27" customFormat="1" x14ac:dyDescent="0.25">
      <c r="D13" s="29" t="s">
        <v>542</v>
      </c>
      <c r="E13" s="29" t="s">
        <v>508</v>
      </c>
      <c r="F13" s="29">
        <v>33</v>
      </c>
      <c r="G13" s="29" t="s">
        <v>523</v>
      </c>
      <c r="H13" s="30" t="s">
        <v>590</v>
      </c>
      <c r="I13" s="29" t="s">
        <v>196</v>
      </c>
      <c r="J13" s="29" t="s">
        <v>35</v>
      </c>
      <c r="K13" s="31">
        <v>41333</v>
      </c>
      <c r="L13" s="31">
        <v>41335</v>
      </c>
      <c r="M13" s="29">
        <v>360</v>
      </c>
      <c r="N13" s="29"/>
      <c r="O13" s="32"/>
      <c r="P13" s="29"/>
      <c r="Q13" s="29"/>
      <c r="R13" s="29"/>
      <c r="S13" s="33" t="str">
        <f>IF(AND(Feuil2!$O13="",Feuil2!$P13="",Feuil2!$Q13="",Feuil2!$R13=""),"",O13*$O$2+$P$2*P13+$Q$2*Q13+$R$2*R13)</f>
        <v/>
      </c>
      <c r="T13" s="29" t="str">
        <f t="shared" si="0"/>
        <v/>
      </c>
      <c r="U13" s="29" t="str">
        <f>IF(Feuil2!$O13&lt;&gt;"",Feuil2!$O13*Feuil2!$M13*0.25,"")</f>
        <v/>
      </c>
      <c r="V13" s="29" t="str">
        <f>IF(Feuil2!$P13&lt;&gt;"",Feuil2!$P13*Feuil2!$M13*0.5,"")</f>
        <v/>
      </c>
      <c r="W13" s="29" t="str">
        <f>IF(Feuil2!$Q13&lt;&gt;"",Feuil2!$Q13*Feuil2!$M13*0.75,"")</f>
        <v/>
      </c>
      <c r="X13" s="29" t="str">
        <f>IF(Feuil2!$R13&lt;&gt;"",Feuil2!$R13*Feuil2!$M13*1,"")</f>
        <v/>
      </c>
      <c r="Y13" s="29" t="str">
        <f>IF(Feuil2!$N13="","",Feuil2!$M13-MAX(Feuil2!$U13:$X13))</f>
        <v/>
      </c>
      <c r="Z13" s="35"/>
      <c r="AA13" s="35"/>
      <c r="AB13" s="35"/>
      <c r="AC13" s="35"/>
      <c r="AD13" s="29"/>
      <c r="AE13" s="29"/>
      <c r="AF13" s="29"/>
      <c r="AG13" s="29"/>
      <c r="AH13" s="29"/>
    </row>
    <row r="14" spans="4:72" s="27" customFormat="1" x14ac:dyDescent="0.25">
      <c r="D14" s="29" t="s">
        <v>634</v>
      </c>
      <c r="E14" s="29" t="s">
        <v>508</v>
      </c>
      <c r="F14" s="29">
        <v>54</v>
      </c>
      <c r="G14" s="29" t="s">
        <v>511</v>
      </c>
      <c r="H14" s="30" t="s">
        <v>638</v>
      </c>
      <c r="I14" s="29" t="s">
        <v>501</v>
      </c>
      <c r="J14" s="29" t="s">
        <v>19</v>
      </c>
      <c r="K14" s="31">
        <v>41331</v>
      </c>
      <c r="L14" s="31">
        <v>41339</v>
      </c>
      <c r="M14" s="29">
        <v>340</v>
      </c>
      <c r="N14" s="29"/>
      <c r="O14" s="32"/>
      <c r="P14" s="29"/>
      <c r="Q14" s="29"/>
      <c r="R14" s="29"/>
      <c r="S14" s="33" t="str">
        <f>IF(AND(Feuil2!$O14="",Feuil2!$P14="",Feuil2!$Q14="",Feuil2!$R14=""),"",O14*$O$2+$P$2*P14+$Q$2*Q14+$R$2*R14)</f>
        <v/>
      </c>
      <c r="T14" s="29" t="str">
        <f t="shared" si="0"/>
        <v/>
      </c>
      <c r="U14" s="29" t="str">
        <f>IF(Feuil2!$O14&lt;&gt;"",Feuil2!$O14*Feuil2!$M14*0.25,"")</f>
        <v/>
      </c>
      <c r="V14" s="29" t="str">
        <f>IF(Feuil2!$P14&lt;&gt;"",Feuil2!$P14*Feuil2!$M14*0.5,"")</f>
        <v/>
      </c>
      <c r="W14" s="29" t="str">
        <f>IF(Feuil2!$Q14&lt;&gt;"",Feuil2!$Q14*Feuil2!$M14*0.75,"")</f>
        <v/>
      </c>
      <c r="X14" s="29" t="str">
        <f>IF(Feuil2!$R14&lt;&gt;"",Feuil2!$R14*Feuil2!$M14*1,"")</f>
        <v/>
      </c>
      <c r="Y14" s="29" t="str">
        <f>IF(Feuil2!$N14="","",Feuil2!$M14-MAX(Feuil2!$U14:$X14))</f>
        <v/>
      </c>
      <c r="Z14" s="35"/>
      <c r="AA14" s="35"/>
      <c r="AB14" s="35"/>
      <c r="AC14" s="35"/>
      <c r="AD14" s="29"/>
      <c r="AE14" s="29"/>
      <c r="AF14" s="29"/>
      <c r="AG14" s="29"/>
      <c r="AH14" s="29"/>
    </row>
    <row r="15" spans="4:72" s="27" customFormat="1" x14ac:dyDescent="0.25">
      <c r="D15" s="29" t="s">
        <v>542</v>
      </c>
      <c r="E15" s="29" t="s">
        <v>508</v>
      </c>
      <c r="F15" s="29">
        <v>31</v>
      </c>
      <c r="G15" s="29" t="s">
        <v>518</v>
      </c>
      <c r="H15" s="30" t="s">
        <v>562</v>
      </c>
      <c r="I15" s="29" t="s">
        <v>328</v>
      </c>
      <c r="J15" s="29" t="s">
        <v>13</v>
      </c>
      <c r="K15" s="31">
        <v>41328</v>
      </c>
      <c r="L15" s="31">
        <v>41334</v>
      </c>
      <c r="M15" s="29">
        <v>324</v>
      </c>
      <c r="N15" s="29"/>
      <c r="O15" s="32"/>
      <c r="P15" s="29"/>
      <c r="Q15" s="29"/>
      <c r="R15" s="29"/>
      <c r="S15" s="33" t="str">
        <f>IF(AND(Feuil2!$O15="",Feuil2!$P15="",Feuil2!$Q15="",Feuil2!$R15=""),"",O15*$O$2+$P$2*P15+$Q$2*Q15+$R$2*R15)</f>
        <v/>
      </c>
      <c r="T15" s="29" t="str">
        <f t="shared" si="0"/>
        <v/>
      </c>
      <c r="U15" s="29" t="str">
        <f>IF(Feuil2!$O15&lt;&gt;"",Feuil2!$O15*Feuil2!$M15*0.25,"")</f>
        <v/>
      </c>
      <c r="V15" s="29" t="str">
        <f>IF(Feuil2!$P15&lt;&gt;"",Feuil2!$P15*Feuil2!$M15*0.5,"")</f>
        <v/>
      </c>
      <c r="W15" s="29" t="str">
        <f>IF(Feuil2!$Q15&lt;&gt;"",Feuil2!$Q15*Feuil2!$M15*0.75,"")</f>
        <v/>
      </c>
      <c r="X15" s="29" t="str">
        <f>IF(Feuil2!$R15&lt;&gt;"",Feuil2!$R15*Feuil2!$M15*1,"")</f>
        <v/>
      </c>
      <c r="Y15" s="29" t="str">
        <f>IF(Feuil2!$N15="","",Feuil2!$M15-MAX(Feuil2!$U15:$X15))</f>
        <v/>
      </c>
      <c r="Z15" s="35"/>
      <c r="AA15" s="35"/>
      <c r="AB15" s="35"/>
      <c r="AC15" s="35"/>
      <c r="AD15" s="29"/>
      <c r="AE15" s="29"/>
      <c r="AF15" s="29"/>
      <c r="AG15" s="29"/>
      <c r="AH15" s="29"/>
    </row>
    <row r="16" spans="4:72" s="27" customFormat="1" x14ac:dyDescent="0.25">
      <c r="D16" s="29" t="s">
        <v>542</v>
      </c>
      <c r="E16" s="29" t="s">
        <v>508</v>
      </c>
      <c r="F16" s="29">
        <v>31</v>
      </c>
      <c r="G16" s="29" t="s">
        <v>518</v>
      </c>
      <c r="H16" s="30" t="s">
        <v>563</v>
      </c>
      <c r="I16" s="29" t="s">
        <v>330</v>
      </c>
      <c r="J16" s="29" t="s">
        <v>13</v>
      </c>
      <c r="K16" s="31">
        <v>41327</v>
      </c>
      <c r="L16" s="31">
        <v>41333</v>
      </c>
      <c r="M16" s="29">
        <v>324</v>
      </c>
      <c r="N16" s="29"/>
      <c r="O16" s="32"/>
      <c r="P16" s="29"/>
      <c r="Q16" s="29"/>
      <c r="R16" s="29"/>
      <c r="S16" s="33" t="str">
        <f>IF(AND(Feuil2!$O16="",Feuil2!$P16="",Feuil2!$Q16="",Feuil2!$R16=""),"",O16*$O$2+$P$2*P16+$Q$2*Q16+$R$2*R16)</f>
        <v/>
      </c>
      <c r="T16" s="29" t="str">
        <f t="shared" si="0"/>
        <v/>
      </c>
      <c r="U16" s="29" t="str">
        <f>IF(Feuil2!$O16&lt;&gt;"",Feuil2!$O16*Feuil2!$M16*0.25,"")</f>
        <v/>
      </c>
      <c r="V16" s="29" t="str">
        <f>IF(Feuil2!$P16&lt;&gt;"",Feuil2!$P16*Feuil2!$M16*0.5,"")</f>
        <v/>
      </c>
      <c r="W16" s="29" t="str">
        <f>IF(Feuil2!$Q16&lt;&gt;"",Feuil2!$Q16*Feuil2!$M16*0.75,"")</f>
        <v/>
      </c>
      <c r="X16" s="29" t="str">
        <f>IF(Feuil2!$R16&lt;&gt;"",Feuil2!$R16*Feuil2!$M16*1,"")</f>
        <v/>
      </c>
      <c r="Y16" s="29" t="str">
        <f>IF(Feuil2!$N16="","",Feuil2!$M16-MAX(Feuil2!$U16:$X16))</f>
        <v/>
      </c>
      <c r="Z16" s="35"/>
      <c r="AA16" s="35"/>
      <c r="AB16" s="35"/>
      <c r="AC16" s="35"/>
      <c r="AD16" s="29"/>
      <c r="AE16" s="29"/>
      <c r="AF16" s="29"/>
      <c r="AG16" s="29"/>
      <c r="AH16" s="29"/>
    </row>
    <row r="17" spans="4:34" s="27" customFormat="1" x14ac:dyDescent="0.25">
      <c r="D17" s="29" t="s">
        <v>542</v>
      </c>
      <c r="E17" s="29" t="s">
        <v>508</v>
      </c>
      <c r="F17" s="29">
        <v>31</v>
      </c>
      <c r="G17" s="29" t="s">
        <v>518</v>
      </c>
      <c r="H17" s="30" t="s">
        <v>564</v>
      </c>
      <c r="I17" s="29" t="s">
        <v>333</v>
      </c>
      <c r="J17" s="29" t="s">
        <v>13</v>
      </c>
      <c r="K17" s="31">
        <v>41324</v>
      </c>
      <c r="L17" s="31">
        <v>41329</v>
      </c>
      <c r="M17" s="29">
        <v>324</v>
      </c>
      <c r="N17" s="29"/>
      <c r="O17" s="32"/>
      <c r="P17" s="29"/>
      <c r="Q17" s="29"/>
      <c r="R17" s="29"/>
      <c r="S17" s="33" t="str">
        <f>IF(AND(Feuil2!$O17="",Feuil2!$P17="",Feuil2!$Q17="",Feuil2!$R17=""),"",O17*$O$2+$P$2*P17+$Q$2*Q17+$R$2*R17)</f>
        <v/>
      </c>
      <c r="T17" s="29" t="str">
        <f t="shared" si="0"/>
        <v/>
      </c>
      <c r="U17" s="29" t="str">
        <f>IF(Feuil2!$O17&lt;&gt;"",Feuil2!$O17*Feuil2!$M17*0.25,"")</f>
        <v/>
      </c>
      <c r="V17" s="29" t="str">
        <f>IF(Feuil2!$P17&lt;&gt;"",Feuil2!$P17*Feuil2!$M17*0.5,"")</f>
        <v/>
      </c>
      <c r="W17" s="29" t="str">
        <f>IF(Feuil2!$Q17&lt;&gt;"",Feuil2!$Q17*Feuil2!$M17*0.75,"")</f>
        <v/>
      </c>
      <c r="X17" s="29" t="str">
        <f>IF(Feuil2!$R17&lt;&gt;"",Feuil2!$R17*Feuil2!$M17*1,"")</f>
        <v/>
      </c>
      <c r="Y17" s="29" t="str">
        <f>IF(Feuil2!$N17="","",Feuil2!$M17-MAX(Feuil2!$U17:$X17))</f>
        <v/>
      </c>
      <c r="Z17" s="35"/>
      <c r="AA17" s="35"/>
      <c r="AB17" s="35"/>
      <c r="AC17" s="35"/>
      <c r="AD17" s="29"/>
      <c r="AE17" s="29"/>
      <c r="AF17" s="29"/>
      <c r="AG17" s="29"/>
      <c r="AH17" s="29"/>
    </row>
    <row r="18" spans="4:34" s="27" customFormat="1" x14ac:dyDescent="0.25">
      <c r="D18" s="29" t="s">
        <v>542</v>
      </c>
      <c r="E18" s="29" t="s">
        <v>508</v>
      </c>
      <c r="F18" s="29">
        <v>31</v>
      </c>
      <c r="G18" s="29" t="s">
        <v>518</v>
      </c>
      <c r="H18" s="30" t="s">
        <v>564</v>
      </c>
      <c r="I18" s="29" t="s">
        <v>335</v>
      </c>
      <c r="J18" s="29" t="s">
        <v>7</v>
      </c>
      <c r="K18" s="31">
        <v>41324</v>
      </c>
      <c r="L18" s="31">
        <v>41329</v>
      </c>
      <c r="M18" s="29">
        <v>324</v>
      </c>
      <c r="N18" s="29"/>
      <c r="O18" s="32"/>
      <c r="P18" s="29"/>
      <c r="Q18" s="29"/>
      <c r="R18" s="29"/>
      <c r="S18" s="33" t="str">
        <f>IF(AND(Feuil2!$O18="",Feuil2!$P18="",Feuil2!$Q18="",Feuil2!$R18=""),"",O18*$O$2+$P$2*P18+$Q$2*Q18+$R$2*R18)</f>
        <v/>
      </c>
      <c r="T18" s="29" t="str">
        <f t="shared" si="0"/>
        <v/>
      </c>
      <c r="U18" s="29" t="str">
        <f>IF(Feuil2!$O18&lt;&gt;"",Feuil2!$O18*Feuil2!$M18*0.25,"")</f>
        <v/>
      </c>
      <c r="V18" s="29" t="str">
        <f>IF(Feuil2!$P18&lt;&gt;"",Feuil2!$P18*Feuil2!$M18*0.5,"")</f>
        <v/>
      </c>
      <c r="W18" s="29" t="str">
        <f>IF(Feuil2!$Q18&lt;&gt;"",Feuil2!$Q18*Feuil2!$M18*0.75,"")</f>
        <v/>
      </c>
      <c r="X18" s="29" t="str">
        <f>IF(Feuil2!$R18&lt;&gt;"",Feuil2!$R18*Feuil2!$M18*1,"")</f>
        <v/>
      </c>
      <c r="Y18" s="29" t="str">
        <f>IF(Feuil2!$N18="","",Feuil2!$M18-MAX(Feuil2!$U18:$X18))</f>
        <v/>
      </c>
      <c r="Z18" s="35"/>
      <c r="AA18" s="35"/>
      <c r="AB18" s="35"/>
      <c r="AC18" s="35"/>
      <c r="AD18" s="29"/>
      <c r="AE18" s="29"/>
      <c r="AF18" s="29"/>
      <c r="AG18" s="29"/>
      <c r="AH18" s="29"/>
    </row>
    <row r="19" spans="4:34" s="27" customFormat="1" x14ac:dyDescent="0.25">
      <c r="D19" s="29" t="s">
        <v>542</v>
      </c>
      <c r="E19" s="29" t="s">
        <v>508</v>
      </c>
      <c r="F19" s="29">
        <v>31</v>
      </c>
      <c r="G19" s="29" t="s">
        <v>518</v>
      </c>
      <c r="H19" s="30" t="s">
        <v>566</v>
      </c>
      <c r="I19" s="29" t="s">
        <v>339</v>
      </c>
      <c r="J19" s="29" t="s">
        <v>13</v>
      </c>
      <c r="K19" s="31">
        <v>41325</v>
      </c>
      <c r="L19" s="31">
        <v>41330</v>
      </c>
      <c r="M19" s="29">
        <v>324</v>
      </c>
      <c r="N19" s="29"/>
      <c r="O19" s="32"/>
      <c r="P19" s="29"/>
      <c r="Q19" s="29"/>
      <c r="R19" s="29"/>
      <c r="S19" s="33" t="str">
        <f>IF(AND(Feuil2!$O19="",Feuil2!$P19="",Feuil2!$Q19="",Feuil2!$R19=""),"",O19*$O$2+$P$2*P19+$Q$2*Q19+$R$2*R19)</f>
        <v/>
      </c>
      <c r="T19" s="29" t="str">
        <f t="shared" si="0"/>
        <v/>
      </c>
      <c r="U19" s="29" t="str">
        <f>IF(Feuil2!$O19&lt;&gt;"",Feuil2!$O19*Feuil2!$M19*0.25,"")</f>
        <v/>
      </c>
      <c r="V19" s="29" t="str">
        <f>IF(Feuil2!$P19&lt;&gt;"",Feuil2!$P19*Feuil2!$M19*0.5,"")</f>
        <v/>
      </c>
      <c r="W19" s="29" t="str">
        <f>IF(Feuil2!$Q19&lt;&gt;"",Feuil2!$Q19*Feuil2!$M19*0.75,"")</f>
        <v/>
      </c>
      <c r="X19" s="29" t="str">
        <f>IF(Feuil2!$R19&lt;&gt;"",Feuil2!$R19*Feuil2!$M19*1,"")</f>
        <v/>
      </c>
      <c r="Y19" s="29" t="str">
        <f>IF(Feuil2!$N19="","",Feuil2!$M19-MAX(Feuil2!$U19:$X19))</f>
        <v/>
      </c>
      <c r="Z19" s="35"/>
      <c r="AA19" s="35"/>
      <c r="AB19" s="35"/>
      <c r="AC19" s="35"/>
      <c r="AD19" s="29"/>
      <c r="AE19" s="29"/>
      <c r="AF19" s="29"/>
      <c r="AG19" s="29"/>
      <c r="AH19" s="29"/>
    </row>
    <row r="20" spans="4:34" s="27" customFormat="1" x14ac:dyDescent="0.25">
      <c r="D20" s="29" t="s">
        <v>542</v>
      </c>
      <c r="E20" s="29" t="s">
        <v>508</v>
      </c>
      <c r="F20" s="29">
        <v>32</v>
      </c>
      <c r="G20" s="29" t="s">
        <v>518</v>
      </c>
      <c r="H20" s="30" t="s">
        <v>570</v>
      </c>
      <c r="I20" s="29" t="s">
        <v>344</v>
      </c>
      <c r="J20" s="29" t="s">
        <v>13</v>
      </c>
      <c r="K20" s="31">
        <v>41329</v>
      </c>
      <c r="L20" s="31">
        <v>41335</v>
      </c>
      <c r="M20" s="29">
        <v>324</v>
      </c>
      <c r="N20" s="29"/>
      <c r="O20" s="32"/>
      <c r="P20" s="29"/>
      <c r="Q20" s="29"/>
      <c r="R20" s="29"/>
      <c r="S20" s="33" t="str">
        <f>IF(AND(Feuil2!$O20="",Feuil2!$P20="",Feuil2!$Q20="",Feuil2!$R20=""),"",O20*$O$2+$P$2*P20+$Q$2*Q20+$R$2*R20)</f>
        <v/>
      </c>
      <c r="T20" s="29" t="str">
        <f t="shared" si="0"/>
        <v/>
      </c>
      <c r="U20" s="29" t="str">
        <f>IF(Feuil2!$O20&lt;&gt;"",Feuil2!$O20*Feuil2!$M20*0.25,"")</f>
        <v/>
      </c>
      <c r="V20" s="29" t="str">
        <f>IF(Feuil2!$P20&lt;&gt;"",Feuil2!$P20*Feuil2!$M20*0.5,"")</f>
        <v/>
      </c>
      <c r="W20" s="29" t="str">
        <f>IF(Feuil2!$Q20&lt;&gt;"",Feuil2!$Q20*Feuil2!$M20*0.75,"")</f>
        <v/>
      </c>
      <c r="X20" s="29" t="str">
        <f>IF(Feuil2!$R20&lt;&gt;"",Feuil2!$R20*Feuil2!$M20*1,"")</f>
        <v/>
      </c>
      <c r="Y20" s="29" t="str">
        <f>IF(Feuil2!$N20="","",Feuil2!$M20-MAX(Feuil2!$U20:$X20))</f>
        <v/>
      </c>
      <c r="Z20" s="35"/>
      <c r="AA20" s="35"/>
      <c r="AB20" s="35"/>
      <c r="AC20" s="35"/>
      <c r="AD20" s="29"/>
      <c r="AE20" s="29"/>
      <c r="AF20" s="29"/>
      <c r="AG20" s="29"/>
      <c r="AH20" s="29"/>
    </row>
    <row r="21" spans="4:34" s="27" customFormat="1" x14ac:dyDescent="0.25">
      <c r="D21" s="29" t="s">
        <v>542</v>
      </c>
      <c r="E21" s="29" t="s">
        <v>508</v>
      </c>
      <c r="F21" s="29">
        <v>32</v>
      </c>
      <c r="G21" s="29" t="s">
        <v>518</v>
      </c>
      <c r="H21" s="30" t="s">
        <v>622</v>
      </c>
      <c r="I21" s="29" t="s">
        <v>345</v>
      </c>
      <c r="J21" s="29" t="s">
        <v>12</v>
      </c>
      <c r="K21" s="31">
        <v>41316</v>
      </c>
      <c r="L21" s="31">
        <v>41321</v>
      </c>
      <c r="M21" s="29">
        <v>324</v>
      </c>
      <c r="N21" s="29"/>
      <c r="O21" s="32"/>
      <c r="P21" s="29"/>
      <c r="Q21" s="29"/>
      <c r="R21" s="29"/>
      <c r="S21" s="33" t="str">
        <f>IF(AND(Feuil2!$O21="",Feuil2!$P21="",Feuil2!$Q21="",Feuil2!$R21=""),"",O21*$O$2+$P$2*P21+$Q$2*Q21+$R$2*R21)</f>
        <v/>
      </c>
      <c r="T21" s="29" t="str">
        <f t="shared" si="0"/>
        <v/>
      </c>
      <c r="U21" s="29" t="str">
        <f>IF(Feuil2!$O21&lt;&gt;"",Feuil2!$O21*Feuil2!$M21*0.25,"")</f>
        <v/>
      </c>
      <c r="V21" s="29" t="str">
        <f>IF(Feuil2!$P21&lt;&gt;"",Feuil2!$P21*Feuil2!$M21*0.5,"")</f>
        <v/>
      </c>
      <c r="W21" s="29" t="str">
        <f>IF(Feuil2!$Q21&lt;&gt;"",Feuil2!$Q21*Feuil2!$M21*0.75,"")</f>
        <v/>
      </c>
      <c r="X21" s="29" t="str">
        <f>IF(Feuil2!$R21&lt;&gt;"",Feuil2!$R21*Feuil2!$M21*1,"")</f>
        <v/>
      </c>
      <c r="Y21" s="29" t="str">
        <f>IF(Feuil2!$N21="","",Feuil2!$M21-MAX(Feuil2!$U21:$X21))</f>
        <v/>
      </c>
      <c r="Z21" s="35"/>
      <c r="AA21" s="35"/>
      <c r="AB21" s="35"/>
      <c r="AC21" s="35"/>
      <c r="AD21" s="29"/>
      <c r="AE21" s="29"/>
      <c r="AF21" s="29"/>
      <c r="AG21" s="29"/>
      <c r="AH21" s="29"/>
    </row>
    <row r="22" spans="4:34" s="27" customFormat="1" x14ac:dyDescent="0.25">
      <c r="D22" s="29" t="s">
        <v>542</v>
      </c>
      <c r="E22" s="29" t="s">
        <v>508</v>
      </c>
      <c r="F22" s="29">
        <v>32</v>
      </c>
      <c r="G22" s="29" t="s">
        <v>518</v>
      </c>
      <c r="H22" s="30" t="s">
        <v>571</v>
      </c>
      <c r="I22" s="29" t="s">
        <v>348</v>
      </c>
      <c r="J22" s="29" t="s">
        <v>12</v>
      </c>
      <c r="K22" s="31">
        <v>41318</v>
      </c>
      <c r="L22" s="31">
        <v>41324</v>
      </c>
      <c r="M22" s="29">
        <v>324</v>
      </c>
      <c r="N22" s="29"/>
      <c r="O22" s="32"/>
      <c r="P22" s="29"/>
      <c r="Q22" s="29"/>
      <c r="R22" s="29"/>
      <c r="S22" s="33" t="str">
        <f>IF(AND(Feuil2!$O22="",Feuil2!$P22="",Feuil2!$Q22="",Feuil2!$R22=""),"",O22*$O$2+$P$2*P22+$Q$2*Q22+$R$2*R22)</f>
        <v/>
      </c>
      <c r="T22" s="29" t="str">
        <f t="shared" si="0"/>
        <v/>
      </c>
      <c r="U22" s="29" t="str">
        <f>IF(Feuil2!$O22&lt;&gt;"",Feuil2!$O22*Feuil2!$M22*0.25,"")</f>
        <v/>
      </c>
      <c r="V22" s="29" t="str">
        <f>IF(Feuil2!$P22&lt;&gt;"",Feuil2!$P22*Feuil2!$M22*0.5,"")</f>
        <v/>
      </c>
      <c r="W22" s="29" t="str">
        <f>IF(Feuil2!$Q22&lt;&gt;"",Feuil2!$Q22*Feuil2!$M22*0.75,"")</f>
        <v/>
      </c>
      <c r="X22" s="29" t="str">
        <f>IF(Feuil2!$R22&lt;&gt;"",Feuil2!$R22*Feuil2!$M22*1,"")</f>
        <v/>
      </c>
      <c r="Y22" s="29" t="str">
        <f>IF(Feuil2!$N22="","",Feuil2!$M22-MAX(Feuil2!$U22:$X22))</f>
        <v/>
      </c>
      <c r="Z22" s="35"/>
      <c r="AA22" s="35"/>
      <c r="AB22" s="35"/>
      <c r="AC22" s="35"/>
      <c r="AD22" s="29"/>
      <c r="AE22" s="29"/>
      <c r="AF22" s="29"/>
      <c r="AG22" s="29"/>
      <c r="AH22" s="29"/>
    </row>
    <row r="23" spans="4:34" s="27" customFormat="1" x14ac:dyDescent="0.25">
      <c r="D23" s="29" t="s">
        <v>542</v>
      </c>
      <c r="E23" s="29" t="s">
        <v>508</v>
      </c>
      <c r="F23" s="29">
        <v>32</v>
      </c>
      <c r="G23" s="29" t="s">
        <v>518</v>
      </c>
      <c r="H23" s="30" t="s">
        <v>571</v>
      </c>
      <c r="I23" s="29" t="s">
        <v>349</v>
      </c>
      <c r="J23" s="29" t="s">
        <v>13</v>
      </c>
      <c r="K23" s="31">
        <v>41325</v>
      </c>
      <c r="L23" s="31">
        <v>41330</v>
      </c>
      <c r="M23" s="29">
        <v>324</v>
      </c>
      <c r="N23" s="29"/>
      <c r="O23" s="32"/>
      <c r="P23" s="29"/>
      <c r="Q23" s="29"/>
      <c r="R23" s="29"/>
      <c r="S23" s="33" t="str">
        <f>IF(AND(Feuil2!$O23="",Feuil2!$P23="",Feuil2!$Q23="",Feuil2!$R23=""),"",O23*$O$2+$P$2*P23+$Q$2*Q23+$R$2*R23)</f>
        <v/>
      </c>
      <c r="T23" s="29" t="str">
        <f t="shared" si="0"/>
        <v/>
      </c>
      <c r="U23" s="29" t="str">
        <f>IF(Feuil2!$O23&lt;&gt;"",Feuil2!$O23*Feuil2!$M23*0.25,"")</f>
        <v/>
      </c>
      <c r="V23" s="29" t="str">
        <f>IF(Feuil2!$P23&lt;&gt;"",Feuil2!$P23*Feuil2!$M23*0.5,"")</f>
        <v/>
      </c>
      <c r="W23" s="29" t="str">
        <f>IF(Feuil2!$Q23&lt;&gt;"",Feuil2!$Q23*Feuil2!$M23*0.75,"")</f>
        <v/>
      </c>
      <c r="X23" s="29" t="str">
        <f>IF(Feuil2!$R23&lt;&gt;"",Feuil2!$R23*Feuil2!$M23*1,"")</f>
        <v/>
      </c>
      <c r="Y23" s="29" t="str">
        <f>IF(Feuil2!$N23="","",Feuil2!$M23-MAX(Feuil2!$U23:$X23))</f>
        <v/>
      </c>
      <c r="Z23" s="35"/>
      <c r="AA23" s="35"/>
      <c r="AB23" s="35"/>
      <c r="AC23" s="35"/>
      <c r="AD23" s="29"/>
      <c r="AE23" s="29"/>
      <c r="AF23" s="29"/>
      <c r="AG23" s="29"/>
      <c r="AH23" s="29"/>
    </row>
    <row r="24" spans="4:34" s="27" customFormat="1" x14ac:dyDescent="0.25">
      <c r="D24" s="29" t="s">
        <v>542</v>
      </c>
      <c r="E24" s="29" t="s">
        <v>508</v>
      </c>
      <c r="F24" s="29">
        <v>32</v>
      </c>
      <c r="G24" s="29" t="s">
        <v>518</v>
      </c>
      <c r="H24" s="30" t="s">
        <v>572</v>
      </c>
      <c r="I24" s="29" t="s">
        <v>353</v>
      </c>
      <c r="J24" s="29" t="s">
        <v>13</v>
      </c>
      <c r="K24" s="31">
        <v>41326</v>
      </c>
      <c r="L24" s="31">
        <v>41331</v>
      </c>
      <c r="M24" s="29">
        <v>324</v>
      </c>
      <c r="N24" s="29"/>
      <c r="O24" s="32"/>
      <c r="P24" s="29"/>
      <c r="Q24" s="29"/>
      <c r="R24" s="29"/>
      <c r="S24" s="33" t="str">
        <f>IF(AND(Feuil2!$O24="",Feuil2!$P24="",Feuil2!$Q24="",Feuil2!$R24=""),"",O24*$O$2+$P$2*P24+$Q$2*Q24+$R$2*R24)</f>
        <v/>
      </c>
      <c r="T24" s="29" t="str">
        <f t="shared" si="0"/>
        <v/>
      </c>
      <c r="U24" s="29" t="str">
        <f>IF(Feuil2!$O24&lt;&gt;"",Feuil2!$O24*Feuil2!$M24*0.25,"")</f>
        <v/>
      </c>
      <c r="V24" s="29" t="str">
        <f>IF(Feuil2!$P24&lt;&gt;"",Feuil2!$P24*Feuil2!$M24*0.5,"")</f>
        <v/>
      </c>
      <c r="W24" s="29" t="str">
        <f>IF(Feuil2!$Q24&lt;&gt;"",Feuil2!$Q24*Feuil2!$M24*0.75,"")</f>
        <v/>
      </c>
      <c r="X24" s="29" t="str">
        <f>IF(Feuil2!$R24&lt;&gt;"",Feuil2!$R24*Feuil2!$M24*1,"")</f>
        <v/>
      </c>
      <c r="Y24" s="29" t="str">
        <f>IF(Feuil2!$N24="","",Feuil2!$M24-MAX(Feuil2!$U24:$X24))</f>
        <v/>
      </c>
      <c r="Z24" s="35"/>
      <c r="AA24" s="35"/>
      <c r="AB24" s="35"/>
      <c r="AC24" s="35"/>
      <c r="AD24" s="29"/>
      <c r="AE24" s="29"/>
      <c r="AF24" s="29"/>
      <c r="AG24" s="29"/>
      <c r="AH24" s="29"/>
    </row>
    <row r="25" spans="4:34" s="27" customFormat="1" x14ac:dyDescent="0.25">
      <c r="D25" s="29" t="s">
        <v>542</v>
      </c>
      <c r="E25" s="29" t="s">
        <v>508</v>
      </c>
      <c r="F25" s="29">
        <v>32</v>
      </c>
      <c r="G25" s="29" t="s">
        <v>518</v>
      </c>
      <c r="H25" s="30" t="s">
        <v>573</v>
      </c>
      <c r="I25" s="29" t="s">
        <v>357</v>
      </c>
      <c r="J25" s="29" t="s">
        <v>12</v>
      </c>
      <c r="K25" s="31">
        <v>41318</v>
      </c>
      <c r="L25" s="31">
        <v>41324</v>
      </c>
      <c r="M25" s="29">
        <v>324</v>
      </c>
      <c r="N25" s="29"/>
      <c r="O25" s="32"/>
      <c r="P25" s="29"/>
      <c r="Q25" s="29"/>
      <c r="R25" s="29"/>
      <c r="S25" s="33" t="str">
        <f>IF(AND(Feuil2!$O25="",Feuil2!$P25="",Feuil2!$Q25="",Feuil2!$R25=""),"",O25*$O$2+$P$2*P25+$Q$2*Q25+$R$2*R25)</f>
        <v/>
      </c>
      <c r="T25" s="29" t="str">
        <f t="shared" si="0"/>
        <v/>
      </c>
      <c r="U25" s="29" t="str">
        <f>IF(Feuil2!$O25&lt;&gt;"",Feuil2!$O25*Feuil2!$M25*0.25,"")</f>
        <v/>
      </c>
      <c r="V25" s="29" t="str">
        <f>IF(Feuil2!$P25&lt;&gt;"",Feuil2!$P25*Feuil2!$M25*0.5,"")</f>
        <v/>
      </c>
      <c r="W25" s="29" t="str">
        <f>IF(Feuil2!$Q25&lt;&gt;"",Feuil2!$Q25*Feuil2!$M25*0.75,"")</f>
        <v/>
      </c>
      <c r="X25" s="29" t="str">
        <f>IF(Feuil2!$R25&lt;&gt;"",Feuil2!$R25*Feuil2!$M25*1,"")</f>
        <v/>
      </c>
      <c r="Y25" s="29" t="str">
        <f>IF(Feuil2!$N25="","",Feuil2!$M25-MAX(Feuil2!$U25:$X25))</f>
        <v/>
      </c>
      <c r="Z25" s="35"/>
      <c r="AA25" s="35"/>
      <c r="AB25" s="35"/>
      <c r="AC25" s="35"/>
      <c r="AD25" s="29"/>
      <c r="AE25" s="29"/>
      <c r="AF25" s="29"/>
      <c r="AG25" s="29"/>
      <c r="AH25" s="29"/>
    </row>
    <row r="26" spans="4:34" s="27" customFormat="1" x14ac:dyDescent="0.25">
      <c r="D26" s="29" t="s">
        <v>542</v>
      </c>
      <c r="E26" s="29" t="s">
        <v>508</v>
      </c>
      <c r="F26" s="29">
        <v>32</v>
      </c>
      <c r="G26" s="29" t="s">
        <v>518</v>
      </c>
      <c r="H26" s="30" t="s">
        <v>573</v>
      </c>
      <c r="I26" s="29" t="s">
        <v>358</v>
      </c>
      <c r="J26" s="29" t="s">
        <v>13</v>
      </c>
      <c r="K26" s="31">
        <v>41326</v>
      </c>
      <c r="L26" s="31">
        <v>41331</v>
      </c>
      <c r="M26" s="29">
        <v>324</v>
      </c>
      <c r="N26" s="29"/>
      <c r="O26" s="32"/>
      <c r="P26" s="29"/>
      <c r="Q26" s="29"/>
      <c r="R26" s="29"/>
      <c r="S26" s="33" t="str">
        <f>IF(AND(Feuil2!$O26="",Feuil2!$P26="",Feuil2!$Q26="",Feuil2!$R26=""),"",O26*$O$2+$P$2*P26+$Q$2*Q26+$R$2*R26)</f>
        <v/>
      </c>
      <c r="T26" s="29" t="str">
        <f t="shared" si="0"/>
        <v/>
      </c>
      <c r="U26" s="29" t="str">
        <f>IF(Feuil2!$O26&lt;&gt;"",Feuil2!$O26*Feuil2!$M26*0.25,"")</f>
        <v/>
      </c>
      <c r="V26" s="29" t="str">
        <f>IF(Feuil2!$P26&lt;&gt;"",Feuil2!$P26*Feuil2!$M26*0.5,"")</f>
        <v/>
      </c>
      <c r="W26" s="29" t="str">
        <f>IF(Feuil2!$Q26&lt;&gt;"",Feuil2!$Q26*Feuil2!$M26*0.75,"")</f>
        <v/>
      </c>
      <c r="X26" s="29" t="str">
        <f>IF(Feuil2!$R26&lt;&gt;"",Feuil2!$R26*Feuil2!$M26*1,"")</f>
        <v/>
      </c>
      <c r="Y26" s="29" t="str">
        <f>IF(Feuil2!$N26="","",Feuil2!$M26-MAX(Feuil2!$U26:$X26))</f>
        <v/>
      </c>
      <c r="Z26" s="35"/>
      <c r="AA26" s="35"/>
      <c r="AB26" s="35"/>
      <c r="AC26" s="35"/>
      <c r="AD26" s="29"/>
      <c r="AE26" s="29"/>
      <c r="AF26" s="29"/>
      <c r="AG26" s="29"/>
      <c r="AH26" s="29"/>
    </row>
    <row r="27" spans="4:34" s="27" customFormat="1" x14ac:dyDescent="0.25">
      <c r="D27" s="29" t="s">
        <v>542</v>
      </c>
      <c r="E27" s="29" t="s">
        <v>508</v>
      </c>
      <c r="F27" s="29">
        <v>32</v>
      </c>
      <c r="G27" s="29" t="s">
        <v>518</v>
      </c>
      <c r="H27" s="30" t="s">
        <v>574</v>
      </c>
      <c r="I27" s="29" t="s">
        <v>362</v>
      </c>
      <c r="J27" s="29" t="s">
        <v>12</v>
      </c>
      <c r="K27" s="31">
        <v>41318</v>
      </c>
      <c r="L27" s="31">
        <v>41324</v>
      </c>
      <c r="M27" s="29">
        <v>324</v>
      </c>
      <c r="N27" s="29"/>
      <c r="O27" s="32"/>
      <c r="P27" s="29"/>
      <c r="Q27" s="29"/>
      <c r="R27" s="29"/>
      <c r="S27" s="33" t="str">
        <f>IF(AND(Feuil2!$O27="",Feuil2!$P27="",Feuil2!$Q27="",Feuil2!$R27=""),"",O27*$O$2+$P$2*P27+$Q$2*Q27+$R$2*R27)</f>
        <v/>
      </c>
      <c r="T27" s="29" t="str">
        <f t="shared" si="0"/>
        <v/>
      </c>
      <c r="U27" s="29" t="str">
        <f>IF(Feuil2!$O27&lt;&gt;"",Feuil2!$O27*Feuil2!$M27*0.25,"")</f>
        <v/>
      </c>
      <c r="V27" s="29" t="str">
        <f>IF(Feuil2!$P27&lt;&gt;"",Feuil2!$P27*Feuil2!$M27*0.5,"")</f>
        <v/>
      </c>
      <c r="W27" s="29" t="str">
        <f>IF(Feuil2!$Q27&lt;&gt;"",Feuil2!$Q27*Feuil2!$M27*0.75,"")</f>
        <v/>
      </c>
      <c r="X27" s="29" t="str">
        <f>IF(Feuil2!$R27&lt;&gt;"",Feuil2!$R27*Feuil2!$M27*1,"")</f>
        <v/>
      </c>
      <c r="Y27" s="29" t="str">
        <f>IF(Feuil2!$N27="","",Feuil2!$M27-MAX(Feuil2!$U27:$X27))</f>
        <v/>
      </c>
      <c r="Z27" s="35"/>
      <c r="AA27" s="35"/>
      <c r="AB27" s="35"/>
      <c r="AC27" s="35"/>
      <c r="AD27" s="29"/>
      <c r="AE27" s="29"/>
      <c r="AF27" s="29"/>
      <c r="AG27" s="29"/>
      <c r="AH27" s="29"/>
    </row>
    <row r="28" spans="4:34" s="27" customFormat="1" x14ac:dyDescent="0.25">
      <c r="D28" s="29" t="s">
        <v>542</v>
      </c>
      <c r="E28" s="29" t="s">
        <v>508</v>
      </c>
      <c r="F28" s="29">
        <v>32</v>
      </c>
      <c r="G28" s="29" t="s">
        <v>518</v>
      </c>
      <c r="H28" s="30" t="s">
        <v>574</v>
      </c>
      <c r="I28" s="29" t="s">
        <v>363</v>
      </c>
      <c r="J28" s="29" t="s">
        <v>13</v>
      </c>
      <c r="K28" s="31">
        <v>41333</v>
      </c>
      <c r="L28" s="31">
        <v>41338</v>
      </c>
      <c r="M28" s="29">
        <v>324</v>
      </c>
      <c r="N28" s="29"/>
      <c r="O28" s="32"/>
      <c r="P28" s="29"/>
      <c r="Q28" s="29"/>
      <c r="R28" s="29"/>
      <c r="S28" s="33" t="str">
        <f>IF(AND(Feuil2!$O28="",Feuil2!$P28="",Feuil2!$Q28="",Feuil2!$R28=""),"",O28*$O$2+$P$2*P28+$Q$2*Q28+$R$2*R28)</f>
        <v/>
      </c>
      <c r="T28" s="29" t="str">
        <f t="shared" si="0"/>
        <v/>
      </c>
      <c r="U28" s="29" t="str">
        <f>IF(Feuil2!$O28&lt;&gt;"",Feuil2!$O28*Feuil2!$M28*0.25,"")</f>
        <v/>
      </c>
      <c r="V28" s="29" t="str">
        <f>IF(Feuil2!$P28&lt;&gt;"",Feuil2!$P28*Feuil2!$M28*0.5,"")</f>
        <v/>
      </c>
      <c r="W28" s="29" t="str">
        <f>IF(Feuil2!$Q28&lt;&gt;"",Feuil2!$Q28*Feuil2!$M28*0.75,"")</f>
        <v/>
      </c>
      <c r="X28" s="29" t="str">
        <f>IF(Feuil2!$R28&lt;&gt;"",Feuil2!$R28*Feuil2!$M28*1,"")</f>
        <v/>
      </c>
      <c r="Y28" s="29" t="str">
        <f>IF(Feuil2!$N28="","",Feuil2!$M28-MAX(Feuil2!$U28:$X28))</f>
        <v/>
      </c>
      <c r="Z28" s="35"/>
      <c r="AA28" s="35"/>
      <c r="AB28" s="35"/>
      <c r="AC28" s="35"/>
      <c r="AD28" s="29"/>
      <c r="AE28" s="29"/>
      <c r="AF28" s="29"/>
      <c r="AG28" s="29"/>
      <c r="AH28" s="29"/>
    </row>
    <row r="29" spans="4:34" s="27" customFormat="1" x14ac:dyDescent="0.25">
      <c r="D29" s="29" t="s">
        <v>542</v>
      </c>
      <c r="E29" s="29" t="s">
        <v>508</v>
      </c>
      <c r="F29" s="29">
        <v>33</v>
      </c>
      <c r="G29" s="29" t="s">
        <v>518</v>
      </c>
      <c r="H29" s="30" t="s">
        <v>585</v>
      </c>
      <c r="I29" s="29" t="s">
        <v>370</v>
      </c>
      <c r="J29" s="29" t="s">
        <v>12</v>
      </c>
      <c r="K29" s="31">
        <v>41318</v>
      </c>
      <c r="L29" s="31">
        <v>41324</v>
      </c>
      <c r="M29" s="29">
        <v>324</v>
      </c>
      <c r="N29" s="29"/>
      <c r="O29" s="32"/>
      <c r="P29" s="29"/>
      <c r="Q29" s="29"/>
      <c r="R29" s="29"/>
      <c r="S29" s="33" t="str">
        <f>IF(AND(Feuil2!$O29="",Feuil2!$P29="",Feuil2!$Q29="",Feuil2!$R29=""),"",O29*$O$2+$P$2*P29+$Q$2*Q29+$R$2*R29)</f>
        <v/>
      </c>
      <c r="T29" s="29" t="str">
        <f t="shared" si="0"/>
        <v/>
      </c>
      <c r="U29" s="29" t="str">
        <f>IF(Feuil2!$O29&lt;&gt;"",Feuil2!$O29*Feuil2!$M29*0.25,"")</f>
        <v/>
      </c>
      <c r="V29" s="29" t="str">
        <f>IF(Feuil2!$P29&lt;&gt;"",Feuil2!$P29*Feuil2!$M29*0.5,"")</f>
        <v/>
      </c>
      <c r="W29" s="29" t="str">
        <f>IF(Feuil2!$Q29&lt;&gt;"",Feuil2!$Q29*Feuil2!$M29*0.75,"")</f>
        <v/>
      </c>
      <c r="X29" s="29" t="str">
        <f>IF(Feuil2!$R29&lt;&gt;"",Feuil2!$R29*Feuil2!$M29*1,"")</f>
        <v/>
      </c>
      <c r="Y29" s="29" t="str">
        <f>IF(Feuil2!$N29="","",Feuil2!$M29-MAX(Feuil2!$U29:$X29))</f>
        <v/>
      </c>
      <c r="Z29" s="35"/>
      <c r="AA29" s="35"/>
      <c r="AB29" s="35"/>
      <c r="AC29" s="35"/>
      <c r="AD29" s="29"/>
      <c r="AE29" s="29"/>
      <c r="AF29" s="29"/>
      <c r="AG29" s="29"/>
      <c r="AH29" s="29"/>
    </row>
    <row r="30" spans="4:34" s="27" customFormat="1" x14ac:dyDescent="0.25">
      <c r="D30" s="29" t="s">
        <v>542</v>
      </c>
      <c r="E30" s="29" t="s">
        <v>508</v>
      </c>
      <c r="F30" s="29">
        <v>33</v>
      </c>
      <c r="G30" s="29" t="s">
        <v>518</v>
      </c>
      <c r="H30" s="30" t="s">
        <v>585</v>
      </c>
      <c r="I30" s="29" t="s">
        <v>371</v>
      </c>
      <c r="J30" s="29" t="s">
        <v>13</v>
      </c>
      <c r="K30" s="31">
        <v>41324</v>
      </c>
      <c r="L30" s="31">
        <v>41330</v>
      </c>
      <c r="M30" s="29">
        <v>324</v>
      </c>
      <c r="N30" s="29"/>
      <c r="O30" s="32"/>
      <c r="P30" s="29"/>
      <c r="Q30" s="29"/>
      <c r="R30" s="29"/>
      <c r="S30" s="33" t="str">
        <f>IF(AND(Feuil2!$O30="",Feuil2!$P30="",Feuil2!$Q30="",Feuil2!$R30=""),"",O30*$O$2+$P$2*P30+$Q$2*Q30+$R$2*R30)</f>
        <v/>
      </c>
      <c r="T30" s="29" t="str">
        <f t="shared" si="0"/>
        <v/>
      </c>
      <c r="U30" s="29" t="str">
        <f>IF(Feuil2!$O30&lt;&gt;"",Feuil2!$O30*Feuil2!$M30*0.25,"")</f>
        <v/>
      </c>
      <c r="V30" s="29" t="str">
        <f>IF(Feuil2!$P30&lt;&gt;"",Feuil2!$P30*Feuil2!$M30*0.5,"")</f>
        <v/>
      </c>
      <c r="W30" s="29" t="str">
        <f>IF(Feuil2!$Q30&lt;&gt;"",Feuil2!$Q30*Feuil2!$M30*0.75,"")</f>
        <v/>
      </c>
      <c r="X30" s="29" t="str">
        <f>IF(Feuil2!$R30&lt;&gt;"",Feuil2!$R30*Feuil2!$M30*1,"")</f>
        <v/>
      </c>
      <c r="Y30" s="29" t="str">
        <f>IF(Feuil2!$N30="","",Feuil2!$M30-MAX(Feuil2!$U30:$X30))</f>
        <v/>
      </c>
      <c r="Z30" s="35"/>
      <c r="AA30" s="35"/>
      <c r="AB30" s="35"/>
      <c r="AC30" s="35"/>
      <c r="AD30" s="29"/>
      <c r="AE30" s="29"/>
      <c r="AF30" s="29"/>
      <c r="AG30" s="29"/>
      <c r="AH30" s="29"/>
    </row>
    <row r="31" spans="4:34" s="27" customFormat="1" x14ac:dyDescent="0.25">
      <c r="D31" s="29" t="s">
        <v>542</v>
      </c>
      <c r="E31" s="29" t="s">
        <v>508</v>
      </c>
      <c r="F31" s="29">
        <v>33</v>
      </c>
      <c r="G31" s="29" t="s">
        <v>518</v>
      </c>
      <c r="H31" s="30" t="s">
        <v>586</v>
      </c>
      <c r="I31" s="29" t="s">
        <v>375</v>
      </c>
      <c r="J31" s="29" t="s">
        <v>12</v>
      </c>
      <c r="K31" s="31">
        <v>41318</v>
      </c>
      <c r="L31" s="31">
        <v>41324</v>
      </c>
      <c r="M31" s="29">
        <v>324</v>
      </c>
      <c r="N31" s="29"/>
      <c r="O31" s="32"/>
      <c r="P31" s="29"/>
      <c r="Q31" s="29"/>
      <c r="R31" s="29"/>
      <c r="S31" s="33" t="str">
        <f>IF(AND(Feuil2!$O31="",Feuil2!$P31="",Feuil2!$Q31="",Feuil2!$R31=""),"",O31*$O$2+$P$2*P31+$Q$2*Q31+$R$2*R31)</f>
        <v/>
      </c>
      <c r="T31" s="29" t="str">
        <f t="shared" si="0"/>
        <v/>
      </c>
      <c r="U31" s="29" t="str">
        <f>IF(Feuil2!$O31&lt;&gt;"",Feuil2!$O31*Feuil2!$M31*0.25,"")</f>
        <v/>
      </c>
      <c r="V31" s="29" t="str">
        <f>IF(Feuil2!$P31&lt;&gt;"",Feuil2!$P31*Feuil2!$M31*0.5,"")</f>
        <v/>
      </c>
      <c r="W31" s="29" t="str">
        <f>IF(Feuil2!$Q31&lt;&gt;"",Feuil2!$Q31*Feuil2!$M31*0.75,"")</f>
        <v/>
      </c>
      <c r="X31" s="29" t="str">
        <f>IF(Feuil2!$R31&lt;&gt;"",Feuil2!$R31*Feuil2!$M31*1,"")</f>
        <v/>
      </c>
      <c r="Y31" s="29" t="str">
        <f>IF(Feuil2!$N31="","",Feuil2!$M31-MAX(Feuil2!$U31:$X31))</f>
        <v/>
      </c>
      <c r="Z31" s="35"/>
      <c r="AA31" s="35"/>
      <c r="AB31" s="35"/>
      <c r="AC31" s="35"/>
      <c r="AD31" s="29"/>
      <c r="AE31" s="29"/>
      <c r="AF31" s="29"/>
      <c r="AG31" s="29"/>
      <c r="AH31" s="29"/>
    </row>
    <row r="32" spans="4:34" s="27" customFormat="1" x14ac:dyDescent="0.25">
      <c r="D32" s="29" t="s">
        <v>542</v>
      </c>
      <c r="E32" s="29" t="s">
        <v>508</v>
      </c>
      <c r="F32" s="29">
        <v>33</v>
      </c>
      <c r="G32" s="29" t="s">
        <v>518</v>
      </c>
      <c r="H32" s="30" t="s">
        <v>586</v>
      </c>
      <c r="I32" s="29" t="s">
        <v>376</v>
      </c>
      <c r="J32" s="29" t="s">
        <v>13</v>
      </c>
      <c r="K32" s="31">
        <v>41326</v>
      </c>
      <c r="L32" s="31">
        <v>41331</v>
      </c>
      <c r="M32" s="29">
        <v>324</v>
      </c>
      <c r="N32" s="29"/>
      <c r="O32" s="32"/>
      <c r="P32" s="29"/>
      <c r="Q32" s="29"/>
      <c r="R32" s="29"/>
      <c r="S32" s="33" t="str">
        <f>IF(AND(Feuil2!$O32="",Feuil2!$P32="",Feuil2!$Q32="",Feuil2!$R32=""),"",O32*$O$2+$P$2*P32+$Q$2*Q32+$R$2*R32)</f>
        <v/>
      </c>
      <c r="T32" s="29" t="str">
        <f t="shared" si="0"/>
        <v/>
      </c>
      <c r="U32" s="29" t="str">
        <f>IF(Feuil2!$O32&lt;&gt;"",Feuil2!$O32*Feuil2!$M32*0.25,"")</f>
        <v/>
      </c>
      <c r="V32" s="29" t="str">
        <f>IF(Feuil2!$P32&lt;&gt;"",Feuil2!$P32*Feuil2!$M32*0.5,"")</f>
        <v/>
      </c>
      <c r="W32" s="29" t="str">
        <f>IF(Feuil2!$Q32&lt;&gt;"",Feuil2!$Q32*Feuil2!$M32*0.75,"")</f>
        <v/>
      </c>
      <c r="X32" s="29" t="str">
        <f>IF(Feuil2!$R32&lt;&gt;"",Feuil2!$R32*Feuil2!$M32*1,"")</f>
        <v/>
      </c>
      <c r="Y32" s="29" t="str">
        <f>IF(Feuil2!$N32="","",Feuil2!$M32-MAX(Feuil2!$U32:$X32))</f>
        <v/>
      </c>
      <c r="Z32" s="35"/>
      <c r="AA32" s="35"/>
      <c r="AB32" s="35"/>
      <c r="AC32" s="35"/>
      <c r="AD32" s="29"/>
      <c r="AE32" s="29"/>
      <c r="AF32" s="29"/>
      <c r="AG32" s="29"/>
      <c r="AH32" s="29"/>
    </row>
    <row r="33" spans="4:34" s="27" customFormat="1" x14ac:dyDescent="0.25">
      <c r="D33" s="29" t="s">
        <v>542</v>
      </c>
      <c r="E33" s="29" t="s">
        <v>508</v>
      </c>
      <c r="F33" s="29">
        <v>33</v>
      </c>
      <c r="G33" s="29" t="s">
        <v>518</v>
      </c>
      <c r="H33" s="30" t="s">
        <v>587</v>
      </c>
      <c r="I33" s="29" t="s">
        <v>380</v>
      </c>
      <c r="J33" s="29" t="s">
        <v>12</v>
      </c>
      <c r="K33" s="31">
        <v>41319</v>
      </c>
      <c r="L33" s="31">
        <v>41325</v>
      </c>
      <c r="M33" s="29">
        <v>324</v>
      </c>
      <c r="N33" s="29"/>
      <c r="O33" s="32"/>
      <c r="P33" s="29"/>
      <c r="Q33" s="29"/>
      <c r="R33" s="29"/>
      <c r="S33" s="33" t="str">
        <f>IF(AND(Feuil2!$O33="",Feuil2!$P33="",Feuil2!$Q33="",Feuil2!$R33=""),"",O33*$O$2+$P$2*P33+$Q$2*Q33+$R$2*R33)</f>
        <v/>
      </c>
      <c r="T33" s="29" t="str">
        <f t="shared" si="0"/>
        <v/>
      </c>
      <c r="U33" s="29" t="str">
        <f>IF(Feuil2!$O33&lt;&gt;"",Feuil2!$O33*Feuil2!$M33*0.25,"")</f>
        <v/>
      </c>
      <c r="V33" s="29" t="str">
        <f>IF(Feuil2!$P33&lt;&gt;"",Feuil2!$P33*Feuil2!$M33*0.5,"")</f>
        <v/>
      </c>
      <c r="W33" s="29" t="str">
        <f>IF(Feuil2!$Q33&lt;&gt;"",Feuil2!$Q33*Feuil2!$M33*0.75,"")</f>
        <v/>
      </c>
      <c r="X33" s="29" t="str">
        <f>IF(Feuil2!$R33&lt;&gt;"",Feuil2!$R33*Feuil2!$M33*1,"")</f>
        <v/>
      </c>
      <c r="Y33" s="29" t="str">
        <f>IF(Feuil2!$N33="","",Feuil2!$M33-MAX(Feuil2!$U33:$X33))</f>
        <v/>
      </c>
      <c r="Z33" s="35"/>
      <c r="AA33" s="35"/>
      <c r="AB33" s="35"/>
      <c r="AC33" s="35"/>
      <c r="AD33" s="29"/>
      <c r="AE33" s="29"/>
      <c r="AF33" s="29"/>
      <c r="AG33" s="29"/>
      <c r="AH33" s="29"/>
    </row>
    <row r="34" spans="4:34" s="27" customFormat="1" x14ac:dyDescent="0.25">
      <c r="D34" s="29" t="s">
        <v>542</v>
      </c>
      <c r="E34" s="29" t="s">
        <v>508</v>
      </c>
      <c r="F34" s="29">
        <v>33</v>
      </c>
      <c r="G34" s="29" t="s">
        <v>518</v>
      </c>
      <c r="H34" s="30" t="s">
        <v>588</v>
      </c>
      <c r="I34" s="29" t="s">
        <v>384</v>
      </c>
      <c r="J34" s="29" t="s">
        <v>12</v>
      </c>
      <c r="K34" s="31">
        <v>41318</v>
      </c>
      <c r="L34" s="31">
        <v>41324</v>
      </c>
      <c r="M34" s="29">
        <v>324</v>
      </c>
      <c r="N34" s="29"/>
      <c r="O34" s="32"/>
      <c r="P34" s="29"/>
      <c r="Q34" s="29"/>
      <c r="R34" s="29"/>
      <c r="S34" s="33" t="str">
        <f>IF(AND(Feuil2!$O34="",Feuil2!$P34="",Feuil2!$Q34="",Feuil2!$R34=""),"",O34*$O$2+$P$2*P34+$Q$2*Q34+$R$2*R34)</f>
        <v/>
      </c>
      <c r="T34" s="29" t="str">
        <f t="shared" si="0"/>
        <v/>
      </c>
      <c r="U34" s="29" t="str">
        <f>IF(Feuil2!$O34&lt;&gt;"",Feuil2!$O34*Feuil2!$M34*0.25,"")</f>
        <v/>
      </c>
      <c r="V34" s="29" t="str">
        <f>IF(Feuil2!$P34&lt;&gt;"",Feuil2!$P34*Feuil2!$M34*0.5,"")</f>
        <v/>
      </c>
      <c r="W34" s="29" t="str">
        <f>IF(Feuil2!$Q34&lt;&gt;"",Feuil2!$Q34*Feuil2!$M34*0.75,"")</f>
        <v/>
      </c>
      <c r="X34" s="29" t="str">
        <f>IF(Feuil2!$R34&lt;&gt;"",Feuil2!$R34*Feuil2!$M34*1,"")</f>
        <v/>
      </c>
      <c r="Y34" s="29" t="str">
        <f>IF(Feuil2!$N34="","",Feuil2!$M34-MAX(Feuil2!$U34:$X34))</f>
        <v/>
      </c>
      <c r="Z34" s="35"/>
      <c r="AA34" s="35"/>
      <c r="AB34" s="35"/>
      <c r="AC34" s="35"/>
      <c r="AD34" s="29"/>
      <c r="AE34" s="29"/>
      <c r="AF34" s="29"/>
      <c r="AG34" s="29"/>
      <c r="AH34" s="29"/>
    </row>
    <row r="35" spans="4:34" s="27" customFormat="1" x14ac:dyDescent="0.25">
      <c r="D35" s="29" t="s">
        <v>542</v>
      </c>
      <c r="E35" s="29" t="s">
        <v>508</v>
      </c>
      <c r="F35" s="29">
        <v>33</v>
      </c>
      <c r="G35" s="29" t="s">
        <v>518</v>
      </c>
      <c r="H35" s="30" t="s">
        <v>588</v>
      </c>
      <c r="I35" s="29" t="s">
        <v>387</v>
      </c>
      <c r="J35" s="29" t="s">
        <v>13</v>
      </c>
      <c r="K35" s="31">
        <v>41330</v>
      </c>
      <c r="L35" s="31">
        <v>41335</v>
      </c>
      <c r="M35" s="29">
        <v>324</v>
      </c>
      <c r="N35" s="29"/>
      <c r="O35" s="32"/>
      <c r="P35" s="29"/>
      <c r="Q35" s="29"/>
      <c r="R35" s="29"/>
      <c r="S35" s="33" t="str">
        <f>IF(AND(Feuil2!$O35="",Feuil2!$P35="",Feuil2!$Q35="",Feuil2!$R35=""),"",O35*$O$2+$P$2*P35+$Q$2*Q35+$R$2*R35)</f>
        <v/>
      </c>
      <c r="T35" s="29" t="str">
        <f t="shared" si="0"/>
        <v/>
      </c>
      <c r="U35" s="29" t="str">
        <f>IF(Feuil2!$O35&lt;&gt;"",Feuil2!$O35*Feuil2!$M35*0.25,"")</f>
        <v/>
      </c>
      <c r="V35" s="29" t="str">
        <f>IF(Feuil2!$P35&lt;&gt;"",Feuil2!$P35*Feuil2!$M35*0.5,"")</f>
        <v/>
      </c>
      <c r="W35" s="29" t="str">
        <f>IF(Feuil2!$Q35&lt;&gt;"",Feuil2!$Q35*Feuil2!$M35*0.75,"")</f>
        <v/>
      </c>
      <c r="X35" s="29" t="str">
        <f>IF(Feuil2!$R35&lt;&gt;"",Feuil2!$R35*Feuil2!$M35*1,"")</f>
        <v/>
      </c>
      <c r="Y35" s="29" t="str">
        <f>IF(Feuil2!$N35="","",Feuil2!$M35-MAX(Feuil2!$U35:$X35))</f>
        <v/>
      </c>
      <c r="Z35" s="35"/>
      <c r="AA35" s="35"/>
      <c r="AB35" s="35"/>
      <c r="AC35" s="35"/>
      <c r="AD35" s="29"/>
      <c r="AE35" s="29"/>
      <c r="AF35" s="29"/>
      <c r="AG35" s="29"/>
      <c r="AH35" s="29"/>
    </row>
    <row r="36" spans="4:34" s="27" customFormat="1" x14ac:dyDescent="0.25">
      <c r="D36" s="29" t="s">
        <v>542</v>
      </c>
      <c r="E36" s="29" t="s">
        <v>508</v>
      </c>
      <c r="F36" s="29">
        <v>34</v>
      </c>
      <c r="G36" s="29" t="s">
        <v>518</v>
      </c>
      <c r="H36" s="30" t="s">
        <v>596</v>
      </c>
      <c r="I36" s="29" t="s">
        <v>389</v>
      </c>
      <c r="J36" s="29" t="s">
        <v>12</v>
      </c>
      <c r="K36" s="31">
        <v>41318</v>
      </c>
      <c r="L36" s="31">
        <v>41324</v>
      </c>
      <c r="M36" s="29">
        <v>324</v>
      </c>
      <c r="N36" s="29"/>
      <c r="O36" s="32"/>
      <c r="P36" s="29"/>
      <c r="Q36" s="29"/>
      <c r="R36" s="29"/>
      <c r="S36" s="33" t="str">
        <f>IF(AND(Feuil2!$O36="",Feuil2!$P36="",Feuil2!$Q36="",Feuil2!$R36=""),"",O36*$O$2+$P$2*P36+$Q$2*Q36+$R$2*R36)</f>
        <v/>
      </c>
      <c r="T36" s="29" t="str">
        <f t="shared" si="0"/>
        <v/>
      </c>
      <c r="U36" s="29" t="str">
        <f>IF(Feuil2!$O36&lt;&gt;"",Feuil2!$O36*Feuil2!$M36*0.25,"")</f>
        <v/>
      </c>
      <c r="V36" s="29" t="str">
        <f>IF(Feuil2!$P36&lt;&gt;"",Feuil2!$P36*Feuil2!$M36*0.5,"")</f>
        <v/>
      </c>
      <c r="W36" s="29" t="str">
        <f>IF(Feuil2!$Q36&lt;&gt;"",Feuil2!$Q36*Feuil2!$M36*0.75,"")</f>
        <v/>
      </c>
      <c r="X36" s="29" t="str">
        <f>IF(Feuil2!$R36&lt;&gt;"",Feuil2!$R36*Feuil2!$M36*1,"")</f>
        <v/>
      </c>
      <c r="Y36" s="29" t="str">
        <f>IF(Feuil2!$N36="","",Feuil2!$M36-MAX(Feuil2!$U36:$X36))</f>
        <v/>
      </c>
      <c r="Z36" s="35"/>
      <c r="AA36" s="35"/>
      <c r="AB36" s="35"/>
      <c r="AC36" s="35"/>
      <c r="AD36" s="29"/>
      <c r="AE36" s="29"/>
      <c r="AF36" s="29"/>
      <c r="AG36" s="29"/>
      <c r="AH36" s="29"/>
    </row>
    <row r="37" spans="4:34" s="27" customFormat="1" x14ac:dyDescent="0.25">
      <c r="D37" s="29" t="s">
        <v>542</v>
      </c>
      <c r="E37" s="29" t="s">
        <v>508</v>
      </c>
      <c r="F37" s="29">
        <v>34</v>
      </c>
      <c r="G37" s="29" t="s">
        <v>518</v>
      </c>
      <c r="H37" s="30" t="s">
        <v>596</v>
      </c>
      <c r="I37" s="29" t="s">
        <v>390</v>
      </c>
      <c r="J37" s="29" t="s">
        <v>5</v>
      </c>
      <c r="K37" s="31">
        <v>41318</v>
      </c>
      <c r="L37" s="31">
        <v>41324</v>
      </c>
      <c r="M37" s="29">
        <v>324</v>
      </c>
      <c r="N37" s="29"/>
      <c r="O37" s="32"/>
      <c r="P37" s="29"/>
      <c r="Q37" s="29"/>
      <c r="R37" s="29"/>
      <c r="S37" s="33" t="str">
        <f>IF(AND(Feuil2!$O37="",Feuil2!$P37="",Feuil2!$Q37="",Feuil2!$R37=""),"",O37*$O$2+$P$2*P37+$Q$2*Q37+$R$2*R37)</f>
        <v/>
      </c>
      <c r="T37" s="29" t="str">
        <f t="shared" si="0"/>
        <v/>
      </c>
      <c r="U37" s="29" t="str">
        <f>IF(Feuil2!$O37&lt;&gt;"",Feuil2!$O37*Feuil2!$M37*0.25,"")</f>
        <v/>
      </c>
      <c r="V37" s="29" t="str">
        <f>IF(Feuil2!$P37&lt;&gt;"",Feuil2!$P37*Feuil2!$M37*0.5,"")</f>
        <v/>
      </c>
      <c r="W37" s="29" t="str">
        <f>IF(Feuil2!$Q37&lt;&gt;"",Feuil2!$Q37*Feuil2!$M37*0.75,"")</f>
        <v/>
      </c>
      <c r="X37" s="29" t="str">
        <f>IF(Feuil2!$R37&lt;&gt;"",Feuil2!$R37*Feuil2!$M37*1,"")</f>
        <v/>
      </c>
      <c r="Y37" s="29" t="str">
        <f>IF(Feuil2!$N37="","",Feuil2!$M37-MAX(Feuil2!$U37:$X37))</f>
        <v/>
      </c>
      <c r="Z37" s="35"/>
      <c r="AA37" s="35"/>
      <c r="AB37" s="35"/>
      <c r="AC37" s="35"/>
      <c r="AD37" s="29"/>
      <c r="AE37" s="29"/>
      <c r="AF37" s="29"/>
      <c r="AG37" s="29"/>
      <c r="AH37" s="29"/>
    </row>
    <row r="38" spans="4:34" s="27" customFormat="1" x14ac:dyDescent="0.25">
      <c r="D38" s="29" t="s">
        <v>542</v>
      </c>
      <c r="E38" s="29" t="s">
        <v>508</v>
      </c>
      <c r="F38" s="29">
        <v>34</v>
      </c>
      <c r="G38" s="29" t="s">
        <v>518</v>
      </c>
      <c r="H38" s="30" t="s">
        <v>596</v>
      </c>
      <c r="I38" s="29" t="s">
        <v>391</v>
      </c>
      <c r="J38" s="29" t="s">
        <v>7</v>
      </c>
      <c r="K38" s="31">
        <v>41327</v>
      </c>
      <c r="L38" s="31">
        <v>41332</v>
      </c>
      <c r="M38" s="29">
        <v>324</v>
      </c>
      <c r="N38" s="29"/>
      <c r="O38" s="32"/>
      <c r="P38" s="29"/>
      <c r="Q38" s="29"/>
      <c r="R38" s="29"/>
      <c r="S38" s="33" t="str">
        <f>IF(AND(Feuil2!$O38="",Feuil2!$P38="",Feuil2!$Q38="",Feuil2!$R38=""),"",O38*$O$2+$P$2*P38+$Q$2*Q38+$R$2*R38)</f>
        <v/>
      </c>
      <c r="T38" s="29" t="str">
        <f t="shared" si="0"/>
        <v/>
      </c>
      <c r="U38" s="29" t="str">
        <f>IF(Feuil2!$O38&lt;&gt;"",Feuil2!$O38*Feuil2!$M38*0.25,"")</f>
        <v/>
      </c>
      <c r="V38" s="29" t="str">
        <f>IF(Feuil2!$P38&lt;&gt;"",Feuil2!$P38*Feuil2!$M38*0.5,"")</f>
        <v/>
      </c>
      <c r="W38" s="29" t="str">
        <f>IF(Feuil2!$Q38&lt;&gt;"",Feuil2!$Q38*Feuil2!$M38*0.75,"")</f>
        <v/>
      </c>
      <c r="X38" s="29" t="str">
        <f>IF(Feuil2!$R38&lt;&gt;"",Feuil2!$R38*Feuil2!$M38*1,"")</f>
        <v/>
      </c>
      <c r="Y38" s="29" t="str">
        <f>IF(Feuil2!$N38="","",Feuil2!$M38-MAX(Feuil2!$U38:$X38))</f>
        <v/>
      </c>
      <c r="Z38" s="35"/>
      <c r="AA38" s="35"/>
      <c r="AB38" s="35"/>
      <c r="AC38" s="35"/>
      <c r="AD38" s="29"/>
      <c r="AE38" s="29"/>
      <c r="AF38" s="29"/>
      <c r="AG38" s="29"/>
      <c r="AH38" s="29"/>
    </row>
    <row r="39" spans="4:34" s="27" customFormat="1" x14ac:dyDescent="0.25">
      <c r="D39" s="29" t="s">
        <v>542</v>
      </c>
      <c r="E39" s="29" t="s">
        <v>508</v>
      </c>
      <c r="F39" s="29">
        <v>34</v>
      </c>
      <c r="G39" s="29" t="s">
        <v>518</v>
      </c>
      <c r="H39" s="30" t="s">
        <v>597</v>
      </c>
      <c r="I39" s="29" t="s">
        <v>394</v>
      </c>
      <c r="J39" s="29" t="s">
        <v>5</v>
      </c>
      <c r="K39" s="31">
        <v>41318</v>
      </c>
      <c r="L39" s="31">
        <v>41324</v>
      </c>
      <c r="M39" s="29">
        <v>324</v>
      </c>
      <c r="N39" s="29"/>
      <c r="O39" s="32"/>
      <c r="P39" s="29"/>
      <c r="Q39" s="29"/>
      <c r="R39" s="29"/>
      <c r="S39" s="33" t="str">
        <f>IF(AND(Feuil2!$O39="",Feuil2!$P39="",Feuil2!$Q39="",Feuil2!$R39=""),"",O39*$O$2+$P$2*P39+$Q$2*Q39+$R$2*R39)</f>
        <v/>
      </c>
      <c r="T39" s="29" t="str">
        <f t="shared" si="0"/>
        <v/>
      </c>
      <c r="U39" s="29" t="str">
        <f>IF(Feuil2!$O39&lt;&gt;"",Feuil2!$O39*Feuil2!$M39*0.25,"")</f>
        <v/>
      </c>
      <c r="V39" s="29" t="str">
        <f>IF(Feuil2!$P39&lt;&gt;"",Feuil2!$P39*Feuil2!$M39*0.5,"")</f>
        <v/>
      </c>
      <c r="W39" s="29" t="str">
        <f>IF(Feuil2!$Q39&lt;&gt;"",Feuil2!$Q39*Feuil2!$M39*0.75,"")</f>
        <v/>
      </c>
      <c r="X39" s="29" t="str">
        <f>IF(Feuil2!$R39&lt;&gt;"",Feuil2!$R39*Feuil2!$M39*1,"")</f>
        <v/>
      </c>
      <c r="Y39" s="29" t="str">
        <f>IF(Feuil2!$N39="","",Feuil2!$M39-MAX(Feuil2!$U39:$X39))</f>
        <v/>
      </c>
      <c r="Z39" s="35"/>
      <c r="AA39" s="35"/>
      <c r="AB39" s="35"/>
      <c r="AC39" s="35"/>
      <c r="AD39" s="29"/>
      <c r="AE39" s="29"/>
      <c r="AF39" s="29"/>
      <c r="AG39" s="29"/>
      <c r="AH39" s="29"/>
    </row>
    <row r="40" spans="4:34" s="27" customFormat="1" x14ac:dyDescent="0.25">
      <c r="D40" s="29" t="s">
        <v>542</v>
      </c>
      <c r="E40" s="29" t="s">
        <v>508</v>
      </c>
      <c r="F40" s="29">
        <v>34</v>
      </c>
      <c r="G40" s="29" t="s">
        <v>518</v>
      </c>
      <c r="H40" s="30" t="s">
        <v>597</v>
      </c>
      <c r="I40" s="29" t="s">
        <v>395</v>
      </c>
      <c r="J40" s="29" t="s">
        <v>5</v>
      </c>
      <c r="K40" s="31">
        <v>41324</v>
      </c>
      <c r="L40" s="31">
        <v>41329</v>
      </c>
      <c r="M40" s="29">
        <v>324</v>
      </c>
      <c r="N40" s="29"/>
      <c r="O40" s="32"/>
      <c r="P40" s="29"/>
      <c r="Q40" s="29"/>
      <c r="R40" s="29"/>
      <c r="S40" s="33" t="str">
        <f>IF(AND(Feuil2!$O40="",Feuil2!$P40="",Feuil2!$Q40="",Feuil2!$R40=""),"",O40*$O$2+$P$2*P40+$Q$2*Q40+$R$2*R40)</f>
        <v/>
      </c>
      <c r="T40" s="29" t="str">
        <f t="shared" si="0"/>
        <v/>
      </c>
      <c r="U40" s="29" t="str">
        <f>IF(Feuil2!$O40&lt;&gt;"",Feuil2!$O40*Feuil2!$M40*0.25,"")</f>
        <v/>
      </c>
      <c r="V40" s="29" t="str">
        <f>IF(Feuil2!$P40&lt;&gt;"",Feuil2!$P40*Feuil2!$M40*0.5,"")</f>
        <v/>
      </c>
      <c r="W40" s="29" t="str">
        <f>IF(Feuil2!$Q40&lt;&gt;"",Feuil2!$Q40*Feuil2!$M40*0.75,"")</f>
        <v/>
      </c>
      <c r="X40" s="29" t="str">
        <f>IF(Feuil2!$R40&lt;&gt;"",Feuil2!$R40*Feuil2!$M40*1,"")</f>
        <v/>
      </c>
      <c r="Y40" s="29" t="str">
        <f>IF(Feuil2!$N40="","",Feuil2!$M40-MAX(Feuil2!$U40:$X40))</f>
        <v/>
      </c>
      <c r="Z40" s="35"/>
      <c r="AA40" s="35"/>
      <c r="AB40" s="35"/>
      <c r="AC40" s="35"/>
      <c r="AD40" s="29"/>
      <c r="AE40" s="29"/>
      <c r="AF40" s="29"/>
      <c r="AG40" s="29"/>
      <c r="AH40" s="29"/>
    </row>
    <row r="41" spans="4:34" s="27" customFormat="1" x14ac:dyDescent="0.25">
      <c r="D41" s="29" t="s">
        <v>542</v>
      </c>
      <c r="E41" s="29" t="s">
        <v>508</v>
      </c>
      <c r="F41" s="29">
        <v>34</v>
      </c>
      <c r="G41" s="29" t="s">
        <v>518</v>
      </c>
      <c r="H41" s="30" t="s">
        <v>598</v>
      </c>
      <c r="I41" s="29" t="s">
        <v>397</v>
      </c>
      <c r="J41" s="29" t="s">
        <v>5</v>
      </c>
      <c r="K41" s="31">
        <v>41318</v>
      </c>
      <c r="L41" s="31">
        <v>41324</v>
      </c>
      <c r="M41" s="29">
        <v>324</v>
      </c>
      <c r="N41" s="29"/>
      <c r="O41" s="32"/>
      <c r="P41" s="29"/>
      <c r="Q41" s="29"/>
      <c r="R41" s="29"/>
      <c r="S41" s="33" t="str">
        <f>IF(AND(Feuil2!$O41="",Feuil2!$P41="",Feuil2!$Q41="",Feuil2!$R41=""),"",O41*$O$2+$P$2*P41+$Q$2*Q41+$R$2*R41)</f>
        <v/>
      </c>
      <c r="T41" s="29" t="str">
        <f t="shared" si="0"/>
        <v/>
      </c>
      <c r="U41" s="29" t="str">
        <f>IF(Feuil2!$O41&lt;&gt;"",Feuil2!$O41*Feuil2!$M41*0.25,"")</f>
        <v/>
      </c>
      <c r="V41" s="29" t="str">
        <f>IF(Feuil2!$P41&lt;&gt;"",Feuil2!$P41*Feuil2!$M41*0.5,"")</f>
        <v/>
      </c>
      <c r="W41" s="29" t="str">
        <f>IF(Feuil2!$Q41&lt;&gt;"",Feuil2!$Q41*Feuil2!$M41*0.75,"")</f>
        <v/>
      </c>
      <c r="X41" s="29" t="str">
        <f>IF(Feuil2!$R41&lt;&gt;"",Feuil2!$R41*Feuil2!$M41*1,"")</f>
        <v/>
      </c>
      <c r="Y41" s="29" t="str">
        <f>IF(Feuil2!$N41="","",Feuil2!$M41-MAX(Feuil2!$U41:$X41))</f>
        <v/>
      </c>
      <c r="Z41" s="35"/>
      <c r="AA41" s="35"/>
      <c r="AB41" s="35"/>
      <c r="AC41" s="35"/>
      <c r="AD41" s="29"/>
      <c r="AE41" s="29"/>
      <c r="AF41" s="29"/>
      <c r="AG41" s="29"/>
      <c r="AH41" s="29"/>
    </row>
    <row r="42" spans="4:34" s="27" customFormat="1" x14ac:dyDescent="0.25">
      <c r="D42" s="29" t="s">
        <v>542</v>
      </c>
      <c r="E42" s="29" t="s">
        <v>508</v>
      </c>
      <c r="F42" s="29">
        <v>34</v>
      </c>
      <c r="G42" s="29" t="s">
        <v>518</v>
      </c>
      <c r="H42" s="30" t="s">
        <v>598</v>
      </c>
      <c r="I42" s="29" t="s">
        <v>398</v>
      </c>
      <c r="J42" s="29" t="s">
        <v>5</v>
      </c>
      <c r="K42" s="31">
        <v>41324</v>
      </c>
      <c r="L42" s="31">
        <v>41329</v>
      </c>
      <c r="M42" s="29">
        <v>324</v>
      </c>
      <c r="N42" s="29"/>
      <c r="O42" s="32"/>
      <c r="P42" s="29"/>
      <c r="Q42" s="29"/>
      <c r="R42" s="29"/>
      <c r="S42" s="33" t="str">
        <f>IF(AND(Feuil2!$O42="",Feuil2!$P42="",Feuil2!$Q42="",Feuil2!$R42=""),"",O42*$O$2+$P$2*P42+$Q$2*Q42+$R$2*R42)</f>
        <v/>
      </c>
      <c r="T42" s="29" t="str">
        <f t="shared" si="0"/>
        <v/>
      </c>
      <c r="U42" s="29" t="str">
        <f>IF(Feuil2!$O42&lt;&gt;"",Feuil2!$O42*Feuil2!$M42*0.25,"")</f>
        <v/>
      </c>
      <c r="V42" s="29" t="str">
        <f>IF(Feuil2!$P42&lt;&gt;"",Feuil2!$P42*Feuil2!$M42*0.5,"")</f>
        <v/>
      </c>
      <c r="W42" s="29" t="str">
        <f>IF(Feuil2!$Q42&lt;&gt;"",Feuil2!$Q42*Feuil2!$M42*0.75,"")</f>
        <v/>
      </c>
      <c r="X42" s="29" t="str">
        <f>IF(Feuil2!$R42&lt;&gt;"",Feuil2!$R42*Feuil2!$M42*1,"")</f>
        <v/>
      </c>
      <c r="Y42" s="29" t="str">
        <f>IF(Feuil2!$N42="","",Feuil2!$M42-MAX(Feuil2!$U42:$X42))</f>
        <v/>
      </c>
      <c r="Z42" s="35"/>
      <c r="AA42" s="35"/>
      <c r="AB42" s="35"/>
      <c r="AC42" s="35"/>
      <c r="AD42" s="29"/>
      <c r="AE42" s="29"/>
      <c r="AF42" s="29"/>
      <c r="AG42" s="29"/>
      <c r="AH42" s="29"/>
    </row>
    <row r="43" spans="4:34" s="27" customFormat="1" x14ac:dyDescent="0.25">
      <c r="D43" s="29" t="s">
        <v>542</v>
      </c>
      <c r="E43" s="29" t="s">
        <v>508</v>
      </c>
      <c r="F43" s="29">
        <v>34</v>
      </c>
      <c r="G43" s="29" t="s">
        <v>518</v>
      </c>
      <c r="H43" s="30" t="s">
        <v>599</v>
      </c>
      <c r="I43" s="29" t="s">
        <v>400</v>
      </c>
      <c r="J43" s="29" t="s">
        <v>5</v>
      </c>
      <c r="K43" s="31">
        <v>41318</v>
      </c>
      <c r="L43" s="31">
        <v>41324</v>
      </c>
      <c r="M43" s="29">
        <v>324</v>
      </c>
      <c r="N43" s="29"/>
      <c r="O43" s="32"/>
      <c r="P43" s="29"/>
      <c r="Q43" s="29"/>
      <c r="R43" s="29"/>
      <c r="S43" s="33" t="str">
        <f>IF(AND(Feuil2!$O43="",Feuil2!$P43="",Feuil2!$Q43="",Feuil2!$R43=""),"",O43*$O$2+$P$2*P43+$Q$2*Q43+$R$2*R43)</f>
        <v/>
      </c>
      <c r="T43" s="29" t="str">
        <f t="shared" si="0"/>
        <v/>
      </c>
      <c r="U43" s="29" t="str">
        <f>IF(Feuil2!$O43&lt;&gt;"",Feuil2!$O43*Feuil2!$M43*0.25,"")</f>
        <v/>
      </c>
      <c r="V43" s="29" t="str">
        <f>IF(Feuil2!$P43&lt;&gt;"",Feuil2!$P43*Feuil2!$M43*0.5,"")</f>
        <v/>
      </c>
      <c r="W43" s="29" t="str">
        <f>IF(Feuil2!$Q43&lt;&gt;"",Feuil2!$Q43*Feuil2!$M43*0.75,"")</f>
        <v/>
      </c>
      <c r="X43" s="29" t="str">
        <f>IF(Feuil2!$R43&lt;&gt;"",Feuil2!$R43*Feuil2!$M43*1,"")</f>
        <v/>
      </c>
      <c r="Y43" s="29" t="str">
        <f>IF(Feuil2!$N43="","",Feuil2!$M43-MAX(Feuil2!$U43:$X43))</f>
        <v/>
      </c>
      <c r="Z43" s="35"/>
      <c r="AA43" s="35"/>
      <c r="AB43" s="35"/>
      <c r="AC43" s="35"/>
      <c r="AD43" s="29"/>
      <c r="AE43" s="29"/>
      <c r="AF43" s="29"/>
      <c r="AG43" s="29"/>
      <c r="AH43" s="29"/>
    </row>
    <row r="44" spans="4:34" s="27" customFormat="1" x14ac:dyDescent="0.25">
      <c r="D44" s="29" t="s">
        <v>542</v>
      </c>
      <c r="E44" s="29" t="s">
        <v>508</v>
      </c>
      <c r="F44" s="29">
        <v>34</v>
      </c>
      <c r="G44" s="29" t="s">
        <v>518</v>
      </c>
      <c r="H44" s="30" t="s">
        <v>599</v>
      </c>
      <c r="I44" s="29" t="s">
        <v>401</v>
      </c>
      <c r="J44" s="29" t="s">
        <v>7</v>
      </c>
      <c r="K44" s="31">
        <v>41324</v>
      </c>
      <c r="L44" s="31">
        <v>41329</v>
      </c>
      <c r="M44" s="29">
        <v>324</v>
      </c>
      <c r="N44" s="29"/>
      <c r="O44" s="32"/>
      <c r="P44" s="29"/>
      <c r="Q44" s="29"/>
      <c r="R44" s="29"/>
      <c r="S44" s="33" t="str">
        <f>IF(AND(Feuil2!$O44="",Feuil2!$P44="",Feuil2!$Q44="",Feuil2!$R44=""),"",O44*$O$2+$P$2*P44+$Q$2*Q44+$R$2*R44)</f>
        <v/>
      </c>
      <c r="T44" s="29" t="str">
        <f t="shared" si="0"/>
        <v/>
      </c>
      <c r="U44" s="29" t="str">
        <f>IF(Feuil2!$O44&lt;&gt;"",Feuil2!$O44*Feuil2!$M44*0.25,"")</f>
        <v/>
      </c>
      <c r="V44" s="29" t="str">
        <f>IF(Feuil2!$P44&lt;&gt;"",Feuil2!$P44*Feuil2!$M44*0.5,"")</f>
        <v/>
      </c>
      <c r="W44" s="29" t="str">
        <f>IF(Feuil2!$Q44&lt;&gt;"",Feuil2!$Q44*Feuil2!$M44*0.75,"")</f>
        <v/>
      </c>
      <c r="X44" s="29" t="str">
        <f>IF(Feuil2!$R44&lt;&gt;"",Feuil2!$R44*Feuil2!$M44*1,"")</f>
        <v/>
      </c>
      <c r="Y44" s="29" t="str">
        <f>IF(Feuil2!$N44="","",Feuil2!$M44-MAX(Feuil2!$U44:$X44))</f>
        <v/>
      </c>
      <c r="Z44" s="35"/>
      <c r="AA44" s="35"/>
      <c r="AB44" s="35"/>
      <c r="AC44" s="35"/>
      <c r="AD44" s="29"/>
      <c r="AE44" s="29"/>
      <c r="AF44" s="29"/>
      <c r="AG44" s="29"/>
      <c r="AH44" s="29"/>
    </row>
    <row r="45" spans="4:34" s="27" customFormat="1" x14ac:dyDescent="0.25">
      <c r="D45" s="29" t="s">
        <v>542</v>
      </c>
      <c r="E45" s="29" t="s">
        <v>508</v>
      </c>
      <c r="F45" s="29">
        <v>64</v>
      </c>
      <c r="G45" s="29" t="s">
        <v>518</v>
      </c>
      <c r="H45" s="30" t="s">
        <v>602</v>
      </c>
      <c r="I45" s="29" t="s">
        <v>403</v>
      </c>
      <c r="J45" s="29" t="s">
        <v>5</v>
      </c>
      <c r="K45" s="31">
        <v>41318</v>
      </c>
      <c r="L45" s="31">
        <v>41324</v>
      </c>
      <c r="M45" s="29">
        <v>324</v>
      </c>
      <c r="N45" s="29"/>
      <c r="O45" s="32"/>
      <c r="P45" s="29"/>
      <c r="Q45" s="29"/>
      <c r="R45" s="29"/>
      <c r="S45" s="33" t="str">
        <f>IF(AND(Feuil2!$O45="",Feuil2!$P45="",Feuil2!$Q45="",Feuil2!$R45=""),"",O45*$O$2+$P$2*P45+$Q$2*Q45+$R$2*R45)</f>
        <v/>
      </c>
      <c r="T45" s="29" t="str">
        <f t="shared" si="0"/>
        <v/>
      </c>
      <c r="U45" s="29" t="str">
        <f>IF(Feuil2!$O45&lt;&gt;"",Feuil2!$O45*Feuil2!$M45*0.25,"")</f>
        <v/>
      </c>
      <c r="V45" s="29" t="str">
        <f>IF(Feuil2!$P45&lt;&gt;"",Feuil2!$P45*Feuil2!$M45*0.5,"")</f>
        <v/>
      </c>
      <c r="W45" s="29" t="str">
        <f>IF(Feuil2!$Q45&lt;&gt;"",Feuil2!$Q45*Feuil2!$M45*0.75,"")</f>
        <v/>
      </c>
      <c r="X45" s="29" t="str">
        <f>IF(Feuil2!$R45&lt;&gt;"",Feuil2!$R45*Feuil2!$M45*1,"")</f>
        <v/>
      </c>
      <c r="Y45" s="29" t="str">
        <f>IF(Feuil2!$N45="","",Feuil2!$M45-MAX(Feuil2!$U45:$X45))</f>
        <v/>
      </c>
      <c r="Z45" s="35"/>
      <c r="AA45" s="35"/>
      <c r="AB45" s="35"/>
      <c r="AC45" s="35"/>
      <c r="AD45" s="29"/>
      <c r="AE45" s="29"/>
      <c r="AF45" s="29"/>
      <c r="AG45" s="29"/>
      <c r="AH45" s="29"/>
    </row>
    <row r="46" spans="4:34" s="27" customFormat="1" x14ac:dyDescent="0.25">
      <c r="D46" s="29" t="s">
        <v>542</v>
      </c>
      <c r="E46" s="29" t="s">
        <v>508</v>
      </c>
      <c r="F46" s="29">
        <v>64</v>
      </c>
      <c r="G46" s="29" t="s">
        <v>518</v>
      </c>
      <c r="H46" s="30" t="s">
        <v>602</v>
      </c>
      <c r="I46" s="29" t="s">
        <v>404</v>
      </c>
      <c r="J46" s="29" t="s">
        <v>5</v>
      </c>
      <c r="K46" s="31">
        <v>41324</v>
      </c>
      <c r="L46" s="31">
        <v>41330</v>
      </c>
      <c r="M46" s="29">
        <v>324</v>
      </c>
      <c r="N46" s="29"/>
      <c r="O46" s="32"/>
      <c r="P46" s="29"/>
      <c r="Q46" s="29"/>
      <c r="R46" s="29"/>
      <c r="S46" s="33" t="str">
        <f>IF(AND(Feuil2!$O46="",Feuil2!$P46="",Feuil2!$Q46="",Feuil2!$R46=""),"",O46*$O$2+$P$2*P46+$Q$2*Q46+$R$2*R46)</f>
        <v/>
      </c>
      <c r="T46" s="29" t="str">
        <f t="shared" si="0"/>
        <v/>
      </c>
      <c r="U46" s="29" t="str">
        <f>IF(Feuil2!$O46&lt;&gt;"",Feuil2!$O46*Feuil2!$M46*0.25,"")</f>
        <v/>
      </c>
      <c r="V46" s="29" t="str">
        <f>IF(Feuil2!$P46&lt;&gt;"",Feuil2!$P46*Feuil2!$M46*0.5,"")</f>
        <v/>
      </c>
      <c r="W46" s="29" t="str">
        <f>IF(Feuil2!$Q46&lt;&gt;"",Feuil2!$Q46*Feuil2!$M46*0.75,"")</f>
        <v/>
      </c>
      <c r="X46" s="29" t="str">
        <f>IF(Feuil2!$R46&lt;&gt;"",Feuil2!$R46*Feuil2!$M46*1,"")</f>
        <v/>
      </c>
      <c r="Y46" s="29" t="str">
        <f>IF(Feuil2!$N46="","",Feuil2!$M46-MAX(Feuil2!$U46:$X46))</f>
        <v/>
      </c>
      <c r="Z46" s="35"/>
      <c r="AA46" s="35"/>
      <c r="AB46" s="35"/>
      <c r="AC46" s="35"/>
      <c r="AD46" s="29"/>
      <c r="AE46" s="29"/>
      <c r="AF46" s="29"/>
      <c r="AG46" s="29"/>
      <c r="AH46" s="29"/>
    </row>
    <row r="47" spans="4:34" s="27" customFormat="1" x14ac:dyDescent="0.25">
      <c r="D47" s="29" t="s">
        <v>542</v>
      </c>
      <c r="E47" s="29" t="s">
        <v>508</v>
      </c>
      <c r="F47" s="29">
        <v>64</v>
      </c>
      <c r="G47" s="29" t="s">
        <v>518</v>
      </c>
      <c r="H47" s="30" t="s">
        <v>603</v>
      </c>
      <c r="I47" s="29" t="s">
        <v>406</v>
      </c>
      <c r="J47" s="29" t="s">
        <v>5</v>
      </c>
      <c r="K47" s="31">
        <v>41318</v>
      </c>
      <c r="L47" s="31">
        <v>41324</v>
      </c>
      <c r="M47" s="29">
        <v>324</v>
      </c>
      <c r="N47" s="29"/>
      <c r="O47" s="32"/>
      <c r="P47" s="29"/>
      <c r="Q47" s="29"/>
      <c r="R47" s="29"/>
      <c r="S47" s="33" t="str">
        <f>IF(AND(Feuil2!$O47="",Feuil2!$P47="",Feuil2!$Q47="",Feuil2!$R47=""),"",O47*$O$2+$P$2*P47+$Q$2*Q47+$R$2*R47)</f>
        <v/>
      </c>
      <c r="T47" s="29" t="str">
        <f t="shared" si="0"/>
        <v/>
      </c>
      <c r="U47" s="29" t="str">
        <f>IF(Feuil2!$O47&lt;&gt;"",Feuil2!$O47*Feuil2!$M47*0.25,"")</f>
        <v/>
      </c>
      <c r="V47" s="29" t="str">
        <f>IF(Feuil2!$P47&lt;&gt;"",Feuil2!$P47*Feuil2!$M47*0.5,"")</f>
        <v/>
      </c>
      <c r="W47" s="29" t="str">
        <f>IF(Feuil2!$Q47&lt;&gt;"",Feuil2!$Q47*Feuil2!$M47*0.75,"")</f>
        <v/>
      </c>
      <c r="X47" s="29" t="str">
        <f>IF(Feuil2!$R47&lt;&gt;"",Feuil2!$R47*Feuil2!$M47*1,"")</f>
        <v/>
      </c>
      <c r="Y47" s="29" t="str">
        <f>IF(Feuil2!$N47="","",Feuil2!$M47-MAX(Feuil2!$U47:$X47))</f>
        <v/>
      </c>
      <c r="Z47" s="35"/>
      <c r="AA47" s="35"/>
      <c r="AB47" s="35"/>
      <c r="AC47" s="35"/>
      <c r="AD47" s="29"/>
      <c r="AE47" s="29"/>
      <c r="AF47" s="29"/>
      <c r="AG47" s="29"/>
      <c r="AH47" s="29"/>
    </row>
    <row r="48" spans="4:34" s="27" customFormat="1" x14ac:dyDescent="0.25">
      <c r="D48" s="29" t="s">
        <v>542</v>
      </c>
      <c r="E48" s="29" t="s">
        <v>508</v>
      </c>
      <c r="F48" s="29">
        <v>64</v>
      </c>
      <c r="G48" s="29" t="s">
        <v>518</v>
      </c>
      <c r="H48" s="30" t="s">
        <v>603</v>
      </c>
      <c r="I48" s="29" t="s">
        <v>407</v>
      </c>
      <c r="J48" s="29" t="s">
        <v>5</v>
      </c>
      <c r="K48" s="31">
        <v>41324</v>
      </c>
      <c r="L48" s="31">
        <v>41330</v>
      </c>
      <c r="M48" s="29">
        <v>324</v>
      </c>
      <c r="N48" s="29"/>
      <c r="O48" s="32"/>
      <c r="P48" s="29"/>
      <c r="Q48" s="29"/>
      <c r="R48" s="29"/>
      <c r="S48" s="33" t="str">
        <f>IF(AND(Feuil2!$O48="",Feuil2!$P48="",Feuil2!$Q48="",Feuil2!$R48=""),"",O48*$O$2+$P$2*P48+$Q$2*Q48+$R$2*R48)</f>
        <v/>
      </c>
      <c r="T48" s="29" t="str">
        <f t="shared" si="0"/>
        <v/>
      </c>
      <c r="U48" s="29" t="str">
        <f>IF(Feuil2!$O48&lt;&gt;"",Feuil2!$O48*Feuil2!$M48*0.25,"")</f>
        <v/>
      </c>
      <c r="V48" s="29" t="str">
        <f>IF(Feuil2!$P48&lt;&gt;"",Feuil2!$P48*Feuil2!$M48*0.5,"")</f>
        <v/>
      </c>
      <c r="W48" s="29" t="str">
        <f>IF(Feuil2!$Q48&lt;&gt;"",Feuil2!$Q48*Feuil2!$M48*0.75,"")</f>
        <v/>
      </c>
      <c r="X48" s="29" t="str">
        <f>IF(Feuil2!$R48&lt;&gt;"",Feuil2!$R48*Feuil2!$M48*1,"")</f>
        <v/>
      </c>
      <c r="Y48" s="29" t="str">
        <f>IF(Feuil2!$N48="","",Feuil2!$M48-MAX(Feuil2!$U48:$X48))</f>
        <v/>
      </c>
      <c r="Z48" s="35"/>
      <c r="AA48" s="35"/>
      <c r="AB48" s="35"/>
      <c r="AC48" s="35"/>
      <c r="AD48" s="29"/>
      <c r="AE48" s="29"/>
      <c r="AF48" s="29"/>
      <c r="AG48" s="29"/>
      <c r="AH48" s="29"/>
    </row>
    <row r="49" spans="4:34" s="27" customFormat="1" x14ac:dyDescent="0.25">
      <c r="D49" s="29" t="s">
        <v>542</v>
      </c>
      <c r="E49" s="29" t="s">
        <v>508</v>
      </c>
      <c r="F49" s="29">
        <v>32</v>
      </c>
      <c r="G49" s="29" t="s">
        <v>517</v>
      </c>
      <c r="H49" s="30" t="s">
        <v>655</v>
      </c>
      <c r="I49" s="29" t="s">
        <v>454</v>
      </c>
      <c r="J49" s="29" t="s">
        <v>7</v>
      </c>
      <c r="K49" s="31">
        <v>41326</v>
      </c>
      <c r="L49" s="31">
        <v>41334</v>
      </c>
      <c r="M49" s="29">
        <v>320</v>
      </c>
      <c r="N49" s="29"/>
      <c r="O49" s="32"/>
      <c r="P49" s="29"/>
      <c r="Q49" s="29"/>
      <c r="R49" s="29"/>
      <c r="S49" s="33" t="str">
        <f>IF(AND(Feuil2!$O49="",Feuil2!$P49="",Feuil2!$Q49="",Feuil2!$R49=""),"",O49*$O$2+$P$2*P49+$Q$2*Q49+$R$2*R49)</f>
        <v/>
      </c>
      <c r="T49" s="29" t="str">
        <f t="shared" si="0"/>
        <v/>
      </c>
      <c r="U49" s="29" t="str">
        <f>IF(Feuil2!$O49&lt;&gt;"",Feuil2!$O49*Feuil2!$M49*0.25,"")</f>
        <v/>
      </c>
      <c r="V49" s="29" t="str">
        <f>IF(Feuil2!$P49&lt;&gt;"",Feuil2!$P49*Feuil2!$M49*0.5,"")</f>
        <v/>
      </c>
      <c r="W49" s="29" t="str">
        <f>IF(Feuil2!$Q49&lt;&gt;"",Feuil2!$Q49*Feuil2!$M49*0.75,"")</f>
        <v/>
      </c>
      <c r="X49" s="29" t="str">
        <f>IF(Feuil2!$R49&lt;&gt;"",Feuil2!$R49*Feuil2!$M49*1,"")</f>
        <v/>
      </c>
      <c r="Y49" s="29" t="str">
        <f>IF(Feuil2!$N49="","",Feuil2!$M49-MAX(Feuil2!$U49:$X49))</f>
        <v/>
      </c>
      <c r="Z49" s="35"/>
      <c r="AA49" s="35"/>
      <c r="AB49" s="35"/>
      <c r="AC49" s="35"/>
      <c r="AD49" s="29"/>
      <c r="AE49" s="29"/>
      <c r="AF49" s="29"/>
      <c r="AG49" s="29"/>
      <c r="AH49" s="29"/>
    </row>
    <row r="50" spans="4:34" s="27" customFormat="1" x14ac:dyDescent="0.25">
      <c r="D50" s="29" t="s">
        <v>542</v>
      </c>
      <c r="E50" s="29" t="s">
        <v>508</v>
      </c>
      <c r="F50" s="29">
        <v>32</v>
      </c>
      <c r="G50" s="29" t="s">
        <v>517</v>
      </c>
      <c r="H50" s="30" t="s">
        <v>656</v>
      </c>
      <c r="I50" s="29" t="s">
        <v>455</v>
      </c>
      <c r="J50" s="29" t="s">
        <v>7</v>
      </c>
      <c r="K50" s="31">
        <v>41326</v>
      </c>
      <c r="L50" s="31">
        <v>41333</v>
      </c>
      <c r="M50" s="29">
        <v>320</v>
      </c>
      <c r="N50" s="29"/>
      <c r="O50" s="32"/>
      <c r="P50" s="29"/>
      <c r="Q50" s="29"/>
      <c r="R50" s="29"/>
      <c r="S50" s="33" t="str">
        <f>IF(AND(Feuil2!$O50="",Feuil2!$P50="",Feuil2!$Q50="",Feuil2!$R50=""),"",O50*$O$2+$P$2*P50+$Q$2*Q50+$R$2*R50)</f>
        <v/>
      </c>
      <c r="T50" s="29" t="str">
        <f t="shared" si="0"/>
        <v/>
      </c>
      <c r="U50" s="29" t="str">
        <f>IF(Feuil2!$O50&lt;&gt;"",Feuil2!$O50*Feuil2!$M50*0.25,"")</f>
        <v/>
      </c>
      <c r="V50" s="29" t="str">
        <f>IF(Feuil2!$P50&lt;&gt;"",Feuil2!$P50*Feuil2!$M50*0.5,"")</f>
        <v/>
      </c>
      <c r="W50" s="29" t="str">
        <f>IF(Feuil2!$Q50&lt;&gt;"",Feuil2!$Q50*Feuil2!$M50*0.75,"")</f>
        <v/>
      </c>
      <c r="X50" s="29" t="str">
        <f>IF(Feuil2!$R50&lt;&gt;"",Feuil2!$R50*Feuil2!$M50*1,"")</f>
        <v/>
      </c>
      <c r="Y50" s="29" t="str">
        <f>IF(Feuil2!$N50="","",Feuil2!$M50-MAX(Feuil2!$U50:$X50))</f>
        <v/>
      </c>
      <c r="Z50" s="35"/>
      <c r="AA50" s="35"/>
      <c r="AB50" s="35"/>
      <c r="AC50" s="35"/>
      <c r="AD50" s="29"/>
      <c r="AE50" s="29"/>
      <c r="AF50" s="29"/>
      <c r="AG50" s="29"/>
      <c r="AH50" s="29"/>
    </row>
    <row r="51" spans="4:34" s="27" customFormat="1" x14ac:dyDescent="0.25">
      <c r="D51" s="29" t="s">
        <v>634</v>
      </c>
      <c r="E51" s="29" t="s">
        <v>508</v>
      </c>
      <c r="F51" s="29">
        <v>50</v>
      </c>
      <c r="G51" s="29" t="s">
        <v>511</v>
      </c>
      <c r="H51" s="30" t="s">
        <v>636</v>
      </c>
      <c r="I51" s="29" t="s">
        <v>492</v>
      </c>
      <c r="J51" s="29" t="s">
        <v>464</v>
      </c>
      <c r="K51" s="31">
        <v>41320</v>
      </c>
      <c r="L51" s="31">
        <v>41325</v>
      </c>
      <c r="M51" s="29">
        <v>305</v>
      </c>
      <c r="N51" s="29"/>
      <c r="O51" s="32"/>
      <c r="P51" s="29"/>
      <c r="Q51" s="29"/>
      <c r="R51" s="29"/>
      <c r="S51" s="33" t="str">
        <f>IF(AND(Feuil2!$O51="",Feuil2!$P51="",Feuil2!$Q51="",Feuil2!$R51=""),"",O51*$O$2+$P$2*P51+$Q$2*Q51+$R$2*R51)</f>
        <v/>
      </c>
      <c r="T51" s="29" t="str">
        <f t="shared" si="0"/>
        <v/>
      </c>
      <c r="U51" s="29" t="str">
        <f>IF(Feuil2!$O51&lt;&gt;"",Feuil2!$O51*Feuil2!$M51*0.25,"")</f>
        <v/>
      </c>
      <c r="V51" s="29" t="str">
        <f>IF(Feuil2!$P51&lt;&gt;"",Feuil2!$P51*Feuil2!$M51*0.5,"")</f>
        <v/>
      </c>
      <c r="W51" s="29" t="str">
        <f>IF(Feuil2!$Q51&lt;&gt;"",Feuil2!$Q51*Feuil2!$M51*0.75,"")</f>
        <v/>
      </c>
      <c r="X51" s="29" t="str">
        <f>IF(Feuil2!$R51&lt;&gt;"",Feuil2!$R51*Feuil2!$M51*1,"")</f>
        <v/>
      </c>
      <c r="Y51" s="29" t="str">
        <f>IF(Feuil2!$N51="","",Feuil2!$M51-MAX(Feuil2!$U51:$X51))</f>
        <v/>
      </c>
      <c r="Z51" s="35"/>
      <c r="AA51" s="35"/>
      <c r="AB51" s="35"/>
      <c r="AC51" s="35"/>
      <c r="AD51" s="29"/>
      <c r="AE51" s="29"/>
      <c r="AF51" s="29"/>
      <c r="AG51" s="29"/>
      <c r="AH51" s="29"/>
    </row>
    <row r="52" spans="4:34" s="27" customFormat="1" x14ac:dyDescent="0.25">
      <c r="D52" s="29" t="s">
        <v>542</v>
      </c>
      <c r="E52" s="29" t="s">
        <v>508</v>
      </c>
      <c r="F52" s="29">
        <v>31</v>
      </c>
      <c r="G52" s="29" t="s">
        <v>511</v>
      </c>
      <c r="H52" s="30" t="s">
        <v>552</v>
      </c>
      <c r="I52" s="29" t="s">
        <v>236</v>
      </c>
      <c r="J52" s="29" t="s">
        <v>30</v>
      </c>
      <c r="K52" s="31">
        <v>41314</v>
      </c>
      <c r="L52" s="31">
        <v>41318</v>
      </c>
      <c r="M52" s="29">
        <v>300</v>
      </c>
      <c r="N52" s="29"/>
      <c r="O52" s="32"/>
      <c r="P52" s="29"/>
      <c r="Q52" s="29"/>
      <c r="R52" s="29"/>
      <c r="S52" s="33" t="str">
        <f>IF(AND(Feuil2!$O52="",Feuil2!$P52="",Feuil2!$Q52="",Feuil2!$R52=""),"",O52*$O$2+$P$2*P52+$Q$2*Q52+$R$2*R52)</f>
        <v/>
      </c>
      <c r="T52" s="29" t="str">
        <f t="shared" si="0"/>
        <v/>
      </c>
      <c r="U52" s="29" t="str">
        <f>IF(Feuil2!$O52&lt;&gt;"",Feuil2!$O52*Feuil2!$M52*0.25,"")</f>
        <v/>
      </c>
      <c r="V52" s="29" t="str">
        <f>IF(Feuil2!$P52&lt;&gt;"",Feuil2!$P52*Feuil2!$M52*0.5,"")</f>
        <v/>
      </c>
      <c r="W52" s="29" t="str">
        <f>IF(Feuil2!$Q52&lt;&gt;"",Feuil2!$Q52*Feuil2!$M52*0.75,"")</f>
        <v/>
      </c>
      <c r="X52" s="29" t="str">
        <f>IF(Feuil2!$R52&lt;&gt;"",Feuil2!$R52*Feuil2!$M52*1,"")</f>
        <v/>
      </c>
      <c r="Y52" s="29" t="str">
        <f>IF(Feuil2!$N52="","",Feuil2!$M52-MAX(Feuil2!$U52:$X52))</f>
        <v/>
      </c>
      <c r="Z52" s="35"/>
      <c r="AA52" s="35"/>
      <c r="AB52" s="35"/>
      <c r="AC52" s="35"/>
      <c r="AD52" s="29"/>
      <c r="AE52" s="29"/>
      <c r="AF52" s="29"/>
      <c r="AG52" s="29"/>
      <c r="AH52" s="29"/>
    </row>
    <row r="53" spans="4:34" s="27" customFormat="1" x14ac:dyDescent="0.25">
      <c r="D53" s="29" t="s">
        <v>542</v>
      </c>
      <c r="E53" s="29" t="s">
        <v>508</v>
      </c>
      <c r="F53" s="29">
        <v>31</v>
      </c>
      <c r="G53" s="29" t="s">
        <v>523</v>
      </c>
      <c r="H53" s="30" t="s">
        <v>567</v>
      </c>
      <c r="I53" s="29" t="s">
        <v>460</v>
      </c>
      <c r="J53" s="29" t="s">
        <v>15</v>
      </c>
      <c r="K53" s="31">
        <v>41318</v>
      </c>
      <c r="L53" s="31">
        <v>41332</v>
      </c>
      <c r="M53" s="29">
        <v>300</v>
      </c>
      <c r="N53" s="29"/>
      <c r="O53" s="32"/>
      <c r="P53" s="29"/>
      <c r="Q53" s="29"/>
      <c r="R53" s="29"/>
      <c r="S53" s="33" t="str">
        <f>IF(AND(Feuil2!$O53="",Feuil2!$P53="",Feuil2!$Q53="",Feuil2!$R53=""),"",O53*$O$2+$P$2*P53+$Q$2*Q53+$R$2*R53)</f>
        <v/>
      </c>
      <c r="T53" s="29" t="str">
        <f t="shared" si="0"/>
        <v/>
      </c>
      <c r="U53" s="29" t="str">
        <f>IF(Feuil2!$O53&lt;&gt;"",Feuil2!$O53*Feuil2!$M53*0.25,"")</f>
        <v/>
      </c>
      <c r="V53" s="29" t="str">
        <f>IF(Feuil2!$P53&lt;&gt;"",Feuil2!$P53*Feuil2!$M53*0.5,"")</f>
        <v/>
      </c>
      <c r="W53" s="29" t="str">
        <f>IF(Feuil2!$Q53&lt;&gt;"",Feuil2!$Q53*Feuil2!$M53*0.75,"")</f>
        <v/>
      </c>
      <c r="X53" s="29" t="str">
        <f>IF(Feuil2!$R53&lt;&gt;"",Feuil2!$R53*Feuil2!$M53*1,"")</f>
        <v/>
      </c>
      <c r="Y53" s="29" t="str">
        <f>IF(Feuil2!$N53="","",Feuil2!$M53-MAX(Feuil2!$U53:$X53))</f>
        <v/>
      </c>
      <c r="Z53" s="35"/>
      <c r="AA53" s="35"/>
      <c r="AB53" s="35"/>
      <c r="AC53" s="35"/>
      <c r="AD53" s="29"/>
      <c r="AE53" s="29"/>
      <c r="AF53" s="29"/>
      <c r="AG53" s="29"/>
      <c r="AH53" s="29"/>
    </row>
    <row r="54" spans="4:34" s="27" customFormat="1" x14ac:dyDescent="0.25">
      <c r="D54" s="29" t="s">
        <v>542</v>
      </c>
      <c r="E54" s="29" t="s">
        <v>508</v>
      </c>
      <c r="F54" s="29">
        <v>32</v>
      </c>
      <c r="G54" s="29" t="s">
        <v>513</v>
      </c>
      <c r="H54" s="30" t="s">
        <v>568</v>
      </c>
      <c r="I54" s="29" t="s">
        <v>461</v>
      </c>
      <c r="J54" s="29" t="s">
        <v>15</v>
      </c>
      <c r="K54" s="31">
        <v>41316</v>
      </c>
      <c r="L54" s="31">
        <v>41331</v>
      </c>
      <c r="M54" s="29">
        <v>300</v>
      </c>
      <c r="N54" s="29"/>
      <c r="O54" s="32"/>
      <c r="P54" s="29"/>
      <c r="Q54" s="29"/>
      <c r="R54" s="29"/>
      <c r="S54" s="33" t="str">
        <f>IF(AND(Feuil2!$O54="",Feuil2!$P54="",Feuil2!$Q54="",Feuil2!$R54=""),"",O54*$O$2+$P$2*P54+$Q$2*Q54+$R$2*R54)</f>
        <v/>
      </c>
      <c r="T54" s="29" t="str">
        <f t="shared" si="0"/>
        <v/>
      </c>
      <c r="U54" s="29" t="str">
        <f>IF(Feuil2!$O54&lt;&gt;"",Feuil2!$O54*Feuil2!$M54*0.25,"")</f>
        <v/>
      </c>
      <c r="V54" s="29" t="str">
        <f>IF(Feuil2!$P54&lt;&gt;"",Feuil2!$P54*Feuil2!$M54*0.5,"")</f>
        <v/>
      </c>
      <c r="W54" s="29" t="str">
        <f>IF(Feuil2!$Q54&lt;&gt;"",Feuil2!$Q54*Feuil2!$M54*0.75,"")</f>
        <v/>
      </c>
      <c r="X54" s="29" t="str">
        <f>IF(Feuil2!$R54&lt;&gt;"",Feuil2!$R54*Feuil2!$M54*1,"")</f>
        <v/>
      </c>
      <c r="Y54" s="29" t="str">
        <f>IF(Feuil2!$N54="","",Feuil2!$M54-MAX(Feuil2!$U54:$X54))</f>
        <v/>
      </c>
      <c r="Z54" s="35"/>
      <c r="AA54" s="35"/>
      <c r="AB54" s="35"/>
      <c r="AC54" s="35"/>
      <c r="AD54" s="29"/>
      <c r="AE54" s="29"/>
      <c r="AF54" s="29"/>
      <c r="AG54" s="29"/>
      <c r="AH54" s="29"/>
    </row>
    <row r="55" spans="4:34" s="27" customFormat="1" x14ac:dyDescent="0.25">
      <c r="D55" s="29" t="s">
        <v>542</v>
      </c>
      <c r="E55" s="29" t="s">
        <v>508</v>
      </c>
      <c r="F55" s="29">
        <v>33</v>
      </c>
      <c r="G55" s="29" t="s">
        <v>513</v>
      </c>
      <c r="H55" s="30" t="s">
        <v>580</v>
      </c>
      <c r="I55" s="29" t="s">
        <v>300</v>
      </c>
      <c r="J55" s="29" t="s">
        <v>28</v>
      </c>
      <c r="K55" s="31">
        <v>41334</v>
      </c>
      <c r="L55" s="31">
        <v>41338</v>
      </c>
      <c r="M55" s="29">
        <v>300</v>
      </c>
      <c r="N55" s="29"/>
      <c r="O55" s="32"/>
      <c r="P55" s="29"/>
      <c r="Q55" s="29"/>
      <c r="R55" s="29"/>
      <c r="S55" s="33" t="str">
        <f>IF(AND(Feuil2!$O55="",Feuil2!$P55="",Feuil2!$Q55="",Feuil2!$R55=""),"",O55*$O$2+$P$2*P55+$Q$2*Q55+$R$2*R55)</f>
        <v/>
      </c>
      <c r="T55" s="29" t="str">
        <f t="shared" si="0"/>
        <v/>
      </c>
      <c r="U55" s="29" t="str">
        <f>IF(Feuil2!$O55&lt;&gt;"",Feuil2!$O55*Feuil2!$M55*0.25,"")</f>
        <v/>
      </c>
      <c r="V55" s="29" t="str">
        <f>IF(Feuil2!$P55&lt;&gt;"",Feuil2!$P55*Feuil2!$M55*0.5,"")</f>
        <v/>
      </c>
      <c r="W55" s="29" t="str">
        <f>IF(Feuil2!$Q55&lt;&gt;"",Feuil2!$Q55*Feuil2!$M55*0.75,"")</f>
        <v/>
      </c>
      <c r="X55" s="29" t="str">
        <f>IF(Feuil2!$R55&lt;&gt;"",Feuil2!$R55*Feuil2!$M55*1,"")</f>
        <v/>
      </c>
      <c r="Y55" s="29" t="str">
        <f>IF(Feuil2!$N55="","",Feuil2!$M55-MAX(Feuil2!$U55:$X55))</f>
        <v/>
      </c>
      <c r="Z55" s="35"/>
      <c r="AA55" s="35"/>
      <c r="AB55" s="35"/>
      <c r="AC55" s="35"/>
      <c r="AD55" s="29"/>
      <c r="AE55" s="29"/>
      <c r="AF55" s="29"/>
      <c r="AG55" s="29"/>
      <c r="AH55" s="29"/>
    </row>
    <row r="56" spans="4:34" s="27" customFormat="1" x14ac:dyDescent="0.25">
      <c r="D56" s="29" t="s">
        <v>507</v>
      </c>
      <c r="E56" s="29" t="s">
        <v>508</v>
      </c>
      <c r="F56" s="29">
        <v>42</v>
      </c>
      <c r="G56" s="29" t="s">
        <v>517</v>
      </c>
      <c r="H56" s="30" t="s">
        <v>659</v>
      </c>
      <c r="I56" s="29" t="s">
        <v>91</v>
      </c>
      <c r="J56" s="29" t="s">
        <v>10</v>
      </c>
      <c r="K56" s="31">
        <v>41311</v>
      </c>
      <c r="L56" s="31">
        <v>41317</v>
      </c>
      <c r="M56" s="29">
        <v>300</v>
      </c>
      <c r="N56" s="29"/>
      <c r="O56" s="32"/>
      <c r="P56" s="29"/>
      <c r="Q56" s="29"/>
      <c r="R56" s="29"/>
      <c r="S56" s="33" t="str">
        <f>IF(AND(Feuil2!$O56="",Feuil2!$P56="",Feuil2!$Q56="",Feuil2!$R56=""),"",O56*$O$2+$P$2*P56+$Q$2*Q56+$R$2*R56)</f>
        <v/>
      </c>
      <c r="T56" s="29" t="str">
        <f t="shared" si="0"/>
        <v/>
      </c>
      <c r="U56" s="29" t="str">
        <f>IF(Feuil2!$O56&lt;&gt;"",Feuil2!$O56*Feuil2!$M56*0.25,"")</f>
        <v/>
      </c>
      <c r="V56" s="29" t="str">
        <f>IF(Feuil2!$P56&lt;&gt;"",Feuil2!$P56*Feuil2!$M56*0.5,"")</f>
        <v/>
      </c>
      <c r="W56" s="29" t="str">
        <f>IF(Feuil2!$Q56&lt;&gt;"",Feuil2!$Q56*Feuil2!$M56*0.75,"")</f>
        <v/>
      </c>
      <c r="X56" s="29" t="str">
        <f>IF(Feuil2!$R56&lt;&gt;"",Feuil2!$R56*Feuil2!$M56*1,"")</f>
        <v/>
      </c>
      <c r="Y56" s="29" t="str">
        <f>IF(Feuil2!$N56="","",Feuil2!$M56-MAX(Feuil2!$U56:$X56))</f>
        <v/>
      </c>
      <c r="Z56" s="35"/>
      <c r="AA56" s="35"/>
      <c r="AB56" s="35"/>
      <c r="AC56" s="35"/>
      <c r="AD56" s="29"/>
      <c r="AE56" s="29"/>
      <c r="AF56" s="29"/>
      <c r="AG56" s="29"/>
      <c r="AH56" s="29"/>
    </row>
    <row r="57" spans="4:34" s="27" customFormat="1" x14ac:dyDescent="0.25">
      <c r="D57" s="29" t="s">
        <v>507</v>
      </c>
      <c r="E57" s="29" t="s">
        <v>508</v>
      </c>
      <c r="F57" s="29">
        <v>41</v>
      </c>
      <c r="G57" s="29" t="s">
        <v>523</v>
      </c>
      <c r="H57" s="30" t="s">
        <v>524</v>
      </c>
      <c r="I57" s="29" t="s">
        <v>106</v>
      </c>
      <c r="J57" s="29" t="s">
        <v>10</v>
      </c>
      <c r="K57" s="31">
        <v>41313</v>
      </c>
      <c r="L57" s="31">
        <v>41326</v>
      </c>
      <c r="M57" s="29">
        <v>300</v>
      </c>
      <c r="N57" s="29"/>
      <c r="O57" s="32"/>
      <c r="P57" s="29"/>
      <c r="Q57" s="29"/>
      <c r="R57" s="29"/>
      <c r="S57" s="33" t="str">
        <f>IF(AND(Feuil2!$O57="",Feuil2!$P57="",Feuil2!$Q57="",Feuil2!$R57=""),"",O57*$O$2+$P$2*P57+$Q$2*Q57+$R$2*R57)</f>
        <v/>
      </c>
      <c r="T57" s="29" t="str">
        <f t="shared" si="0"/>
        <v/>
      </c>
      <c r="U57" s="29" t="str">
        <f>IF(Feuil2!$O57&lt;&gt;"",Feuil2!$O57*Feuil2!$M57*0.25,"")</f>
        <v/>
      </c>
      <c r="V57" s="29" t="str">
        <f>IF(Feuil2!$P57&lt;&gt;"",Feuil2!$P57*Feuil2!$M57*0.5,"")</f>
        <v/>
      </c>
      <c r="W57" s="29" t="str">
        <f>IF(Feuil2!$Q57&lt;&gt;"",Feuil2!$Q57*Feuil2!$M57*0.75,"")</f>
        <v/>
      </c>
      <c r="X57" s="29" t="str">
        <f>IF(Feuil2!$R57&lt;&gt;"",Feuil2!$R57*Feuil2!$M57*1,"")</f>
        <v/>
      </c>
      <c r="Y57" s="29" t="str">
        <f>IF(Feuil2!$N57="","",Feuil2!$M57-MAX(Feuil2!$U57:$X57))</f>
        <v/>
      </c>
      <c r="Z57" s="35"/>
      <c r="AA57" s="35"/>
      <c r="AB57" s="35"/>
      <c r="AC57" s="35"/>
      <c r="AD57" s="29"/>
      <c r="AE57" s="29"/>
      <c r="AF57" s="29"/>
      <c r="AG57" s="29"/>
      <c r="AH57" s="29"/>
    </row>
    <row r="58" spans="4:34" s="27" customFormat="1" x14ac:dyDescent="0.25">
      <c r="D58" s="29" t="s">
        <v>507</v>
      </c>
      <c r="E58" s="29" t="s">
        <v>508</v>
      </c>
      <c r="F58" s="29">
        <v>41</v>
      </c>
      <c r="G58" s="29" t="s">
        <v>523</v>
      </c>
      <c r="H58" s="30" t="s">
        <v>524</v>
      </c>
      <c r="I58" s="29" t="s">
        <v>107</v>
      </c>
      <c r="J58" s="29" t="s">
        <v>10</v>
      </c>
      <c r="K58" s="31">
        <v>41313</v>
      </c>
      <c r="L58" s="31">
        <v>41326</v>
      </c>
      <c r="M58" s="29">
        <v>300</v>
      </c>
      <c r="N58" s="29"/>
      <c r="O58" s="32"/>
      <c r="P58" s="29"/>
      <c r="Q58" s="29"/>
      <c r="R58" s="29"/>
      <c r="S58" s="33" t="str">
        <f>IF(AND(Feuil2!$O58="",Feuil2!$P58="",Feuil2!$Q58="",Feuil2!$R58=""),"",O58*$O$2+$P$2*P58+$Q$2*Q58+$R$2*R58)</f>
        <v/>
      </c>
      <c r="T58" s="29" t="str">
        <f t="shared" si="0"/>
        <v/>
      </c>
      <c r="U58" s="29" t="str">
        <f>IF(Feuil2!$O58&lt;&gt;"",Feuil2!$O58*Feuil2!$M58*0.25,"")</f>
        <v/>
      </c>
      <c r="V58" s="29" t="str">
        <f>IF(Feuil2!$P58&lt;&gt;"",Feuil2!$P58*Feuil2!$M58*0.5,"")</f>
        <v/>
      </c>
      <c r="W58" s="29" t="str">
        <f>IF(Feuil2!$Q58&lt;&gt;"",Feuil2!$Q58*Feuil2!$M58*0.75,"")</f>
        <v/>
      </c>
      <c r="X58" s="29" t="str">
        <f>IF(Feuil2!$R58&lt;&gt;"",Feuil2!$R58*Feuil2!$M58*1,"")</f>
        <v/>
      </c>
      <c r="Y58" s="29" t="str">
        <f>IF(Feuil2!$N58="","",Feuil2!$M58-MAX(Feuil2!$U58:$X58))</f>
        <v/>
      </c>
      <c r="Z58" s="35"/>
      <c r="AA58" s="35"/>
      <c r="AB58" s="35"/>
      <c r="AC58" s="35"/>
      <c r="AD58" s="29"/>
      <c r="AE58" s="29"/>
      <c r="AF58" s="29"/>
      <c r="AG58" s="29"/>
      <c r="AH58" s="29"/>
    </row>
    <row r="59" spans="4:34" s="27" customFormat="1" x14ac:dyDescent="0.25">
      <c r="D59" s="29" t="s">
        <v>507</v>
      </c>
      <c r="E59" s="29" t="s">
        <v>508</v>
      </c>
      <c r="F59" s="29">
        <v>41</v>
      </c>
      <c r="G59" s="29" t="s">
        <v>513</v>
      </c>
      <c r="H59" s="30" t="s">
        <v>515</v>
      </c>
      <c r="I59" s="29" t="s">
        <v>81</v>
      </c>
      <c r="J59" s="29" t="s">
        <v>30</v>
      </c>
      <c r="K59" s="31">
        <v>41309</v>
      </c>
      <c r="L59" s="31">
        <v>41312</v>
      </c>
      <c r="M59" s="29">
        <v>300</v>
      </c>
      <c r="N59" s="29"/>
      <c r="O59" s="32"/>
      <c r="P59" s="29"/>
      <c r="Q59" s="29"/>
      <c r="R59" s="29"/>
      <c r="S59" s="33" t="str">
        <f>IF(AND(Feuil2!$O59="",Feuil2!$P59="",Feuil2!$Q59="",Feuil2!$R59=""),"",O59*$O$2+$P$2*P59+$Q$2*Q59+$R$2*R59)</f>
        <v/>
      </c>
      <c r="T59" s="29" t="str">
        <f t="shared" si="0"/>
        <v/>
      </c>
      <c r="U59" s="29" t="str">
        <f>IF(Feuil2!$O59&lt;&gt;"",Feuil2!$O59*Feuil2!$M59*0.25,"")</f>
        <v/>
      </c>
      <c r="V59" s="29" t="str">
        <f>IF(Feuil2!$P59&lt;&gt;"",Feuil2!$P59*Feuil2!$M59*0.5,"")</f>
        <v/>
      </c>
      <c r="W59" s="29" t="str">
        <f>IF(Feuil2!$Q59&lt;&gt;"",Feuil2!$Q59*Feuil2!$M59*0.75,"")</f>
        <v/>
      </c>
      <c r="X59" s="29" t="str">
        <f>IF(Feuil2!$R59&lt;&gt;"",Feuil2!$R59*Feuil2!$M59*1,"")</f>
        <v/>
      </c>
      <c r="Y59" s="29" t="str">
        <f>IF(Feuil2!$N59="","",Feuil2!$M59-MAX(Feuil2!$U59:$X59))</f>
        <v/>
      </c>
      <c r="Z59" s="35"/>
      <c r="AA59" s="35"/>
      <c r="AB59" s="35"/>
      <c r="AC59" s="35"/>
      <c r="AD59" s="29"/>
      <c r="AE59" s="29"/>
      <c r="AF59" s="29"/>
      <c r="AG59" s="29"/>
      <c r="AH59" s="29"/>
    </row>
    <row r="60" spans="4:34" s="27" customFormat="1" x14ac:dyDescent="0.25">
      <c r="D60" s="29" t="s">
        <v>507</v>
      </c>
      <c r="E60" s="29" t="s">
        <v>508</v>
      </c>
      <c r="F60" s="29">
        <v>41</v>
      </c>
      <c r="G60" s="29" t="s">
        <v>523</v>
      </c>
      <c r="H60" s="30" t="s">
        <v>524</v>
      </c>
      <c r="I60" s="29" t="s">
        <v>105</v>
      </c>
      <c r="J60" s="29" t="s">
        <v>15</v>
      </c>
      <c r="K60" s="31">
        <v>41316</v>
      </c>
      <c r="L60" s="31">
        <v>41326</v>
      </c>
      <c r="M60" s="29">
        <v>300</v>
      </c>
      <c r="N60" s="29"/>
      <c r="O60" s="32"/>
      <c r="P60" s="29"/>
      <c r="Q60" s="29"/>
      <c r="R60" s="29"/>
      <c r="S60" s="33" t="str">
        <f>IF(AND(Feuil2!$O60="",Feuil2!$P60="",Feuil2!$Q60="",Feuil2!$R60=""),"",O60*$O$2+$P$2*P60+$Q$2*Q60+$R$2*R60)</f>
        <v/>
      </c>
      <c r="T60" s="29" t="str">
        <f t="shared" si="0"/>
        <v/>
      </c>
      <c r="U60" s="29" t="str">
        <f>IF(Feuil2!$O60&lt;&gt;"",Feuil2!$O60*Feuil2!$M60*0.25,"")</f>
        <v/>
      </c>
      <c r="V60" s="29" t="str">
        <f>IF(Feuil2!$P60&lt;&gt;"",Feuil2!$P60*Feuil2!$M60*0.5,"")</f>
        <v/>
      </c>
      <c r="W60" s="29" t="str">
        <f>IF(Feuil2!$Q60&lt;&gt;"",Feuil2!$Q60*Feuil2!$M60*0.75,"")</f>
        <v/>
      </c>
      <c r="X60" s="29" t="str">
        <f>IF(Feuil2!$R60&lt;&gt;"",Feuil2!$R60*Feuil2!$M60*1,"")</f>
        <v/>
      </c>
      <c r="Y60" s="29" t="str">
        <f>IF(Feuil2!$N60="","",Feuil2!$M60-MAX(Feuil2!$U60:$X60))</f>
        <v/>
      </c>
      <c r="Z60" s="35"/>
      <c r="AA60" s="35"/>
      <c r="AB60" s="35"/>
      <c r="AC60" s="35"/>
      <c r="AD60" s="29"/>
      <c r="AE60" s="29"/>
      <c r="AF60" s="29"/>
      <c r="AG60" s="29"/>
      <c r="AH60" s="29"/>
    </row>
    <row r="61" spans="4:34" s="27" customFormat="1" x14ac:dyDescent="0.25">
      <c r="D61" s="29" t="s">
        <v>634</v>
      </c>
      <c r="E61" s="29" t="s">
        <v>508</v>
      </c>
      <c r="F61" s="29">
        <v>50</v>
      </c>
      <c r="G61" s="29" t="s">
        <v>511</v>
      </c>
      <c r="H61" s="30" t="s">
        <v>637</v>
      </c>
      <c r="I61" s="29" t="s">
        <v>493</v>
      </c>
      <c r="J61" s="29" t="s">
        <v>464</v>
      </c>
      <c r="K61" s="31">
        <v>41320</v>
      </c>
      <c r="L61" s="31">
        <v>41325</v>
      </c>
      <c r="M61" s="29">
        <v>300</v>
      </c>
      <c r="N61" s="29"/>
      <c r="O61" s="32"/>
      <c r="P61" s="29"/>
      <c r="Q61" s="29"/>
      <c r="R61" s="29"/>
      <c r="S61" s="33" t="str">
        <f>IF(AND(Feuil2!$O61="",Feuil2!$P61="",Feuil2!$Q61="",Feuil2!$R61=""),"",O61*$O$2+$P$2*P61+$Q$2*Q61+$R$2*R61)</f>
        <v/>
      </c>
      <c r="T61" s="29" t="str">
        <f t="shared" si="0"/>
        <v/>
      </c>
      <c r="U61" s="29" t="str">
        <f>IF(Feuil2!$O61&lt;&gt;"",Feuil2!$O61*Feuil2!$M61*0.25,"")</f>
        <v/>
      </c>
      <c r="V61" s="29" t="str">
        <f>IF(Feuil2!$P61&lt;&gt;"",Feuil2!$P61*Feuil2!$M61*0.5,"")</f>
        <v/>
      </c>
      <c r="W61" s="29" t="str">
        <f>IF(Feuil2!$Q61&lt;&gt;"",Feuil2!$Q61*Feuil2!$M61*0.75,"")</f>
        <v/>
      </c>
      <c r="X61" s="29" t="str">
        <f>IF(Feuil2!$R61&lt;&gt;"",Feuil2!$R61*Feuil2!$M61*1,"")</f>
        <v/>
      </c>
      <c r="Y61" s="29" t="str">
        <f>IF(Feuil2!$N61="","",Feuil2!$M61-MAX(Feuil2!$U61:$X61))</f>
        <v/>
      </c>
      <c r="Z61" s="35"/>
      <c r="AA61" s="35"/>
      <c r="AB61" s="35"/>
      <c r="AC61" s="35"/>
      <c r="AD61" s="29"/>
      <c r="AE61" s="29"/>
      <c r="AF61" s="29"/>
      <c r="AG61" s="29"/>
      <c r="AH61" s="29"/>
    </row>
    <row r="62" spans="4:34" s="27" customFormat="1" x14ac:dyDescent="0.25">
      <c r="D62" s="29" t="s">
        <v>542</v>
      </c>
      <c r="E62" s="29" t="s">
        <v>508</v>
      </c>
      <c r="F62" s="29">
        <v>31</v>
      </c>
      <c r="G62" s="29" t="s">
        <v>513</v>
      </c>
      <c r="H62" s="30" t="s">
        <v>553</v>
      </c>
      <c r="I62" s="29" t="s">
        <v>142</v>
      </c>
      <c r="J62" s="29" t="s">
        <v>5</v>
      </c>
      <c r="K62" s="31">
        <v>41319</v>
      </c>
      <c r="L62" s="31">
        <v>41321</v>
      </c>
      <c r="M62" s="29">
        <v>280</v>
      </c>
      <c r="N62" s="29"/>
      <c r="O62" s="32"/>
      <c r="P62" s="29"/>
      <c r="Q62" s="29"/>
      <c r="R62" s="29"/>
      <c r="S62" s="33" t="str">
        <f>IF(AND(Feuil2!$O62="",Feuil2!$P62="",Feuil2!$Q62="",Feuil2!$R62=""),"",O62*$O$2+$P$2*P62+$Q$2*Q62+$R$2*R62)</f>
        <v/>
      </c>
      <c r="T62" s="29" t="str">
        <f t="shared" si="0"/>
        <v/>
      </c>
      <c r="U62" s="29" t="str">
        <f>IF(Feuil2!$O62&lt;&gt;"",Feuil2!$O62*Feuil2!$M62*0.25,"")</f>
        <v/>
      </c>
      <c r="V62" s="29" t="str">
        <f>IF(Feuil2!$P62&lt;&gt;"",Feuil2!$P62*Feuil2!$M62*0.5,"")</f>
        <v/>
      </c>
      <c r="W62" s="29" t="str">
        <f>IF(Feuil2!$Q62&lt;&gt;"",Feuil2!$Q62*Feuil2!$M62*0.75,"")</f>
        <v/>
      </c>
      <c r="X62" s="29" t="str">
        <f>IF(Feuil2!$R62&lt;&gt;"",Feuil2!$R62*Feuil2!$M62*1,"")</f>
        <v/>
      </c>
      <c r="Y62" s="29" t="str">
        <f>IF(Feuil2!$N62="","",Feuil2!$M62-MAX(Feuil2!$U62:$X62))</f>
        <v/>
      </c>
      <c r="Z62" s="35"/>
      <c r="AA62" s="35"/>
      <c r="AB62" s="35"/>
      <c r="AC62" s="35"/>
      <c r="AD62" s="29"/>
      <c r="AE62" s="29"/>
      <c r="AF62" s="29"/>
      <c r="AG62" s="29"/>
      <c r="AH62" s="29"/>
    </row>
    <row r="63" spans="4:34" s="27" customFormat="1" x14ac:dyDescent="0.25">
      <c r="D63" s="29" t="s">
        <v>542</v>
      </c>
      <c r="E63" s="29" t="s">
        <v>508</v>
      </c>
      <c r="F63" s="29">
        <v>31</v>
      </c>
      <c r="G63" s="29" t="s">
        <v>517</v>
      </c>
      <c r="H63" s="30" t="s">
        <v>615</v>
      </c>
      <c r="I63" s="29" t="s">
        <v>448</v>
      </c>
      <c r="J63" s="29" t="s">
        <v>108</v>
      </c>
      <c r="K63" s="31">
        <v>41330</v>
      </c>
      <c r="L63" s="31">
        <v>41336</v>
      </c>
      <c r="M63" s="29">
        <v>264</v>
      </c>
      <c r="N63" s="29"/>
      <c r="O63" s="32"/>
      <c r="P63" s="29"/>
      <c r="Q63" s="29"/>
      <c r="R63" s="29"/>
      <c r="S63" s="33" t="str">
        <f>IF(AND(Feuil2!$O63="",Feuil2!$P63="",Feuil2!$Q63="",Feuil2!$R63=""),"",O63*$O$2+$P$2*P63+$Q$2*Q63+$R$2*R63)</f>
        <v/>
      </c>
      <c r="T63" s="29" t="str">
        <f t="shared" si="0"/>
        <v/>
      </c>
      <c r="U63" s="29" t="str">
        <f>IF(Feuil2!$O63&lt;&gt;"",Feuil2!$O63*Feuil2!$M63*0.25,"")</f>
        <v/>
      </c>
      <c r="V63" s="29" t="str">
        <f>IF(Feuil2!$P63&lt;&gt;"",Feuil2!$P63*Feuil2!$M63*0.5,"")</f>
        <v/>
      </c>
      <c r="W63" s="29" t="str">
        <f>IF(Feuil2!$Q63&lt;&gt;"",Feuil2!$Q63*Feuil2!$M63*0.75,"")</f>
        <v/>
      </c>
      <c r="X63" s="29" t="str">
        <f>IF(Feuil2!$R63&lt;&gt;"",Feuil2!$R63*Feuil2!$M63*1,"")</f>
        <v/>
      </c>
      <c r="Y63" s="29" t="str">
        <f>IF(Feuil2!$N63="","",Feuil2!$M63-MAX(Feuil2!$U63:$X63))</f>
        <v/>
      </c>
      <c r="Z63" s="35"/>
      <c r="AA63" s="35"/>
      <c r="AB63" s="35"/>
      <c r="AC63" s="35"/>
      <c r="AD63" s="29"/>
      <c r="AE63" s="29"/>
      <c r="AF63" s="29"/>
      <c r="AG63" s="29"/>
      <c r="AH63" s="29"/>
    </row>
    <row r="64" spans="4:34" s="27" customFormat="1" x14ac:dyDescent="0.25">
      <c r="D64" s="29" t="s">
        <v>542</v>
      </c>
      <c r="E64" s="29" t="s">
        <v>508</v>
      </c>
      <c r="F64" s="29">
        <v>31</v>
      </c>
      <c r="G64" s="29" t="s">
        <v>517</v>
      </c>
      <c r="H64" s="30" t="s">
        <v>613</v>
      </c>
      <c r="I64" s="29" t="s">
        <v>447</v>
      </c>
      <c r="J64" s="29" t="s">
        <v>108</v>
      </c>
      <c r="K64" s="31">
        <v>41328</v>
      </c>
      <c r="L64" s="31">
        <v>41335</v>
      </c>
      <c r="M64" s="29">
        <v>264</v>
      </c>
      <c r="N64" s="29"/>
      <c r="O64" s="32"/>
      <c r="P64" s="29"/>
      <c r="Q64" s="29"/>
      <c r="R64" s="29"/>
      <c r="S64" s="33" t="str">
        <f>IF(AND(Feuil2!$O64="",Feuil2!$P64="",Feuil2!$Q64="",Feuil2!$R64=""),"",O64*$O$2+$P$2*P64+$Q$2*Q64+$R$2*R64)</f>
        <v/>
      </c>
      <c r="T64" s="29" t="str">
        <f t="shared" si="0"/>
        <v/>
      </c>
      <c r="U64" s="29" t="str">
        <f>IF(Feuil2!$O64&lt;&gt;"",Feuil2!$O64*Feuil2!$M64*0.25,"")</f>
        <v/>
      </c>
      <c r="V64" s="29" t="str">
        <f>IF(Feuil2!$P64&lt;&gt;"",Feuil2!$P64*Feuil2!$M64*0.5,"")</f>
        <v/>
      </c>
      <c r="W64" s="29" t="str">
        <f>IF(Feuil2!$Q64&lt;&gt;"",Feuil2!$Q64*Feuil2!$M64*0.75,"")</f>
        <v/>
      </c>
      <c r="X64" s="29" t="str">
        <f>IF(Feuil2!$R64&lt;&gt;"",Feuil2!$R64*Feuil2!$M64*1,"")</f>
        <v/>
      </c>
      <c r="Y64" s="29" t="str">
        <f>IF(Feuil2!$N64="","",Feuil2!$M64-MAX(Feuil2!$U64:$X64))</f>
        <v/>
      </c>
      <c r="Z64" s="35"/>
      <c r="AA64" s="35"/>
      <c r="AB64" s="35"/>
      <c r="AC64" s="35"/>
      <c r="AD64" s="29"/>
      <c r="AE64" s="29"/>
      <c r="AF64" s="29"/>
      <c r="AG64" s="29"/>
      <c r="AH64" s="29"/>
    </row>
    <row r="65" spans="4:34" s="27" customFormat="1" x14ac:dyDescent="0.25">
      <c r="D65" s="29" t="s">
        <v>542</v>
      </c>
      <c r="E65" s="29" t="s">
        <v>508</v>
      </c>
      <c r="F65" s="29">
        <v>31</v>
      </c>
      <c r="G65" s="29" t="s">
        <v>517</v>
      </c>
      <c r="H65" s="30" t="s">
        <v>614</v>
      </c>
      <c r="I65" s="29" t="s">
        <v>449</v>
      </c>
      <c r="J65" s="29" t="s">
        <v>108</v>
      </c>
      <c r="K65" s="31">
        <v>41328</v>
      </c>
      <c r="L65" s="31">
        <v>41335</v>
      </c>
      <c r="M65" s="29">
        <v>264</v>
      </c>
      <c r="N65" s="29"/>
      <c r="O65" s="32"/>
      <c r="P65" s="29"/>
      <c r="Q65" s="29"/>
      <c r="R65" s="29"/>
      <c r="S65" s="33" t="str">
        <f>IF(AND(Feuil2!$O65="",Feuil2!$P65="",Feuil2!$Q65="",Feuil2!$R65=""),"",O65*$O$2+$P$2*P65+$Q$2*Q65+$R$2*R65)</f>
        <v/>
      </c>
      <c r="T65" s="29" t="str">
        <f t="shared" si="0"/>
        <v/>
      </c>
      <c r="U65" s="29" t="str">
        <f>IF(Feuil2!$O65&lt;&gt;"",Feuil2!$O65*Feuil2!$M65*0.25,"")</f>
        <v/>
      </c>
      <c r="V65" s="29" t="str">
        <f>IF(Feuil2!$P65&lt;&gt;"",Feuil2!$P65*Feuil2!$M65*0.5,"")</f>
        <v/>
      </c>
      <c r="W65" s="29" t="str">
        <f>IF(Feuil2!$Q65&lt;&gt;"",Feuil2!$Q65*Feuil2!$M65*0.75,"")</f>
        <v/>
      </c>
      <c r="X65" s="29" t="str">
        <f>IF(Feuil2!$R65&lt;&gt;"",Feuil2!$R65*Feuil2!$M65*1,"")</f>
        <v/>
      </c>
      <c r="Y65" s="29" t="str">
        <f>IF(Feuil2!$N65="","",Feuil2!$M65-MAX(Feuil2!$U65:$X65))</f>
        <v/>
      </c>
      <c r="Z65" s="35"/>
      <c r="AA65" s="35"/>
      <c r="AB65" s="35"/>
      <c r="AC65" s="35"/>
      <c r="AD65" s="29"/>
      <c r="AE65" s="29"/>
      <c r="AF65" s="29"/>
      <c r="AG65" s="29"/>
      <c r="AH65" s="29"/>
    </row>
    <row r="66" spans="4:34" s="27" customFormat="1" x14ac:dyDescent="0.25">
      <c r="D66" s="29" t="s">
        <v>542</v>
      </c>
      <c r="E66" s="29" t="s">
        <v>508</v>
      </c>
      <c r="F66" s="29">
        <v>31</v>
      </c>
      <c r="G66" s="29" t="s">
        <v>523</v>
      </c>
      <c r="H66" s="30" t="s">
        <v>567</v>
      </c>
      <c r="I66" s="29" t="s">
        <v>459</v>
      </c>
      <c r="J66" s="29" t="s">
        <v>10</v>
      </c>
      <c r="K66" s="31">
        <v>41328</v>
      </c>
      <c r="L66" s="31">
        <v>41340</v>
      </c>
      <c r="M66" s="29">
        <v>260</v>
      </c>
      <c r="N66" s="29"/>
      <c r="O66" s="32"/>
      <c r="P66" s="29"/>
      <c r="Q66" s="29"/>
      <c r="R66" s="29"/>
      <c r="S66" s="33" t="str">
        <f>IF(AND(Feuil2!$O66="",Feuil2!$P66="",Feuil2!$Q66="",Feuil2!$R66=""),"",O66*$O$2+$P$2*P66+$Q$2*Q66+$R$2*R66)</f>
        <v/>
      </c>
      <c r="T66" s="29" t="str">
        <f t="shared" si="0"/>
        <v/>
      </c>
      <c r="U66" s="29" t="str">
        <f>IF(Feuil2!$O66&lt;&gt;"",Feuil2!$O66*Feuil2!$M66*0.25,"")</f>
        <v/>
      </c>
      <c r="V66" s="29" t="str">
        <f>IF(Feuil2!$P66&lt;&gt;"",Feuil2!$P66*Feuil2!$M66*0.5,"")</f>
        <v/>
      </c>
      <c r="W66" s="29" t="str">
        <f>IF(Feuil2!$Q66&lt;&gt;"",Feuil2!$Q66*Feuil2!$M66*0.75,"")</f>
        <v/>
      </c>
      <c r="X66" s="29" t="str">
        <f>IF(Feuil2!$R66&lt;&gt;"",Feuil2!$R66*Feuil2!$M66*1,"")</f>
        <v/>
      </c>
      <c r="Y66" s="29" t="str">
        <f>IF(Feuil2!$N66="","",Feuil2!$M66-MAX(Feuil2!$U66:$X66))</f>
        <v/>
      </c>
      <c r="Z66" s="35"/>
      <c r="AA66" s="35"/>
      <c r="AB66" s="35"/>
      <c r="AC66" s="35"/>
      <c r="AD66" s="29"/>
      <c r="AE66" s="29"/>
      <c r="AF66" s="29"/>
      <c r="AG66" s="29"/>
      <c r="AH66" s="29"/>
    </row>
    <row r="67" spans="4:34" s="27" customFormat="1" x14ac:dyDescent="0.25">
      <c r="D67" s="29" t="s">
        <v>507</v>
      </c>
      <c r="E67" s="29" t="s">
        <v>508</v>
      </c>
      <c r="F67" s="29">
        <v>42</v>
      </c>
      <c r="G67" s="29" t="s">
        <v>518</v>
      </c>
      <c r="H67" s="30" t="s">
        <v>526</v>
      </c>
      <c r="I67" s="29" t="s">
        <v>57</v>
      </c>
      <c r="J67" s="29" t="s">
        <v>11</v>
      </c>
      <c r="K67" s="31">
        <v>41312</v>
      </c>
      <c r="L67" s="31">
        <v>41315</v>
      </c>
      <c r="M67" s="29">
        <v>255</v>
      </c>
      <c r="N67" s="29"/>
      <c r="O67" s="32"/>
      <c r="P67" s="29"/>
      <c r="Q67" s="29"/>
      <c r="R67" s="29"/>
      <c r="S67" s="33" t="str">
        <f>IF(AND(Feuil2!$O67="",Feuil2!$P67="",Feuil2!$Q67="",Feuil2!$R67=""),"",O67*$O$2+$P$2*P67+$Q$2*Q67+$R$2*R67)</f>
        <v/>
      </c>
      <c r="T67" s="29" t="str">
        <f t="shared" ref="T67:T130" si="1">IF(S67=25%,"1",IF(S67=50%,"2",IF(S67=75%,"3",IF(S67=100%,"4",IF(S67=125%,"5",IF(S67=150%,"6",IF(S67=175%,"7",IF(S67=200%,"8",IF(S67=225%,"9",IF(S67=250%,"10",IF(S67="","")))))))))))</f>
        <v/>
      </c>
      <c r="U67" s="29" t="str">
        <f>IF(Feuil2!$O67&lt;&gt;"",Feuil2!$O67*Feuil2!$M67*0.25,"")</f>
        <v/>
      </c>
      <c r="V67" s="29" t="str">
        <f>IF(Feuil2!$P67&lt;&gt;"",Feuil2!$P67*Feuil2!$M67*0.5,"")</f>
        <v/>
      </c>
      <c r="W67" s="29" t="str">
        <f>IF(Feuil2!$Q67&lt;&gt;"",Feuil2!$Q67*Feuil2!$M67*0.75,"")</f>
        <v/>
      </c>
      <c r="X67" s="29" t="str">
        <f>IF(Feuil2!$R67&lt;&gt;"",Feuil2!$R67*Feuil2!$M67*1,"")</f>
        <v/>
      </c>
      <c r="Y67" s="29" t="str">
        <f>IF(Feuil2!$N67="","",Feuil2!$M67-MAX(Feuil2!$U67:$X67))</f>
        <v/>
      </c>
      <c r="Z67" s="35"/>
      <c r="AA67" s="35"/>
      <c r="AB67" s="35"/>
      <c r="AC67" s="35"/>
      <c r="AD67" s="29"/>
      <c r="AE67" s="29"/>
      <c r="AF67" s="29"/>
      <c r="AG67" s="29"/>
      <c r="AH67" s="29"/>
    </row>
    <row r="68" spans="4:34" s="27" customFormat="1" x14ac:dyDescent="0.25">
      <c r="D68" s="29" t="s">
        <v>542</v>
      </c>
      <c r="E68" s="29" t="s">
        <v>508</v>
      </c>
      <c r="F68" s="29">
        <v>30</v>
      </c>
      <c r="G68" s="29" t="s">
        <v>517</v>
      </c>
      <c r="H68" s="30" t="s">
        <v>550</v>
      </c>
      <c r="I68" s="34" t="s">
        <v>413</v>
      </c>
      <c r="J68" s="29" t="s">
        <v>108</v>
      </c>
      <c r="K68" s="31">
        <v>41323</v>
      </c>
      <c r="L68" s="31">
        <v>41328</v>
      </c>
      <c r="M68" s="29">
        <v>240</v>
      </c>
      <c r="N68" s="29"/>
      <c r="O68" s="32"/>
      <c r="P68" s="29"/>
      <c r="Q68" s="29"/>
      <c r="R68" s="29"/>
      <c r="S68" s="33" t="str">
        <f>IF(AND(Feuil2!$O68="",Feuil2!$P68="",Feuil2!$Q68="",Feuil2!$R68=""),"",O68*$O$2+$P$2*P68+$Q$2*Q68+$R$2*R68)</f>
        <v/>
      </c>
      <c r="T68" s="29" t="str">
        <f t="shared" si="1"/>
        <v/>
      </c>
      <c r="U68" s="29" t="str">
        <f>IF(Feuil2!$O68&lt;&gt;"",Feuil2!$O68*Feuil2!$M68*0.25,"")</f>
        <v/>
      </c>
      <c r="V68" s="29" t="str">
        <f>IF(Feuil2!$P68&lt;&gt;"",Feuil2!$P68*Feuil2!$M68*0.5,"")</f>
        <v/>
      </c>
      <c r="W68" s="29" t="str">
        <f>IF(Feuil2!$Q68&lt;&gt;"",Feuil2!$Q68*Feuil2!$M68*0.75,"")</f>
        <v/>
      </c>
      <c r="X68" s="29" t="str">
        <f>IF(Feuil2!$R68&lt;&gt;"",Feuil2!$R68*Feuil2!$M68*1,"")</f>
        <v/>
      </c>
      <c r="Y68" s="29" t="str">
        <f>IF(Feuil2!$N68="","",Feuil2!$M68-MAX(Feuil2!$U68:$X68))</f>
        <v/>
      </c>
      <c r="Z68" s="35"/>
      <c r="AA68" s="35"/>
      <c r="AB68" s="35"/>
      <c r="AC68" s="35"/>
      <c r="AD68" s="29"/>
      <c r="AE68" s="29"/>
      <c r="AF68" s="29"/>
      <c r="AG68" s="29"/>
      <c r="AH68" s="29"/>
    </row>
    <row r="69" spans="4:34" s="27" customFormat="1" x14ac:dyDescent="0.25">
      <c r="D69" s="29" t="s">
        <v>542</v>
      </c>
      <c r="E69" s="29" t="s">
        <v>508</v>
      </c>
      <c r="F69" s="29">
        <v>30</v>
      </c>
      <c r="G69" s="29" t="s">
        <v>523</v>
      </c>
      <c r="H69" s="30" t="s">
        <v>551</v>
      </c>
      <c r="I69" s="29" t="s">
        <v>452</v>
      </c>
      <c r="J69" s="29" t="s">
        <v>15</v>
      </c>
      <c r="K69" s="31">
        <v>41320</v>
      </c>
      <c r="L69" s="31">
        <v>41327</v>
      </c>
      <c r="M69" s="29">
        <v>240</v>
      </c>
      <c r="N69" s="29"/>
      <c r="O69" s="32"/>
      <c r="P69" s="29"/>
      <c r="Q69" s="29"/>
      <c r="R69" s="29"/>
      <c r="S69" s="33" t="str">
        <f>IF(AND(Feuil2!$O69="",Feuil2!$P69="",Feuil2!$Q69="",Feuil2!$R69=""),"",O69*$O$2+$P$2*P69+$Q$2*Q69+$R$2*R69)</f>
        <v/>
      </c>
      <c r="T69" s="29" t="str">
        <f t="shared" si="1"/>
        <v/>
      </c>
      <c r="U69" s="29" t="str">
        <f>IF(Feuil2!$O69&lt;&gt;"",Feuil2!$O69*Feuil2!$M69*0.25,"")</f>
        <v/>
      </c>
      <c r="V69" s="29" t="str">
        <f>IF(Feuil2!$P69&lt;&gt;"",Feuil2!$P69*Feuil2!$M69*0.5,"")</f>
        <v/>
      </c>
      <c r="W69" s="29" t="str">
        <f>IF(Feuil2!$Q69&lt;&gt;"",Feuil2!$Q69*Feuil2!$M69*0.75,"")</f>
        <v/>
      </c>
      <c r="X69" s="29" t="str">
        <f>IF(Feuil2!$R69&lt;&gt;"",Feuil2!$R69*Feuil2!$M69*1,"")</f>
        <v/>
      </c>
      <c r="Y69" s="29" t="str">
        <f>IF(Feuil2!$N69="","",Feuil2!$M69-MAX(Feuil2!$U69:$X69))</f>
        <v/>
      </c>
      <c r="Z69" s="35"/>
      <c r="AA69" s="35"/>
      <c r="AB69" s="35"/>
      <c r="AC69" s="35"/>
      <c r="AD69" s="29"/>
      <c r="AE69" s="29"/>
      <c r="AF69" s="29"/>
      <c r="AG69" s="29"/>
      <c r="AH69" s="29"/>
    </row>
    <row r="70" spans="4:34" s="27" customFormat="1" x14ac:dyDescent="0.25">
      <c r="D70" s="29" t="s">
        <v>542</v>
      </c>
      <c r="E70" s="29" t="s">
        <v>508</v>
      </c>
      <c r="F70" s="29">
        <v>31</v>
      </c>
      <c r="G70" s="29" t="s">
        <v>513</v>
      </c>
      <c r="H70" s="30" t="s">
        <v>557</v>
      </c>
      <c r="I70" s="29" t="s">
        <v>299</v>
      </c>
      <c r="J70" s="29" t="s">
        <v>6</v>
      </c>
      <c r="K70" s="31">
        <v>41328</v>
      </c>
      <c r="L70" s="31">
        <v>41334</v>
      </c>
      <c r="M70" s="29">
        <v>240</v>
      </c>
      <c r="N70" s="29"/>
      <c r="O70" s="32"/>
      <c r="P70" s="29"/>
      <c r="Q70" s="29"/>
      <c r="R70" s="29"/>
      <c r="S70" s="33" t="str">
        <f>IF(AND(Feuil2!$O70="",Feuil2!$P70="",Feuil2!$Q70="",Feuil2!$R70=""),"",O70*$O$2+$P$2*P70+$Q$2*Q70+$R$2*R70)</f>
        <v/>
      </c>
      <c r="T70" s="29" t="str">
        <f t="shared" si="1"/>
        <v/>
      </c>
      <c r="U70" s="29" t="str">
        <f>IF(Feuil2!$O70&lt;&gt;"",Feuil2!$O70*Feuil2!$M70*0.25,"")</f>
        <v/>
      </c>
      <c r="V70" s="29" t="str">
        <f>IF(Feuil2!$P70&lt;&gt;"",Feuil2!$P70*Feuil2!$M70*0.5,"")</f>
        <v/>
      </c>
      <c r="W70" s="29" t="str">
        <f>IF(Feuil2!$Q70&lt;&gt;"",Feuil2!$Q70*Feuil2!$M70*0.75,"")</f>
        <v/>
      </c>
      <c r="X70" s="29" t="str">
        <f>IF(Feuil2!$R70&lt;&gt;"",Feuil2!$R70*Feuil2!$M70*1,"")</f>
        <v/>
      </c>
      <c r="Y70" s="29" t="str">
        <f>IF(Feuil2!$N70="","",Feuil2!$M70-MAX(Feuil2!$U70:$X70))</f>
        <v/>
      </c>
      <c r="Z70" s="35"/>
      <c r="AA70" s="35"/>
      <c r="AB70" s="35"/>
      <c r="AC70" s="35"/>
      <c r="AD70" s="29"/>
      <c r="AE70" s="29"/>
      <c r="AF70" s="29"/>
      <c r="AG70" s="29"/>
      <c r="AH70" s="29"/>
    </row>
    <row r="71" spans="4:34" s="27" customFormat="1" x14ac:dyDescent="0.25">
      <c r="D71" s="29" t="s">
        <v>542</v>
      </c>
      <c r="E71" s="29" t="s">
        <v>508</v>
      </c>
      <c r="F71" s="29">
        <v>31</v>
      </c>
      <c r="G71" s="29" t="s">
        <v>517</v>
      </c>
      <c r="H71" s="30" t="s">
        <v>558</v>
      </c>
      <c r="I71" s="29" t="s">
        <v>450</v>
      </c>
      <c r="J71" s="29" t="s">
        <v>108</v>
      </c>
      <c r="K71" s="31">
        <v>41326</v>
      </c>
      <c r="L71" s="31">
        <v>41333</v>
      </c>
      <c r="M71" s="29">
        <v>240</v>
      </c>
      <c r="N71" s="29"/>
      <c r="O71" s="32"/>
      <c r="P71" s="29"/>
      <c r="Q71" s="29"/>
      <c r="R71" s="29"/>
      <c r="S71" s="33" t="str">
        <f>IF(AND(Feuil2!$O71="",Feuil2!$P71="",Feuil2!$Q71="",Feuil2!$R71=""),"",O71*$O$2+$P$2*P71+$Q$2*Q71+$R$2*R71)</f>
        <v/>
      </c>
      <c r="T71" s="29" t="str">
        <f t="shared" si="1"/>
        <v/>
      </c>
      <c r="U71" s="29" t="str">
        <f>IF(Feuil2!$O71&lt;&gt;"",Feuil2!$O71*Feuil2!$M71*0.25,"")</f>
        <v/>
      </c>
      <c r="V71" s="29" t="str">
        <f>IF(Feuil2!$P71&lt;&gt;"",Feuil2!$P71*Feuil2!$M71*0.5,"")</f>
        <v/>
      </c>
      <c r="W71" s="29" t="str">
        <f>IF(Feuil2!$Q71&lt;&gt;"",Feuil2!$Q71*Feuil2!$M71*0.75,"")</f>
        <v/>
      </c>
      <c r="X71" s="29" t="str">
        <f>IF(Feuil2!$R71&lt;&gt;"",Feuil2!$R71*Feuil2!$M71*1,"")</f>
        <v/>
      </c>
      <c r="Y71" s="29" t="str">
        <f>IF(Feuil2!$N71="","",Feuil2!$M71-MAX(Feuil2!$U71:$X71))</f>
        <v/>
      </c>
      <c r="Z71" s="35"/>
      <c r="AA71" s="35"/>
      <c r="AB71" s="35"/>
      <c r="AC71" s="35"/>
      <c r="AD71" s="29"/>
      <c r="AE71" s="29"/>
      <c r="AF71" s="29"/>
      <c r="AG71" s="29"/>
      <c r="AH71" s="29"/>
    </row>
    <row r="72" spans="4:34" s="27" customFormat="1" x14ac:dyDescent="0.25">
      <c r="D72" s="29" t="s">
        <v>542</v>
      </c>
      <c r="E72" s="29" t="s">
        <v>508</v>
      </c>
      <c r="F72" s="29">
        <v>31</v>
      </c>
      <c r="G72" s="29" t="s">
        <v>517</v>
      </c>
      <c r="H72" s="30" t="s">
        <v>632</v>
      </c>
      <c r="I72" s="29" t="s">
        <v>431</v>
      </c>
      <c r="J72" s="29" t="s">
        <v>108</v>
      </c>
      <c r="K72" s="31">
        <v>41327</v>
      </c>
      <c r="L72" s="31">
        <v>41333</v>
      </c>
      <c r="M72" s="29">
        <v>240</v>
      </c>
      <c r="N72" s="29"/>
      <c r="O72" s="32"/>
      <c r="P72" s="29"/>
      <c r="Q72" s="29"/>
      <c r="R72" s="29"/>
      <c r="S72" s="33" t="str">
        <f>IF(AND(Feuil2!$O72="",Feuil2!$P72="",Feuil2!$Q72="",Feuil2!$R72=""),"",O72*$O$2+$P$2*P72+$Q$2*Q72+$R$2*R72)</f>
        <v/>
      </c>
      <c r="T72" s="29" t="str">
        <f t="shared" si="1"/>
        <v/>
      </c>
      <c r="U72" s="29" t="str">
        <f>IF(Feuil2!$O72&lt;&gt;"",Feuil2!$O72*Feuil2!$M72*0.25,"")</f>
        <v/>
      </c>
      <c r="V72" s="29" t="str">
        <f>IF(Feuil2!$P72&lt;&gt;"",Feuil2!$P72*Feuil2!$M72*0.5,"")</f>
        <v/>
      </c>
      <c r="W72" s="29" t="str">
        <f>IF(Feuil2!$Q72&lt;&gt;"",Feuil2!$Q72*Feuil2!$M72*0.75,"")</f>
        <v/>
      </c>
      <c r="X72" s="29" t="str">
        <f>IF(Feuil2!$R72&lt;&gt;"",Feuil2!$R72*Feuil2!$M72*1,"")</f>
        <v/>
      </c>
      <c r="Y72" s="29" t="str">
        <f>IF(Feuil2!$N72="","",Feuil2!$M72-MAX(Feuil2!$U72:$X72))</f>
        <v/>
      </c>
      <c r="Z72" s="35"/>
      <c r="AA72" s="35"/>
      <c r="AB72" s="35"/>
      <c r="AC72" s="35"/>
      <c r="AD72" s="29"/>
      <c r="AE72" s="29"/>
      <c r="AF72" s="29"/>
      <c r="AG72" s="29"/>
      <c r="AH72" s="29"/>
    </row>
    <row r="73" spans="4:34" s="27" customFormat="1" x14ac:dyDescent="0.25">
      <c r="D73" s="29" t="s">
        <v>542</v>
      </c>
      <c r="E73" s="29" t="s">
        <v>508</v>
      </c>
      <c r="F73" s="29">
        <v>31</v>
      </c>
      <c r="G73" s="29" t="s">
        <v>517</v>
      </c>
      <c r="H73" s="30" t="s">
        <v>633</v>
      </c>
      <c r="I73" s="29" t="s">
        <v>432</v>
      </c>
      <c r="J73" s="29" t="s">
        <v>108</v>
      </c>
      <c r="K73" s="31">
        <v>41327</v>
      </c>
      <c r="L73" s="31">
        <v>41333</v>
      </c>
      <c r="M73" s="29">
        <v>240</v>
      </c>
      <c r="N73" s="29"/>
      <c r="O73" s="32"/>
      <c r="P73" s="29"/>
      <c r="Q73" s="29"/>
      <c r="R73" s="29"/>
      <c r="S73" s="33" t="str">
        <f>IF(AND(Feuil2!$O73="",Feuil2!$P73="",Feuil2!$Q73="",Feuil2!$R73=""),"",O73*$O$2+$P$2*P73+$Q$2*Q73+$R$2*R73)</f>
        <v/>
      </c>
      <c r="T73" s="29" t="str">
        <f t="shared" si="1"/>
        <v/>
      </c>
      <c r="U73" s="29" t="str">
        <f>IF(Feuil2!$O73&lt;&gt;"",Feuil2!$O73*Feuil2!$M73*0.25,"")</f>
        <v/>
      </c>
      <c r="V73" s="29" t="str">
        <f>IF(Feuil2!$P73&lt;&gt;"",Feuil2!$P73*Feuil2!$M73*0.5,"")</f>
        <v/>
      </c>
      <c r="W73" s="29" t="str">
        <f>IF(Feuil2!$Q73&lt;&gt;"",Feuil2!$Q73*Feuil2!$M73*0.75,"")</f>
        <v/>
      </c>
      <c r="X73" s="29" t="str">
        <f>IF(Feuil2!$R73&lt;&gt;"",Feuil2!$R73*Feuil2!$M73*1,"")</f>
        <v/>
      </c>
      <c r="Y73" s="29" t="str">
        <f>IF(Feuil2!$N73="","",Feuil2!$M73-MAX(Feuil2!$U73:$X73))</f>
        <v/>
      </c>
      <c r="Z73" s="35"/>
      <c r="AA73" s="35"/>
      <c r="AB73" s="35"/>
      <c r="AC73" s="35"/>
      <c r="AD73" s="29"/>
      <c r="AE73" s="29"/>
      <c r="AF73" s="29"/>
      <c r="AG73" s="29"/>
      <c r="AH73" s="29"/>
    </row>
    <row r="74" spans="4:34" s="27" customFormat="1" x14ac:dyDescent="0.25">
      <c r="D74" s="29" t="s">
        <v>542</v>
      </c>
      <c r="E74" s="29" t="s">
        <v>508</v>
      </c>
      <c r="F74" s="29">
        <v>31</v>
      </c>
      <c r="G74" s="29" t="s">
        <v>517</v>
      </c>
      <c r="H74" s="30" t="s">
        <v>604</v>
      </c>
      <c r="I74" s="29" t="s">
        <v>433</v>
      </c>
      <c r="J74" s="29" t="s">
        <v>108</v>
      </c>
      <c r="K74" s="31">
        <v>41327</v>
      </c>
      <c r="L74" s="31">
        <v>41333</v>
      </c>
      <c r="M74" s="29">
        <v>240</v>
      </c>
      <c r="N74" s="29"/>
      <c r="O74" s="32"/>
      <c r="P74" s="29"/>
      <c r="Q74" s="29"/>
      <c r="R74" s="29"/>
      <c r="S74" s="33" t="str">
        <f>IF(AND(Feuil2!$O74="",Feuil2!$P74="",Feuil2!$Q74="",Feuil2!$R74=""),"",O74*$O$2+$P$2*P74+$Q$2*Q74+$R$2*R74)</f>
        <v/>
      </c>
      <c r="T74" s="29" t="str">
        <f t="shared" si="1"/>
        <v/>
      </c>
      <c r="U74" s="29" t="str">
        <f>IF(Feuil2!$O74&lt;&gt;"",Feuil2!$O74*Feuil2!$M74*0.25,"")</f>
        <v/>
      </c>
      <c r="V74" s="29" t="str">
        <f>IF(Feuil2!$P74&lt;&gt;"",Feuil2!$P74*Feuil2!$M74*0.5,"")</f>
        <v/>
      </c>
      <c r="W74" s="29" t="str">
        <f>IF(Feuil2!$Q74&lt;&gt;"",Feuil2!$Q74*Feuil2!$M74*0.75,"")</f>
        <v/>
      </c>
      <c r="X74" s="29" t="str">
        <f>IF(Feuil2!$R74&lt;&gt;"",Feuil2!$R74*Feuil2!$M74*1,"")</f>
        <v/>
      </c>
      <c r="Y74" s="29" t="str">
        <f>IF(Feuil2!$N74="","",Feuil2!$M74-MAX(Feuil2!$U74:$X74))</f>
        <v/>
      </c>
      <c r="Z74" s="35"/>
      <c r="AA74" s="35"/>
      <c r="AB74" s="35"/>
      <c r="AC74" s="35"/>
      <c r="AD74" s="29"/>
      <c r="AE74" s="29"/>
      <c r="AF74" s="29"/>
      <c r="AG74" s="29"/>
      <c r="AH74" s="29"/>
    </row>
    <row r="75" spans="4:34" s="27" customFormat="1" x14ac:dyDescent="0.25">
      <c r="D75" s="29" t="s">
        <v>542</v>
      </c>
      <c r="E75" s="29" t="s">
        <v>508</v>
      </c>
      <c r="F75" s="29">
        <v>31</v>
      </c>
      <c r="G75" s="29" t="s">
        <v>517</v>
      </c>
      <c r="H75" s="30" t="s">
        <v>605</v>
      </c>
      <c r="I75" s="29" t="s">
        <v>434</v>
      </c>
      <c r="J75" s="29" t="s">
        <v>108</v>
      </c>
      <c r="K75" s="31">
        <v>41327</v>
      </c>
      <c r="L75" s="31">
        <v>41333</v>
      </c>
      <c r="M75" s="29">
        <v>240</v>
      </c>
      <c r="N75" s="29"/>
      <c r="O75" s="32"/>
      <c r="P75" s="29"/>
      <c r="Q75" s="29"/>
      <c r="R75" s="29"/>
      <c r="S75" s="33" t="str">
        <f>IF(AND(Feuil2!$O75="",Feuil2!$P75="",Feuil2!$Q75="",Feuil2!$R75=""),"",O75*$O$2+$P$2*P75+$Q$2*Q75+$R$2*R75)</f>
        <v/>
      </c>
      <c r="T75" s="29" t="str">
        <f t="shared" si="1"/>
        <v/>
      </c>
      <c r="U75" s="29" t="str">
        <f>IF(Feuil2!$O75&lt;&gt;"",Feuil2!$O75*Feuil2!$M75*0.25,"")</f>
        <v/>
      </c>
      <c r="V75" s="29" t="str">
        <f>IF(Feuil2!$P75&lt;&gt;"",Feuil2!$P75*Feuil2!$M75*0.5,"")</f>
        <v/>
      </c>
      <c r="W75" s="29" t="str">
        <f>IF(Feuil2!$Q75&lt;&gt;"",Feuil2!$Q75*Feuil2!$M75*0.75,"")</f>
        <v/>
      </c>
      <c r="X75" s="29" t="str">
        <f>IF(Feuil2!$R75&lt;&gt;"",Feuil2!$R75*Feuil2!$M75*1,"")</f>
        <v/>
      </c>
      <c r="Y75" s="29" t="str">
        <f>IF(Feuil2!$N75="","",Feuil2!$M75-MAX(Feuil2!$U75:$X75))</f>
        <v/>
      </c>
      <c r="Z75" s="35"/>
      <c r="AA75" s="35"/>
      <c r="AB75" s="35"/>
      <c r="AC75" s="35"/>
      <c r="AD75" s="29"/>
      <c r="AE75" s="29"/>
      <c r="AF75" s="29"/>
      <c r="AG75" s="29"/>
      <c r="AH75" s="29"/>
    </row>
    <row r="76" spans="4:34" s="27" customFormat="1" x14ac:dyDescent="0.25">
      <c r="D76" s="29" t="s">
        <v>542</v>
      </c>
      <c r="E76" s="29" t="s">
        <v>508</v>
      </c>
      <c r="F76" s="29">
        <v>31</v>
      </c>
      <c r="G76" s="29" t="s">
        <v>517</v>
      </c>
      <c r="H76" s="30" t="s">
        <v>606</v>
      </c>
      <c r="I76" s="29" t="s">
        <v>435</v>
      </c>
      <c r="J76" s="29" t="s">
        <v>108</v>
      </c>
      <c r="K76" s="31">
        <v>41328</v>
      </c>
      <c r="L76" s="31">
        <v>41333</v>
      </c>
      <c r="M76" s="29">
        <v>240</v>
      </c>
      <c r="N76" s="29"/>
      <c r="O76" s="32"/>
      <c r="P76" s="29"/>
      <c r="Q76" s="29"/>
      <c r="R76" s="29"/>
      <c r="S76" s="33" t="str">
        <f>IF(AND(Feuil2!$O76="",Feuil2!$P76="",Feuil2!$Q76="",Feuil2!$R76=""),"",O76*$O$2+$P$2*P76+$Q$2*Q76+$R$2*R76)</f>
        <v/>
      </c>
      <c r="T76" s="29" t="str">
        <f t="shared" si="1"/>
        <v/>
      </c>
      <c r="U76" s="29" t="str">
        <f>IF(Feuil2!$O76&lt;&gt;"",Feuil2!$O76*Feuil2!$M76*0.25,"")</f>
        <v/>
      </c>
      <c r="V76" s="29" t="str">
        <f>IF(Feuil2!$P76&lt;&gt;"",Feuil2!$P76*Feuil2!$M76*0.5,"")</f>
        <v/>
      </c>
      <c r="W76" s="29" t="str">
        <f>IF(Feuil2!$Q76&lt;&gt;"",Feuil2!$Q76*Feuil2!$M76*0.75,"")</f>
        <v/>
      </c>
      <c r="X76" s="29" t="str">
        <f>IF(Feuil2!$R76&lt;&gt;"",Feuil2!$R76*Feuil2!$M76*1,"")</f>
        <v/>
      </c>
      <c r="Y76" s="29" t="str">
        <f>IF(Feuil2!$N76="","",Feuil2!$M76-MAX(Feuil2!$U76:$X76))</f>
        <v/>
      </c>
      <c r="Z76" s="35"/>
      <c r="AA76" s="35"/>
      <c r="AB76" s="35"/>
      <c r="AC76" s="35"/>
      <c r="AD76" s="29"/>
      <c r="AE76" s="29"/>
      <c r="AF76" s="29"/>
      <c r="AG76" s="29"/>
      <c r="AH76" s="29"/>
    </row>
    <row r="77" spans="4:34" s="27" customFormat="1" x14ac:dyDescent="0.25">
      <c r="D77" s="29" t="s">
        <v>542</v>
      </c>
      <c r="E77" s="29" t="s">
        <v>508</v>
      </c>
      <c r="F77" s="29">
        <v>31</v>
      </c>
      <c r="G77" s="29" t="s">
        <v>517</v>
      </c>
      <c r="H77" s="30" t="s">
        <v>615</v>
      </c>
      <c r="I77" s="29" t="s">
        <v>436</v>
      </c>
      <c r="J77" s="29" t="s">
        <v>108</v>
      </c>
      <c r="K77" s="31">
        <v>41337</v>
      </c>
      <c r="L77" s="31">
        <v>41343</v>
      </c>
      <c r="M77" s="29">
        <v>240</v>
      </c>
      <c r="N77" s="29"/>
      <c r="O77" s="32"/>
      <c r="P77" s="29"/>
      <c r="Q77" s="29"/>
      <c r="R77" s="29"/>
      <c r="S77" s="33" t="str">
        <f>IF(AND(Feuil2!$O77="",Feuil2!$P77="",Feuil2!$Q77="",Feuil2!$R77=""),"",O77*$O$2+$P$2*P77+$Q$2*Q77+$R$2*R77)</f>
        <v/>
      </c>
      <c r="T77" s="29" t="str">
        <f t="shared" si="1"/>
        <v/>
      </c>
      <c r="U77" s="29" t="str">
        <f>IF(Feuil2!$O77&lt;&gt;"",Feuil2!$O77*Feuil2!$M77*0.25,"")</f>
        <v/>
      </c>
      <c r="V77" s="29" t="str">
        <f>IF(Feuil2!$P77&lt;&gt;"",Feuil2!$P77*Feuil2!$M77*0.5,"")</f>
        <v/>
      </c>
      <c r="W77" s="29" t="str">
        <f>IF(Feuil2!$Q77&lt;&gt;"",Feuil2!$Q77*Feuil2!$M77*0.75,"")</f>
        <v/>
      </c>
      <c r="X77" s="29" t="str">
        <f>IF(Feuil2!$R77&lt;&gt;"",Feuil2!$R77*Feuil2!$M77*1,"")</f>
        <v/>
      </c>
      <c r="Y77" s="29" t="str">
        <f>IF(Feuil2!$N77="","",Feuil2!$M77-MAX(Feuil2!$U77:$X77))</f>
        <v/>
      </c>
      <c r="Z77" s="35"/>
      <c r="AA77" s="35"/>
      <c r="AB77" s="35"/>
      <c r="AC77" s="35"/>
      <c r="AD77" s="29"/>
      <c r="AE77" s="29"/>
      <c r="AF77" s="29"/>
      <c r="AG77" s="29"/>
      <c r="AH77" s="29"/>
    </row>
    <row r="78" spans="4:34" s="27" customFormat="1" x14ac:dyDescent="0.25">
      <c r="D78" s="29" t="s">
        <v>542</v>
      </c>
      <c r="E78" s="29" t="s">
        <v>508</v>
      </c>
      <c r="F78" s="29">
        <v>31</v>
      </c>
      <c r="G78" s="29" t="s">
        <v>517</v>
      </c>
      <c r="H78" s="30" t="s">
        <v>613</v>
      </c>
      <c r="I78" s="29" t="s">
        <v>437</v>
      </c>
      <c r="J78" s="29" t="s">
        <v>108</v>
      </c>
      <c r="K78" s="31">
        <v>41336</v>
      </c>
      <c r="L78" s="31">
        <v>41342</v>
      </c>
      <c r="M78" s="29">
        <v>240</v>
      </c>
      <c r="N78" s="29"/>
      <c r="O78" s="32"/>
      <c r="P78" s="29"/>
      <c r="Q78" s="29"/>
      <c r="R78" s="29"/>
      <c r="S78" s="33" t="str">
        <f>IF(AND(Feuil2!$O78="",Feuil2!$P78="",Feuil2!$Q78="",Feuil2!$R78=""),"",O78*$O$2+$P$2*P78+$Q$2*Q78+$R$2*R78)</f>
        <v/>
      </c>
      <c r="T78" s="29" t="str">
        <f t="shared" si="1"/>
        <v/>
      </c>
      <c r="U78" s="29" t="str">
        <f>IF(Feuil2!$O78&lt;&gt;"",Feuil2!$O78*Feuil2!$M78*0.25,"")</f>
        <v/>
      </c>
      <c r="V78" s="29" t="str">
        <f>IF(Feuil2!$P78&lt;&gt;"",Feuil2!$P78*Feuil2!$M78*0.5,"")</f>
        <v/>
      </c>
      <c r="W78" s="29" t="str">
        <f>IF(Feuil2!$Q78&lt;&gt;"",Feuil2!$Q78*Feuil2!$M78*0.75,"")</f>
        <v/>
      </c>
      <c r="X78" s="29" t="str">
        <f>IF(Feuil2!$R78&lt;&gt;"",Feuil2!$R78*Feuil2!$M78*1,"")</f>
        <v/>
      </c>
      <c r="Y78" s="29" t="str">
        <f>IF(Feuil2!$N78="","",Feuil2!$M78-MAX(Feuil2!$U78:$X78))</f>
        <v/>
      </c>
      <c r="Z78" s="35"/>
      <c r="AA78" s="35"/>
      <c r="AB78" s="35"/>
      <c r="AC78" s="35"/>
      <c r="AD78" s="29"/>
      <c r="AE78" s="29"/>
      <c r="AF78" s="29"/>
      <c r="AG78" s="29"/>
      <c r="AH78" s="29"/>
    </row>
    <row r="79" spans="4:34" s="27" customFormat="1" x14ac:dyDescent="0.25">
      <c r="D79" s="29" t="s">
        <v>542</v>
      </c>
      <c r="E79" s="29" t="s">
        <v>508</v>
      </c>
      <c r="F79" s="29">
        <v>31</v>
      </c>
      <c r="G79" s="29" t="s">
        <v>517</v>
      </c>
      <c r="H79" s="30" t="s">
        <v>614</v>
      </c>
      <c r="I79" s="29" t="s">
        <v>438</v>
      </c>
      <c r="J79" s="29" t="s">
        <v>108</v>
      </c>
      <c r="K79" s="31">
        <v>41337</v>
      </c>
      <c r="L79" s="31">
        <v>41343</v>
      </c>
      <c r="M79" s="29">
        <v>240</v>
      </c>
      <c r="N79" s="29"/>
      <c r="O79" s="32"/>
      <c r="P79" s="29"/>
      <c r="Q79" s="29"/>
      <c r="R79" s="29"/>
      <c r="S79" s="33" t="str">
        <f>IF(AND(Feuil2!$O79="",Feuil2!$P79="",Feuil2!$Q79="",Feuil2!$R79=""),"",O79*$O$2+$P$2*P79+$Q$2*Q79+$R$2*R79)</f>
        <v/>
      </c>
      <c r="T79" s="29" t="str">
        <f t="shared" si="1"/>
        <v/>
      </c>
      <c r="U79" s="29" t="str">
        <f>IF(Feuil2!$O79&lt;&gt;"",Feuil2!$O79*Feuil2!$M79*0.25,"")</f>
        <v/>
      </c>
      <c r="V79" s="29" t="str">
        <f>IF(Feuil2!$P79&lt;&gt;"",Feuil2!$P79*Feuil2!$M79*0.5,"")</f>
        <v/>
      </c>
      <c r="W79" s="29" t="str">
        <f>IF(Feuil2!$Q79&lt;&gt;"",Feuil2!$Q79*Feuil2!$M79*0.75,"")</f>
        <v/>
      </c>
      <c r="X79" s="29" t="str">
        <f>IF(Feuil2!$R79&lt;&gt;"",Feuil2!$R79*Feuil2!$M79*1,"")</f>
        <v/>
      </c>
      <c r="Y79" s="29" t="str">
        <f>IF(Feuil2!$N79="","",Feuil2!$M79-MAX(Feuil2!$U79:$X79))</f>
        <v/>
      </c>
      <c r="Z79" s="35"/>
      <c r="AA79" s="35"/>
      <c r="AB79" s="35"/>
      <c r="AC79" s="35"/>
      <c r="AD79" s="29"/>
      <c r="AE79" s="29"/>
      <c r="AF79" s="29"/>
      <c r="AG79" s="29"/>
      <c r="AH79" s="29"/>
    </row>
    <row r="80" spans="4:34" s="27" customFormat="1" x14ac:dyDescent="0.25">
      <c r="D80" s="29" t="s">
        <v>542</v>
      </c>
      <c r="E80" s="29" t="s">
        <v>508</v>
      </c>
      <c r="F80" s="29">
        <v>31</v>
      </c>
      <c r="G80" s="29" t="s">
        <v>523</v>
      </c>
      <c r="H80" s="30" t="s">
        <v>567</v>
      </c>
      <c r="I80" s="29" t="s">
        <v>116</v>
      </c>
      <c r="J80" s="29" t="s">
        <v>35</v>
      </c>
      <c r="K80" s="31">
        <v>41334</v>
      </c>
      <c r="L80" s="31">
        <v>41335</v>
      </c>
      <c r="M80" s="29">
        <v>240</v>
      </c>
      <c r="N80" s="29"/>
      <c r="O80" s="32"/>
      <c r="P80" s="29"/>
      <c r="Q80" s="29"/>
      <c r="R80" s="29"/>
      <c r="S80" s="33" t="str">
        <f>IF(AND(Feuil2!$O80="",Feuil2!$P80="",Feuil2!$Q80="",Feuil2!$R80=""),"",O80*$O$2+$P$2*P80+$Q$2*Q80+$R$2*R80)</f>
        <v/>
      </c>
      <c r="T80" s="29" t="str">
        <f t="shared" si="1"/>
        <v/>
      </c>
      <c r="U80" s="29" t="str">
        <f>IF(Feuil2!$O80&lt;&gt;"",Feuil2!$O80*Feuil2!$M80*0.25,"")</f>
        <v/>
      </c>
      <c r="V80" s="29" t="str">
        <f>IF(Feuil2!$P80&lt;&gt;"",Feuil2!$P80*Feuil2!$M80*0.5,"")</f>
        <v/>
      </c>
      <c r="W80" s="29" t="str">
        <f>IF(Feuil2!$Q80&lt;&gt;"",Feuil2!$Q80*Feuil2!$M80*0.75,"")</f>
        <v/>
      </c>
      <c r="X80" s="29" t="str">
        <f>IF(Feuil2!$R80&lt;&gt;"",Feuil2!$R80*Feuil2!$M80*1,"")</f>
        <v/>
      </c>
      <c r="Y80" s="29" t="str">
        <f>IF(Feuil2!$N80="","",Feuil2!$M80-MAX(Feuil2!$U80:$X80))</f>
        <v/>
      </c>
      <c r="Z80" s="35"/>
      <c r="AA80" s="35"/>
      <c r="AB80" s="35"/>
      <c r="AC80" s="35"/>
      <c r="AD80" s="29"/>
      <c r="AE80" s="29"/>
      <c r="AF80" s="29"/>
      <c r="AG80" s="29"/>
      <c r="AH80" s="29"/>
    </row>
    <row r="81" spans="4:34" s="27" customFormat="1" x14ac:dyDescent="0.25">
      <c r="D81" s="29" t="s">
        <v>542</v>
      </c>
      <c r="E81" s="29" t="s">
        <v>508</v>
      </c>
      <c r="F81" s="29">
        <v>32</v>
      </c>
      <c r="G81" s="29" t="s">
        <v>513</v>
      </c>
      <c r="H81" s="30" t="s">
        <v>568</v>
      </c>
      <c r="I81" s="29" t="s">
        <v>420</v>
      </c>
      <c r="J81" s="29" t="s">
        <v>28</v>
      </c>
      <c r="K81" s="31">
        <v>41327</v>
      </c>
      <c r="L81" s="31">
        <v>41333</v>
      </c>
      <c r="M81" s="29">
        <v>240</v>
      </c>
      <c r="N81" s="29"/>
      <c r="O81" s="32"/>
      <c r="P81" s="29"/>
      <c r="Q81" s="29"/>
      <c r="R81" s="29"/>
      <c r="S81" s="33" t="str">
        <f>IF(AND(Feuil2!$O81="",Feuil2!$P81="",Feuil2!$Q81="",Feuil2!$R81=""),"",O81*$O$2+$P$2*P81+$Q$2*Q81+$R$2*R81)</f>
        <v/>
      </c>
      <c r="T81" s="29" t="str">
        <f t="shared" si="1"/>
        <v/>
      </c>
      <c r="U81" s="29" t="str">
        <f>IF(Feuil2!$O81&lt;&gt;"",Feuil2!$O81*Feuil2!$M81*0.25,"")</f>
        <v/>
      </c>
      <c r="V81" s="29" t="str">
        <f>IF(Feuil2!$P81&lt;&gt;"",Feuil2!$P81*Feuil2!$M81*0.5,"")</f>
        <v/>
      </c>
      <c r="W81" s="29" t="str">
        <f>IF(Feuil2!$Q81&lt;&gt;"",Feuil2!$Q81*Feuil2!$M81*0.75,"")</f>
        <v/>
      </c>
      <c r="X81" s="29" t="str">
        <f>IF(Feuil2!$R81&lt;&gt;"",Feuil2!$R81*Feuil2!$M81*1,"")</f>
        <v/>
      </c>
      <c r="Y81" s="29" t="str">
        <f>IF(Feuil2!$N81="","",Feuil2!$M81-MAX(Feuil2!$U81:$X81))</f>
        <v/>
      </c>
      <c r="Z81" s="35"/>
      <c r="AA81" s="35"/>
      <c r="AB81" s="35"/>
      <c r="AC81" s="35"/>
      <c r="AD81" s="29"/>
      <c r="AE81" s="29"/>
      <c r="AF81" s="29"/>
      <c r="AG81" s="29"/>
      <c r="AH81" s="29"/>
    </row>
    <row r="82" spans="4:34" s="27" customFormat="1" x14ac:dyDescent="0.25">
      <c r="D82" s="29" t="s">
        <v>542</v>
      </c>
      <c r="E82" s="29" t="s">
        <v>508</v>
      </c>
      <c r="F82" s="29">
        <v>32</v>
      </c>
      <c r="G82" s="29" t="s">
        <v>517</v>
      </c>
      <c r="H82" s="30" t="s">
        <v>616</v>
      </c>
      <c r="I82" s="29" t="s">
        <v>422</v>
      </c>
      <c r="J82" s="29" t="s">
        <v>108</v>
      </c>
      <c r="K82" s="31">
        <v>41328</v>
      </c>
      <c r="L82" s="31">
        <v>41334</v>
      </c>
      <c r="M82" s="29">
        <v>240</v>
      </c>
      <c r="N82" s="29"/>
      <c r="O82" s="32"/>
      <c r="P82" s="29"/>
      <c r="Q82" s="29"/>
      <c r="R82" s="29"/>
      <c r="S82" s="33" t="str">
        <f>IF(AND(Feuil2!$O82="",Feuil2!$P82="",Feuil2!$Q82="",Feuil2!$R82=""),"",O82*$O$2+$P$2*P82+$Q$2*Q82+$R$2*R82)</f>
        <v/>
      </c>
      <c r="T82" s="29" t="str">
        <f t="shared" si="1"/>
        <v/>
      </c>
      <c r="U82" s="29" t="str">
        <f>IF(Feuil2!$O82&lt;&gt;"",Feuil2!$O82*Feuil2!$M82*0.25,"")</f>
        <v/>
      </c>
      <c r="V82" s="29" t="str">
        <f>IF(Feuil2!$P82&lt;&gt;"",Feuil2!$P82*Feuil2!$M82*0.5,"")</f>
        <v/>
      </c>
      <c r="W82" s="29" t="str">
        <f>IF(Feuil2!$Q82&lt;&gt;"",Feuil2!$Q82*Feuil2!$M82*0.75,"")</f>
        <v/>
      </c>
      <c r="X82" s="29" t="str">
        <f>IF(Feuil2!$R82&lt;&gt;"",Feuil2!$R82*Feuil2!$M82*1,"")</f>
        <v/>
      </c>
      <c r="Y82" s="29" t="str">
        <f>IF(Feuil2!$N82="","",Feuil2!$M82-MAX(Feuil2!$U82:$X82))</f>
        <v/>
      </c>
      <c r="Z82" s="35"/>
      <c r="AA82" s="35"/>
      <c r="AB82" s="35"/>
      <c r="AC82" s="35"/>
      <c r="AD82" s="29"/>
      <c r="AE82" s="29"/>
      <c r="AF82" s="29"/>
      <c r="AG82" s="29"/>
      <c r="AH82" s="29"/>
    </row>
    <row r="83" spans="4:34" s="27" customFormat="1" x14ac:dyDescent="0.25">
      <c r="D83" s="29" t="s">
        <v>542</v>
      </c>
      <c r="E83" s="29" t="s">
        <v>508</v>
      </c>
      <c r="F83" s="29">
        <v>32</v>
      </c>
      <c r="G83" s="29" t="s">
        <v>517</v>
      </c>
      <c r="H83" s="30" t="s">
        <v>616</v>
      </c>
      <c r="I83" s="29" t="s">
        <v>423</v>
      </c>
      <c r="J83" s="29" t="s">
        <v>108</v>
      </c>
      <c r="K83" s="31">
        <v>41335</v>
      </c>
      <c r="L83" s="31">
        <v>41340</v>
      </c>
      <c r="M83" s="29">
        <v>240</v>
      </c>
      <c r="N83" s="29"/>
      <c r="O83" s="32"/>
      <c r="P83" s="29"/>
      <c r="Q83" s="29"/>
      <c r="R83" s="29"/>
      <c r="S83" s="33" t="str">
        <f>IF(AND(Feuil2!$O83="",Feuil2!$P83="",Feuil2!$Q83="",Feuil2!$R83=""),"",O83*$O$2+$P$2*P83+$Q$2*Q83+$R$2*R83)</f>
        <v/>
      </c>
      <c r="T83" s="29" t="str">
        <f t="shared" si="1"/>
        <v/>
      </c>
      <c r="U83" s="29" t="str">
        <f>IF(Feuil2!$O83&lt;&gt;"",Feuil2!$O83*Feuil2!$M83*0.25,"")</f>
        <v/>
      </c>
      <c r="V83" s="29" t="str">
        <f>IF(Feuil2!$P83&lt;&gt;"",Feuil2!$P83*Feuil2!$M83*0.5,"")</f>
        <v/>
      </c>
      <c r="W83" s="29" t="str">
        <f>IF(Feuil2!$Q83&lt;&gt;"",Feuil2!$Q83*Feuil2!$M83*0.75,"")</f>
        <v/>
      </c>
      <c r="X83" s="29" t="str">
        <f>IF(Feuil2!$R83&lt;&gt;"",Feuil2!$R83*Feuil2!$M83*1,"")</f>
        <v/>
      </c>
      <c r="Y83" s="29" t="str">
        <f>IF(Feuil2!$N83="","",Feuil2!$M83-MAX(Feuil2!$U83:$X83))</f>
        <v/>
      </c>
      <c r="Z83" s="35"/>
      <c r="AA83" s="35"/>
      <c r="AB83" s="35"/>
      <c r="AC83" s="35"/>
      <c r="AD83" s="29"/>
      <c r="AE83" s="29"/>
      <c r="AF83" s="29"/>
      <c r="AG83" s="29"/>
      <c r="AH83" s="29"/>
    </row>
    <row r="84" spans="4:34" s="27" customFormat="1" x14ac:dyDescent="0.25">
      <c r="D84" s="29" t="s">
        <v>542</v>
      </c>
      <c r="E84" s="29" t="s">
        <v>508</v>
      </c>
      <c r="F84" s="29">
        <v>32</v>
      </c>
      <c r="G84" s="29" t="s">
        <v>517</v>
      </c>
      <c r="H84" s="30" t="s">
        <v>617</v>
      </c>
      <c r="I84" s="29" t="s">
        <v>425</v>
      </c>
      <c r="J84" s="29" t="s">
        <v>108</v>
      </c>
      <c r="K84" s="31">
        <v>41328</v>
      </c>
      <c r="L84" s="31">
        <v>41334</v>
      </c>
      <c r="M84" s="29">
        <v>240</v>
      </c>
      <c r="N84" s="29"/>
      <c r="O84" s="32"/>
      <c r="P84" s="29"/>
      <c r="Q84" s="29"/>
      <c r="R84" s="29"/>
      <c r="S84" s="33" t="str">
        <f>IF(AND(Feuil2!$O84="",Feuil2!$P84="",Feuil2!$Q84="",Feuil2!$R84=""),"",O84*$O$2+$P$2*P84+$Q$2*Q84+$R$2*R84)</f>
        <v/>
      </c>
      <c r="T84" s="29" t="str">
        <f t="shared" si="1"/>
        <v/>
      </c>
      <c r="U84" s="29" t="str">
        <f>IF(Feuil2!$O84&lt;&gt;"",Feuil2!$O84*Feuil2!$M84*0.25,"")</f>
        <v/>
      </c>
      <c r="V84" s="29" t="str">
        <f>IF(Feuil2!$P84&lt;&gt;"",Feuil2!$P84*Feuil2!$M84*0.5,"")</f>
        <v/>
      </c>
      <c r="W84" s="29" t="str">
        <f>IF(Feuil2!$Q84&lt;&gt;"",Feuil2!$Q84*Feuil2!$M84*0.75,"")</f>
        <v/>
      </c>
      <c r="X84" s="29" t="str">
        <f>IF(Feuil2!$R84&lt;&gt;"",Feuil2!$R84*Feuil2!$M84*1,"")</f>
        <v/>
      </c>
      <c r="Y84" s="29" t="str">
        <f>IF(Feuil2!$N84="","",Feuil2!$M84-MAX(Feuil2!$U84:$X84))</f>
        <v/>
      </c>
      <c r="Z84" s="35"/>
      <c r="AA84" s="35"/>
      <c r="AB84" s="35"/>
      <c r="AC84" s="35"/>
      <c r="AD84" s="29"/>
      <c r="AE84" s="29"/>
      <c r="AF84" s="29"/>
      <c r="AG84" s="29"/>
      <c r="AH84" s="29"/>
    </row>
    <row r="85" spans="4:34" s="27" customFormat="1" x14ac:dyDescent="0.25">
      <c r="D85" s="29" t="s">
        <v>542</v>
      </c>
      <c r="E85" s="29" t="s">
        <v>508</v>
      </c>
      <c r="F85" s="29">
        <v>32</v>
      </c>
      <c r="G85" s="29" t="s">
        <v>517</v>
      </c>
      <c r="H85" s="30" t="s">
        <v>617</v>
      </c>
      <c r="I85" s="29" t="s">
        <v>426</v>
      </c>
      <c r="J85" s="29" t="s">
        <v>108</v>
      </c>
      <c r="K85" s="31">
        <v>41335</v>
      </c>
      <c r="L85" s="31">
        <v>41340</v>
      </c>
      <c r="M85" s="29">
        <v>240</v>
      </c>
      <c r="N85" s="29"/>
      <c r="O85" s="32"/>
      <c r="P85" s="29"/>
      <c r="Q85" s="29"/>
      <c r="R85" s="29"/>
      <c r="S85" s="33" t="str">
        <f>IF(AND(Feuil2!$O85="",Feuil2!$P85="",Feuil2!$Q85="",Feuil2!$R85=""),"",O85*$O$2+$P$2*P85+$Q$2*Q85+$R$2*R85)</f>
        <v/>
      </c>
      <c r="T85" s="29" t="str">
        <f t="shared" si="1"/>
        <v/>
      </c>
      <c r="U85" s="29" t="str">
        <f>IF(Feuil2!$O85&lt;&gt;"",Feuil2!$O85*Feuil2!$M85*0.25,"")</f>
        <v/>
      </c>
      <c r="V85" s="29" t="str">
        <f>IF(Feuil2!$P85&lt;&gt;"",Feuil2!$P85*Feuil2!$M85*0.5,"")</f>
        <v/>
      </c>
      <c r="W85" s="29" t="str">
        <f>IF(Feuil2!$Q85&lt;&gt;"",Feuil2!$Q85*Feuil2!$M85*0.75,"")</f>
        <v/>
      </c>
      <c r="X85" s="29" t="str">
        <f>IF(Feuil2!$R85&lt;&gt;"",Feuil2!$R85*Feuil2!$M85*1,"")</f>
        <v/>
      </c>
      <c r="Y85" s="29" t="str">
        <f>IF(Feuil2!$N85="","",Feuil2!$M85-MAX(Feuil2!$U85:$X85))</f>
        <v/>
      </c>
      <c r="Z85" s="35"/>
      <c r="AA85" s="35"/>
      <c r="AB85" s="35"/>
      <c r="AC85" s="35"/>
      <c r="AD85" s="29"/>
      <c r="AE85" s="29"/>
      <c r="AF85" s="29"/>
      <c r="AG85" s="29"/>
      <c r="AH85" s="29"/>
    </row>
    <row r="86" spans="4:34" s="27" customFormat="1" x14ac:dyDescent="0.25">
      <c r="D86" s="29" t="s">
        <v>542</v>
      </c>
      <c r="E86" s="29" t="s">
        <v>508</v>
      </c>
      <c r="F86" s="29">
        <v>32</v>
      </c>
      <c r="G86" s="29" t="s">
        <v>517</v>
      </c>
      <c r="H86" s="30" t="s">
        <v>618</v>
      </c>
      <c r="I86" s="29" t="s">
        <v>440</v>
      </c>
      <c r="J86" s="29" t="s">
        <v>108</v>
      </c>
      <c r="K86" s="31">
        <v>41328</v>
      </c>
      <c r="L86" s="31">
        <v>41334</v>
      </c>
      <c r="M86" s="29">
        <v>240</v>
      </c>
      <c r="N86" s="29"/>
      <c r="O86" s="32"/>
      <c r="P86" s="29"/>
      <c r="Q86" s="29"/>
      <c r="R86" s="29"/>
      <c r="S86" s="33" t="str">
        <f>IF(AND(Feuil2!$O86="",Feuil2!$P86="",Feuil2!$Q86="",Feuil2!$R86=""),"",O86*$O$2+$P$2*P86+$Q$2*Q86+$R$2*R86)</f>
        <v/>
      </c>
      <c r="T86" s="29" t="str">
        <f t="shared" si="1"/>
        <v/>
      </c>
      <c r="U86" s="29" t="str">
        <f>IF(Feuil2!$O86&lt;&gt;"",Feuil2!$O86*Feuil2!$M86*0.25,"")</f>
        <v/>
      </c>
      <c r="V86" s="29" t="str">
        <f>IF(Feuil2!$P86&lt;&gt;"",Feuil2!$P86*Feuil2!$M86*0.5,"")</f>
        <v/>
      </c>
      <c r="W86" s="29" t="str">
        <f>IF(Feuil2!$Q86&lt;&gt;"",Feuil2!$Q86*Feuil2!$M86*0.75,"")</f>
        <v/>
      </c>
      <c r="X86" s="29" t="str">
        <f>IF(Feuil2!$R86&lt;&gt;"",Feuil2!$R86*Feuil2!$M86*1,"")</f>
        <v/>
      </c>
      <c r="Y86" s="29" t="str">
        <f>IF(Feuil2!$N86="","",Feuil2!$M86-MAX(Feuil2!$U86:$X86))</f>
        <v/>
      </c>
      <c r="Z86" s="35"/>
      <c r="AA86" s="35"/>
      <c r="AB86" s="35"/>
      <c r="AC86" s="35"/>
      <c r="AD86" s="29"/>
      <c r="AE86" s="29"/>
      <c r="AF86" s="29"/>
      <c r="AG86" s="29"/>
      <c r="AH86" s="29"/>
    </row>
    <row r="87" spans="4:34" s="27" customFormat="1" x14ac:dyDescent="0.25">
      <c r="D87" s="29" t="s">
        <v>542</v>
      </c>
      <c r="E87" s="29" t="s">
        <v>508</v>
      </c>
      <c r="F87" s="29">
        <v>32</v>
      </c>
      <c r="G87" s="29" t="s">
        <v>517</v>
      </c>
      <c r="H87" s="30" t="s">
        <v>618</v>
      </c>
      <c r="I87" s="29" t="s">
        <v>441</v>
      </c>
      <c r="J87" s="29" t="s">
        <v>108</v>
      </c>
      <c r="K87" s="31">
        <v>41335</v>
      </c>
      <c r="L87" s="31">
        <v>41340</v>
      </c>
      <c r="M87" s="29">
        <v>240</v>
      </c>
      <c r="N87" s="29"/>
      <c r="O87" s="32"/>
      <c r="P87" s="29"/>
      <c r="Q87" s="29"/>
      <c r="R87" s="29"/>
      <c r="S87" s="33" t="str">
        <f>IF(AND(Feuil2!$O87="",Feuil2!$P87="",Feuil2!$Q87="",Feuil2!$R87=""),"",O87*$O$2+$P$2*P87+$Q$2*Q87+$R$2*R87)</f>
        <v/>
      </c>
      <c r="T87" s="29" t="str">
        <f t="shared" si="1"/>
        <v/>
      </c>
      <c r="U87" s="29" t="str">
        <f>IF(Feuil2!$O87&lt;&gt;"",Feuil2!$O87*Feuil2!$M87*0.25,"")</f>
        <v/>
      </c>
      <c r="V87" s="29" t="str">
        <f>IF(Feuil2!$P87&lt;&gt;"",Feuil2!$P87*Feuil2!$M87*0.5,"")</f>
        <v/>
      </c>
      <c r="W87" s="29" t="str">
        <f>IF(Feuil2!$Q87&lt;&gt;"",Feuil2!$Q87*Feuil2!$M87*0.75,"")</f>
        <v/>
      </c>
      <c r="X87" s="29" t="str">
        <f>IF(Feuil2!$R87&lt;&gt;"",Feuil2!$R87*Feuil2!$M87*1,"")</f>
        <v/>
      </c>
      <c r="Y87" s="29" t="str">
        <f>IF(Feuil2!$N87="","",Feuil2!$M87-MAX(Feuil2!$U87:$X87))</f>
        <v/>
      </c>
      <c r="Z87" s="35"/>
      <c r="AA87" s="35"/>
      <c r="AB87" s="35"/>
      <c r="AC87" s="35"/>
      <c r="AD87" s="29"/>
      <c r="AE87" s="29"/>
      <c r="AF87" s="29"/>
      <c r="AG87" s="29"/>
      <c r="AH87" s="29"/>
    </row>
    <row r="88" spans="4:34" s="27" customFormat="1" x14ac:dyDescent="0.25">
      <c r="D88" s="29" t="s">
        <v>542</v>
      </c>
      <c r="E88" s="29" t="s">
        <v>508</v>
      </c>
      <c r="F88" s="29">
        <v>32</v>
      </c>
      <c r="G88" s="29" t="s">
        <v>523</v>
      </c>
      <c r="H88" s="30" t="s">
        <v>576</v>
      </c>
      <c r="I88" s="29" t="s">
        <v>456</v>
      </c>
      <c r="J88" s="29" t="s">
        <v>9</v>
      </c>
      <c r="K88" s="31">
        <v>41325</v>
      </c>
      <c r="L88" s="31">
        <v>41336</v>
      </c>
      <c r="M88" s="29">
        <v>240</v>
      </c>
      <c r="N88" s="29"/>
      <c r="O88" s="32"/>
      <c r="P88" s="29"/>
      <c r="Q88" s="29"/>
      <c r="R88" s="29"/>
      <c r="S88" s="33" t="str">
        <f>IF(AND(Feuil2!$O88="",Feuil2!$P88="",Feuil2!$Q88="",Feuil2!$R88=""),"",O88*$O$2+$P$2*P88+$Q$2*Q88+$R$2*R88)</f>
        <v/>
      </c>
      <c r="T88" s="29" t="str">
        <f t="shared" si="1"/>
        <v/>
      </c>
      <c r="U88" s="29" t="str">
        <f>IF(Feuil2!$O88&lt;&gt;"",Feuil2!$O88*Feuil2!$M88*0.25,"")</f>
        <v/>
      </c>
      <c r="V88" s="29" t="str">
        <f>IF(Feuil2!$P88&lt;&gt;"",Feuil2!$P88*Feuil2!$M88*0.5,"")</f>
        <v/>
      </c>
      <c r="W88" s="29" t="str">
        <f>IF(Feuil2!$Q88&lt;&gt;"",Feuil2!$Q88*Feuil2!$M88*0.75,"")</f>
        <v/>
      </c>
      <c r="X88" s="29" t="str">
        <f>IF(Feuil2!$R88&lt;&gt;"",Feuil2!$R88*Feuil2!$M88*1,"")</f>
        <v/>
      </c>
      <c r="Y88" s="29" t="str">
        <f>IF(Feuil2!$N88="","",Feuil2!$M88-MAX(Feuil2!$U88:$X88))</f>
        <v/>
      </c>
      <c r="Z88" s="35"/>
      <c r="AA88" s="35"/>
      <c r="AB88" s="35"/>
      <c r="AC88" s="35"/>
      <c r="AD88" s="29"/>
      <c r="AE88" s="29"/>
      <c r="AF88" s="29"/>
      <c r="AG88" s="29"/>
      <c r="AH88" s="29"/>
    </row>
    <row r="89" spans="4:34" s="27" customFormat="1" x14ac:dyDescent="0.25">
      <c r="D89" s="29" t="s">
        <v>542</v>
      </c>
      <c r="E89" s="29" t="s">
        <v>508</v>
      </c>
      <c r="F89" s="29">
        <v>33</v>
      </c>
      <c r="G89" s="29" t="s">
        <v>513</v>
      </c>
      <c r="H89" s="30" t="s">
        <v>580</v>
      </c>
      <c r="I89" s="29" t="s">
        <v>451</v>
      </c>
      <c r="J89" s="29" t="s">
        <v>29</v>
      </c>
      <c r="K89" s="31">
        <v>41318</v>
      </c>
      <c r="L89" s="31">
        <v>41325</v>
      </c>
      <c r="M89" s="29">
        <v>240</v>
      </c>
      <c r="N89" s="29"/>
      <c r="O89" s="32"/>
      <c r="P89" s="29"/>
      <c r="Q89" s="29"/>
      <c r="R89" s="29"/>
      <c r="S89" s="33" t="str">
        <f>IF(AND(Feuil2!$O89="",Feuil2!$P89="",Feuil2!$Q89="",Feuil2!$R89=""),"",O89*$O$2+$P$2*P89+$Q$2*Q89+$R$2*R89)</f>
        <v/>
      </c>
      <c r="T89" s="29" t="str">
        <f t="shared" si="1"/>
        <v/>
      </c>
      <c r="U89" s="29" t="str">
        <f>IF(Feuil2!$O89&lt;&gt;"",Feuil2!$O89*Feuil2!$M89*0.25,"")</f>
        <v/>
      </c>
      <c r="V89" s="29" t="str">
        <f>IF(Feuil2!$P89&lt;&gt;"",Feuil2!$P89*Feuil2!$M89*0.5,"")</f>
        <v/>
      </c>
      <c r="W89" s="29" t="str">
        <f>IF(Feuil2!$Q89&lt;&gt;"",Feuil2!$Q89*Feuil2!$M89*0.75,"")</f>
        <v/>
      </c>
      <c r="X89" s="29" t="str">
        <f>IF(Feuil2!$R89&lt;&gt;"",Feuil2!$R89*Feuil2!$M89*1,"")</f>
        <v/>
      </c>
      <c r="Y89" s="29" t="str">
        <f>IF(Feuil2!$N89="","",Feuil2!$M89-MAX(Feuil2!$U89:$X89))</f>
        <v/>
      </c>
      <c r="Z89" s="35"/>
      <c r="AA89" s="35"/>
      <c r="AB89" s="35"/>
      <c r="AC89" s="35"/>
      <c r="AD89" s="29"/>
      <c r="AE89" s="29"/>
      <c r="AF89" s="29"/>
      <c r="AG89" s="29"/>
      <c r="AH89" s="29"/>
    </row>
    <row r="90" spans="4:34" s="27" customFormat="1" x14ac:dyDescent="0.25">
      <c r="D90" s="29" t="s">
        <v>542</v>
      </c>
      <c r="E90" s="29" t="s">
        <v>508</v>
      </c>
      <c r="F90" s="29">
        <v>33</v>
      </c>
      <c r="G90" s="29" t="s">
        <v>513</v>
      </c>
      <c r="H90" s="30" t="s">
        <v>580</v>
      </c>
      <c r="I90" s="29" t="s">
        <v>457</v>
      </c>
      <c r="J90" s="29" t="s">
        <v>9</v>
      </c>
      <c r="K90" s="31">
        <v>41322</v>
      </c>
      <c r="L90" s="31">
        <v>41334</v>
      </c>
      <c r="M90" s="29">
        <v>240</v>
      </c>
      <c r="N90" s="29"/>
      <c r="O90" s="32"/>
      <c r="P90" s="29"/>
      <c r="Q90" s="29"/>
      <c r="R90" s="29"/>
      <c r="S90" s="33" t="str">
        <f>IF(AND(Feuil2!$O90="",Feuil2!$P90="",Feuil2!$Q90="",Feuil2!$R90=""),"",O90*$O$2+$P$2*P90+$Q$2*Q90+$R$2*R90)</f>
        <v/>
      </c>
      <c r="T90" s="29" t="str">
        <f t="shared" si="1"/>
        <v/>
      </c>
      <c r="U90" s="29" t="str">
        <f>IF(Feuil2!$O90&lt;&gt;"",Feuil2!$O90*Feuil2!$M90*0.25,"")</f>
        <v/>
      </c>
      <c r="V90" s="29" t="str">
        <f>IF(Feuil2!$P90&lt;&gt;"",Feuil2!$P90*Feuil2!$M90*0.5,"")</f>
        <v/>
      </c>
      <c r="W90" s="29" t="str">
        <f>IF(Feuil2!$Q90&lt;&gt;"",Feuil2!$Q90*Feuil2!$M90*0.75,"")</f>
        <v/>
      </c>
      <c r="X90" s="29" t="str">
        <f>IF(Feuil2!$R90&lt;&gt;"",Feuil2!$R90*Feuil2!$M90*1,"")</f>
        <v/>
      </c>
      <c r="Y90" s="29" t="str">
        <f>IF(Feuil2!$N90="","",Feuil2!$M90-MAX(Feuil2!$U90:$X90))</f>
        <v/>
      </c>
      <c r="Z90" s="35"/>
      <c r="AA90" s="35"/>
      <c r="AB90" s="35"/>
      <c r="AC90" s="35"/>
      <c r="AD90" s="29"/>
      <c r="AE90" s="29"/>
      <c r="AF90" s="29"/>
      <c r="AG90" s="29"/>
      <c r="AH90" s="29"/>
    </row>
    <row r="91" spans="4:34" s="27" customFormat="1" x14ac:dyDescent="0.25">
      <c r="D91" s="29" t="s">
        <v>542</v>
      </c>
      <c r="E91" s="29" t="s">
        <v>508</v>
      </c>
      <c r="F91" s="29">
        <v>33</v>
      </c>
      <c r="G91" s="29" t="s">
        <v>513</v>
      </c>
      <c r="H91" s="30" t="s">
        <v>580</v>
      </c>
      <c r="I91" s="29" t="s">
        <v>283</v>
      </c>
      <c r="J91" s="29" t="s">
        <v>27</v>
      </c>
      <c r="K91" s="31">
        <v>41323</v>
      </c>
      <c r="L91" s="31">
        <v>41327</v>
      </c>
      <c r="M91" s="29">
        <v>240</v>
      </c>
      <c r="N91" s="29"/>
      <c r="O91" s="32"/>
      <c r="P91" s="29"/>
      <c r="Q91" s="29"/>
      <c r="R91" s="29"/>
      <c r="S91" s="33" t="str">
        <f>IF(AND(Feuil2!$O91="",Feuil2!$P91="",Feuil2!$Q91="",Feuil2!$R91=""),"",O91*$O$2+$P$2*P91+$Q$2*Q91+$R$2*R91)</f>
        <v/>
      </c>
      <c r="T91" s="29" t="str">
        <f t="shared" si="1"/>
        <v/>
      </c>
      <c r="U91" s="29" t="str">
        <f>IF(Feuil2!$O91&lt;&gt;"",Feuil2!$O91*Feuil2!$M91*0.25,"")</f>
        <v/>
      </c>
      <c r="V91" s="29" t="str">
        <f>IF(Feuil2!$P91&lt;&gt;"",Feuil2!$P91*Feuil2!$M91*0.5,"")</f>
        <v/>
      </c>
      <c r="W91" s="29" t="str">
        <f>IF(Feuil2!$Q91&lt;&gt;"",Feuil2!$Q91*Feuil2!$M91*0.75,"")</f>
        <v/>
      </c>
      <c r="X91" s="29" t="str">
        <f>IF(Feuil2!$R91&lt;&gt;"",Feuil2!$R91*Feuil2!$M91*1,"")</f>
        <v/>
      </c>
      <c r="Y91" s="29" t="str">
        <f>IF(Feuil2!$N91="","",Feuil2!$M91-MAX(Feuil2!$U91:$X91))</f>
        <v/>
      </c>
      <c r="Z91" s="35"/>
      <c r="AA91" s="35"/>
      <c r="AB91" s="35"/>
      <c r="AC91" s="35"/>
      <c r="AD91" s="29"/>
      <c r="AE91" s="29"/>
      <c r="AF91" s="29"/>
      <c r="AG91" s="29"/>
      <c r="AH91" s="29"/>
    </row>
    <row r="92" spans="4:34" s="27" customFormat="1" x14ac:dyDescent="0.25">
      <c r="D92" s="29" t="s">
        <v>542</v>
      </c>
      <c r="E92" s="29" t="s">
        <v>508</v>
      </c>
      <c r="F92" s="29">
        <v>33</v>
      </c>
      <c r="G92" s="29" t="s">
        <v>523</v>
      </c>
      <c r="H92" s="30" t="s">
        <v>589</v>
      </c>
      <c r="I92" s="29" t="s">
        <v>458</v>
      </c>
      <c r="J92" s="29" t="s">
        <v>9</v>
      </c>
      <c r="K92" s="31">
        <v>41319</v>
      </c>
      <c r="L92" s="31">
        <v>41330</v>
      </c>
      <c r="M92" s="29">
        <v>240</v>
      </c>
      <c r="N92" s="29"/>
      <c r="O92" s="32"/>
      <c r="P92" s="29"/>
      <c r="Q92" s="29"/>
      <c r="R92" s="29"/>
      <c r="S92" s="33" t="str">
        <f>IF(AND(Feuil2!$O92="",Feuil2!$P92="",Feuil2!$Q92="",Feuil2!$R92=""),"",O92*$O$2+$P$2*P92+$Q$2*Q92+$R$2*R92)</f>
        <v/>
      </c>
      <c r="T92" s="29" t="str">
        <f t="shared" si="1"/>
        <v/>
      </c>
      <c r="U92" s="29" t="str">
        <f>IF(Feuil2!$O92&lt;&gt;"",Feuil2!$O92*Feuil2!$M92*0.25,"")</f>
        <v/>
      </c>
      <c r="V92" s="29" t="str">
        <f>IF(Feuil2!$P92&lt;&gt;"",Feuil2!$P92*Feuil2!$M92*0.5,"")</f>
        <v/>
      </c>
      <c r="W92" s="29" t="str">
        <f>IF(Feuil2!$Q92&lt;&gt;"",Feuil2!$Q92*Feuil2!$M92*0.75,"")</f>
        <v/>
      </c>
      <c r="X92" s="29" t="str">
        <f>IF(Feuil2!$R92&lt;&gt;"",Feuil2!$R92*Feuil2!$M92*1,"")</f>
        <v/>
      </c>
      <c r="Y92" s="29" t="str">
        <f>IF(Feuil2!$N92="","",Feuil2!$M92-MAX(Feuil2!$U92:$X92))</f>
        <v/>
      </c>
      <c r="Z92" s="35"/>
      <c r="AA92" s="35"/>
      <c r="AB92" s="35"/>
      <c r="AC92" s="35"/>
      <c r="AD92" s="29"/>
      <c r="AE92" s="29"/>
      <c r="AF92" s="29"/>
      <c r="AG92" s="29"/>
      <c r="AH92" s="29"/>
    </row>
    <row r="93" spans="4:34" s="27" customFormat="1" x14ac:dyDescent="0.25">
      <c r="D93" s="29" t="s">
        <v>542</v>
      </c>
      <c r="E93" s="29" t="s">
        <v>508</v>
      </c>
      <c r="F93" s="29">
        <v>33</v>
      </c>
      <c r="G93" s="29" t="s">
        <v>523</v>
      </c>
      <c r="H93" s="30" t="s">
        <v>589</v>
      </c>
      <c r="I93" s="29" t="s">
        <v>119</v>
      </c>
      <c r="J93" s="29" t="s">
        <v>35</v>
      </c>
      <c r="K93" s="31">
        <v>41325</v>
      </c>
      <c r="L93" s="31">
        <v>41326</v>
      </c>
      <c r="M93" s="29">
        <v>240</v>
      </c>
      <c r="N93" s="29"/>
      <c r="O93" s="32"/>
      <c r="P93" s="29"/>
      <c r="Q93" s="29"/>
      <c r="R93" s="29"/>
      <c r="S93" s="33" t="str">
        <f>IF(AND(Feuil2!$O93="",Feuil2!$P93="",Feuil2!$Q93="",Feuil2!$R93=""),"",O93*$O$2+$P$2*P93+$Q$2*Q93+$R$2*R93)</f>
        <v/>
      </c>
      <c r="T93" s="29" t="str">
        <f t="shared" si="1"/>
        <v/>
      </c>
      <c r="U93" s="29" t="str">
        <f>IF(Feuil2!$O93&lt;&gt;"",Feuil2!$O93*Feuil2!$M93*0.25,"")</f>
        <v/>
      </c>
      <c r="V93" s="29" t="str">
        <f>IF(Feuil2!$P93&lt;&gt;"",Feuil2!$P93*Feuil2!$M93*0.5,"")</f>
        <v/>
      </c>
      <c r="W93" s="29" t="str">
        <f>IF(Feuil2!$Q93&lt;&gt;"",Feuil2!$Q93*Feuil2!$M93*0.75,"")</f>
        <v/>
      </c>
      <c r="X93" s="29" t="str">
        <f>IF(Feuil2!$R93&lt;&gt;"",Feuil2!$R93*Feuil2!$M93*1,"")</f>
        <v/>
      </c>
      <c r="Y93" s="29" t="str">
        <f>IF(Feuil2!$N93="","",Feuil2!$M93-MAX(Feuil2!$U93:$X93))</f>
        <v/>
      </c>
      <c r="Z93" s="35"/>
      <c r="AA93" s="35"/>
      <c r="AB93" s="35"/>
      <c r="AC93" s="35"/>
      <c r="AD93" s="29"/>
      <c r="AE93" s="29"/>
      <c r="AF93" s="29"/>
      <c r="AG93" s="29"/>
      <c r="AH93" s="29"/>
    </row>
    <row r="94" spans="4:34" s="27" customFormat="1" x14ac:dyDescent="0.25">
      <c r="D94" s="29" t="s">
        <v>542</v>
      </c>
      <c r="E94" s="29" t="s">
        <v>508</v>
      </c>
      <c r="F94" s="29">
        <v>34</v>
      </c>
      <c r="G94" s="29" t="s">
        <v>517</v>
      </c>
      <c r="H94" s="30" t="s">
        <v>623</v>
      </c>
      <c r="I94" s="29" t="s">
        <v>442</v>
      </c>
      <c r="J94" s="29" t="s">
        <v>108</v>
      </c>
      <c r="K94" s="31">
        <v>41334</v>
      </c>
      <c r="L94" s="31">
        <v>41340</v>
      </c>
      <c r="M94" s="29">
        <v>240</v>
      </c>
      <c r="N94" s="29"/>
      <c r="O94" s="32"/>
      <c r="P94" s="29"/>
      <c r="Q94" s="29"/>
      <c r="R94" s="29"/>
      <c r="S94" s="33" t="str">
        <f>IF(AND(Feuil2!$O94="",Feuil2!$P94="",Feuil2!$Q94="",Feuil2!$R94=""),"",O94*$O$2+$P$2*P94+$Q$2*Q94+$R$2*R94)</f>
        <v/>
      </c>
      <c r="T94" s="29" t="str">
        <f t="shared" si="1"/>
        <v/>
      </c>
      <c r="U94" s="29" t="str">
        <f>IF(Feuil2!$O94&lt;&gt;"",Feuil2!$O94*Feuil2!$M94*0.25,"")</f>
        <v/>
      </c>
      <c r="V94" s="29" t="str">
        <f>IF(Feuil2!$P94&lt;&gt;"",Feuil2!$P94*Feuil2!$M94*0.5,"")</f>
        <v/>
      </c>
      <c r="W94" s="29" t="str">
        <f>IF(Feuil2!$Q94&lt;&gt;"",Feuil2!$Q94*Feuil2!$M94*0.75,"")</f>
        <v/>
      </c>
      <c r="X94" s="29" t="str">
        <f>IF(Feuil2!$R94&lt;&gt;"",Feuil2!$R94*Feuil2!$M94*1,"")</f>
        <v/>
      </c>
      <c r="Y94" s="29" t="str">
        <f>IF(Feuil2!$N94="","",Feuil2!$M94-MAX(Feuil2!$U94:$X94))</f>
        <v/>
      </c>
      <c r="Z94" s="35"/>
      <c r="AA94" s="35"/>
      <c r="AB94" s="35"/>
      <c r="AC94" s="35"/>
      <c r="AD94" s="29"/>
      <c r="AE94" s="29"/>
      <c r="AF94" s="29"/>
      <c r="AG94" s="29"/>
      <c r="AH94" s="29"/>
    </row>
    <row r="95" spans="4:34" s="27" customFormat="1" x14ac:dyDescent="0.25">
      <c r="D95" s="29" t="s">
        <v>542</v>
      </c>
      <c r="E95" s="29" t="s">
        <v>508</v>
      </c>
      <c r="F95" s="29">
        <v>34</v>
      </c>
      <c r="G95" s="29" t="s">
        <v>517</v>
      </c>
      <c r="H95" s="30" t="s">
        <v>624</v>
      </c>
      <c r="I95" s="29" t="s">
        <v>444</v>
      </c>
      <c r="J95" s="29" t="s">
        <v>108</v>
      </c>
      <c r="K95" s="31">
        <v>41334</v>
      </c>
      <c r="L95" s="31">
        <v>41340</v>
      </c>
      <c r="M95" s="29">
        <v>240</v>
      </c>
      <c r="N95" s="29"/>
      <c r="O95" s="32"/>
      <c r="P95" s="29"/>
      <c r="Q95" s="29"/>
      <c r="R95" s="29"/>
      <c r="S95" s="33" t="str">
        <f>IF(AND(Feuil2!$O95="",Feuil2!$P95="",Feuil2!$Q95="",Feuil2!$R95=""),"",O95*$O$2+$P$2*P95+$Q$2*Q95+$R$2*R95)</f>
        <v/>
      </c>
      <c r="T95" s="29" t="str">
        <f t="shared" si="1"/>
        <v/>
      </c>
      <c r="U95" s="29" t="str">
        <f>IF(Feuil2!$O95&lt;&gt;"",Feuil2!$O95*Feuil2!$M95*0.25,"")</f>
        <v/>
      </c>
      <c r="V95" s="29" t="str">
        <f>IF(Feuil2!$P95&lt;&gt;"",Feuil2!$P95*Feuil2!$M95*0.5,"")</f>
        <v/>
      </c>
      <c r="W95" s="29" t="str">
        <f>IF(Feuil2!$Q95&lt;&gt;"",Feuil2!$Q95*Feuil2!$M95*0.75,"")</f>
        <v/>
      </c>
      <c r="X95" s="29" t="str">
        <f>IF(Feuil2!$R95&lt;&gt;"",Feuil2!$R95*Feuil2!$M95*1,"")</f>
        <v/>
      </c>
      <c r="Y95" s="29" t="str">
        <f>IF(Feuil2!$N95="","",Feuil2!$M95-MAX(Feuil2!$U95:$X95))</f>
        <v/>
      </c>
      <c r="Z95" s="35"/>
      <c r="AA95" s="35"/>
      <c r="AB95" s="35"/>
      <c r="AC95" s="35"/>
      <c r="AD95" s="29"/>
      <c r="AE95" s="29"/>
      <c r="AF95" s="29"/>
      <c r="AG95" s="29"/>
      <c r="AH95" s="29"/>
    </row>
    <row r="96" spans="4:34" s="27" customFormat="1" x14ac:dyDescent="0.25">
      <c r="D96" s="29" t="s">
        <v>542</v>
      </c>
      <c r="E96" s="29" t="s">
        <v>508</v>
      </c>
      <c r="F96" s="29">
        <v>34</v>
      </c>
      <c r="G96" s="29" t="s">
        <v>517</v>
      </c>
      <c r="H96" s="30" t="s">
        <v>625</v>
      </c>
      <c r="I96" s="29" t="s">
        <v>446</v>
      </c>
      <c r="J96" s="29" t="s">
        <v>108</v>
      </c>
      <c r="K96" s="31">
        <v>41334</v>
      </c>
      <c r="L96" s="31">
        <v>41340</v>
      </c>
      <c r="M96" s="29">
        <v>240</v>
      </c>
      <c r="N96" s="29"/>
      <c r="O96" s="32"/>
      <c r="P96" s="29"/>
      <c r="Q96" s="29"/>
      <c r="R96" s="29"/>
      <c r="S96" s="33" t="str">
        <f>IF(AND(Feuil2!$O96="",Feuil2!$P96="",Feuil2!$Q96="",Feuil2!$R96=""),"",O96*$O$2+$P$2*P96+$Q$2*Q96+$R$2*R96)</f>
        <v/>
      </c>
      <c r="T96" s="29" t="str">
        <f t="shared" si="1"/>
        <v/>
      </c>
      <c r="U96" s="29" t="str">
        <f>IF(Feuil2!$O96&lt;&gt;"",Feuil2!$O96*Feuil2!$M96*0.25,"")</f>
        <v/>
      </c>
      <c r="V96" s="29" t="str">
        <f>IF(Feuil2!$P96&lt;&gt;"",Feuil2!$P96*Feuil2!$M96*0.5,"")</f>
        <v/>
      </c>
      <c r="W96" s="29" t="str">
        <f>IF(Feuil2!$Q96&lt;&gt;"",Feuil2!$Q96*Feuil2!$M96*0.75,"")</f>
        <v/>
      </c>
      <c r="X96" s="29" t="str">
        <f>IF(Feuil2!$R96&lt;&gt;"",Feuil2!$R96*Feuil2!$M96*1,"")</f>
        <v/>
      </c>
      <c r="Y96" s="29" t="str">
        <f>IF(Feuil2!$N96="","",Feuil2!$M96-MAX(Feuil2!$U96:$X96))</f>
        <v/>
      </c>
      <c r="Z96" s="35"/>
      <c r="AA96" s="35"/>
      <c r="AB96" s="35"/>
      <c r="AC96" s="35"/>
      <c r="AD96" s="29"/>
      <c r="AE96" s="29"/>
      <c r="AF96" s="29"/>
      <c r="AG96" s="29"/>
      <c r="AH96" s="29"/>
    </row>
    <row r="97" spans="4:34" s="27" customFormat="1" x14ac:dyDescent="0.25">
      <c r="D97" s="29" t="s">
        <v>634</v>
      </c>
      <c r="E97" s="29" t="s">
        <v>508</v>
      </c>
      <c r="F97" s="29">
        <v>54</v>
      </c>
      <c r="G97" s="29" t="s">
        <v>511</v>
      </c>
      <c r="H97" s="30" t="s">
        <v>638</v>
      </c>
      <c r="I97" s="29" t="s">
        <v>494</v>
      </c>
      <c r="J97" s="29" t="s">
        <v>30</v>
      </c>
      <c r="K97" s="31">
        <v>41314</v>
      </c>
      <c r="L97" s="31">
        <v>41319</v>
      </c>
      <c r="M97" s="29">
        <v>240</v>
      </c>
      <c r="N97" s="29"/>
      <c r="O97" s="32"/>
      <c r="P97" s="29"/>
      <c r="Q97" s="29"/>
      <c r="R97" s="29"/>
      <c r="S97" s="33" t="str">
        <f>IF(AND(Feuil2!$O97="",Feuil2!$P97="",Feuil2!$Q97="",Feuil2!$R97=""),"",O97*$O$2+$P$2*P97+$Q$2*Q97+$R$2*R97)</f>
        <v/>
      </c>
      <c r="T97" s="29" t="str">
        <f t="shared" si="1"/>
        <v/>
      </c>
      <c r="U97" s="29" t="str">
        <f>IF(Feuil2!$O97&lt;&gt;"",Feuil2!$O97*Feuil2!$M97*0.25,"")</f>
        <v/>
      </c>
      <c r="V97" s="29" t="str">
        <f>IF(Feuil2!$P97&lt;&gt;"",Feuil2!$P97*Feuil2!$M97*0.5,"")</f>
        <v/>
      </c>
      <c r="W97" s="29" t="str">
        <f>IF(Feuil2!$Q97&lt;&gt;"",Feuil2!$Q97*Feuil2!$M97*0.75,"")</f>
        <v/>
      </c>
      <c r="X97" s="29" t="str">
        <f>IF(Feuil2!$R97&lt;&gt;"",Feuil2!$R97*Feuil2!$M97*1,"")</f>
        <v/>
      </c>
      <c r="Y97" s="29" t="str">
        <f>IF(Feuil2!$N97="","",Feuil2!$M97-MAX(Feuil2!$U97:$X97))</f>
        <v/>
      </c>
      <c r="Z97" s="35"/>
      <c r="AA97" s="35"/>
      <c r="AB97" s="35"/>
      <c r="AC97" s="35"/>
      <c r="AD97" s="29"/>
      <c r="AE97" s="29"/>
      <c r="AF97" s="29"/>
      <c r="AG97" s="29"/>
      <c r="AH97" s="29"/>
    </row>
    <row r="98" spans="4:34" s="27" customFormat="1" x14ac:dyDescent="0.25">
      <c r="D98" s="29" t="s">
        <v>634</v>
      </c>
      <c r="E98" s="29" t="s">
        <v>508</v>
      </c>
      <c r="F98" s="29">
        <v>54</v>
      </c>
      <c r="G98" s="29" t="s">
        <v>511</v>
      </c>
      <c r="H98" s="30" t="s">
        <v>640</v>
      </c>
      <c r="I98" s="29" t="s">
        <v>495</v>
      </c>
      <c r="J98" s="29" t="s">
        <v>30</v>
      </c>
      <c r="K98" s="31">
        <v>41316</v>
      </c>
      <c r="L98" s="31">
        <v>41320</v>
      </c>
      <c r="M98" s="29">
        <v>240</v>
      </c>
      <c r="N98" s="29"/>
      <c r="O98" s="32"/>
      <c r="P98" s="29"/>
      <c r="Q98" s="29"/>
      <c r="R98" s="29"/>
      <c r="S98" s="33" t="str">
        <f>IF(AND(Feuil2!$O98="",Feuil2!$P98="",Feuil2!$Q98="",Feuil2!$R98=""),"",O98*$O$2+$P$2*P98+$Q$2*Q98+$R$2*R98)</f>
        <v/>
      </c>
      <c r="T98" s="29" t="str">
        <f t="shared" si="1"/>
        <v/>
      </c>
      <c r="U98" s="29" t="str">
        <f>IF(Feuil2!$O98&lt;&gt;"",Feuil2!$O98*Feuil2!$M98*0.25,"")</f>
        <v/>
      </c>
      <c r="V98" s="29" t="str">
        <f>IF(Feuil2!$P98&lt;&gt;"",Feuil2!$P98*Feuil2!$M98*0.5,"")</f>
        <v/>
      </c>
      <c r="W98" s="29" t="str">
        <f>IF(Feuil2!$Q98&lt;&gt;"",Feuil2!$Q98*Feuil2!$M98*0.75,"")</f>
        <v/>
      </c>
      <c r="X98" s="29" t="str">
        <f>IF(Feuil2!$R98&lt;&gt;"",Feuil2!$R98*Feuil2!$M98*1,"")</f>
        <v/>
      </c>
      <c r="Y98" s="29" t="str">
        <f>IF(Feuil2!$N98="","",Feuil2!$M98-MAX(Feuil2!$U98:$X98))</f>
        <v/>
      </c>
      <c r="Z98" s="35"/>
      <c r="AA98" s="35"/>
      <c r="AB98" s="35"/>
      <c r="AC98" s="35"/>
      <c r="AD98" s="29"/>
      <c r="AE98" s="29"/>
      <c r="AF98" s="29"/>
      <c r="AG98" s="29"/>
      <c r="AH98" s="29"/>
    </row>
    <row r="99" spans="4:34" s="27" customFormat="1" x14ac:dyDescent="0.25">
      <c r="D99" s="29" t="s">
        <v>634</v>
      </c>
      <c r="E99" s="29" t="s">
        <v>508</v>
      </c>
      <c r="F99" s="29">
        <v>54</v>
      </c>
      <c r="G99" s="29" t="s">
        <v>511</v>
      </c>
      <c r="H99" s="30" t="s">
        <v>640</v>
      </c>
      <c r="I99" s="29" t="s">
        <v>496</v>
      </c>
      <c r="J99" s="29" t="s">
        <v>19</v>
      </c>
      <c r="K99" s="31">
        <v>41331</v>
      </c>
      <c r="L99" s="31">
        <v>41335</v>
      </c>
      <c r="M99" s="29">
        <v>240</v>
      </c>
      <c r="N99" s="29"/>
      <c r="O99" s="32"/>
      <c r="P99" s="29"/>
      <c r="Q99" s="29"/>
      <c r="R99" s="29"/>
      <c r="S99" s="33" t="str">
        <f>IF(AND(Feuil2!$O99="",Feuil2!$P99="",Feuil2!$Q99="",Feuil2!$R99=""),"",O99*$O$2+$P$2*P99+$Q$2*Q99+$R$2*R99)</f>
        <v/>
      </c>
      <c r="T99" s="29" t="str">
        <f t="shared" si="1"/>
        <v/>
      </c>
      <c r="U99" s="29" t="str">
        <f>IF(Feuil2!$O99&lt;&gt;"",Feuil2!$O99*Feuil2!$M99*0.25,"")</f>
        <v/>
      </c>
      <c r="V99" s="29" t="str">
        <f>IF(Feuil2!$P99&lt;&gt;"",Feuil2!$P99*Feuil2!$M99*0.5,"")</f>
        <v/>
      </c>
      <c r="W99" s="29" t="str">
        <f>IF(Feuil2!$Q99&lt;&gt;"",Feuil2!$Q99*Feuil2!$M99*0.75,"")</f>
        <v/>
      </c>
      <c r="X99" s="29" t="str">
        <f>IF(Feuil2!$R99&lt;&gt;"",Feuil2!$R99*Feuil2!$M99*1,"")</f>
        <v/>
      </c>
      <c r="Y99" s="29" t="str">
        <f>IF(Feuil2!$N99="","",Feuil2!$M99-MAX(Feuil2!$U99:$X99))</f>
        <v/>
      </c>
      <c r="Z99" s="35"/>
      <c r="AA99" s="35"/>
      <c r="AB99" s="35"/>
      <c r="AC99" s="35"/>
      <c r="AD99" s="29"/>
      <c r="AE99" s="29"/>
      <c r="AF99" s="29"/>
      <c r="AG99" s="29"/>
      <c r="AH99" s="29"/>
    </row>
    <row r="100" spans="4:34" s="27" customFormat="1" x14ac:dyDescent="0.25">
      <c r="D100" s="29" t="s">
        <v>542</v>
      </c>
      <c r="E100" s="29" t="s">
        <v>508</v>
      </c>
      <c r="F100" s="29">
        <v>32</v>
      </c>
      <c r="G100" s="29" t="s">
        <v>517</v>
      </c>
      <c r="H100" s="30" t="s">
        <v>621</v>
      </c>
      <c r="I100" s="29" t="s">
        <v>412</v>
      </c>
      <c r="J100" s="29" t="s">
        <v>108</v>
      </c>
      <c r="K100" s="31">
        <v>41320</v>
      </c>
      <c r="L100" s="31">
        <v>41325</v>
      </c>
      <c r="M100" s="29">
        <v>224</v>
      </c>
      <c r="N100" s="29"/>
      <c r="O100" s="32"/>
      <c r="P100" s="29"/>
      <c r="Q100" s="29"/>
      <c r="R100" s="29"/>
      <c r="S100" s="33" t="str">
        <f>IF(AND(Feuil2!$O100="",Feuil2!$P100="",Feuil2!$Q100="",Feuil2!$R100=""),"",O100*$O$2+$P$2*P100+$Q$2*Q100+$R$2*R100)</f>
        <v/>
      </c>
      <c r="T100" s="29" t="str">
        <f t="shared" si="1"/>
        <v/>
      </c>
      <c r="U100" s="29" t="str">
        <f>IF(Feuil2!$O100&lt;&gt;"",Feuil2!$O100*Feuil2!$M100*0.25,"")</f>
        <v/>
      </c>
      <c r="V100" s="29" t="str">
        <f>IF(Feuil2!$P100&lt;&gt;"",Feuil2!$P100*Feuil2!$M100*0.5,"")</f>
        <v/>
      </c>
      <c r="W100" s="29" t="str">
        <f>IF(Feuil2!$Q100&lt;&gt;"",Feuil2!$Q100*Feuil2!$M100*0.75,"")</f>
        <v/>
      </c>
      <c r="X100" s="29" t="str">
        <f>IF(Feuil2!$R100&lt;&gt;"",Feuil2!$R100*Feuil2!$M100*1,"")</f>
        <v/>
      </c>
      <c r="Y100" s="29" t="str">
        <f>IF(Feuil2!$N100="","",Feuil2!$M100-MAX(Feuil2!$U100:$X100))</f>
        <v/>
      </c>
      <c r="Z100" s="35"/>
      <c r="AA100" s="35"/>
      <c r="AB100" s="35"/>
      <c r="AC100" s="35"/>
      <c r="AD100" s="29"/>
      <c r="AE100" s="29"/>
      <c r="AF100" s="29"/>
      <c r="AG100" s="29"/>
      <c r="AH100" s="29"/>
    </row>
    <row r="101" spans="4:34" s="27" customFormat="1" x14ac:dyDescent="0.25">
      <c r="D101" s="29" t="s">
        <v>542</v>
      </c>
      <c r="E101" s="29" t="s">
        <v>508</v>
      </c>
      <c r="F101" s="29">
        <v>33</v>
      </c>
      <c r="G101" s="29" t="s">
        <v>517</v>
      </c>
      <c r="H101" s="30" t="s">
        <v>581</v>
      </c>
      <c r="I101" s="29" t="s">
        <v>408</v>
      </c>
      <c r="J101" s="29" t="s">
        <v>108</v>
      </c>
      <c r="K101" s="31">
        <v>41324</v>
      </c>
      <c r="L101" s="31">
        <v>41329</v>
      </c>
      <c r="M101" s="29">
        <v>224</v>
      </c>
      <c r="N101" s="29"/>
      <c r="O101" s="32"/>
      <c r="P101" s="29"/>
      <c r="Q101" s="29"/>
      <c r="R101" s="29"/>
      <c r="S101" s="33" t="str">
        <f>IF(AND(Feuil2!$O101="",Feuil2!$P101="",Feuil2!$Q101="",Feuil2!$R101=""),"",O101*$O$2+$P$2*P101+$Q$2*Q101+$R$2*R101)</f>
        <v/>
      </c>
      <c r="T101" s="29" t="str">
        <f t="shared" si="1"/>
        <v/>
      </c>
      <c r="U101" s="29" t="str">
        <f>IF(Feuil2!$O101&lt;&gt;"",Feuil2!$O101*Feuil2!$M101*0.25,"")</f>
        <v/>
      </c>
      <c r="V101" s="29" t="str">
        <f>IF(Feuil2!$P101&lt;&gt;"",Feuil2!$P101*Feuil2!$M101*0.5,"")</f>
        <v/>
      </c>
      <c r="W101" s="29" t="str">
        <f>IF(Feuil2!$Q101&lt;&gt;"",Feuil2!$Q101*Feuil2!$M101*0.75,"")</f>
        <v/>
      </c>
      <c r="X101" s="29" t="str">
        <f>IF(Feuil2!$R101&lt;&gt;"",Feuil2!$R101*Feuil2!$M101*1,"")</f>
        <v/>
      </c>
      <c r="Y101" s="29" t="str">
        <f>IF(Feuil2!$N101="","",Feuil2!$M101-MAX(Feuil2!$U101:$X101))</f>
        <v/>
      </c>
      <c r="Z101" s="35"/>
      <c r="AA101" s="35"/>
      <c r="AB101" s="35"/>
      <c r="AC101" s="35"/>
      <c r="AD101" s="29"/>
      <c r="AE101" s="29"/>
      <c r="AF101" s="29"/>
      <c r="AG101" s="29"/>
      <c r="AH101" s="29"/>
    </row>
    <row r="102" spans="4:34" s="27" customFormat="1" x14ac:dyDescent="0.25">
      <c r="D102" s="29" t="s">
        <v>542</v>
      </c>
      <c r="E102" s="29" t="s">
        <v>508</v>
      </c>
      <c r="F102" s="29">
        <v>33</v>
      </c>
      <c r="G102" s="29" t="s">
        <v>517</v>
      </c>
      <c r="H102" s="30" t="s">
        <v>582</v>
      </c>
      <c r="I102" s="29" t="s">
        <v>409</v>
      </c>
      <c r="J102" s="29" t="s">
        <v>108</v>
      </c>
      <c r="K102" s="31">
        <v>41324</v>
      </c>
      <c r="L102" s="31">
        <v>41329</v>
      </c>
      <c r="M102" s="29">
        <v>224</v>
      </c>
      <c r="N102" s="29"/>
      <c r="O102" s="32"/>
      <c r="P102" s="29"/>
      <c r="Q102" s="29"/>
      <c r="R102" s="29"/>
      <c r="S102" s="33" t="str">
        <f>IF(AND(Feuil2!$O102="",Feuil2!$P102="",Feuil2!$Q102="",Feuil2!$R102=""),"",O102*$O$2+$P$2*P102+$Q$2*Q102+$R$2*R102)</f>
        <v/>
      </c>
      <c r="T102" s="29" t="str">
        <f t="shared" si="1"/>
        <v/>
      </c>
      <c r="U102" s="29" t="str">
        <f>IF(Feuil2!$O102&lt;&gt;"",Feuil2!$O102*Feuil2!$M102*0.25,"")</f>
        <v/>
      </c>
      <c r="V102" s="29" t="str">
        <f>IF(Feuil2!$P102&lt;&gt;"",Feuil2!$P102*Feuil2!$M102*0.5,"")</f>
        <v/>
      </c>
      <c r="W102" s="29" t="str">
        <f>IF(Feuil2!$Q102&lt;&gt;"",Feuil2!$Q102*Feuil2!$M102*0.75,"")</f>
        <v/>
      </c>
      <c r="X102" s="29" t="str">
        <f>IF(Feuil2!$R102&lt;&gt;"",Feuil2!$R102*Feuil2!$M102*1,"")</f>
        <v/>
      </c>
      <c r="Y102" s="29" t="str">
        <f>IF(Feuil2!$N102="","",Feuil2!$M102-MAX(Feuil2!$U102:$X102))</f>
        <v/>
      </c>
      <c r="Z102" s="35"/>
      <c r="AA102" s="35"/>
      <c r="AB102" s="35"/>
      <c r="AC102" s="35"/>
      <c r="AD102" s="29"/>
      <c r="AE102" s="29"/>
      <c r="AF102" s="29"/>
      <c r="AG102" s="29"/>
      <c r="AH102" s="29"/>
    </row>
    <row r="103" spans="4:34" s="27" customFormat="1" x14ac:dyDescent="0.25">
      <c r="D103" s="29" t="s">
        <v>542</v>
      </c>
      <c r="E103" s="29" t="s">
        <v>508</v>
      </c>
      <c r="F103" s="29">
        <v>33</v>
      </c>
      <c r="G103" s="29" t="s">
        <v>517</v>
      </c>
      <c r="H103" s="30" t="s">
        <v>583</v>
      </c>
      <c r="I103" s="29" t="s">
        <v>410</v>
      </c>
      <c r="J103" s="29" t="s">
        <v>108</v>
      </c>
      <c r="K103" s="31">
        <v>41319</v>
      </c>
      <c r="L103" s="31">
        <v>41325</v>
      </c>
      <c r="M103" s="29">
        <v>224</v>
      </c>
      <c r="N103" s="29"/>
      <c r="O103" s="32"/>
      <c r="P103" s="29"/>
      <c r="Q103" s="29"/>
      <c r="R103" s="29"/>
      <c r="S103" s="33" t="str">
        <f>IF(AND(Feuil2!$O103="",Feuil2!$P103="",Feuil2!$Q103="",Feuil2!$R103=""),"",O103*$O$2+$P$2*P103+$Q$2*Q103+$R$2*R103)</f>
        <v/>
      </c>
      <c r="T103" s="29" t="str">
        <f t="shared" si="1"/>
        <v/>
      </c>
      <c r="U103" s="29" t="str">
        <f>IF(Feuil2!$O103&lt;&gt;"",Feuil2!$O103*Feuil2!$M103*0.25,"")</f>
        <v/>
      </c>
      <c r="V103" s="29" t="str">
        <f>IF(Feuil2!$P103&lt;&gt;"",Feuil2!$P103*Feuil2!$M103*0.5,"")</f>
        <v/>
      </c>
      <c r="W103" s="29" t="str">
        <f>IF(Feuil2!$Q103&lt;&gt;"",Feuil2!$Q103*Feuil2!$M103*0.75,"")</f>
        <v/>
      </c>
      <c r="X103" s="29" t="str">
        <f>IF(Feuil2!$R103&lt;&gt;"",Feuil2!$R103*Feuil2!$M103*1,"")</f>
        <v/>
      </c>
      <c r="Y103" s="29" t="str">
        <f>IF(Feuil2!$N103="","",Feuil2!$M103-MAX(Feuil2!$U103:$X103))</f>
        <v/>
      </c>
      <c r="Z103" s="35"/>
      <c r="AA103" s="35"/>
      <c r="AB103" s="35"/>
      <c r="AC103" s="35"/>
      <c r="AD103" s="29"/>
      <c r="AE103" s="29"/>
      <c r="AF103" s="29"/>
      <c r="AG103" s="29"/>
      <c r="AH103" s="29"/>
    </row>
    <row r="104" spans="4:34" s="27" customFormat="1" x14ac:dyDescent="0.25">
      <c r="D104" s="29" t="s">
        <v>542</v>
      </c>
      <c r="E104" s="29" t="s">
        <v>508</v>
      </c>
      <c r="F104" s="29">
        <v>33</v>
      </c>
      <c r="G104" s="29" t="s">
        <v>517</v>
      </c>
      <c r="H104" s="30" t="s">
        <v>584</v>
      </c>
      <c r="I104" s="29" t="s">
        <v>411</v>
      </c>
      <c r="J104" s="29" t="s">
        <v>108</v>
      </c>
      <c r="K104" s="31">
        <v>41319</v>
      </c>
      <c r="L104" s="31">
        <v>41325</v>
      </c>
      <c r="M104" s="29">
        <v>224</v>
      </c>
      <c r="N104" s="29"/>
      <c r="O104" s="32"/>
      <c r="P104" s="29"/>
      <c r="Q104" s="29"/>
      <c r="R104" s="29"/>
      <c r="S104" s="33" t="str">
        <f>IF(AND(Feuil2!$O104="",Feuil2!$P104="",Feuil2!$Q104="",Feuil2!$R104=""),"",O104*$O$2+$P$2*P104+$Q$2*Q104+$R$2*R104)</f>
        <v/>
      </c>
      <c r="T104" s="29" t="str">
        <f t="shared" si="1"/>
        <v/>
      </c>
      <c r="U104" s="29" t="str">
        <f>IF(Feuil2!$O104&lt;&gt;"",Feuil2!$O104*Feuil2!$M104*0.25,"")</f>
        <v/>
      </c>
      <c r="V104" s="29" t="str">
        <f>IF(Feuil2!$P104&lt;&gt;"",Feuil2!$P104*Feuil2!$M104*0.5,"")</f>
        <v/>
      </c>
      <c r="W104" s="29" t="str">
        <f>IF(Feuil2!$Q104&lt;&gt;"",Feuil2!$Q104*Feuil2!$M104*0.75,"")</f>
        <v/>
      </c>
      <c r="X104" s="29" t="str">
        <f>IF(Feuil2!$R104&lt;&gt;"",Feuil2!$R104*Feuil2!$M104*1,"")</f>
        <v/>
      </c>
      <c r="Y104" s="29" t="str">
        <f>IF(Feuil2!$N104="","",Feuil2!$M104-MAX(Feuil2!$U104:$X104))</f>
        <v/>
      </c>
      <c r="Z104" s="35"/>
      <c r="AA104" s="35"/>
      <c r="AB104" s="35"/>
      <c r="AC104" s="35"/>
      <c r="AD104" s="29"/>
      <c r="AE104" s="29"/>
      <c r="AF104" s="29"/>
      <c r="AG104" s="29"/>
      <c r="AH104" s="29"/>
    </row>
    <row r="105" spans="4:34" s="27" customFormat="1" x14ac:dyDescent="0.25">
      <c r="D105" s="29" t="s">
        <v>507</v>
      </c>
      <c r="E105" s="29" t="s">
        <v>508</v>
      </c>
      <c r="F105" s="29">
        <v>41</v>
      </c>
      <c r="G105" s="29" t="s">
        <v>518</v>
      </c>
      <c r="H105" s="30" t="s">
        <v>519</v>
      </c>
      <c r="I105" s="29" t="s">
        <v>100</v>
      </c>
      <c r="J105" s="29" t="s">
        <v>11</v>
      </c>
      <c r="K105" s="31">
        <v>41311</v>
      </c>
      <c r="L105" s="31">
        <v>41318</v>
      </c>
      <c r="M105" s="29">
        <v>216</v>
      </c>
      <c r="N105" s="29"/>
      <c r="O105" s="32"/>
      <c r="P105" s="29"/>
      <c r="Q105" s="29"/>
      <c r="R105" s="29"/>
      <c r="S105" s="33" t="str">
        <f>IF(AND(Feuil2!$O105="",Feuil2!$P105="",Feuil2!$Q105="",Feuil2!$R105=""),"",O105*$O$2+$P$2*P105+$Q$2*Q105+$R$2*R105)</f>
        <v/>
      </c>
      <c r="T105" s="29" t="str">
        <f t="shared" si="1"/>
        <v/>
      </c>
      <c r="U105" s="29" t="str">
        <f>IF(Feuil2!$O105&lt;&gt;"",Feuil2!$O105*Feuil2!$M105*0.25,"")</f>
        <v/>
      </c>
      <c r="V105" s="29" t="str">
        <f>IF(Feuil2!$P105&lt;&gt;"",Feuil2!$P105*Feuil2!$M105*0.5,"")</f>
        <v/>
      </c>
      <c r="W105" s="29" t="str">
        <f>IF(Feuil2!$Q105&lt;&gt;"",Feuil2!$Q105*Feuil2!$M105*0.75,"")</f>
        <v/>
      </c>
      <c r="X105" s="29" t="str">
        <f>IF(Feuil2!$R105&lt;&gt;"",Feuil2!$R105*Feuil2!$M105*1,"")</f>
        <v/>
      </c>
      <c r="Y105" s="29" t="str">
        <f>IF(Feuil2!$N105="","",Feuil2!$M105-MAX(Feuil2!$U105:$X105))</f>
        <v/>
      </c>
      <c r="Z105" s="35"/>
      <c r="AA105" s="35"/>
      <c r="AB105" s="35"/>
      <c r="AC105" s="35"/>
      <c r="AD105" s="29"/>
      <c r="AE105" s="29"/>
      <c r="AF105" s="29"/>
      <c r="AG105" s="29"/>
      <c r="AH105" s="29"/>
    </row>
    <row r="106" spans="4:34" s="27" customFormat="1" x14ac:dyDescent="0.25">
      <c r="D106" s="29" t="s">
        <v>507</v>
      </c>
      <c r="E106" s="29" t="s">
        <v>508</v>
      </c>
      <c r="F106" s="29">
        <v>41</v>
      </c>
      <c r="G106" s="29" t="s">
        <v>518</v>
      </c>
      <c r="H106" s="30" t="s">
        <v>520</v>
      </c>
      <c r="I106" s="29" t="s">
        <v>101</v>
      </c>
      <c r="J106" s="29" t="s">
        <v>11</v>
      </c>
      <c r="K106" s="31">
        <v>41311</v>
      </c>
      <c r="L106" s="31">
        <v>41318</v>
      </c>
      <c r="M106" s="29">
        <v>216</v>
      </c>
      <c r="N106" s="29"/>
      <c r="O106" s="32"/>
      <c r="P106" s="29"/>
      <c r="Q106" s="29"/>
      <c r="R106" s="29"/>
      <c r="S106" s="33" t="str">
        <f>IF(AND(Feuil2!$O106="",Feuil2!$P106="",Feuil2!$Q106="",Feuil2!$R106=""),"",O106*$O$2+$P$2*P106+$Q$2*Q106+$R$2*R106)</f>
        <v/>
      </c>
      <c r="T106" s="29" t="str">
        <f t="shared" si="1"/>
        <v/>
      </c>
      <c r="U106" s="29" t="str">
        <f>IF(Feuil2!$O106&lt;&gt;"",Feuil2!$O106*Feuil2!$M106*0.25,"")</f>
        <v/>
      </c>
      <c r="V106" s="29" t="str">
        <f>IF(Feuil2!$P106&lt;&gt;"",Feuil2!$P106*Feuil2!$M106*0.5,"")</f>
        <v/>
      </c>
      <c r="W106" s="29" t="str">
        <f>IF(Feuil2!$Q106&lt;&gt;"",Feuil2!$Q106*Feuil2!$M106*0.75,"")</f>
        <v/>
      </c>
      <c r="X106" s="29" t="str">
        <f>IF(Feuil2!$R106&lt;&gt;"",Feuil2!$R106*Feuil2!$M106*1,"")</f>
        <v/>
      </c>
      <c r="Y106" s="29" t="str">
        <f>IF(Feuil2!$N106="","",Feuil2!$M106-MAX(Feuil2!$U106:$X106))</f>
        <v/>
      </c>
      <c r="Z106" s="35"/>
      <c r="AA106" s="35"/>
      <c r="AB106" s="35"/>
      <c r="AC106" s="35"/>
      <c r="AD106" s="29"/>
      <c r="AE106" s="29"/>
      <c r="AF106" s="29"/>
      <c r="AG106" s="29"/>
      <c r="AH106" s="29"/>
    </row>
    <row r="107" spans="4:34" s="27" customFormat="1" x14ac:dyDescent="0.25">
      <c r="D107" s="29" t="s">
        <v>507</v>
      </c>
      <c r="E107" s="29" t="s">
        <v>508</v>
      </c>
      <c r="F107" s="29">
        <v>41</v>
      </c>
      <c r="G107" s="29" t="s">
        <v>518</v>
      </c>
      <c r="H107" s="30" t="s">
        <v>522</v>
      </c>
      <c r="I107" s="29" t="s">
        <v>102</v>
      </c>
      <c r="J107" s="29" t="s">
        <v>15</v>
      </c>
      <c r="K107" s="31">
        <v>41325</v>
      </c>
      <c r="L107" s="31">
        <v>41332</v>
      </c>
      <c r="M107" s="29">
        <v>216</v>
      </c>
      <c r="N107" s="29"/>
      <c r="O107" s="32"/>
      <c r="P107" s="29"/>
      <c r="Q107" s="29"/>
      <c r="R107" s="29"/>
      <c r="S107" s="33" t="str">
        <f>IF(AND(Feuil2!$O107="",Feuil2!$P107="",Feuil2!$Q107="",Feuil2!$R107=""),"",O107*$O$2+$P$2*P107+$Q$2*Q107+$R$2*R107)</f>
        <v/>
      </c>
      <c r="T107" s="29" t="str">
        <f t="shared" si="1"/>
        <v/>
      </c>
      <c r="U107" s="29" t="str">
        <f>IF(Feuil2!$O107&lt;&gt;"",Feuil2!$O107*Feuil2!$M107*0.25,"")</f>
        <v/>
      </c>
      <c r="V107" s="29" t="str">
        <f>IF(Feuil2!$P107&lt;&gt;"",Feuil2!$P107*Feuil2!$M107*0.5,"")</f>
        <v/>
      </c>
      <c r="W107" s="29" t="str">
        <f>IF(Feuil2!$Q107&lt;&gt;"",Feuil2!$Q107*Feuil2!$M107*0.75,"")</f>
        <v/>
      </c>
      <c r="X107" s="29" t="str">
        <f>IF(Feuil2!$R107&lt;&gt;"",Feuil2!$R107*Feuil2!$M107*1,"")</f>
        <v/>
      </c>
      <c r="Y107" s="29" t="str">
        <f>IF(Feuil2!$N107="","",Feuil2!$M107-MAX(Feuil2!$U107:$X107))</f>
        <v/>
      </c>
      <c r="Z107" s="35"/>
      <c r="AA107" s="35"/>
      <c r="AB107" s="35"/>
      <c r="AC107" s="35"/>
      <c r="AD107" s="29"/>
      <c r="AE107" s="29"/>
      <c r="AF107" s="29"/>
      <c r="AG107" s="29"/>
      <c r="AH107" s="29"/>
    </row>
    <row r="108" spans="4:34" s="27" customFormat="1" x14ac:dyDescent="0.25">
      <c r="D108" s="29" t="s">
        <v>507</v>
      </c>
      <c r="E108" s="29" t="s">
        <v>508</v>
      </c>
      <c r="F108" s="29">
        <v>42</v>
      </c>
      <c r="G108" s="29" t="s">
        <v>518</v>
      </c>
      <c r="H108" s="30" t="s">
        <v>525</v>
      </c>
      <c r="I108" s="29" t="s">
        <v>103</v>
      </c>
      <c r="J108" s="29" t="s">
        <v>104</v>
      </c>
      <c r="K108" s="31">
        <v>41311</v>
      </c>
      <c r="L108" s="31">
        <v>41319</v>
      </c>
      <c r="M108" s="29">
        <v>216</v>
      </c>
      <c r="N108" s="29"/>
      <c r="O108" s="32"/>
      <c r="P108" s="29"/>
      <c r="Q108" s="29"/>
      <c r="R108" s="29"/>
      <c r="S108" s="33" t="str">
        <f>IF(AND(Feuil2!$O108="",Feuil2!$P108="",Feuil2!$Q108="",Feuil2!$R108=""),"",O108*$O$2+$P$2*P108+$Q$2*Q108+$R$2*R108)</f>
        <v/>
      </c>
      <c r="T108" s="29" t="str">
        <f t="shared" si="1"/>
        <v/>
      </c>
      <c r="U108" s="29" t="str">
        <f>IF(Feuil2!$O108&lt;&gt;"",Feuil2!$O108*Feuil2!$M108*0.25,"")</f>
        <v/>
      </c>
      <c r="V108" s="29" t="str">
        <f>IF(Feuil2!$P108&lt;&gt;"",Feuil2!$P108*Feuil2!$M108*0.5,"")</f>
        <v/>
      </c>
      <c r="W108" s="29" t="str">
        <f>IF(Feuil2!$Q108&lt;&gt;"",Feuil2!$Q108*Feuil2!$M108*0.75,"")</f>
        <v/>
      </c>
      <c r="X108" s="29" t="str">
        <f>IF(Feuil2!$R108&lt;&gt;"",Feuil2!$R108*Feuil2!$M108*1,"")</f>
        <v/>
      </c>
      <c r="Y108" s="29" t="str">
        <f>IF(Feuil2!$N108="","",Feuil2!$M108-MAX(Feuil2!$U108:$X108))</f>
        <v/>
      </c>
      <c r="Z108" s="35"/>
      <c r="AA108" s="35"/>
      <c r="AB108" s="35"/>
      <c r="AC108" s="35"/>
      <c r="AD108" s="29"/>
      <c r="AE108" s="29"/>
      <c r="AF108" s="29"/>
      <c r="AG108" s="29"/>
      <c r="AH108" s="29"/>
    </row>
    <row r="109" spans="4:34" s="27" customFormat="1" x14ac:dyDescent="0.25">
      <c r="D109" s="29" t="s">
        <v>542</v>
      </c>
      <c r="E109" s="29" t="s">
        <v>508</v>
      </c>
      <c r="F109" s="29">
        <v>32</v>
      </c>
      <c r="G109" s="29" t="s">
        <v>513</v>
      </c>
      <c r="H109" s="30" t="s">
        <v>568</v>
      </c>
      <c r="I109" s="29" t="s">
        <v>317</v>
      </c>
      <c r="J109" s="29" t="s">
        <v>22</v>
      </c>
      <c r="K109" s="31">
        <v>41333</v>
      </c>
      <c r="L109" s="31">
        <v>41339</v>
      </c>
      <c r="M109" s="29">
        <v>212</v>
      </c>
      <c r="N109" s="29"/>
      <c r="O109" s="32"/>
      <c r="P109" s="29"/>
      <c r="Q109" s="29"/>
      <c r="R109" s="29"/>
      <c r="S109" s="33" t="str">
        <f>IF(AND(Feuil2!$O109="",Feuil2!$P109="",Feuil2!$Q109="",Feuil2!$R109=""),"",O109*$O$2+$P$2*P109+$Q$2*Q109+$R$2*R109)</f>
        <v/>
      </c>
      <c r="T109" s="29" t="str">
        <f t="shared" si="1"/>
        <v/>
      </c>
      <c r="U109" s="29" t="str">
        <f>IF(Feuil2!$O109&lt;&gt;"",Feuil2!$O109*Feuil2!$M109*0.25,"")</f>
        <v/>
      </c>
      <c r="V109" s="29" t="str">
        <f>IF(Feuil2!$P109&lt;&gt;"",Feuil2!$P109*Feuil2!$M109*0.5,"")</f>
        <v/>
      </c>
      <c r="W109" s="29" t="str">
        <f>IF(Feuil2!$Q109&lt;&gt;"",Feuil2!$Q109*Feuil2!$M109*0.75,"")</f>
        <v/>
      </c>
      <c r="X109" s="29" t="str">
        <f>IF(Feuil2!$R109&lt;&gt;"",Feuil2!$R109*Feuil2!$M109*1,"")</f>
        <v/>
      </c>
      <c r="Y109" s="29" t="str">
        <f>IF(Feuil2!$N109="","",Feuil2!$M109-MAX(Feuil2!$U109:$X109))</f>
        <v/>
      </c>
      <c r="Z109" s="35"/>
      <c r="AA109" s="35"/>
      <c r="AB109" s="35"/>
      <c r="AC109" s="35"/>
      <c r="AD109" s="29"/>
      <c r="AE109" s="29"/>
      <c r="AF109" s="29"/>
      <c r="AG109" s="29"/>
      <c r="AH109" s="29"/>
    </row>
    <row r="110" spans="4:34" s="27" customFormat="1" x14ac:dyDescent="0.25">
      <c r="D110" s="29" t="s">
        <v>542</v>
      </c>
      <c r="E110" s="29" t="s">
        <v>508</v>
      </c>
      <c r="F110" s="29">
        <v>32</v>
      </c>
      <c r="G110" s="29" t="s">
        <v>513</v>
      </c>
      <c r="H110" s="30" t="s">
        <v>568</v>
      </c>
      <c r="I110" s="29" t="s">
        <v>318</v>
      </c>
      <c r="J110" s="29" t="s">
        <v>22</v>
      </c>
      <c r="K110" s="31">
        <v>41333</v>
      </c>
      <c r="L110" s="31">
        <v>41339</v>
      </c>
      <c r="M110" s="29">
        <v>212</v>
      </c>
      <c r="N110" s="29"/>
      <c r="O110" s="32"/>
      <c r="P110" s="29"/>
      <c r="Q110" s="29"/>
      <c r="R110" s="29"/>
      <c r="S110" s="33" t="str">
        <f>IF(AND(Feuil2!$O110="",Feuil2!$P110="",Feuil2!$Q110="",Feuil2!$R110=""),"",O110*$O$2+$P$2*P110+$Q$2*Q110+$R$2*R110)</f>
        <v/>
      </c>
      <c r="T110" s="29" t="str">
        <f t="shared" si="1"/>
        <v/>
      </c>
      <c r="U110" s="29" t="str">
        <f>IF(Feuil2!$O110&lt;&gt;"",Feuil2!$O110*Feuil2!$M110*0.25,"")</f>
        <v/>
      </c>
      <c r="V110" s="29" t="str">
        <f>IF(Feuil2!$P110&lt;&gt;"",Feuil2!$P110*Feuil2!$M110*0.5,"")</f>
        <v/>
      </c>
      <c r="W110" s="29" t="str">
        <f>IF(Feuil2!$Q110&lt;&gt;"",Feuil2!$Q110*Feuil2!$M110*0.75,"")</f>
        <v/>
      </c>
      <c r="X110" s="29" t="str">
        <f>IF(Feuil2!$R110&lt;&gt;"",Feuil2!$R110*Feuil2!$M110*1,"")</f>
        <v/>
      </c>
      <c r="Y110" s="29" t="str">
        <f>IF(Feuil2!$N110="","",Feuil2!$M110-MAX(Feuil2!$U110:$X110))</f>
        <v/>
      </c>
      <c r="Z110" s="35"/>
      <c r="AA110" s="35"/>
      <c r="AB110" s="35"/>
      <c r="AC110" s="35"/>
      <c r="AD110" s="29"/>
      <c r="AE110" s="29"/>
      <c r="AF110" s="29"/>
      <c r="AG110" s="29"/>
      <c r="AH110" s="29"/>
    </row>
    <row r="111" spans="4:34" s="27" customFormat="1" x14ac:dyDescent="0.25">
      <c r="D111" s="29" t="s">
        <v>542</v>
      </c>
      <c r="E111" s="29" t="s">
        <v>508</v>
      </c>
      <c r="F111" s="29">
        <v>31</v>
      </c>
      <c r="G111" s="29" t="s">
        <v>517</v>
      </c>
      <c r="H111" s="30" t="s">
        <v>607</v>
      </c>
      <c r="I111" s="29" t="s">
        <v>311</v>
      </c>
      <c r="J111" s="29" t="s">
        <v>108</v>
      </c>
      <c r="K111" s="31">
        <v>41323</v>
      </c>
      <c r="L111" s="31">
        <v>41328</v>
      </c>
      <c r="M111" s="29">
        <v>200</v>
      </c>
      <c r="N111" s="29"/>
      <c r="O111" s="32"/>
      <c r="P111" s="29"/>
      <c r="Q111" s="29"/>
      <c r="R111" s="29"/>
      <c r="S111" s="33" t="str">
        <f>IF(AND(Feuil2!$O111="",Feuil2!$P111="",Feuil2!$Q111="",Feuil2!$R111=""),"",O111*$O$2+$P$2*P111+$Q$2*Q111+$R$2*R111)</f>
        <v/>
      </c>
      <c r="T111" s="29" t="str">
        <f t="shared" si="1"/>
        <v/>
      </c>
      <c r="U111" s="29" t="str">
        <f>IF(Feuil2!$O111&lt;&gt;"",Feuil2!$O111*Feuil2!$M111*0.25,"")</f>
        <v/>
      </c>
      <c r="V111" s="29" t="str">
        <f>IF(Feuil2!$P111&lt;&gt;"",Feuil2!$P111*Feuil2!$M111*0.5,"")</f>
        <v/>
      </c>
      <c r="W111" s="29" t="str">
        <f>IF(Feuil2!$Q111&lt;&gt;"",Feuil2!$Q111*Feuil2!$M111*0.75,"")</f>
        <v/>
      </c>
      <c r="X111" s="29" t="str">
        <f>IF(Feuil2!$R111&lt;&gt;"",Feuil2!$R111*Feuil2!$M111*1,"")</f>
        <v/>
      </c>
      <c r="Y111" s="29" t="str">
        <f>IF(Feuil2!$N111="","",Feuil2!$M111-MAX(Feuil2!$U111:$X111))</f>
        <v/>
      </c>
      <c r="Z111" s="35"/>
      <c r="AA111" s="35"/>
      <c r="AB111" s="35"/>
      <c r="AC111" s="35"/>
      <c r="AD111" s="29"/>
      <c r="AE111" s="29"/>
      <c r="AF111" s="29"/>
      <c r="AG111" s="29"/>
      <c r="AH111" s="29"/>
    </row>
    <row r="112" spans="4:34" s="27" customFormat="1" x14ac:dyDescent="0.25">
      <c r="D112" s="29" t="s">
        <v>542</v>
      </c>
      <c r="E112" s="29" t="s">
        <v>508</v>
      </c>
      <c r="F112" s="29">
        <v>31</v>
      </c>
      <c r="G112" s="29" t="s">
        <v>517</v>
      </c>
      <c r="H112" s="30" t="s">
        <v>608</v>
      </c>
      <c r="I112" s="29" t="s">
        <v>312</v>
      </c>
      <c r="J112" s="29" t="s">
        <v>108</v>
      </c>
      <c r="K112" s="31">
        <v>41323</v>
      </c>
      <c r="L112" s="31">
        <v>41328</v>
      </c>
      <c r="M112" s="29">
        <v>200</v>
      </c>
      <c r="N112" s="29"/>
      <c r="O112" s="32"/>
      <c r="P112" s="29"/>
      <c r="Q112" s="29"/>
      <c r="R112" s="29"/>
      <c r="S112" s="33" t="str">
        <f>IF(AND(Feuil2!$O112="",Feuil2!$P112="",Feuil2!$Q112="",Feuil2!$R112=""),"",O112*$O$2+$P$2*P112+$Q$2*Q112+$R$2*R112)</f>
        <v/>
      </c>
      <c r="T112" s="29" t="str">
        <f t="shared" si="1"/>
        <v/>
      </c>
      <c r="U112" s="29" t="str">
        <f>IF(Feuil2!$O112&lt;&gt;"",Feuil2!$O112*Feuil2!$M112*0.25,"")</f>
        <v/>
      </c>
      <c r="V112" s="29" t="str">
        <f>IF(Feuil2!$P112&lt;&gt;"",Feuil2!$P112*Feuil2!$M112*0.5,"")</f>
        <v/>
      </c>
      <c r="W112" s="29" t="str">
        <f>IF(Feuil2!$Q112&lt;&gt;"",Feuil2!$Q112*Feuil2!$M112*0.75,"")</f>
        <v/>
      </c>
      <c r="X112" s="29" t="str">
        <f>IF(Feuil2!$R112&lt;&gt;"",Feuil2!$R112*Feuil2!$M112*1,"")</f>
        <v/>
      </c>
      <c r="Y112" s="29" t="str">
        <f>IF(Feuil2!$N112="","",Feuil2!$M112-MAX(Feuil2!$U112:$X112))</f>
        <v/>
      </c>
      <c r="Z112" s="35"/>
      <c r="AA112" s="35"/>
      <c r="AB112" s="35"/>
      <c r="AC112" s="35"/>
      <c r="AD112" s="29"/>
      <c r="AE112" s="29"/>
      <c r="AF112" s="29"/>
      <c r="AG112" s="29"/>
      <c r="AH112" s="29"/>
    </row>
    <row r="113" spans="4:34" s="27" customFormat="1" x14ac:dyDescent="0.25">
      <c r="D113" s="29" t="s">
        <v>542</v>
      </c>
      <c r="E113" s="29" t="s">
        <v>508</v>
      </c>
      <c r="F113" s="29">
        <v>31</v>
      </c>
      <c r="G113" s="29" t="s">
        <v>517</v>
      </c>
      <c r="H113" s="30" t="s">
        <v>609</v>
      </c>
      <c r="I113" s="29" t="s">
        <v>313</v>
      </c>
      <c r="J113" s="29" t="s">
        <v>108</v>
      </c>
      <c r="K113" s="31">
        <v>41323</v>
      </c>
      <c r="L113" s="31">
        <v>41327</v>
      </c>
      <c r="M113" s="29">
        <v>200</v>
      </c>
      <c r="N113" s="29"/>
      <c r="O113" s="32"/>
      <c r="P113" s="29"/>
      <c r="Q113" s="29"/>
      <c r="R113" s="29"/>
      <c r="S113" s="33" t="str">
        <f>IF(AND(Feuil2!$O113="",Feuil2!$P113="",Feuil2!$Q113="",Feuil2!$R113=""),"",O113*$O$2+$P$2*P113+$Q$2*Q113+$R$2*R113)</f>
        <v/>
      </c>
      <c r="T113" s="29" t="str">
        <f t="shared" si="1"/>
        <v/>
      </c>
      <c r="U113" s="29" t="str">
        <f>IF(Feuil2!$O113&lt;&gt;"",Feuil2!$O113*Feuil2!$M113*0.25,"")</f>
        <v/>
      </c>
      <c r="V113" s="29" t="str">
        <f>IF(Feuil2!$P113&lt;&gt;"",Feuil2!$P113*Feuil2!$M113*0.5,"")</f>
        <v/>
      </c>
      <c r="W113" s="29" t="str">
        <f>IF(Feuil2!$Q113&lt;&gt;"",Feuil2!$Q113*Feuil2!$M113*0.75,"")</f>
        <v/>
      </c>
      <c r="X113" s="29" t="str">
        <f>IF(Feuil2!$R113&lt;&gt;"",Feuil2!$R113*Feuil2!$M113*1,"")</f>
        <v/>
      </c>
      <c r="Y113" s="29" t="str">
        <f>IF(Feuil2!$N113="","",Feuil2!$M113-MAX(Feuil2!$U113:$X113))</f>
        <v/>
      </c>
      <c r="Z113" s="35"/>
      <c r="AA113" s="35"/>
      <c r="AB113" s="35"/>
      <c r="AC113" s="35"/>
      <c r="AD113" s="29"/>
      <c r="AE113" s="29"/>
      <c r="AF113" s="29"/>
      <c r="AG113" s="29"/>
      <c r="AH113" s="29"/>
    </row>
    <row r="114" spans="4:34" s="27" customFormat="1" x14ac:dyDescent="0.25">
      <c r="D114" s="29" t="s">
        <v>542</v>
      </c>
      <c r="E114" s="29" t="s">
        <v>508</v>
      </c>
      <c r="F114" s="29">
        <v>31</v>
      </c>
      <c r="G114" s="29" t="s">
        <v>517</v>
      </c>
      <c r="H114" s="30" t="s">
        <v>610</v>
      </c>
      <c r="I114" s="29" t="s">
        <v>314</v>
      </c>
      <c r="J114" s="29" t="s">
        <v>108</v>
      </c>
      <c r="K114" s="31">
        <v>41323</v>
      </c>
      <c r="L114" s="31">
        <v>41328</v>
      </c>
      <c r="M114" s="29">
        <v>200</v>
      </c>
      <c r="N114" s="29"/>
      <c r="O114" s="32"/>
      <c r="P114" s="29"/>
      <c r="Q114" s="29"/>
      <c r="R114" s="29"/>
      <c r="S114" s="33" t="str">
        <f>IF(AND(Feuil2!$O114="",Feuil2!$P114="",Feuil2!$Q114="",Feuil2!$R114=""),"",O114*$O$2+$P$2*P114+$Q$2*Q114+$R$2*R114)</f>
        <v/>
      </c>
      <c r="T114" s="29" t="str">
        <f t="shared" si="1"/>
        <v/>
      </c>
      <c r="U114" s="29" t="str">
        <f>IF(Feuil2!$O114&lt;&gt;"",Feuil2!$O114*Feuil2!$M114*0.25,"")</f>
        <v/>
      </c>
      <c r="V114" s="29" t="str">
        <f>IF(Feuil2!$P114&lt;&gt;"",Feuil2!$P114*Feuil2!$M114*0.5,"")</f>
        <v/>
      </c>
      <c r="W114" s="29" t="str">
        <f>IF(Feuil2!$Q114&lt;&gt;"",Feuil2!$Q114*Feuil2!$M114*0.75,"")</f>
        <v/>
      </c>
      <c r="X114" s="29" t="str">
        <f>IF(Feuil2!$R114&lt;&gt;"",Feuil2!$R114*Feuil2!$M114*1,"")</f>
        <v/>
      </c>
      <c r="Y114" s="29" t="str">
        <f>IF(Feuil2!$N114="","",Feuil2!$M114-MAX(Feuil2!$U114:$X114))</f>
        <v/>
      </c>
      <c r="Z114" s="35"/>
      <c r="AA114" s="35"/>
      <c r="AB114" s="35"/>
      <c r="AC114" s="35"/>
      <c r="AD114" s="29"/>
      <c r="AE114" s="29"/>
      <c r="AF114" s="29"/>
      <c r="AG114" s="29"/>
      <c r="AH114" s="29"/>
    </row>
    <row r="115" spans="4:34" s="27" customFormat="1" x14ac:dyDescent="0.25">
      <c r="D115" s="29" t="s">
        <v>542</v>
      </c>
      <c r="E115" s="29" t="s">
        <v>508</v>
      </c>
      <c r="F115" s="29">
        <v>31</v>
      </c>
      <c r="G115" s="29" t="s">
        <v>517</v>
      </c>
      <c r="H115" s="30" t="s">
        <v>611</v>
      </c>
      <c r="I115" s="29" t="s">
        <v>315</v>
      </c>
      <c r="J115" s="29" t="s">
        <v>108</v>
      </c>
      <c r="K115" s="31">
        <v>41323</v>
      </c>
      <c r="L115" s="31">
        <v>41328</v>
      </c>
      <c r="M115" s="29">
        <v>200</v>
      </c>
      <c r="N115" s="29"/>
      <c r="O115" s="32"/>
      <c r="P115" s="29"/>
      <c r="Q115" s="29"/>
      <c r="R115" s="29"/>
      <c r="S115" s="33" t="str">
        <f>IF(AND(Feuil2!$O115="",Feuil2!$P115="",Feuil2!$Q115="",Feuil2!$R115=""),"",O115*$O$2+$P$2*P115+$Q$2*Q115+$R$2*R115)</f>
        <v/>
      </c>
      <c r="T115" s="29" t="str">
        <f t="shared" si="1"/>
        <v/>
      </c>
      <c r="U115" s="29" t="str">
        <f>IF(Feuil2!$O115&lt;&gt;"",Feuil2!$O115*Feuil2!$M115*0.25,"")</f>
        <v/>
      </c>
      <c r="V115" s="29" t="str">
        <f>IF(Feuil2!$P115&lt;&gt;"",Feuil2!$P115*Feuil2!$M115*0.5,"")</f>
        <v/>
      </c>
      <c r="W115" s="29" t="str">
        <f>IF(Feuil2!$Q115&lt;&gt;"",Feuil2!$Q115*Feuil2!$M115*0.75,"")</f>
        <v/>
      </c>
      <c r="X115" s="29" t="str">
        <f>IF(Feuil2!$R115&lt;&gt;"",Feuil2!$R115*Feuil2!$M115*1,"")</f>
        <v/>
      </c>
      <c r="Y115" s="29" t="str">
        <f>IF(Feuil2!$N115="","",Feuil2!$M115-MAX(Feuil2!$U115:$X115))</f>
        <v/>
      </c>
      <c r="Z115" s="35"/>
      <c r="AA115" s="35"/>
      <c r="AB115" s="35"/>
      <c r="AC115" s="35"/>
      <c r="AD115" s="29"/>
      <c r="AE115" s="29"/>
      <c r="AF115" s="29"/>
      <c r="AG115" s="29"/>
      <c r="AH115" s="29"/>
    </row>
    <row r="116" spans="4:34" s="27" customFormat="1" x14ac:dyDescent="0.25">
      <c r="D116" s="29" t="s">
        <v>542</v>
      </c>
      <c r="E116" s="29" t="s">
        <v>508</v>
      </c>
      <c r="F116" s="29">
        <v>31</v>
      </c>
      <c r="G116" s="29" t="s">
        <v>517</v>
      </c>
      <c r="H116" s="30" t="s">
        <v>612</v>
      </c>
      <c r="I116" s="29" t="s">
        <v>316</v>
      </c>
      <c r="J116" s="29" t="s">
        <v>108</v>
      </c>
      <c r="K116" s="31">
        <v>41323</v>
      </c>
      <c r="L116" s="31">
        <v>41327</v>
      </c>
      <c r="M116" s="29">
        <v>200</v>
      </c>
      <c r="N116" s="29"/>
      <c r="O116" s="32"/>
      <c r="P116" s="29"/>
      <c r="Q116" s="29"/>
      <c r="R116" s="29"/>
      <c r="S116" s="33" t="str">
        <f>IF(AND(Feuil2!$O116="",Feuil2!$P116="",Feuil2!$Q116="",Feuil2!$R116=""),"",O116*$O$2+$P$2*P116+$Q$2*Q116+$R$2*R116)</f>
        <v/>
      </c>
      <c r="T116" s="29" t="str">
        <f t="shared" si="1"/>
        <v/>
      </c>
      <c r="U116" s="29" t="str">
        <f>IF(Feuil2!$O116&lt;&gt;"",Feuil2!$O116*Feuil2!$M116*0.25,"")</f>
        <v/>
      </c>
      <c r="V116" s="29" t="str">
        <f>IF(Feuil2!$P116&lt;&gt;"",Feuil2!$P116*Feuil2!$M116*0.5,"")</f>
        <v/>
      </c>
      <c r="W116" s="29" t="str">
        <f>IF(Feuil2!$Q116&lt;&gt;"",Feuil2!$Q116*Feuil2!$M116*0.75,"")</f>
        <v/>
      </c>
      <c r="X116" s="29" t="str">
        <f>IF(Feuil2!$R116&lt;&gt;"",Feuil2!$R116*Feuil2!$M116*1,"")</f>
        <v/>
      </c>
      <c r="Y116" s="29" t="str">
        <f>IF(Feuil2!$N116="","",Feuil2!$M116-MAX(Feuil2!$U116:$X116))</f>
        <v/>
      </c>
      <c r="Z116" s="35"/>
      <c r="AA116" s="35"/>
      <c r="AB116" s="35"/>
      <c r="AC116" s="35"/>
      <c r="AD116" s="29"/>
      <c r="AE116" s="29"/>
      <c r="AF116" s="29"/>
      <c r="AG116" s="29"/>
      <c r="AH116" s="29"/>
    </row>
    <row r="117" spans="4:34" s="27" customFormat="1" x14ac:dyDescent="0.25">
      <c r="D117" s="29" t="s">
        <v>542</v>
      </c>
      <c r="E117" s="29" t="s">
        <v>508</v>
      </c>
      <c r="F117" s="29">
        <v>31</v>
      </c>
      <c r="G117" s="29" t="s">
        <v>517</v>
      </c>
      <c r="H117" s="30" t="s">
        <v>654</v>
      </c>
      <c r="I117" s="29" t="s">
        <v>302</v>
      </c>
      <c r="J117" s="29" t="s">
        <v>108</v>
      </c>
      <c r="K117" s="31">
        <v>41323</v>
      </c>
      <c r="L117" s="31">
        <v>41328</v>
      </c>
      <c r="M117" s="29">
        <v>200</v>
      </c>
      <c r="N117" s="29"/>
      <c r="O117" s="32"/>
      <c r="P117" s="29"/>
      <c r="Q117" s="29"/>
      <c r="R117" s="29"/>
      <c r="S117" s="33" t="str">
        <f>IF(AND(Feuil2!$O117="",Feuil2!$P117="",Feuil2!$Q117="",Feuil2!$R117=""),"",O117*$O$2+$P$2*P117+$Q$2*Q117+$R$2*R117)</f>
        <v/>
      </c>
      <c r="T117" s="29" t="str">
        <f t="shared" si="1"/>
        <v/>
      </c>
      <c r="U117" s="29" t="str">
        <f>IF(Feuil2!$O117&lt;&gt;"",Feuil2!$O117*Feuil2!$M117*0.25,"")</f>
        <v/>
      </c>
      <c r="V117" s="29" t="str">
        <f>IF(Feuil2!$P117&lt;&gt;"",Feuil2!$P117*Feuil2!$M117*0.5,"")</f>
        <v/>
      </c>
      <c r="W117" s="29" t="str">
        <f>IF(Feuil2!$Q117&lt;&gt;"",Feuil2!$Q117*Feuil2!$M117*0.75,"")</f>
        <v/>
      </c>
      <c r="X117" s="29" t="str">
        <f>IF(Feuil2!$R117&lt;&gt;"",Feuil2!$R117*Feuil2!$M117*1,"")</f>
        <v/>
      </c>
      <c r="Y117" s="29" t="str">
        <f>IF(Feuil2!$N117="","",Feuil2!$M117-MAX(Feuil2!$U117:$X117))</f>
        <v/>
      </c>
      <c r="Z117" s="35"/>
      <c r="AA117" s="35"/>
      <c r="AB117" s="35"/>
      <c r="AC117" s="35"/>
      <c r="AD117" s="29"/>
      <c r="AE117" s="29"/>
      <c r="AF117" s="29"/>
      <c r="AG117" s="29"/>
      <c r="AH117" s="29"/>
    </row>
    <row r="118" spans="4:34" s="27" customFormat="1" x14ac:dyDescent="0.25">
      <c r="D118" s="29" t="s">
        <v>542</v>
      </c>
      <c r="E118" s="29" t="s">
        <v>508</v>
      </c>
      <c r="F118" s="29">
        <v>31</v>
      </c>
      <c r="G118" s="29" t="s">
        <v>523</v>
      </c>
      <c r="H118" s="30" t="s">
        <v>567</v>
      </c>
      <c r="I118" s="29" t="s">
        <v>305</v>
      </c>
      <c r="J118" s="29" t="s">
        <v>9</v>
      </c>
      <c r="K118" s="31">
        <v>41321</v>
      </c>
      <c r="L118" s="31">
        <v>41325</v>
      </c>
      <c r="M118" s="29">
        <v>200</v>
      </c>
      <c r="N118" s="29"/>
      <c r="O118" s="32"/>
      <c r="P118" s="29"/>
      <c r="Q118" s="29"/>
      <c r="R118" s="29"/>
      <c r="S118" s="33" t="str">
        <f>IF(AND(Feuil2!$O118="",Feuil2!$P118="",Feuil2!$Q118="",Feuil2!$R118=""),"",O118*$O$2+$P$2*P118+$Q$2*Q118+$R$2*R118)</f>
        <v/>
      </c>
      <c r="T118" s="29" t="str">
        <f t="shared" si="1"/>
        <v/>
      </c>
      <c r="U118" s="29" t="str">
        <f>IF(Feuil2!$O118&lt;&gt;"",Feuil2!$O118*Feuil2!$M118*0.25,"")</f>
        <v/>
      </c>
      <c r="V118" s="29" t="str">
        <f>IF(Feuil2!$P118&lt;&gt;"",Feuil2!$P118*Feuil2!$M118*0.5,"")</f>
        <v/>
      </c>
      <c r="W118" s="29" t="str">
        <f>IF(Feuil2!$Q118&lt;&gt;"",Feuil2!$Q118*Feuil2!$M118*0.75,"")</f>
        <v/>
      </c>
      <c r="X118" s="29" t="str">
        <f>IF(Feuil2!$R118&lt;&gt;"",Feuil2!$R118*Feuil2!$M118*1,"")</f>
        <v/>
      </c>
      <c r="Y118" s="29" t="str">
        <f>IF(Feuil2!$N118="","",Feuil2!$M118-MAX(Feuil2!$U118:$X118))</f>
        <v/>
      </c>
      <c r="Z118" s="35"/>
      <c r="AA118" s="35"/>
      <c r="AB118" s="35"/>
      <c r="AC118" s="35"/>
      <c r="AD118" s="29"/>
      <c r="AE118" s="29"/>
      <c r="AF118" s="29"/>
      <c r="AG118" s="29"/>
      <c r="AH118" s="29"/>
    </row>
    <row r="119" spans="4:34" s="27" customFormat="1" x14ac:dyDescent="0.25">
      <c r="D119" s="29" t="s">
        <v>542</v>
      </c>
      <c r="E119" s="29" t="s">
        <v>508</v>
      </c>
      <c r="F119" s="29">
        <v>32</v>
      </c>
      <c r="G119" s="29" t="s">
        <v>513</v>
      </c>
      <c r="H119" s="30" t="s">
        <v>568</v>
      </c>
      <c r="I119" s="29" t="s">
        <v>309</v>
      </c>
      <c r="J119" s="29" t="s">
        <v>27</v>
      </c>
      <c r="K119" s="31">
        <v>41327</v>
      </c>
      <c r="L119" s="31">
        <v>41332</v>
      </c>
      <c r="M119" s="29">
        <v>200</v>
      </c>
      <c r="N119" s="29"/>
      <c r="O119" s="32"/>
      <c r="P119" s="29"/>
      <c r="Q119" s="29"/>
      <c r="R119" s="29"/>
      <c r="S119" s="33" t="str">
        <f>IF(AND(Feuil2!$O119="",Feuil2!$P119="",Feuil2!$Q119="",Feuil2!$R119=""),"",O119*$O$2+$P$2*P119+$Q$2*Q119+$R$2*R119)</f>
        <v/>
      </c>
      <c r="T119" s="29" t="str">
        <f t="shared" si="1"/>
        <v/>
      </c>
      <c r="U119" s="29" t="str">
        <f>IF(Feuil2!$O119&lt;&gt;"",Feuil2!$O119*Feuil2!$M119*0.25,"")</f>
        <v/>
      </c>
      <c r="V119" s="29" t="str">
        <f>IF(Feuil2!$P119&lt;&gt;"",Feuil2!$P119*Feuil2!$M119*0.5,"")</f>
        <v/>
      </c>
      <c r="W119" s="29" t="str">
        <f>IF(Feuil2!$Q119&lt;&gt;"",Feuil2!$Q119*Feuil2!$M119*0.75,"")</f>
        <v/>
      </c>
      <c r="X119" s="29" t="str">
        <f>IF(Feuil2!$R119&lt;&gt;"",Feuil2!$R119*Feuil2!$M119*1,"")</f>
        <v/>
      </c>
      <c r="Y119" s="29" t="str">
        <f>IF(Feuil2!$N119="","",Feuil2!$M119-MAX(Feuil2!$U119:$X119))</f>
        <v/>
      </c>
      <c r="Z119" s="35"/>
      <c r="AA119" s="35"/>
      <c r="AB119" s="35"/>
      <c r="AC119" s="35"/>
      <c r="AD119" s="29"/>
      <c r="AE119" s="29"/>
      <c r="AF119" s="29"/>
      <c r="AG119" s="29"/>
      <c r="AH119" s="29"/>
    </row>
    <row r="120" spans="4:34" s="27" customFormat="1" x14ac:dyDescent="0.25">
      <c r="D120" s="29" t="s">
        <v>542</v>
      </c>
      <c r="E120" s="29" t="s">
        <v>508</v>
      </c>
      <c r="F120" s="29">
        <v>33</v>
      </c>
      <c r="G120" s="29" t="s">
        <v>511</v>
      </c>
      <c r="H120" s="30" t="s">
        <v>579</v>
      </c>
      <c r="I120" s="29" t="s">
        <v>171</v>
      </c>
      <c r="J120" s="29" t="s">
        <v>30</v>
      </c>
      <c r="K120" s="31">
        <v>41314</v>
      </c>
      <c r="L120" s="31">
        <v>41317</v>
      </c>
      <c r="M120" s="29">
        <v>200</v>
      </c>
      <c r="N120" s="29"/>
      <c r="O120" s="32"/>
      <c r="P120" s="29"/>
      <c r="Q120" s="29"/>
      <c r="R120" s="29"/>
      <c r="S120" s="33" t="str">
        <f>IF(AND(Feuil2!$O120="",Feuil2!$P120="",Feuil2!$Q120="",Feuil2!$R120=""),"",O120*$O$2+$P$2*P120+$Q$2*Q120+$R$2*R120)</f>
        <v/>
      </c>
      <c r="T120" s="29" t="str">
        <f t="shared" si="1"/>
        <v/>
      </c>
      <c r="U120" s="29" t="str">
        <f>IF(Feuil2!$O120&lt;&gt;"",Feuil2!$O120*Feuil2!$M120*0.25,"")</f>
        <v/>
      </c>
      <c r="V120" s="29" t="str">
        <f>IF(Feuil2!$P120&lt;&gt;"",Feuil2!$P120*Feuil2!$M120*0.5,"")</f>
        <v/>
      </c>
      <c r="W120" s="29" t="str">
        <f>IF(Feuil2!$Q120&lt;&gt;"",Feuil2!$Q120*Feuil2!$M120*0.75,"")</f>
        <v/>
      </c>
      <c r="X120" s="29" t="str">
        <f>IF(Feuil2!$R120&lt;&gt;"",Feuil2!$R120*Feuil2!$M120*1,"")</f>
        <v/>
      </c>
      <c r="Y120" s="29" t="str">
        <f>IF(Feuil2!$N120="","",Feuil2!$M120-MAX(Feuil2!$U120:$X120))</f>
        <v/>
      </c>
      <c r="Z120" s="35"/>
      <c r="AA120" s="35"/>
      <c r="AB120" s="35"/>
      <c r="AC120" s="35"/>
      <c r="AD120" s="29"/>
      <c r="AE120" s="29"/>
      <c r="AF120" s="29"/>
      <c r="AG120" s="29"/>
      <c r="AH120" s="29"/>
    </row>
    <row r="121" spans="4:34" s="27" customFormat="1" x14ac:dyDescent="0.25">
      <c r="D121" s="29" t="s">
        <v>634</v>
      </c>
      <c r="E121" s="29" t="s">
        <v>536</v>
      </c>
      <c r="F121" s="29">
        <v>54</v>
      </c>
      <c r="G121" s="29" t="s">
        <v>537</v>
      </c>
      <c r="H121" s="30" t="s">
        <v>648</v>
      </c>
      <c r="I121" s="29" t="s">
        <v>497</v>
      </c>
      <c r="J121" s="29" t="s">
        <v>18</v>
      </c>
      <c r="K121" s="31">
        <v>41323</v>
      </c>
      <c r="L121" s="31">
        <v>41327</v>
      </c>
      <c r="M121" s="29">
        <v>200</v>
      </c>
      <c r="N121" s="29"/>
      <c r="O121" s="32"/>
      <c r="P121" s="29"/>
      <c r="Q121" s="29"/>
      <c r="R121" s="29"/>
      <c r="S121" s="33" t="str">
        <f>IF(AND(Feuil2!$O121="",Feuil2!$P121="",Feuil2!$Q121="",Feuil2!$R121=""),"",O121*$O$2+$P$2*P121+$Q$2*Q121+$R$2*R121)</f>
        <v/>
      </c>
      <c r="T121" s="29" t="str">
        <f t="shared" si="1"/>
        <v/>
      </c>
      <c r="U121" s="29" t="str">
        <f>IF(Feuil2!$O121&lt;&gt;"",Feuil2!$O121*Feuil2!$M121*0.25,"")</f>
        <v/>
      </c>
      <c r="V121" s="29" t="str">
        <f>IF(Feuil2!$P121&lt;&gt;"",Feuil2!$P121*Feuil2!$M121*0.5,"")</f>
        <v/>
      </c>
      <c r="W121" s="29" t="str">
        <f>IF(Feuil2!$Q121&lt;&gt;"",Feuil2!$Q121*Feuil2!$M121*0.75,"")</f>
        <v/>
      </c>
      <c r="X121" s="29" t="str">
        <f>IF(Feuil2!$R121&lt;&gt;"",Feuil2!$R121*Feuil2!$M121*1,"")</f>
        <v/>
      </c>
      <c r="Y121" s="29" t="str">
        <f>IF(Feuil2!$N121="","",Feuil2!$M121-MAX(Feuil2!$U121:$X121))</f>
        <v/>
      </c>
      <c r="Z121" s="35"/>
      <c r="AA121" s="35"/>
      <c r="AB121" s="35"/>
      <c r="AC121" s="35"/>
      <c r="AD121" s="29"/>
      <c r="AE121" s="29"/>
      <c r="AF121" s="29"/>
      <c r="AG121" s="29"/>
      <c r="AH121" s="29"/>
    </row>
    <row r="122" spans="4:34" s="27" customFormat="1" x14ac:dyDescent="0.25">
      <c r="D122" s="29" t="s">
        <v>634</v>
      </c>
      <c r="E122" s="29" t="s">
        <v>536</v>
      </c>
      <c r="F122" s="29">
        <v>54</v>
      </c>
      <c r="G122" s="29" t="s">
        <v>537</v>
      </c>
      <c r="H122" s="30" t="s">
        <v>649</v>
      </c>
      <c r="I122" s="29" t="s">
        <v>498</v>
      </c>
      <c r="J122" s="29" t="s">
        <v>18</v>
      </c>
      <c r="K122" s="31">
        <v>41323</v>
      </c>
      <c r="L122" s="31">
        <v>41328</v>
      </c>
      <c r="M122" s="29">
        <v>200</v>
      </c>
      <c r="N122" s="29"/>
      <c r="O122" s="32"/>
      <c r="P122" s="29"/>
      <c r="Q122" s="29"/>
      <c r="R122" s="29"/>
      <c r="S122" s="33" t="str">
        <f>IF(AND(Feuil2!$O122="",Feuil2!$P122="",Feuil2!$Q122="",Feuil2!$R122=""),"",O122*$O$2+$P$2*P122+$Q$2*Q122+$R$2*R122)</f>
        <v/>
      </c>
      <c r="T122" s="29" t="str">
        <f t="shared" si="1"/>
        <v/>
      </c>
      <c r="U122" s="29" t="str">
        <f>IF(Feuil2!$O122&lt;&gt;"",Feuil2!$O122*Feuil2!$M122*0.25,"")</f>
        <v/>
      </c>
      <c r="V122" s="29" t="str">
        <f>IF(Feuil2!$P122&lt;&gt;"",Feuil2!$P122*Feuil2!$M122*0.5,"")</f>
        <v/>
      </c>
      <c r="W122" s="29" t="str">
        <f>IF(Feuil2!$Q122&lt;&gt;"",Feuil2!$Q122*Feuil2!$M122*0.75,"")</f>
        <v/>
      </c>
      <c r="X122" s="29" t="str">
        <f>IF(Feuil2!$R122&lt;&gt;"",Feuil2!$R122*Feuil2!$M122*1,"")</f>
        <v/>
      </c>
      <c r="Y122" s="29" t="str">
        <f>IF(Feuil2!$N122="","",Feuil2!$M122-MAX(Feuil2!$U122:$X122))</f>
        <v/>
      </c>
      <c r="Z122" s="35"/>
      <c r="AA122" s="35"/>
      <c r="AB122" s="35"/>
      <c r="AC122" s="35"/>
      <c r="AD122" s="29"/>
      <c r="AE122" s="29"/>
      <c r="AF122" s="29"/>
      <c r="AG122" s="29"/>
      <c r="AH122" s="29"/>
    </row>
    <row r="123" spans="4:34" s="27" customFormat="1" x14ac:dyDescent="0.25">
      <c r="D123" s="29" t="s">
        <v>634</v>
      </c>
      <c r="E123" s="29" t="s">
        <v>536</v>
      </c>
      <c r="F123" s="29">
        <v>54</v>
      </c>
      <c r="G123" s="29" t="s">
        <v>537</v>
      </c>
      <c r="H123" s="30" t="s">
        <v>651</v>
      </c>
      <c r="I123" s="29" t="s">
        <v>499</v>
      </c>
      <c r="J123" s="29" t="s">
        <v>18</v>
      </c>
      <c r="K123" s="31">
        <v>41323</v>
      </c>
      <c r="L123" s="31">
        <v>41327</v>
      </c>
      <c r="M123" s="29">
        <v>200</v>
      </c>
      <c r="N123" s="29"/>
      <c r="O123" s="32"/>
      <c r="P123" s="29"/>
      <c r="Q123" s="29"/>
      <c r="R123" s="29"/>
      <c r="S123" s="33" t="str">
        <f>IF(AND(Feuil2!$O123="",Feuil2!$P123="",Feuil2!$Q123="",Feuil2!$R123=""),"",O123*$O$2+$P$2*P123+$Q$2*Q123+$R$2*R123)</f>
        <v/>
      </c>
      <c r="T123" s="29" t="str">
        <f t="shared" si="1"/>
        <v/>
      </c>
      <c r="U123" s="29" t="str">
        <f>IF(Feuil2!$O123&lt;&gt;"",Feuil2!$O123*Feuil2!$M123*0.25,"")</f>
        <v/>
      </c>
      <c r="V123" s="29" t="str">
        <f>IF(Feuil2!$P123&lt;&gt;"",Feuil2!$P123*Feuil2!$M123*0.5,"")</f>
        <v/>
      </c>
      <c r="W123" s="29" t="str">
        <f>IF(Feuil2!$Q123&lt;&gt;"",Feuil2!$Q123*Feuil2!$M123*0.75,"")</f>
        <v/>
      </c>
      <c r="X123" s="29" t="str">
        <f>IF(Feuil2!$R123&lt;&gt;"",Feuil2!$R123*Feuil2!$M123*1,"")</f>
        <v/>
      </c>
      <c r="Y123" s="29" t="str">
        <f>IF(Feuil2!$N123="","",Feuil2!$M123-MAX(Feuil2!$U123:$X123))</f>
        <v/>
      </c>
      <c r="Z123" s="35"/>
      <c r="AA123" s="35"/>
      <c r="AB123" s="35"/>
      <c r="AC123" s="35"/>
      <c r="AD123" s="29"/>
      <c r="AE123" s="29"/>
      <c r="AF123" s="29"/>
      <c r="AG123" s="29"/>
      <c r="AH123" s="29"/>
    </row>
    <row r="124" spans="4:34" s="27" customFormat="1" x14ac:dyDescent="0.25">
      <c r="D124" s="29" t="s">
        <v>634</v>
      </c>
      <c r="E124" s="29" t="s">
        <v>536</v>
      </c>
      <c r="F124" s="29">
        <v>54</v>
      </c>
      <c r="G124" s="29" t="s">
        <v>537</v>
      </c>
      <c r="H124" s="30" t="s">
        <v>652</v>
      </c>
      <c r="I124" s="29" t="s">
        <v>500</v>
      </c>
      <c r="J124" s="29" t="s">
        <v>18</v>
      </c>
      <c r="K124" s="31">
        <v>41323</v>
      </c>
      <c r="L124" s="31">
        <v>41327</v>
      </c>
      <c r="M124" s="29">
        <v>200</v>
      </c>
      <c r="N124" s="29"/>
      <c r="O124" s="32"/>
      <c r="P124" s="29"/>
      <c r="Q124" s="29"/>
      <c r="R124" s="29"/>
      <c r="S124" s="33" t="str">
        <f>IF(AND(Feuil2!$O124="",Feuil2!$P124="",Feuil2!$Q124="",Feuil2!$R124=""),"",O124*$O$2+$P$2*P124+$Q$2*Q124+$R$2*R124)</f>
        <v/>
      </c>
      <c r="T124" s="29" t="str">
        <f t="shared" si="1"/>
        <v/>
      </c>
      <c r="U124" s="29" t="str">
        <f>IF(Feuil2!$O124&lt;&gt;"",Feuil2!$O124*Feuil2!$M124*0.25,"")</f>
        <v/>
      </c>
      <c r="V124" s="29" t="str">
        <f>IF(Feuil2!$P124&lt;&gt;"",Feuil2!$P124*Feuil2!$M124*0.5,"")</f>
        <v/>
      </c>
      <c r="W124" s="29" t="str">
        <f>IF(Feuil2!$Q124&lt;&gt;"",Feuil2!$Q124*Feuil2!$M124*0.75,"")</f>
        <v/>
      </c>
      <c r="X124" s="29" t="str">
        <f>IF(Feuil2!$R124&lt;&gt;"",Feuil2!$R124*Feuil2!$M124*1,"")</f>
        <v/>
      </c>
      <c r="Y124" s="29" t="str">
        <f>IF(Feuil2!$N124="","",Feuil2!$M124-MAX(Feuil2!$U124:$X124))</f>
        <v/>
      </c>
      <c r="Z124" s="35"/>
      <c r="AA124" s="35"/>
      <c r="AB124" s="35"/>
      <c r="AC124" s="35"/>
      <c r="AD124" s="29"/>
      <c r="AE124" s="29"/>
      <c r="AF124" s="29"/>
      <c r="AG124" s="29"/>
      <c r="AH124" s="29"/>
    </row>
    <row r="125" spans="4:34" s="27" customFormat="1" x14ac:dyDescent="0.25">
      <c r="D125" s="29" t="s">
        <v>542</v>
      </c>
      <c r="E125" s="29" t="s">
        <v>508</v>
      </c>
      <c r="F125" s="29">
        <v>33</v>
      </c>
      <c r="G125" s="29" t="s">
        <v>523</v>
      </c>
      <c r="H125" s="30" t="s">
        <v>590</v>
      </c>
      <c r="I125" s="29" t="s">
        <v>301</v>
      </c>
      <c r="J125" s="29" t="s">
        <v>15</v>
      </c>
      <c r="K125" s="31">
        <v>41330</v>
      </c>
      <c r="L125" s="31">
        <v>41334</v>
      </c>
      <c r="M125" s="29">
        <v>198</v>
      </c>
      <c r="N125" s="29"/>
      <c r="O125" s="32"/>
      <c r="P125" s="29"/>
      <c r="Q125" s="29"/>
      <c r="R125" s="29"/>
      <c r="S125" s="33" t="str">
        <f>IF(AND(Feuil2!$O125="",Feuil2!$P125="",Feuil2!$Q125="",Feuil2!$R125=""),"",O125*$O$2+$P$2*P125+$Q$2*Q125+$R$2*R125)</f>
        <v/>
      </c>
      <c r="T125" s="29" t="str">
        <f t="shared" si="1"/>
        <v/>
      </c>
      <c r="U125" s="29" t="str">
        <f>IF(Feuil2!$O125&lt;&gt;"",Feuil2!$O125*Feuil2!$M125*0.25,"")</f>
        <v/>
      </c>
      <c r="V125" s="29" t="str">
        <f>IF(Feuil2!$P125&lt;&gt;"",Feuil2!$P125*Feuil2!$M125*0.5,"")</f>
        <v/>
      </c>
      <c r="W125" s="29" t="str">
        <f>IF(Feuil2!$Q125&lt;&gt;"",Feuil2!$Q125*Feuil2!$M125*0.75,"")</f>
        <v/>
      </c>
      <c r="X125" s="29" t="str">
        <f>IF(Feuil2!$R125&lt;&gt;"",Feuil2!$R125*Feuil2!$M125*1,"")</f>
        <v/>
      </c>
      <c r="Y125" s="29" t="str">
        <f>IF(Feuil2!$N125="","",Feuil2!$M125-MAX(Feuil2!$U125:$X125))</f>
        <v/>
      </c>
      <c r="Z125" s="35"/>
      <c r="AA125" s="35"/>
      <c r="AB125" s="35"/>
      <c r="AC125" s="35"/>
      <c r="AD125" s="29"/>
      <c r="AE125" s="29"/>
      <c r="AF125" s="29"/>
      <c r="AG125" s="29"/>
      <c r="AH125" s="29"/>
    </row>
    <row r="126" spans="4:34" s="27" customFormat="1" x14ac:dyDescent="0.25">
      <c r="D126" s="29" t="s">
        <v>542</v>
      </c>
      <c r="E126" s="29" t="s">
        <v>508</v>
      </c>
      <c r="F126" s="29">
        <v>32</v>
      </c>
      <c r="G126" s="29" t="s">
        <v>513</v>
      </c>
      <c r="H126" s="30" t="s">
        <v>568</v>
      </c>
      <c r="I126" s="29" t="s">
        <v>266</v>
      </c>
      <c r="J126" s="29" t="s">
        <v>30</v>
      </c>
      <c r="K126" s="31">
        <v>41316</v>
      </c>
      <c r="L126" s="31">
        <v>41319</v>
      </c>
      <c r="M126" s="29">
        <v>192</v>
      </c>
      <c r="N126" s="29"/>
      <c r="O126" s="32"/>
      <c r="P126" s="29"/>
      <c r="Q126" s="29"/>
      <c r="R126" s="29"/>
      <c r="S126" s="33" t="str">
        <f>IF(AND(Feuil2!$O126="",Feuil2!$P126="",Feuil2!$Q126="",Feuil2!$R126=""),"",O126*$O$2+$P$2*P126+$Q$2*Q126+$R$2*R126)</f>
        <v/>
      </c>
      <c r="T126" s="29" t="str">
        <f t="shared" si="1"/>
        <v/>
      </c>
      <c r="U126" s="29" t="str">
        <f>IF(Feuil2!$O126&lt;&gt;"",Feuil2!$O126*Feuil2!$M126*0.25,"")</f>
        <v/>
      </c>
      <c r="V126" s="29" t="str">
        <f>IF(Feuil2!$P126&lt;&gt;"",Feuil2!$P126*Feuil2!$M126*0.5,"")</f>
        <v/>
      </c>
      <c r="W126" s="29" t="str">
        <f>IF(Feuil2!$Q126&lt;&gt;"",Feuil2!$Q126*Feuil2!$M126*0.75,"")</f>
        <v/>
      </c>
      <c r="X126" s="29" t="str">
        <f>IF(Feuil2!$R126&lt;&gt;"",Feuil2!$R126*Feuil2!$M126*1,"")</f>
        <v/>
      </c>
      <c r="Y126" s="29" t="str">
        <f>IF(Feuil2!$N126="","",Feuil2!$M126-MAX(Feuil2!$U126:$X126))</f>
        <v/>
      </c>
      <c r="Z126" s="35"/>
      <c r="AA126" s="35"/>
      <c r="AB126" s="35"/>
      <c r="AC126" s="35"/>
      <c r="AD126" s="29"/>
      <c r="AE126" s="29"/>
      <c r="AF126" s="29"/>
      <c r="AG126" s="29"/>
      <c r="AH126" s="29"/>
    </row>
    <row r="127" spans="4:34" s="27" customFormat="1" x14ac:dyDescent="0.25">
      <c r="D127" s="29" t="s">
        <v>542</v>
      </c>
      <c r="E127" s="29" t="s">
        <v>508</v>
      </c>
      <c r="F127" s="29">
        <v>31</v>
      </c>
      <c r="G127" s="29" t="s">
        <v>513</v>
      </c>
      <c r="H127" s="30" t="s">
        <v>553</v>
      </c>
      <c r="I127" s="29" t="s">
        <v>276</v>
      </c>
      <c r="J127" s="29" t="s">
        <v>5</v>
      </c>
      <c r="K127" s="31">
        <v>41321</v>
      </c>
      <c r="L127" s="31">
        <v>41325</v>
      </c>
      <c r="M127" s="29">
        <v>180</v>
      </c>
      <c r="N127" s="29"/>
      <c r="O127" s="32"/>
      <c r="P127" s="29"/>
      <c r="Q127" s="29"/>
      <c r="R127" s="29"/>
      <c r="S127" s="33" t="str">
        <f>IF(AND(Feuil2!$O127="",Feuil2!$P127="",Feuil2!$Q127="",Feuil2!$R127=""),"",O127*$O$2+$P$2*P127+$Q$2*Q127+$R$2*R127)</f>
        <v/>
      </c>
      <c r="T127" s="29" t="str">
        <f t="shared" si="1"/>
        <v/>
      </c>
      <c r="U127" s="29" t="str">
        <f>IF(Feuil2!$O127&lt;&gt;"",Feuil2!$O127*Feuil2!$M127*0.25,"")</f>
        <v/>
      </c>
      <c r="V127" s="29" t="str">
        <f>IF(Feuil2!$P127&lt;&gt;"",Feuil2!$P127*Feuil2!$M127*0.5,"")</f>
        <v/>
      </c>
      <c r="W127" s="29" t="str">
        <f>IF(Feuil2!$Q127&lt;&gt;"",Feuil2!$Q127*Feuil2!$M127*0.75,"")</f>
        <v/>
      </c>
      <c r="X127" s="29" t="str">
        <f>IF(Feuil2!$R127&lt;&gt;"",Feuil2!$R127*Feuil2!$M127*1,"")</f>
        <v/>
      </c>
      <c r="Y127" s="29" t="str">
        <f>IF(Feuil2!$N127="","",Feuil2!$M127-MAX(Feuil2!$U127:$X127))</f>
        <v/>
      </c>
      <c r="Z127" s="35"/>
      <c r="AA127" s="35"/>
      <c r="AB127" s="35"/>
      <c r="AC127" s="35"/>
      <c r="AD127" s="29"/>
      <c r="AE127" s="29"/>
      <c r="AF127" s="29"/>
      <c r="AG127" s="29"/>
      <c r="AH127" s="29"/>
    </row>
    <row r="128" spans="4:34" s="27" customFormat="1" x14ac:dyDescent="0.25">
      <c r="D128" s="29" t="s">
        <v>542</v>
      </c>
      <c r="E128" s="29" t="s">
        <v>508</v>
      </c>
      <c r="F128" s="29">
        <v>31</v>
      </c>
      <c r="G128" s="29" t="s">
        <v>513</v>
      </c>
      <c r="H128" s="30" t="s">
        <v>553</v>
      </c>
      <c r="I128" s="29" t="s">
        <v>238</v>
      </c>
      <c r="J128" s="29" t="s">
        <v>7</v>
      </c>
      <c r="K128" s="31">
        <v>41335</v>
      </c>
      <c r="L128" s="31">
        <v>41338</v>
      </c>
      <c r="M128" s="29">
        <v>180</v>
      </c>
      <c r="N128" s="29"/>
      <c r="O128" s="32"/>
      <c r="P128" s="29"/>
      <c r="Q128" s="29"/>
      <c r="R128" s="29"/>
      <c r="S128" s="33" t="str">
        <f>IF(AND(Feuil2!$O128="",Feuil2!$P128="",Feuil2!$Q128="",Feuil2!$R128=""),"",O128*$O$2+$P$2*P128+$Q$2*Q128+$R$2*R128)</f>
        <v/>
      </c>
      <c r="T128" s="29" t="str">
        <f t="shared" si="1"/>
        <v/>
      </c>
      <c r="U128" s="29" t="str">
        <f>IF(Feuil2!$O128&lt;&gt;"",Feuil2!$O128*Feuil2!$M128*0.25,"")</f>
        <v/>
      </c>
      <c r="V128" s="29" t="str">
        <f>IF(Feuil2!$P128&lt;&gt;"",Feuil2!$P128*Feuil2!$M128*0.5,"")</f>
        <v/>
      </c>
      <c r="W128" s="29" t="str">
        <f>IF(Feuil2!$Q128&lt;&gt;"",Feuil2!$Q128*Feuil2!$M128*0.75,"")</f>
        <v/>
      </c>
      <c r="X128" s="29" t="str">
        <f>IF(Feuil2!$R128&lt;&gt;"",Feuil2!$R128*Feuil2!$M128*1,"")</f>
        <v/>
      </c>
      <c r="Y128" s="29" t="str">
        <f>IF(Feuil2!$N128="","",Feuil2!$M128-MAX(Feuil2!$U128:$X128))</f>
        <v/>
      </c>
      <c r="Z128" s="35"/>
      <c r="AA128" s="35"/>
      <c r="AB128" s="35"/>
      <c r="AC128" s="35"/>
      <c r="AD128" s="29"/>
      <c r="AE128" s="29"/>
      <c r="AF128" s="29"/>
      <c r="AG128" s="29"/>
      <c r="AH128" s="29"/>
    </row>
    <row r="129" spans="4:34" s="27" customFormat="1" x14ac:dyDescent="0.25">
      <c r="D129" s="29" t="s">
        <v>542</v>
      </c>
      <c r="E129" s="29" t="s">
        <v>508</v>
      </c>
      <c r="F129" s="29">
        <v>31</v>
      </c>
      <c r="G129" s="29" t="s">
        <v>517</v>
      </c>
      <c r="H129" s="30" t="s">
        <v>615</v>
      </c>
      <c r="I129" s="29" t="s">
        <v>416</v>
      </c>
      <c r="J129" s="29" t="s">
        <v>108</v>
      </c>
      <c r="K129" s="31">
        <v>41323</v>
      </c>
      <c r="L129" s="31">
        <v>41329</v>
      </c>
      <c r="M129" s="29">
        <v>180</v>
      </c>
      <c r="N129" s="29"/>
      <c r="O129" s="32"/>
      <c r="P129" s="29"/>
      <c r="Q129" s="29"/>
      <c r="R129" s="29"/>
      <c r="S129" s="33" t="str">
        <f>IF(AND(Feuil2!$O129="",Feuil2!$P129="",Feuil2!$Q129="",Feuil2!$R129=""),"",O129*$O$2+$P$2*P129+$Q$2*Q129+$R$2*R129)</f>
        <v/>
      </c>
      <c r="T129" s="29" t="str">
        <f t="shared" si="1"/>
        <v/>
      </c>
      <c r="U129" s="29" t="str">
        <f>IF(Feuil2!$O129&lt;&gt;"",Feuil2!$O129*Feuil2!$M129*0.25,"")</f>
        <v/>
      </c>
      <c r="V129" s="29" t="str">
        <f>IF(Feuil2!$P129&lt;&gt;"",Feuil2!$P129*Feuil2!$M129*0.5,"")</f>
        <v/>
      </c>
      <c r="W129" s="29" t="str">
        <f>IF(Feuil2!$Q129&lt;&gt;"",Feuil2!$Q129*Feuil2!$M129*0.75,"")</f>
        <v/>
      </c>
      <c r="X129" s="29" t="str">
        <f>IF(Feuil2!$R129&lt;&gt;"",Feuil2!$R129*Feuil2!$M129*1,"")</f>
        <v/>
      </c>
      <c r="Y129" s="29" t="str">
        <f>IF(Feuil2!$N129="","",Feuil2!$M129-MAX(Feuil2!$U129:$X129))</f>
        <v/>
      </c>
      <c r="Z129" s="35"/>
      <c r="AA129" s="35"/>
      <c r="AB129" s="35"/>
      <c r="AC129" s="35"/>
      <c r="AD129" s="29"/>
      <c r="AE129" s="29"/>
      <c r="AF129" s="29"/>
      <c r="AG129" s="29"/>
      <c r="AH129" s="29"/>
    </row>
    <row r="130" spans="4:34" s="27" customFormat="1" x14ac:dyDescent="0.25">
      <c r="D130" s="29" t="s">
        <v>542</v>
      </c>
      <c r="E130" s="29" t="s">
        <v>508</v>
      </c>
      <c r="F130" s="29">
        <v>31</v>
      </c>
      <c r="G130" s="29" t="s">
        <v>517</v>
      </c>
      <c r="H130" s="30" t="s">
        <v>613</v>
      </c>
      <c r="I130" s="29" t="s">
        <v>414</v>
      </c>
      <c r="J130" s="29" t="s">
        <v>108</v>
      </c>
      <c r="K130" s="31">
        <v>41322</v>
      </c>
      <c r="L130" s="31">
        <v>41328</v>
      </c>
      <c r="M130" s="29">
        <v>180</v>
      </c>
      <c r="N130" s="29"/>
      <c r="O130" s="32"/>
      <c r="P130" s="29"/>
      <c r="Q130" s="29"/>
      <c r="R130" s="29"/>
      <c r="S130" s="33" t="str">
        <f>IF(AND(Feuil2!$O130="",Feuil2!$P130="",Feuil2!$Q130="",Feuil2!$R130=""),"",O130*$O$2+$P$2*P130+$Q$2*Q130+$R$2*R130)</f>
        <v/>
      </c>
      <c r="T130" s="29" t="str">
        <f t="shared" si="1"/>
        <v/>
      </c>
      <c r="U130" s="29" t="str">
        <f>IF(Feuil2!$O130&lt;&gt;"",Feuil2!$O130*Feuil2!$M130*0.25,"")</f>
        <v/>
      </c>
      <c r="V130" s="29" t="str">
        <f>IF(Feuil2!$P130&lt;&gt;"",Feuil2!$P130*Feuil2!$M130*0.5,"")</f>
        <v/>
      </c>
      <c r="W130" s="29" t="str">
        <f>IF(Feuil2!$Q130&lt;&gt;"",Feuil2!$Q130*Feuil2!$M130*0.75,"")</f>
        <v/>
      </c>
      <c r="X130" s="29" t="str">
        <f>IF(Feuil2!$R130&lt;&gt;"",Feuil2!$R130*Feuil2!$M130*1,"")</f>
        <v/>
      </c>
      <c r="Y130" s="29" t="str">
        <f>IF(Feuil2!$N130="","",Feuil2!$M130-MAX(Feuil2!$U130:$X130))</f>
        <v/>
      </c>
      <c r="Z130" s="35"/>
      <c r="AA130" s="35"/>
      <c r="AB130" s="35"/>
      <c r="AC130" s="35"/>
      <c r="AD130" s="29"/>
      <c r="AE130" s="29"/>
      <c r="AF130" s="29"/>
      <c r="AG130" s="29"/>
      <c r="AH130" s="29"/>
    </row>
    <row r="131" spans="4:34" s="27" customFormat="1" x14ac:dyDescent="0.25">
      <c r="D131" s="29" t="s">
        <v>542</v>
      </c>
      <c r="E131" s="29" t="s">
        <v>508</v>
      </c>
      <c r="F131" s="29">
        <v>31</v>
      </c>
      <c r="G131" s="29" t="s">
        <v>517</v>
      </c>
      <c r="H131" s="30" t="s">
        <v>614</v>
      </c>
      <c r="I131" s="29" t="s">
        <v>415</v>
      </c>
      <c r="J131" s="29" t="s">
        <v>108</v>
      </c>
      <c r="K131" s="31">
        <v>41322</v>
      </c>
      <c r="L131" s="31">
        <v>41328</v>
      </c>
      <c r="M131" s="29">
        <v>180</v>
      </c>
      <c r="N131" s="29"/>
      <c r="O131" s="32"/>
      <c r="P131" s="29"/>
      <c r="Q131" s="29"/>
      <c r="R131" s="29"/>
      <c r="S131" s="33" t="str">
        <f>IF(AND(Feuil2!$O131="",Feuil2!$P131="",Feuil2!$Q131="",Feuil2!$R131=""),"",O131*$O$2+$P$2*P131+$Q$2*Q131+$R$2*R131)</f>
        <v/>
      </c>
      <c r="T131" s="29" t="str">
        <f t="shared" ref="T131:T194" si="2">IF(S131=25%,"1",IF(S131=50%,"2",IF(S131=75%,"3",IF(S131=100%,"4",IF(S131=125%,"5",IF(S131=150%,"6",IF(S131=175%,"7",IF(S131=200%,"8",IF(S131=225%,"9",IF(S131=250%,"10",IF(S131="","")))))))))))</f>
        <v/>
      </c>
      <c r="U131" s="29" t="str">
        <f>IF(Feuil2!$O131&lt;&gt;"",Feuil2!$O131*Feuil2!$M131*0.25,"")</f>
        <v/>
      </c>
      <c r="V131" s="29" t="str">
        <f>IF(Feuil2!$P131&lt;&gt;"",Feuil2!$P131*Feuil2!$M131*0.5,"")</f>
        <v/>
      </c>
      <c r="W131" s="29" t="str">
        <f>IF(Feuil2!$Q131&lt;&gt;"",Feuil2!$Q131*Feuil2!$M131*0.75,"")</f>
        <v/>
      </c>
      <c r="X131" s="29" t="str">
        <f>IF(Feuil2!$R131&lt;&gt;"",Feuil2!$R131*Feuil2!$M131*1,"")</f>
        <v/>
      </c>
      <c r="Y131" s="29" t="str">
        <f>IF(Feuil2!$N131="","",Feuil2!$M131-MAX(Feuil2!$U131:$X131))</f>
        <v/>
      </c>
      <c r="Z131" s="35"/>
      <c r="AA131" s="35"/>
      <c r="AB131" s="35"/>
      <c r="AC131" s="35"/>
      <c r="AD131" s="29"/>
      <c r="AE131" s="29"/>
      <c r="AF131" s="29"/>
      <c r="AG131" s="29"/>
      <c r="AH131" s="29"/>
    </row>
    <row r="132" spans="4:34" s="27" customFormat="1" x14ac:dyDescent="0.25">
      <c r="D132" s="29" t="s">
        <v>542</v>
      </c>
      <c r="E132" s="29" t="s">
        <v>508</v>
      </c>
      <c r="F132" s="29">
        <v>32</v>
      </c>
      <c r="G132" s="29" t="s">
        <v>517</v>
      </c>
      <c r="H132" s="30" t="s">
        <v>616</v>
      </c>
      <c r="I132" s="29" t="s">
        <v>421</v>
      </c>
      <c r="J132" s="29" t="s">
        <v>108</v>
      </c>
      <c r="K132" s="31">
        <v>41322</v>
      </c>
      <c r="L132" s="31">
        <v>41328</v>
      </c>
      <c r="M132" s="29">
        <v>180</v>
      </c>
      <c r="N132" s="29"/>
      <c r="O132" s="32"/>
      <c r="P132" s="29"/>
      <c r="Q132" s="29"/>
      <c r="R132" s="29"/>
      <c r="S132" s="33" t="str">
        <f>IF(AND(Feuil2!$O132="",Feuil2!$P132="",Feuil2!$Q132="",Feuil2!$R132=""),"",O132*$O$2+$P$2*P132+$Q$2*Q132+$R$2*R132)</f>
        <v/>
      </c>
      <c r="T132" s="29" t="str">
        <f t="shared" si="2"/>
        <v/>
      </c>
      <c r="U132" s="29" t="str">
        <f>IF(Feuil2!$O132&lt;&gt;"",Feuil2!$O132*Feuil2!$M132*0.25,"")</f>
        <v/>
      </c>
      <c r="V132" s="29" t="str">
        <f>IF(Feuil2!$P132&lt;&gt;"",Feuil2!$P132*Feuil2!$M132*0.5,"")</f>
        <v/>
      </c>
      <c r="W132" s="29" t="str">
        <f>IF(Feuil2!$Q132&lt;&gt;"",Feuil2!$Q132*Feuil2!$M132*0.75,"")</f>
        <v/>
      </c>
      <c r="X132" s="29" t="str">
        <f>IF(Feuil2!$R132&lt;&gt;"",Feuil2!$R132*Feuil2!$M132*1,"")</f>
        <v/>
      </c>
      <c r="Y132" s="29" t="str">
        <f>IF(Feuil2!$N132="","",Feuil2!$M132-MAX(Feuil2!$U132:$X132))</f>
        <v/>
      </c>
      <c r="Z132" s="35"/>
      <c r="AA132" s="35"/>
      <c r="AB132" s="35"/>
      <c r="AC132" s="35"/>
      <c r="AD132" s="29"/>
      <c r="AE132" s="29"/>
      <c r="AF132" s="29"/>
      <c r="AG132" s="29"/>
      <c r="AH132" s="29"/>
    </row>
    <row r="133" spans="4:34" s="27" customFormat="1" x14ac:dyDescent="0.25">
      <c r="D133" s="29" t="s">
        <v>542</v>
      </c>
      <c r="E133" s="29" t="s">
        <v>508</v>
      </c>
      <c r="F133" s="29">
        <v>32</v>
      </c>
      <c r="G133" s="29" t="s">
        <v>517</v>
      </c>
      <c r="H133" s="30" t="s">
        <v>617</v>
      </c>
      <c r="I133" s="29" t="s">
        <v>424</v>
      </c>
      <c r="J133" s="29" t="s">
        <v>108</v>
      </c>
      <c r="K133" s="31">
        <v>41322</v>
      </c>
      <c r="L133" s="31">
        <v>41327</v>
      </c>
      <c r="M133" s="29">
        <v>180</v>
      </c>
      <c r="N133" s="29"/>
      <c r="O133" s="32"/>
      <c r="P133" s="29"/>
      <c r="Q133" s="29"/>
      <c r="R133" s="29"/>
      <c r="S133" s="33" t="str">
        <f>IF(AND(Feuil2!$O133="",Feuil2!$P133="",Feuil2!$Q133="",Feuil2!$R133=""),"",O133*$O$2+$P$2*P133+$Q$2*Q133+$R$2*R133)</f>
        <v/>
      </c>
      <c r="T133" s="29" t="str">
        <f t="shared" si="2"/>
        <v/>
      </c>
      <c r="U133" s="29" t="str">
        <f>IF(Feuil2!$O133&lt;&gt;"",Feuil2!$O133*Feuil2!$M133*0.25,"")</f>
        <v/>
      </c>
      <c r="V133" s="29" t="str">
        <f>IF(Feuil2!$P133&lt;&gt;"",Feuil2!$P133*Feuil2!$M133*0.5,"")</f>
        <v/>
      </c>
      <c r="W133" s="29" t="str">
        <f>IF(Feuil2!$Q133&lt;&gt;"",Feuil2!$Q133*Feuil2!$M133*0.75,"")</f>
        <v/>
      </c>
      <c r="X133" s="29" t="str">
        <f>IF(Feuil2!$R133&lt;&gt;"",Feuil2!$R133*Feuil2!$M133*1,"")</f>
        <v/>
      </c>
      <c r="Y133" s="29" t="str">
        <f>IF(Feuil2!$N133="","",Feuil2!$M133-MAX(Feuil2!$U133:$X133))</f>
        <v/>
      </c>
      <c r="Z133" s="35"/>
      <c r="AA133" s="35"/>
      <c r="AB133" s="35"/>
      <c r="AC133" s="35"/>
      <c r="AD133" s="29"/>
      <c r="AE133" s="29"/>
      <c r="AF133" s="29"/>
      <c r="AG133" s="29"/>
      <c r="AH133" s="29"/>
    </row>
    <row r="134" spans="4:34" s="27" customFormat="1" x14ac:dyDescent="0.25">
      <c r="D134" s="29" t="s">
        <v>542</v>
      </c>
      <c r="E134" s="29" t="s">
        <v>508</v>
      </c>
      <c r="F134" s="29">
        <v>32</v>
      </c>
      <c r="G134" s="29" t="s">
        <v>517</v>
      </c>
      <c r="H134" s="30" t="s">
        <v>618</v>
      </c>
      <c r="I134" s="29" t="s">
        <v>439</v>
      </c>
      <c r="J134" s="29" t="s">
        <v>108</v>
      </c>
      <c r="K134" s="31">
        <v>41322</v>
      </c>
      <c r="L134" s="31">
        <v>41327</v>
      </c>
      <c r="M134" s="29">
        <v>180</v>
      </c>
      <c r="N134" s="29"/>
      <c r="O134" s="32"/>
      <c r="P134" s="29"/>
      <c r="Q134" s="29"/>
      <c r="R134" s="29"/>
      <c r="S134" s="33" t="str">
        <f>IF(AND(Feuil2!$O134="",Feuil2!$P134="",Feuil2!$Q134="",Feuil2!$R134=""),"",O134*$O$2+$P$2*P134+$Q$2*Q134+$R$2*R134)</f>
        <v/>
      </c>
      <c r="T134" s="29" t="str">
        <f t="shared" si="2"/>
        <v/>
      </c>
      <c r="U134" s="29" t="str">
        <f>IF(Feuil2!$O134&lt;&gt;"",Feuil2!$O134*Feuil2!$M134*0.25,"")</f>
        <v/>
      </c>
      <c r="V134" s="29" t="str">
        <f>IF(Feuil2!$P134&lt;&gt;"",Feuil2!$P134*Feuil2!$M134*0.5,"")</f>
        <v/>
      </c>
      <c r="W134" s="29" t="str">
        <f>IF(Feuil2!$Q134&lt;&gt;"",Feuil2!$Q134*Feuil2!$M134*0.75,"")</f>
        <v/>
      </c>
      <c r="X134" s="29" t="str">
        <f>IF(Feuil2!$R134&lt;&gt;"",Feuil2!$R134*Feuil2!$M134*1,"")</f>
        <v/>
      </c>
      <c r="Y134" s="29" t="str">
        <f>IF(Feuil2!$N134="","",Feuil2!$M134-MAX(Feuil2!$U134:$X134))</f>
        <v/>
      </c>
      <c r="Z134" s="35"/>
      <c r="AA134" s="35"/>
      <c r="AB134" s="35"/>
      <c r="AC134" s="35"/>
      <c r="AD134" s="29"/>
      <c r="AE134" s="29"/>
      <c r="AF134" s="29"/>
      <c r="AG134" s="29"/>
      <c r="AH134" s="29"/>
    </row>
    <row r="135" spans="4:34" s="27" customFormat="1" x14ac:dyDescent="0.25">
      <c r="D135" s="29" t="s">
        <v>542</v>
      </c>
      <c r="E135" s="29" t="s">
        <v>508</v>
      </c>
      <c r="F135" s="29">
        <v>33</v>
      </c>
      <c r="G135" s="29" t="s">
        <v>513</v>
      </c>
      <c r="H135" s="30" t="s">
        <v>580</v>
      </c>
      <c r="I135" s="29" t="s">
        <v>247</v>
      </c>
      <c r="J135" s="29" t="s">
        <v>17</v>
      </c>
      <c r="K135" s="31">
        <v>41316</v>
      </c>
      <c r="L135" s="31">
        <v>41318</v>
      </c>
      <c r="M135" s="29">
        <v>180</v>
      </c>
      <c r="N135" s="29"/>
      <c r="O135" s="32"/>
      <c r="P135" s="29"/>
      <c r="Q135" s="29"/>
      <c r="R135" s="29"/>
      <c r="S135" s="33" t="str">
        <f>IF(AND(Feuil2!$O135="",Feuil2!$P135="",Feuil2!$Q135="",Feuil2!$R135=""),"",O135*$O$2+$P$2*P135+$Q$2*Q135+$R$2*R135)</f>
        <v/>
      </c>
      <c r="T135" s="29" t="str">
        <f t="shared" si="2"/>
        <v/>
      </c>
      <c r="U135" s="29" t="str">
        <f>IF(Feuil2!$O135&lt;&gt;"",Feuil2!$O135*Feuil2!$M135*0.25,"")</f>
        <v/>
      </c>
      <c r="V135" s="29" t="str">
        <f>IF(Feuil2!$P135&lt;&gt;"",Feuil2!$P135*Feuil2!$M135*0.5,"")</f>
        <v/>
      </c>
      <c r="W135" s="29" t="str">
        <f>IF(Feuil2!$Q135&lt;&gt;"",Feuil2!$Q135*Feuil2!$M135*0.75,"")</f>
        <v/>
      </c>
      <c r="X135" s="29" t="str">
        <f>IF(Feuil2!$R135&lt;&gt;"",Feuil2!$R135*Feuil2!$M135*1,"")</f>
        <v/>
      </c>
      <c r="Y135" s="29" t="str">
        <f>IF(Feuil2!$N135="","",Feuil2!$M135-MAX(Feuil2!$U135:$X135))</f>
        <v/>
      </c>
      <c r="Z135" s="35"/>
      <c r="AA135" s="35"/>
      <c r="AB135" s="35"/>
      <c r="AC135" s="35"/>
      <c r="AD135" s="29"/>
      <c r="AE135" s="29"/>
      <c r="AF135" s="29"/>
      <c r="AG135" s="29"/>
      <c r="AH135" s="29"/>
    </row>
    <row r="136" spans="4:34" s="27" customFormat="1" x14ac:dyDescent="0.25">
      <c r="D136" s="29" t="s">
        <v>542</v>
      </c>
      <c r="E136" s="29" t="s">
        <v>508</v>
      </c>
      <c r="F136" s="29">
        <v>33</v>
      </c>
      <c r="G136" s="29" t="s">
        <v>513</v>
      </c>
      <c r="H136" s="30" t="s">
        <v>580</v>
      </c>
      <c r="I136" s="29" t="s">
        <v>249</v>
      </c>
      <c r="J136" s="29" t="s">
        <v>20</v>
      </c>
      <c r="K136" s="31">
        <v>41344</v>
      </c>
      <c r="L136" s="31">
        <v>41346</v>
      </c>
      <c r="M136" s="29">
        <v>180</v>
      </c>
      <c r="N136" s="29"/>
      <c r="O136" s="32"/>
      <c r="P136" s="29"/>
      <c r="Q136" s="29"/>
      <c r="R136" s="29"/>
      <c r="S136" s="33" t="str">
        <f>IF(AND(Feuil2!$O136="",Feuil2!$P136="",Feuil2!$Q136="",Feuil2!$R136=""),"",O136*$O$2+$P$2*P136+$Q$2*Q136+$R$2*R136)</f>
        <v/>
      </c>
      <c r="T136" s="29" t="str">
        <f t="shared" si="2"/>
        <v/>
      </c>
      <c r="U136" s="29" t="str">
        <f>IF(Feuil2!$O136&lt;&gt;"",Feuil2!$O136*Feuil2!$M136*0.25,"")</f>
        <v/>
      </c>
      <c r="V136" s="29" t="str">
        <f>IF(Feuil2!$P136&lt;&gt;"",Feuil2!$P136*Feuil2!$M136*0.5,"")</f>
        <v/>
      </c>
      <c r="W136" s="29" t="str">
        <f>IF(Feuil2!$Q136&lt;&gt;"",Feuil2!$Q136*Feuil2!$M136*0.75,"")</f>
        <v/>
      </c>
      <c r="X136" s="29" t="str">
        <f>IF(Feuil2!$R136&lt;&gt;"",Feuil2!$R136*Feuil2!$M136*1,"")</f>
        <v/>
      </c>
      <c r="Y136" s="29" t="str">
        <f>IF(Feuil2!$N136="","",Feuil2!$M136-MAX(Feuil2!$U136:$X136))</f>
        <v/>
      </c>
      <c r="Z136" s="35"/>
      <c r="AA136" s="35"/>
      <c r="AB136" s="35"/>
      <c r="AC136" s="35"/>
      <c r="AD136" s="29"/>
      <c r="AE136" s="29"/>
      <c r="AF136" s="29"/>
      <c r="AG136" s="29"/>
      <c r="AH136" s="29"/>
    </row>
    <row r="137" spans="4:34" s="27" customFormat="1" x14ac:dyDescent="0.25">
      <c r="D137" s="29" t="s">
        <v>542</v>
      </c>
      <c r="E137" s="29" t="s">
        <v>508</v>
      </c>
      <c r="F137" s="29">
        <v>33</v>
      </c>
      <c r="G137" s="29" t="s">
        <v>523</v>
      </c>
      <c r="H137" s="30" t="s">
        <v>590</v>
      </c>
      <c r="I137" s="29" t="s">
        <v>429</v>
      </c>
      <c r="J137" s="29" t="s">
        <v>22</v>
      </c>
      <c r="K137" s="31">
        <v>41326</v>
      </c>
      <c r="L137" s="31">
        <v>41331</v>
      </c>
      <c r="M137" s="29">
        <v>180</v>
      </c>
      <c r="N137" s="29"/>
      <c r="O137" s="32"/>
      <c r="P137" s="29"/>
      <c r="Q137" s="29"/>
      <c r="R137" s="29"/>
      <c r="S137" s="33" t="str">
        <f>IF(AND(Feuil2!$O137="",Feuil2!$P137="",Feuil2!$Q137="",Feuil2!$R137=""),"",O137*$O$2+$P$2*P137+$Q$2*Q137+$R$2*R137)</f>
        <v/>
      </c>
      <c r="T137" s="29" t="str">
        <f t="shared" si="2"/>
        <v/>
      </c>
      <c r="U137" s="29" t="str">
        <f>IF(Feuil2!$O137&lt;&gt;"",Feuil2!$O137*Feuil2!$M137*0.25,"")</f>
        <v/>
      </c>
      <c r="V137" s="29" t="str">
        <f>IF(Feuil2!$P137&lt;&gt;"",Feuil2!$P137*Feuil2!$M137*0.5,"")</f>
        <v/>
      </c>
      <c r="W137" s="29" t="str">
        <f>IF(Feuil2!$Q137&lt;&gt;"",Feuil2!$Q137*Feuil2!$M137*0.75,"")</f>
        <v/>
      </c>
      <c r="X137" s="29" t="str">
        <f>IF(Feuil2!$R137&lt;&gt;"",Feuil2!$R137*Feuil2!$M137*1,"")</f>
        <v/>
      </c>
      <c r="Y137" s="29" t="str">
        <f>IF(Feuil2!$N137="","",Feuil2!$M137-MAX(Feuil2!$U137:$X137))</f>
        <v/>
      </c>
      <c r="Z137" s="35"/>
      <c r="AA137" s="35"/>
      <c r="AB137" s="35"/>
      <c r="AC137" s="35"/>
      <c r="AD137" s="29"/>
      <c r="AE137" s="29"/>
      <c r="AF137" s="29"/>
      <c r="AG137" s="29"/>
      <c r="AH137" s="29"/>
    </row>
    <row r="138" spans="4:34" s="27" customFormat="1" x14ac:dyDescent="0.25">
      <c r="D138" s="29" t="s">
        <v>542</v>
      </c>
      <c r="E138" s="29" t="s">
        <v>508</v>
      </c>
      <c r="F138" s="29">
        <v>34</v>
      </c>
      <c r="G138" s="29" t="s">
        <v>517</v>
      </c>
      <c r="H138" s="30" t="s">
        <v>623</v>
      </c>
      <c r="I138" s="29" t="s">
        <v>430</v>
      </c>
      <c r="J138" s="29" t="s">
        <v>108</v>
      </c>
      <c r="K138" s="31">
        <v>41327</v>
      </c>
      <c r="L138" s="31">
        <v>41333</v>
      </c>
      <c r="M138" s="29">
        <v>180</v>
      </c>
      <c r="N138" s="29"/>
      <c r="O138" s="32"/>
      <c r="P138" s="29"/>
      <c r="Q138" s="29"/>
      <c r="R138" s="29"/>
      <c r="S138" s="33" t="str">
        <f>IF(AND(Feuil2!$O138="",Feuil2!$P138="",Feuil2!$Q138="",Feuil2!$R138=""),"",O138*$O$2+$P$2*P138+$Q$2*Q138+$R$2*R138)</f>
        <v/>
      </c>
      <c r="T138" s="29" t="str">
        <f t="shared" si="2"/>
        <v/>
      </c>
      <c r="U138" s="29" t="str">
        <f>IF(Feuil2!$O138&lt;&gt;"",Feuil2!$O138*Feuil2!$M138*0.25,"")</f>
        <v/>
      </c>
      <c r="V138" s="29" t="str">
        <f>IF(Feuil2!$P138&lt;&gt;"",Feuil2!$P138*Feuil2!$M138*0.5,"")</f>
        <v/>
      </c>
      <c r="W138" s="29" t="str">
        <f>IF(Feuil2!$Q138&lt;&gt;"",Feuil2!$Q138*Feuil2!$M138*0.75,"")</f>
        <v/>
      </c>
      <c r="X138" s="29" t="str">
        <f>IF(Feuil2!$R138&lt;&gt;"",Feuil2!$R138*Feuil2!$M138*1,"")</f>
        <v/>
      </c>
      <c r="Y138" s="29" t="str">
        <f>IF(Feuil2!$N138="","",Feuil2!$M138-MAX(Feuil2!$U138:$X138))</f>
        <v/>
      </c>
      <c r="Z138" s="35"/>
      <c r="AA138" s="35"/>
      <c r="AB138" s="35"/>
      <c r="AC138" s="35"/>
      <c r="AD138" s="29"/>
      <c r="AE138" s="29"/>
      <c r="AF138" s="29"/>
      <c r="AG138" s="29"/>
      <c r="AH138" s="29"/>
    </row>
    <row r="139" spans="4:34" s="27" customFormat="1" x14ac:dyDescent="0.25">
      <c r="D139" s="29" t="s">
        <v>542</v>
      </c>
      <c r="E139" s="29" t="s">
        <v>508</v>
      </c>
      <c r="F139" s="29">
        <v>34</v>
      </c>
      <c r="G139" s="29" t="s">
        <v>517</v>
      </c>
      <c r="H139" s="30" t="s">
        <v>624</v>
      </c>
      <c r="I139" s="29" t="s">
        <v>443</v>
      </c>
      <c r="J139" s="29" t="s">
        <v>108</v>
      </c>
      <c r="K139" s="31">
        <v>41327</v>
      </c>
      <c r="L139" s="31">
        <v>41333</v>
      </c>
      <c r="M139" s="29">
        <v>180</v>
      </c>
      <c r="N139" s="29"/>
      <c r="O139" s="32"/>
      <c r="P139" s="29"/>
      <c r="Q139" s="29"/>
      <c r="R139" s="29"/>
      <c r="S139" s="33" t="str">
        <f>IF(AND(Feuil2!$O139="",Feuil2!$P139="",Feuil2!$Q139="",Feuil2!$R139=""),"",O139*$O$2+$P$2*P139+$Q$2*Q139+$R$2*R139)</f>
        <v/>
      </c>
      <c r="T139" s="29" t="str">
        <f t="shared" si="2"/>
        <v/>
      </c>
      <c r="U139" s="29" t="str">
        <f>IF(Feuil2!$O139&lt;&gt;"",Feuil2!$O139*Feuil2!$M139*0.25,"")</f>
        <v/>
      </c>
      <c r="V139" s="29" t="str">
        <f>IF(Feuil2!$P139&lt;&gt;"",Feuil2!$P139*Feuil2!$M139*0.5,"")</f>
        <v/>
      </c>
      <c r="W139" s="29" t="str">
        <f>IF(Feuil2!$Q139&lt;&gt;"",Feuil2!$Q139*Feuil2!$M139*0.75,"")</f>
        <v/>
      </c>
      <c r="X139" s="29" t="str">
        <f>IF(Feuil2!$R139&lt;&gt;"",Feuil2!$R139*Feuil2!$M139*1,"")</f>
        <v/>
      </c>
      <c r="Y139" s="29" t="str">
        <f>IF(Feuil2!$N139="","",Feuil2!$M139-MAX(Feuil2!$U139:$X139))</f>
        <v/>
      </c>
      <c r="Z139" s="35"/>
      <c r="AA139" s="35"/>
      <c r="AB139" s="35"/>
      <c r="AC139" s="35"/>
      <c r="AD139" s="29"/>
      <c r="AE139" s="29"/>
      <c r="AF139" s="29"/>
      <c r="AG139" s="29"/>
      <c r="AH139" s="29"/>
    </row>
    <row r="140" spans="4:34" s="27" customFormat="1" x14ac:dyDescent="0.25">
      <c r="D140" s="29" t="s">
        <v>542</v>
      </c>
      <c r="E140" s="29" t="s">
        <v>508</v>
      </c>
      <c r="F140" s="29">
        <v>34</v>
      </c>
      <c r="G140" s="29" t="s">
        <v>517</v>
      </c>
      <c r="H140" s="30" t="s">
        <v>625</v>
      </c>
      <c r="I140" s="29" t="s">
        <v>445</v>
      </c>
      <c r="J140" s="29" t="s">
        <v>108</v>
      </c>
      <c r="K140" s="31">
        <v>41327</v>
      </c>
      <c r="L140" s="31">
        <v>41333</v>
      </c>
      <c r="M140" s="29">
        <v>180</v>
      </c>
      <c r="N140" s="29"/>
      <c r="O140" s="32"/>
      <c r="P140" s="29"/>
      <c r="Q140" s="29"/>
      <c r="R140" s="29"/>
      <c r="S140" s="33" t="str">
        <f>IF(AND(Feuil2!$O140="",Feuil2!$P140="",Feuil2!$Q140="",Feuil2!$R140=""),"",O140*$O$2+$P$2*P140+$Q$2*Q140+$R$2*R140)</f>
        <v/>
      </c>
      <c r="T140" s="29" t="str">
        <f t="shared" si="2"/>
        <v/>
      </c>
      <c r="U140" s="29" t="str">
        <f>IF(Feuil2!$O140&lt;&gt;"",Feuil2!$O140*Feuil2!$M140*0.25,"")</f>
        <v/>
      </c>
      <c r="V140" s="29" t="str">
        <f>IF(Feuil2!$P140&lt;&gt;"",Feuil2!$P140*Feuil2!$M140*0.5,"")</f>
        <v/>
      </c>
      <c r="W140" s="29" t="str">
        <f>IF(Feuil2!$Q140&lt;&gt;"",Feuil2!$Q140*Feuil2!$M140*0.75,"")</f>
        <v/>
      </c>
      <c r="X140" s="29" t="str">
        <f>IF(Feuil2!$R140&lt;&gt;"",Feuil2!$R140*Feuil2!$M140*1,"")</f>
        <v/>
      </c>
      <c r="Y140" s="29" t="str">
        <f>IF(Feuil2!$N140="","",Feuil2!$M140-MAX(Feuil2!$U140:$X140))</f>
        <v/>
      </c>
      <c r="Z140" s="35"/>
      <c r="AA140" s="35"/>
      <c r="AB140" s="35"/>
      <c r="AC140" s="35"/>
      <c r="AD140" s="29"/>
      <c r="AE140" s="29"/>
      <c r="AF140" s="29"/>
      <c r="AG140" s="29"/>
      <c r="AH140" s="29"/>
    </row>
    <row r="141" spans="4:34" s="27" customFormat="1" x14ac:dyDescent="0.25">
      <c r="D141" s="29" t="s">
        <v>542</v>
      </c>
      <c r="E141" s="29" t="s">
        <v>508</v>
      </c>
      <c r="F141" s="29">
        <v>31</v>
      </c>
      <c r="G141" s="29" t="s">
        <v>518</v>
      </c>
      <c r="H141" s="30" t="s">
        <v>559</v>
      </c>
      <c r="I141" s="29" t="s">
        <v>208</v>
      </c>
      <c r="J141" s="29" t="s">
        <v>7</v>
      </c>
      <c r="K141" s="31">
        <v>41324</v>
      </c>
      <c r="L141" s="31">
        <v>41327</v>
      </c>
      <c r="M141" s="29">
        <v>162</v>
      </c>
      <c r="N141" s="29"/>
      <c r="O141" s="32"/>
      <c r="P141" s="29"/>
      <c r="Q141" s="29"/>
      <c r="R141" s="29"/>
      <c r="S141" s="33" t="str">
        <f>IF(AND(Feuil2!$O141="",Feuil2!$P141="",Feuil2!$Q141="",Feuil2!$R141=""),"",O141*$O$2+$P$2*P141+$Q$2*Q141+$R$2*R141)</f>
        <v/>
      </c>
      <c r="T141" s="29" t="str">
        <f t="shared" si="2"/>
        <v/>
      </c>
      <c r="U141" s="29" t="str">
        <f>IF(Feuil2!$O141&lt;&gt;"",Feuil2!$O141*Feuil2!$M141*0.25,"")</f>
        <v/>
      </c>
      <c r="V141" s="29" t="str">
        <f>IF(Feuil2!$P141&lt;&gt;"",Feuil2!$P141*Feuil2!$M141*0.5,"")</f>
        <v/>
      </c>
      <c r="W141" s="29" t="str">
        <f>IF(Feuil2!$Q141&lt;&gt;"",Feuil2!$Q141*Feuil2!$M141*0.75,"")</f>
        <v/>
      </c>
      <c r="X141" s="29" t="str">
        <f>IF(Feuil2!$R141&lt;&gt;"",Feuil2!$R141*Feuil2!$M141*1,"")</f>
        <v/>
      </c>
      <c r="Y141" s="29" t="str">
        <f>IF(Feuil2!$N141="","",Feuil2!$M141-MAX(Feuil2!$U141:$X141))</f>
        <v/>
      </c>
      <c r="Z141" s="35"/>
      <c r="AA141" s="35"/>
      <c r="AB141" s="35"/>
      <c r="AC141" s="35"/>
      <c r="AD141" s="29"/>
      <c r="AE141" s="29"/>
      <c r="AF141" s="29"/>
      <c r="AG141" s="29"/>
      <c r="AH141" s="29"/>
    </row>
    <row r="142" spans="4:34" s="27" customFormat="1" x14ac:dyDescent="0.25">
      <c r="D142" s="29" t="s">
        <v>542</v>
      </c>
      <c r="E142" s="29" t="s">
        <v>508</v>
      </c>
      <c r="F142" s="29">
        <v>31</v>
      </c>
      <c r="G142" s="29" t="s">
        <v>518</v>
      </c>
      <c r="H142" s="30" t="s">
        <v>561</v>
      </c>
      <c r="I142" s="29" t="s">
        <v>211</v>
      </c>
      <c r="J142" s="29" t="s">
        <v>7</v>
      </c>
      <c r="K142" s="31">
        <v>41324</v>
      </c>
      <c r="L142" s="31">
        <v>41327</v>
      </c>
      <c r="M142" s="29">
        <v>162</v>
      </c>
      <c r="N142" s="29"/>
      <c r="O142" s="32"/>
      <c r="P142" s="29"/>
      <c r="Q142" s="29"/>
      <c r="R142" s="29"/>
      <c r="S142" s="33" t="str">
        <f>IF(AND(Feuil2!$O142="",Feuil2!$P142="",Feuil2!$Q142="",Feuil2!$R142=""),"",O142*$O$2+$P$2*P142+$Q$2*Q142+$R$2*R142)</f>
        <v/>
      </c>
      <c r="T142" s="29" t="str">
        <f t="shared" si="2"/>
        <v/>
      </c>
      <c r="U142" s="29" t="str">
        <f>IF(Feuil2!$O142&lt;&gt;"",Feuil2!$O142*Feuil2!$M142*0.25,"")</f>
        <v/>
      </c>
      <c r="V142" s="29" t="str">
        <f>IF(Feuil2!$P142&lt;&gt;"",Feuil2!$P142*Feuil2!$M142*0.5,"")</f>
        <v/>
      </c>
      <c r="W142" s="29" t="str">
        <f>IF(Feuil2!$Q142&lt;&gt;"",Feuil2!$Q142*Feuil2!$M142*0.75,"")</f>
        <v/>
      </c>
      <c r="X142" s="29" t="str">
        <f>IF(Feuil2!$R142&lt;&gt;"",Feuil2!$R142*Feuil2!$M142*1,"")</f>
        <v/>
      </c>
      <c r="Y142" s="29" t="str">
        <f>IF(Feuil2!$N142="","",Feuil2!$M142-MAX(Feuil2!$U142:$X142))</f>
        <v/>
      </c>
      <c r="Z142" s="35"/>
      <c r="AA142" s="35"/>
      <c r="AB142" s="35"/>
      <c r="AC142" s="35"/>
      <c r="AD142" s="29"/>
      <c r="AE142" s="29"/>
      <c r="AF142" s="29"/>
      <c r="AG142" s="29"/>
      <c r="AH142" s="29"/>
    </row>
    <row r="143" spans="4:34" s="27" customFormat="1" x14ac:dyDescent="0.25">
      <c r="D143" s="29" t="s">
        <v>542</v>
      </c>
      <c r="E143" s="29" t="s">
        <v>508</v>
      </c>
      <c r="F143" s="29">
        <v>31</v>
      </c>
      <c r="G143" s="29" t="s">
        <v>518</v>
      </c>
      <c r="H143" s="30" t="s">
        <v>565</v>
      </c>
      <c r="I143" s="29" t="s">
        <v>216</v>
      </c>
      <c r="J143" s="29" t="s">
        <v>7</v>
      </c>
      <c r="K143" s="31">
        <v>41325</v>
      </c>
      <c r="L143" s="31">
        <v>41327</v>
      </c>
      <c r="M143" s="29">
        <v>162</v>
      </c>
      <c r="N143" s="29"/>
      <c r="O143" s="32"/>
      <c r="P143" s="29"/>
      <c r="Q143" s="29"/>
      <c r="R143" s="29"/>
      <c r="S143" s="33" t="str">
        <f>IF(AND(Feuil2!$O143="",Feuil2!$P143="",Feuil2!$Q143="",Feuil2!$R143=""),"",O143*$O$2+$P$2*P143+$Q$2*Q143+$R$2*R143)</f>
        <v/>
      </c>
      <c r="T143" s="29" t="str">
        <f t="shared" si="2"/>
        <v/>
      </c>
      <c r="U143" s="29" t="str">
        <f>IF(Feuil2!$O143&lt;&gt;"",Feuil2!$O143*Feuil2!$M143*0.25,"")</f>
        <v/>
      </c>
      <c r="V143" s="29" t="str">
        <f>IF(Feuil2!$P143&lt;&gt;"",Feuil2!$P143*Feuil2!$M143*0.5,"")</f>
        <v/>
      </c>
      <c r="W143" s="29" t="str">
        <f>IF(Feuil2!$Q143&lt;&gt;"",Feuil2!$Q143*Feuil2!$M143*0.75,"")</f>
        <v/>
      </c>
      <c r="X143" s="29" t="str">
        <f>IF(Feuil2!$R143&lt;&gt;"",Feuil2!$R143*Feuil2!$M143*1,"")</f>
        <v/>
      </c>
      <c r="Y143" s="29" t="str">
        <f>IF(Feuil2!$N143="","",Feuil2!$M143-MAX(Feuil2!$U143:$X143))</f>
        <v/>
      </c>
      <c r="Z143" s="35"/>
      <c r="AA143" s="35"/>
      <c r="AB143" s="35"/>
      <c r="AC143" s="35"/>
      <c r="AD143" s="29"/>
      <c r="AE143" s="29"/>
      <c r="AF143" s="29"/>
      <c r="AG143" s="29"/>
      <c r="AH143" s="29"/>
    </row>
    <row r="144" spans="4:34" s="27" customFormat="1" x14ac:dyDescent="0.25">
      <c r="D144" s="29" t="s">
        <v>507</v>
      </c>
      <c r="E144" s="29" t="s">
        <v>508</v>
      </c>
      <c r="F144" s="29">
        <v>41</v>
      </c>
      <c r="G144" s="29" t="s">
        <v>518</v>
      </c>
      <c r="H144" s="30" t="s">
        <v>519</v>
      </c>
      <c r="I144" s="29" t="s">
        <v>43</v>
      </c>
      <c r="J144" s="29" t="s">
        <v>7</v>
      </c>
      <c r="K144" s="31">
        <v>41331</v>
      </c>
      <c r="L144" s="31">
        <v>41334</v>
      </c>
      <c r="M144" s="29">
        <v>162</v>
      </c>
      <c r="N144" s="29"/>
      <c r="O144" s="32"/>
      <c r="P144" s="29"/>
      <c r="Q144" s="29"/>
      <c r="R144" s="29"/>
      <c r="S144" s="33" t="str">
        <f>IF(AND(Feuil2!$O144="",Feuil2!$P144="",Feuil2!$Q144="",Feuil2!$R144=""),"",O144*$O$2+$P$2*P144+$Q$2*Q144+$R$2*R144)</f>
        <v/>
      </c>
      <c r="T144" s="29" t="str">
        <f t="shared" si="2"/>
        <v/>
      </c>
      <c r="U144" s="29" t="str">
        <f>IF(Feuil2!$O144&lt;&gt;"",Feuil2!$O144*Feuil2!$M144*0.25,"")</f>
        <v/>
      </c>
      <c r="V144" s="29" t="str">
        <f>IF(Feuil2!$P144&lt;&gt;"",Feuil2!$P144*Feuil2!$M144*0.5,"")</f>
        <v/>
      </c>
      <c r="W144" s="29" t="str">
        <f>IF(Feuil2!$Q144&lt;&gt;"",Feuil2!$Q144*Feuil2!$M144*0.75,"")</f>
        <v/>
      </c>
      <c r="X144" s="29" t="str">
        <f>IF(Feuil2!$R144&lt;&gt;"",Feuil2!$R144*Feuil2!$M144*1,"")</f>
        <v/>
      </c>
      <c r="Y144" s="29" t="str">
        <f>IF(Feuil2!$N144="","",Feuil2!$M144-MAX(Feuil2!$U144:$X144))</f>
        <v/>
      </c>
      <c r="Z144" s="35"/>
      <c r="AA144" s="35"/>
      <c r="AB144" s="35"/>
      <c r="AC144" s="35"/>
      <c r="AD144" s="29"/>
      <c r="AE144" s="29"/>
      <c r="AF144" s="29"/>
      <c r="AG144" s="29"/>
      <c r="AH144" s="29"/>
    </row>
    <row r="145" spans="4:34" s="27" customFormat="1" x14ac:dyDescent="0.25">
      <c r="D145" s="29" t="s">
        <v>507</v>
      </c>
      <c r="E145" s="29" t="s">
        <v>508</v>
      </c>
      <c r="F145" s="29">
        <v>41</v>
      </c>
      <c r="G145" s="29" t="s">
        <v>518</v>
      </c>
      <c r="H145" s="30" t="s">
        <v>520</v>
      </c>
      <c r="I145" s="29" t="s">
        <v>45</v>
      </c>
      <c r="J145" s="29" t="s">
        <v>5</v>
      </c>
      <c r="K145" s="31">
        <v>41312</v>
      </c>
      <c r="L145" s="31">
        <v>41315</v>
      </c>
      <c r="M145" s="29">
        <v>162</v>
      </c>
      <c r="N145" s="29"/>
      <c r="O145" s="32"/>
      <c r="P145" s="29"/>
      <c r="Q145" s="29"/>
      <c r="R145" s="29"/>
      <c r="S145" s="33" t="str">
        <f>IF(AND(Feuil2!$O145="",Feuil2!$P145="",Feuil2!$Q145="",Feuil2!$R145=""),"",O145*$O$2+$P$2*P145+$Q$2*Q145+$R$2*R145)</f>
        <v/>
      </c>
      <c r="T145" s="29" t="str">
        <f t="shared" si="2"/>
        <v/>
      </c>
      <c r="U145" s="29" t="str">
        <f>IF(Feuil2!$O145&lt;&gt;"",Feuil2!$O145*Feuil2!$M145*0.25,"")</f>
        <v/>
      </c>
      <c r="V145" s="29" t="str">
        <f>IF(Feuil2!$P145&lt;&gt;"",Feuil2!$P145*Feuil2!$M145*0.5,"")</f>
        <v/>
      </c>
      <c r="W145" s="29" t="str">
        <f>IF(Feuil2!$Q145&lt;&gt;"",Feuil2!$Q145*Feuil2!$M145*0.75,"")</f>
        <v/>
      </c>
      <c r="X145" s="29" t="str">
        <f>IF(Feuil2!$R145&lt;&gt;"",Feuil2!$R145*Feuil2!$M145*1,"")</f>
        <v/>
      </c>
      <c r="Y145" s="29" t="str">
        <f>IF(Feuil2!$N145="","",Feuil2!$M145-MAX(Feuil2!$U145:$X145))</f>
        <v/>
      </c>
      <c r="Z145" s="35"/>
      <c r="AA145" s="35"/>
      <c r="AB145" s="35"/>
      <c r="AC145" s="35"/>
      <c r="AD145" s="29"/>
      <c r="AE145" s="29"/>
      <c r="AF145" s="29"/>
      <c r="AG145" s="29"/>
      <c r="AH145" s="29"/>
    </row>
    <row r="146" spans="4:34" s="27" customFormat="1" x14ac:dyDescent="0.25">
      <c r="D146" s="29" t="s">
        <v>507</v>
      </c>
      <c r="E146" s="29" t="s">
        <v>508</v>
      </c>
      <c r="F146" s="29">
        <v>41</v>
      </c>
      <c r="G146" s="29" t="s">
        <v>518</v>
      </c>
      <c r="H146" s="30" t="s">
        <v>521</v>
      </c>
      <c r="I146" s="29" t="s">
        <v>47</v>
      </c>
      <c r="J146" s="29" t="s">
        <v>5</v>
      </c>
      <c r="K146" s="31">
        <v>41312</v>
      </c>
      <c r="L146" s="31">
        <v>41315</v>
      </c>
      <c r="M146" s="29">
        <v>162</v>
      </c>
      <c r="N146" s="29"/>
      <c r="O146" s="32"/>
      <c r="P146" s="29"/>
      <c r="Q146" s="29"/>
      <c r="R146" s="29"/>
      <c r="S146" s="33" t="str">
        <f>IF(AND(Feuil2!$O146="",Feuil2!$P146="",Feuil2!$Q146="",Feuil2!$R146=""),"",O146*$O$2+$P$2*P146+$Q$2*Q146+$R$2*R146)</f>
        <v/>
      </c>
      <c r="T146" s="29" t="str">
        <f t="shared" si="2"/>
        <v/>
      </c>
      <c r="U146" s="29" t="str">
        <f>IF(Feuil2!$O146&lt;&gt;"",Feuil2!$O146*Feuil2!$M146*0.25,"")</f>
        <v/>
      </c>
      <c r="V146" s="29" t="str">
        <f>IF(Feuil2!$P146&lt;&gt;"",Feuil2!$P146*Feuil2!$M146*0.5,"")</f>
        <v/>
      </c>
      <c r="W146" s="29" t="str">
        <f>IF(Feuil2!$Q146&lt;&gt;"",Feuil2!$Q146*Feuil2!$M146*0.75,"")</f>
        <v/>
      </c>
      <c r="X146" s="29" t="str">
        <f>IF(Feuil2!$R146&lt;&gt;"",Feuil2!$R146*Feuil2!$M146*1,"")</f>
        <v/>
      </c>
      <c r="Y146" s="29" t="str">
        <f>IF(Feuil2!$N146="","",Feuil2!$M146-MAX(Feuil2!$U146:$X146))</f>
        <v/>
      </c>
      <c r="Z146" s="35"/>
      <c r="AA146" s="35"/>
      <c r="AB146" s="35"/>
      <c r="AC146" s="35"/>
      <c r="AD146" s="29"/>
      <c r="AE146" s="29"/>
      <c r="AF146" s="29"/>
      <c r="AG146" s="29"/>
      <c r="AH146" s="29"/>
    </row>
    <row r="147" spans="4:34" s="27" customFormat="1" x14ac:dyDescent="0.25">
      <c r="D147" s="29" t="s">
        <v>507</v>
      </c>
      <c r="E147" s="29" t="s">
        <v>508</v>
      </c>
      <c r="F147" s="29">
        <v>41</v>
      </c>
      <c r="G147" s="29" t="s">
        <v>518</v>
      </c>
      <c r="H147" s="30" t="s">
        <v>521</v>
      </c>
      <c r="I147" s="29" t="s">
        <v>48</v>
      </c>
      <c r="J147" s="29" t="s">
        <v>7</v>
      </c>
      <c r="K147" s="31">
        <v>41331</v>
      </c>
      <c r="L147" s="31">
        <v>41334</v>
      </c>
      <c r="M147" s="29">
        <v>162</v>
      </c>
      <c r="N147" s="29"/>
      <c r="O147" s="32"/>
      <c r="P147" s="29"/>
      <c r="Q147" s="29"/>
      <c r="R147" s="29"/>
      <c r="S147" s="33" t="str">
        <f>IF(AND(Feuil2!$O147="",Feuil2!$P147="",Feuil2!$Q147="",Feuil2!$R147=""),"",O147*$O$2+$P$2*P147+$Q$2*Q147+$R$2*R147)</f>
        <v/>
      </c>
      <c r="T147" s="29" t="str">
        <f t="shared" si="2"/>
        <v/>
      </c>
      <c r="U147" s="29" t="str">
        <f>IF(Feuil2!$O147&lt;&gt;"",Feuil2!$O147*Feuil2!$M147*0.25,"")</f>
        <v/>
      </c>
      <c r="V147" s="29" t="str">
        <f>IF(Feuil2!$P147&lt;&gt;"",Feuil2!$P147*Feuil2!$M147*0.5,"")</f>
        <v/>
      </c>
      <c r="W147" s="29" t="str">
        <f>IF(Feuil2!$Q147&lt;&gt;"",Feuil2!$Q147*Feuil2!$M147*0.75,"")</f>
        <v/>
      </c>
      <c r="X147" s="29" t="str">
        <f>IF(Feuil2!$R147&lt;&gt;"",Feuil2!$R147*Feuil2!$M147*1,"")</f>
        <v/>
      </c>
      <c r="Y147" s="29" t="str">
        <f>IF(Feuil2!$N147="","",Feuil2!$M147-MAX(Feuil2!$U147:$X147))</f>
        <v/>
      </c>
      <c r="Z147" s="35"/>
      <c r="AA147" s="35"/>
      <c r="AB147" s="35"/>
      <c r="AC147" s="35"/>
      <c r="AD147" s="29"/>
      <c r="AE147" s="29"/>
      <c r="AF147" s="29"/>
      <c r="AG147" s="29"/>
      <c r="AH147" s="29"/>
    </row>
    <row r="148" spans="4:34" s="27" customFormat="1" x14ac:dyDescent="0.25">
      <c r="D148" s="29" t="s">
        <v>507</v>
      </c>
      <c r="E148" s="29" t="s">
        <v>508</v>
      </c>
      <c r="F148" s="29">
        <v>41</v>
      </c>
      <c r="G148" s="29" t="s">
        <v>518</v>
      </c>
      <c r="H148" s="30" t="s">
        <v>522</v>
      </c>
      <c r="I148" s="29" t="s">
        <v>50</v>
      </c>
      <c r="J148" s="29" t="s">
        <v>5</v>
      </c>
      <c r="K148" s="31">
        <v>41312</v>
      </c>
      <c r="L148" s="31">
        <v>41315</v>
      </c>
      <c r="M148" s="29">
        <v>162</v>
      </c>
      <c r="N148" s="29"/>
      <c r="O148" s="32"/>
      <c r="P148" s="29"/>
      <c r="Q148" s="29"/>
      <c r="R148" s="29"/>
      <c r="S148" s="33" t="str">
        <f>IF(AND(Feuil2!$O148="",Feuil2!$P148="",Feuil2!$Q148="",Feuil2!$R148=""),"",O148*$O$2+$P$2*P148+$Q$2*Q148+$R$2*R148)</f>
        <v/>
      </c>
      <c r="T148" s="29" t="str">
        <f t="shared" si="2"/>
        <v/>
      </c>
      <c r="U148" s="29" t="str">
        <f>IF(Feuil2!$O148&lt;&gt;"",Feuil2!$O148*Feuil2!$M148*0.25,"")</f>
        <v/>
      </c>
      <c r="V148" s="29" t="str">
        <f>IF(Feuil2!$P148&lt;&gt;"",Feuil2!$P148*Feuil2!$M148*0.5,"")</f>
        <v/>
      </c>
      <c r="W148" s="29" t="str">
        <f>IF(Feuil2!$Q148&lt;&gt;"",Feuil2!$Q148*Feuil2!$M148*0.75,"")</f>
        <v/>
      </c>
      <c r="X148" s="29" t="str">
        <f>IF(Feuil2!$R148&lt;&gt;"",Feuil2!$R148*Feuil2!$M148*1,"")</f>
        <v/>
      </c>
      <c r="Y148" s="29" t="str">
        <f>IF(Feuil2!$N148="","",Feuil2!$M148-MAX(Feuil2!$U148:$X148))</f>
        <v/>
      </c>
      <c r="Z148" s="35"/>
      <c r="AA148" s="35"/>
      <c r="AB148" s="35"/>
      <c r="AC148" s="35"/>
      <c r="AD148" s="29"/>
      <c r="AE148" s="29"/>
      <c r="AF148" s="29"/>
      <c r="AG148" s="29"/>
      <c r="AH148" s="29"/>
    </row>
    <row r="149" spans="4:34" s="27" customFormat="1" x14ac:dyDescent="0.25">
      <c r="D149" s="29" t="s">
        <v>507</v>
      </c>
      <c r="E149" s="29" t="s">
        <v>508</v>
      </c>
      <c r="F149" s="29">
        <v>41</v>
      </c>
      <c r="G149" s="29" t="s">
        <v>518</v>
      </c>
      <c r="H149" s="30" t="s">
        <v>522</v>
      </c>
      <c r="I149" s="29" t="s">
        <v>51</v>
      </c>
      <c r="J149" s="29" t="s">
        <v>7</v>
      </c>
      <c r="K149" s="31">
        <v>41332</v>
      </c>
      <c r="L149" s="31">
        <v>41334</v>
      </c>
      <c r="M149" s="29">
        <v>162</v>
      </c>
      <c r="N149" s="29"/>
      <c r="O149" s="32"/>
      <c r="P149" s="29"/>
      <c r="Q149" s="29"/>
      <c r="R149" s="29"/>
      <c r="S149" s="33" t="str">
        <f>IF(AND(Feuil2!$O149="",Feuil2!$P149="",Feuil2!$Q149="",Feuil2!$R149=""),"",O149*$O$2+$P$2*P149+$Q$2*Q149+$R$2*R149)</f>
        <v/>
      </c>
      <c r="T149" s="29" t="str">
        <f t="shared" si="2"/>
        <v/>
      </c>
      <c r="U149" s="29" t="str">
        <f>IF(Feuil2!$O149&lt;&gt;"",Feuil2!$O149*Feuil2!$M149*0.25,"")</f>
        <v/>
      </c>
      <c r="V149" s="29" t="str">
        <f>IF(Feuil2!$P149&lt;&gt;"",Feuil2!$P149*Feuil2!$M149*0.5,"")</f>
        <v/>
      </c>
      <c r="W149" s="29" t="str">
        <f>IF(Feuil2!$Q149&lt;&gt;"",Feuil2!$Q149*Feuil2!$M149*0.75,"")</f>
        <v/>
      </c>
      <c r="X149" s="29" t="str">
        <f>IF(Feuil2!$R149&lt;&gt;"",Feuil2!$R149*Feuil2!$M149*1,"")</f>
        <v/>
      </c>
      <c r="Y149" s="29" t="str">
        <f>IF(Feuil2!$N149="","",Feuil2!$M149-MAX(Feuil2!$U149:$X149))</f>
        <v/>
      </c>
      <c r="Z149" s="35"/>
      <c r="AA149" s="35"/>
      <c r="AB149" s="35"/>
      <c r="AC149" s="35"/>
      <c r="AD149" s="29"/>
      <c r="AE149" s="29"/>
      <c r="AF149" s="29"/>
      <c r="AG149" s="29"/>
      <c r="AH149" s="29"/>
    </row>
    <row r="150" spans="4:34" s="27" customFormat="1" x14ac:dyDescent="0.25">
      <c r="D150" s="29" t="s">
        <v>507</v>
      </c>
      <c r="E150" s="29" t="s">
        <v>508</v>
      </c>
      <c r="F150" s="29">
        <v>42</v>
      </c>
      <c r="G150" s="29" t="s">
        <v>518</v>
      </c>
      <c r="H150" s="30" t="s">
        <v>525</v>
      </c>
      <c r="I150" s="29" t="s">
        <v>53</v>
      </c>
      <c r="J150" s="29" t="s">
        <v>5</v>
      </c>
      <c r="K150" s="31">
        <v>41312</v>
      </c>
      <c r="L150" s="31">
        <v>41315</v>
      </c>
      <c r="M150" s="29">
        <v>162</v>
      </c>
      <c r="N150" s="29"/>
      <c r="O150" s="32"/>
      <c r="P150" s="29"/>
      <c r="Q150" s="29"/>
      <c r="R150" s="29"/>
      <c r="S150" s="33" t="str">
        <f>IF(AND(Feuil2!$O150="",Feuil2!$P150="",Feuil2!$Q150="",Feuil2!$R150=""),"",O150*$O$2+$P$2*P150+$Q$2*Q150+$R$2*R150)</f>
        <v/>
      </c>
      <c r="T150" s="29" t="str">
        <f t="shared" si="2"/>
        <v/>
      </c>
      <c r="U150" s="29" t="str">
        <f>IF(Feuil2!$O150&lt;&gt;"",Feuil2!$O150*Feuil2!$M150*0.25,"")</f>
        <v/>
      </c>
      <c r="V150" s="29" t="str">
        <f>IF(Feuil2!$P150&lt;&gt;"",Feuil2!$P150*Feuil2!$M150*0.5,"")</f>
        <v/>
      </c>
      <c r="W150" s="29" t="str">
        <f>IF(Feuil2!$Q150&lt;&gt;"",Feuil2!$Q150*Feuil2!$M150*0.75,"")</f>
        <v/>
      </c>
      <c r="X150" s="29" t="str">
        <f>IF(Feuil2!$R150&lt;&gt;"",Feuil2!$R150*Feuil2!$M150*1,"")</f>
        <v/>
      </c>
      <c r="Y150" s="29" t="str">
        <f>IF(Feuil2!$N150="","",Feuil2!$M150-MAX(Feuil2!$U150:$X150))</f>
        <v/>
      </c>
      <c r="Z150" s="35"/>
      <c r="AA150" s="35"/>
      <c r="AB150" s="35"/>
      <c r="AC150" s="35"/>
      <c r="AD150" s="29"/>
      <c r="AE150" s="29"/>
      <c r="AF150" s="29"/>
      <c r="AG150" s="29"/>
      <c r="AH150" s="29"/>
    </row>
    <row r="151" spans="4:34" s="27" customFormat="1" x14ac:dyDescent="0.25">
      <c r="D151" s="29" t="s">
        <v>507</v>
      </c>
      <c r="E151" s="29" t="s">
        <v>508</v>
      </c>
      <c r="F151" s="29">
        <v>42</v>
      </c>
      <c r="G151" s="29" t="s">
        <v>518</v>
      </c>
      <c r="H151" s="30" t="s">
        <v>525</v>
      </c>
      <c r="I151" s="29" t="s">
        <v>54</v>
      </c>
      <c r="J151" s="29" t="s">
        <v>7</v>
      </c>
      <c r="K151" s="31">
        <v>41319</v>
      </c>
      <c r="L151" s="31">
        <v>41322</v>
      </c>
      <c r="M151" s="29">
        <v>162</v>
      </c>
      <c r="N151" s="29"/>
      <c r="O151" s="32"/>
      <c r="P151" s="29"/>
      <c r="Q151" s="29"/>
      <c r="R151" s="29"/>
      <c r="S151" s="33" t="str">
        <f>IF(AND(Feuil2!$O151="",Feuil2!$P151="",Feuil2!$Q151="",Feuil2!$R151=""),"",O151*$O$2+$P$2*P151+$Q$2*Q151+$R$2*R151)</f>
        <v/>
      </c>
      <c r="T151" s="29" t="str">
        <f t="shared" si="2"/>
        <v/>
      </c>
      <c r="U151" s="29" t="str">
        <f>IF(Feuil2!$O151&lt;&gt;"",Feuil2!$O151*Feuil2!$M151*0.25,"")</f>
        <v/>
      </c>
      <c r="V151" s="29" t="str">
        <f>IF(Feuil2!$P151&lt;&gt;"",Feuil2!$P151*Feuil2!$M151*0.5,"")</f>
        <v/>
      </c>
      <c r="W151" s="29" t="str">
        <f>IF(Feuil2!$Q151&lt;&gt;"",Feuil2!$Q151*Feuil2!$M151*0.75,"")</f>
        <v/>
      </c>
      <c r="X151" s="29" t="str">
        <f>IF(Feuil2!$R151&lt;&gt;"",Feuil2!$R151*Feuil2!$M151*1,"")</f>
        <v/>
      </c>
      <c r="Y151" s="29" t="str">
        <f>IF(Feuil2!$N151="","",Feuil2!$M151-MAX(Feuil2!$U151:$X151))</f>
        <v/>
      </c>
      <c r="Z151" s="35"/>
      <c r="AA151" s="35"/>
      <c r="AB151" s="35"/>
      <c r="AC151" s="35"/>
      <c r="AD151" s="29"/>
      <c r="AE151" s="29"/>
      <c r="AF151" s="29"/>
      <c r="AG151" s="29"/>
      <c r="AH151" s="29"/>
    </row>
    <row r="152" spans="4:34" s="27" customFormat="1" x14ac:dyDescent="0.25">
      <c r="D152" s="29" t="s">
        <v>507</v>
      </c>
      <c r="E152" s="29" t="s">
        <v>508</v>
      </c>
      <c r="F152" s="29">
        <v>42</v>
      </c>
      <c r="G152" s="29" t="s">
        <v>518</v>
      </c>
      <c r="H152" s="30" t="s">
        <v>526</v>
      </c>
      <c r="I152" s="29" t="s">
        <v>56</v>
      </c>
      <c r="J152" s="29" t="s">
        <v>5</v>
      </c>
      <c r="K152" s="31">
        <v>41312</v>
      </c>
      <c r="L152" s="31">
        <v>41315</v>
      </c>
      <c r="M152" s="29">
        <v>162</v>
      </c>
      <c r="N152" s="29"/>
      <c r="O152" s="32"/>
      <c r="P152" s="29"/>
      <c r="Q152" s="29"/>
      <c r="R152" s="29"/>
      <c r="S152" s="33" t="str">
        <f>IF(AND(Feuil2!$O152="",Feuil2!$P152="",Feuil2!$Q152="",Feuil2!$R152=""),"",O152*$O$2+$P$2*P152+$Q$2*Q152+$R$2*R152)</f>
        <v/>
      </c>
      <c r="T152" s="29" t="str">
        <f t="shared" si="2"/>
        <v/>
      </c>
      <c r="U152" s="29" t="str">
        <f>IF(Feuil2!$O152&lt;&gt;"",Feuil2!$O152*Feuil2!$M152*0.25,"")</f>
        <v/>
      </c>
      <c r="V152" s="29" t="str">
        <f>IF(Feuil2!$P152&lt;&gt;"",Feuil2!$P152*Feuil2!$M152*0.5,"")</f>
        <v/>
      </c>
      <c r="W152" s="29" t="str">
        <f>IF(Feuil2!$Q152&lt;&gt;"",Feuil2!$Q152*Feuil2!$M152*0.75,"")</f>
        <v/>
      </c>
      <c r="X152" s="29" t="str">
        <f>IF(Feuil2!$R152&lt;&gt;"",Feuil2!$R152*Feuil2!$M152*1,"")</f>
        <v/>
      </c>
      <c r="Y152" s="29" t="str">
        <f>IF(Feuil2!$N152="","",Feuil2!$M152-MAX(Feuil2!$U152:$X152))</f>
        <v/>
      </c>
      <c r="Z152" s="35"/>
      <c r="AA152" s="35"/>
      <c r="AB152" s="35"/>
      <c r="AC152" s="35"/>
      <c r="AD152" s="29"/>
      <c r="AE152" s="29"/>
      <c r="AF152" s="29"/>
      <c r="AG152" s="29"/>
      <c r="AH152" s="29"/>
    </row>
    <row r="153" spans="4:34" s="27" customFormat="1" x14ac:dyDescent="0.25">
      <c r="D153" s="29" t="s">
        <v>507</v>
      </c>
      <c r="E153" s="29" t="s">
        <v>508</v>
      </c>
      <c r="F153" s="29">
        <v>42</v>
      </c>
      <c r="G153" s="29" t="s">
        <v>518</v>
      </c>
      <c r="H153" s="30" t="s">
        <v>526</v>
      </c>
      <c r="I153" s="29" t="s">
        <v>58</v>
      </c>
      <c r="J153" s="29" t="s">
        <v>7</v>
      </c>
      <c r="K153" s="31">
        <v>41328</v>
      </c>
      <c r="L153" s="31">
        <v>41331</v>
      </c>
      <c r="M153" s="29">
        <v>162</v>
      </c>
      <c r="N153" s="29"/>
      <c r="O153" s="32"/>
      <c r="P153" s="29"/>
      <c r="Q153" s="29"/>
      <c r="R153" s="29"/>
      <c r="S153" s="33" t="str">
        <f>IF(AND(Feuil2!$O153="",Feuil2!$P153="",Feuil2!$Q153="",Feuil2!$R153=""),"",O153*$O$2+$P$2*P153+$Q$2*Q153+$R$2*R153)</f>
        <v/>
      </c>
      <c r="T153" s="29" t="str">
        <f t="shared" si="2"/>
        <v/>
      </c>
      <c r="U153" s="29" t="str">
        <f>IF(Feuil2!$O153&lt;&gt;"",Feuil2!$O153*Feuil2!$M153*0.25,"")</f>
        <v/>
      </c>
      <c r="V153" s="29" t="str">
        <f>IF(Feuil2!$P153&lt;&gt;"",Feuil2!$P153*Feuil2!$M153*0.5,"")</f>
        <v/>
      </c>
      <c r="W153" s="29" t="str">
        <f>IF(Feuil2!$Q153&lt;&gt;"",Feuil2!$Q153*Feuil2!$M153*0.75,"")</f>
        <v/>
      </c>
      <c r="X153" s="29" t="str">
        <f>IF(Feuil2!$R153&lt;&gt;"",Feuil2!$R153*Feuil2!$M153*1,"")</f>
        <v/>
      </c>
      <c r="Y153" s="29" t="str">
        <f>IF(Feuil2!$N153="","",Feuil2!$M153-MAX(Feuil2!$U153:$X153))</f>
        <v/>
      </c>
      <c r="Z153" s="35"/>
      <c r="AA153" s="35"/>
      <c r="AB153" s="35"/>
      <c r="AC153" s="35"/>
      <c r="AD153" s="29"/>
      <c r="AE153" s="29"/>
      <c r="AF153" s="29"/>
      <c r="AG153" s="29"/>
      <c r="AH153" s="29"/>
    </row>
    <row r="154" spans="4:34" s="27" customFormat="1" x14ac:dyDescent="0.25">
      <c r="D154" s="29" t="s">
        <v>507</v>
      </c>
      <c r="E154" s="29" t="s">
        <v>508</v>
      </c>
      <c r="F154" s="29">
        <v>42</v>
      </c>
      <c r="G154" s="29" t="s">
        <v>518</v>
      </c>
      <c r="H154" s="30" t="s">
        <v>527</v>
      </c>
      <c r="I154" s="29" t="s">
        <v>60</v>
      </c>
      <c r="J154" s="29" t="s">
        <v>5</v>
      </c>
      <c r="K154" s="31">
        <v>41312</v>
      </c>
      <c r="L154" s="31">
        <v>41315</v>
      </c>
      <c r="M154" s="29">
        <v>162</v>
      </c>
      <c r="N154" s="29"/>
      <c r="O154" s="32"/>
      <c r="P154" s="29"/>
      <c r="Q154" s="29"/>
      <c r="R154" s="29"/>
      <c r="S154" s="33" t="str">
        <f>IF(AND(Feuil2!$O154="",Feuil2!$P154="",Feuil2!$Q154="",Feuil2!$R154=""),"",O154*$O$2+$P$2*P154+$Q$2*Q154+$R$2*R154)</f>
        <v/>
      </c>
      <c r="T154" s="29" t="str">
        <f t="shared" si="2"/>
        <v/>
      </c>
      <c r="U154" s="29" t="str">
        <f>IF(Feuil2!$O154&lt;&gt;"",Feuil2!$O154*Feuil2!$M154*0.25,"")</f>
        <v/>
      </c>
      <c r="V154" s="29" t="str">
        <f>IF(Feuil2!$P154&lt;&gt;"",Feuil2!$P154*Feuil2!$M154*0.5,"")</f>
        <v/>
      </c>
      <c r="W154" s="29" t="str">
        <f>IF(Feuil2!$Q154&lt;&gt;"",Feuil2!$Q154*Feuil2!$M154*0.75,"")</f>
        <v/>
      </c>
      <c r="X154" s="29" t="str">
        <f>IF(Feuil2!$R154&lt;&gt;"",Feuil2!$R154*Feuil2!$M154*1,"")</f>
        <v/>
      </c>
      <c r="Y154" s="29" t="str">
        <f>IF(Feuil2!$N154="","",Feuil2!$M154-MAX(Feuil2!$U154:$X154))</f>
        <v/>
      </c>
      <c r="Z154" s="35"/>
      <c r="AA154" s="35"/>
      <c r="AB154" s="35"/>
      <c r="AC154" s="35"/>
      <c r="AD154" s="29"/>
      <c r="AE154" s="29"/>
      <c r="AF154" s="29"/>
      <c r="AG154" s="29"/>
      <c r="AH154" s="29"/>
    </row>
    <row r="155" spans="4:34" s="27" customFormat="1" x14ac:dyDescent="0.25">
      <c r="D155" s="29" t="s">
        <v>507</v>
      </c>
      <c r="E155" s="29" t="s">
        <v>508</v>
      </c>
      <c r="F155" s="29">
        <v>42</v>
      </c>
      <c r="G155" s="29" t="s">
        <v>518</v>
      </c>
      <c r="H155" s="30" t="s">
        <v>527</v>
      </c>
      <c r="I155" s="29" t="s">
        <v>61</v>
      </c>
      <c r="J155" s="29" t="s">
        <v>7</v>
      </c>
      <c r="K155" s="31">
        <v>41330</v>
      </c>
      <c r="L155" s="31">
        <v>41332</v>
      </c>
      <c r="M155" s="29">
        <v>162</v>
      </c>
      <c r="N155" s="29"/>
      <c r="O155" s="32"/>
      <c r="P155" s="29"/>
      <c r="Q155" s="29"/>
      <c r="R155" s="29"/>
      <c r="S155" s="33" t="str">
        <f>IF(AND(Feuil2!$O155="",Feuil2!$P155="",Feuil2!$Q155="",Feuil2!$R155=""),"",O155*$O$2+$P$2*P155+$Q$2*Q155+$R$2*R155)</f>
        <v/>
      </c>
      <c r="T155" s="29" t="str">
        <f t="shared" si="2"/>
        <v/>
      </c>
      <c r="U155" s="29" t="str">
        <f>IF(Feuil2!$O155&lt;&gt;"",Feuil2!$O155*Feuil2!$M155*0.25,"")</f>
        <v/>
      </c>
      <c r="V155" s="29" t="str">
        <f>IF(Feuil2!$P155&lt;&gt;"",Feuil2!$P155*Feuil2!$M155*0.5,"")</f>
        <v/>
      </c>
      <c r="W155" s="29" t="str">
        <f>IF(Feuil2!$Q155&lt;&gt;"",Feuil2!$Q155*Feuil2!$M155*0.75,"")</f>
        <v/>
      </c>
      <c r="X155" s="29" t="str">
        <f>IF(Feuil2!$R155&lt;&gt;"",Feuil2!$R155*Feuil2!$M155*1,"")</f>
        <v/>
      </c>
      <c r="Y155" s="29" t="str">
        <f>IF(Feuil2!$N155="","",Feuil2!$M155-MAX(Feuil2!$U155:$X155))</f>
        <v/>
      </c>
      <c r="Z155" s="35"/>
      <c r="AA155" s="35"/>
      <c r="AB155" s="35"/>
      <c r="AC155" s="35"/>
      <c r="AD155" s="29"/>
      <c r="AE155" s="29"/>
      <c r="AF155" s="29"/>
      <c r="AG155" s="29"/>
      <c r="AH155" s="29"/>
    </row>
    <row r="156" spans="4:34" s="27" customFormat="1" x14ac:dyDescent="0.25">
      <c r="D156" s="29" t="s">
        <v>507</v>
      </c>
      <c r="E156" s="29" t="s">
        <v>508</v>
      </c>
      <c r="F156" s="29">
        <v>42</v>
      </c>
      <c r="G156" s="29" t="s">
        <v>518</v>
      </c>
      <c r="H156" s="30" t="s">
        <v>528</v>
      </c>
      <c r="I156" s="29" t="s">
        <v>63</v>
      </c>
      <c r="J156" s="29" t="s">
        <v>5</v>
      </c>
      <c r="K156" s="31">
        <v>41314</v>
      </c>
      <c r="L156" s="31">
        <v>41317</v>
      </c>
      <c r="M156" s="29">
        <v>162</v>
      </c>
      <c r="N156" s="29"/>
      <c r="O156" s="32"/>
      <c r="P156" s="29"/>
      <c r="Q156" s="29"/>
      <c r="R156" s="29"/>
      <c r="S156" s="33" t="str">
        <f>IF(AND(Feuil2!$O156="",Feuil2!$P156="",Feuil2!$Q156="",Feuil2!$R156=""),"",O156*$O$2+$P$2*P156+$Q$2*Q156+$R$2*R156)</f>
        <v/>
      </c>
      <c r="T156" s="29" t="str">
        <f t="shared" si="2"/>
        <v/>
      </c>
      <c r="U156" s="29" t="str">
        <f>IF(Feuil2!$O156&lt;&gt;"",Feuil2!$O156*Feuil2!$M156*0.25,"")</f>
        <v/>
      </c>
      <c r="V156" s="29" t="str">
        <f>IF(Feuil2!$P156&lt;&gt;"",Feuil2!$P156*Feuil2!$M156*0.5,"")</f>
        <v/>
      </c>
      <c r="W156" s="29" t="str">
        <f>IF(Feuil2!$Q156&lt;&gt;"",Feuil2!$Q156*Feuil2!$M156*0.75,"")</f>
        <v/>
      </c>
      <c r="X156" s="29" t="str">
        <f>IF(Feuil2!$R156&lt;&gt;"",Feuil2!$R156*Feuil2!$M156*1,"")</f>
        <v/>
      </c>
      <c r="Y156" s="29" t="str">
        <f>IF(Feuil2!$N156="","",Feuil2!$M156-MAX(Feuil2!$U156:$X156))</f>
        <v/>
      </c>
      <c r="Z156" s="35"/>
      <c r="AA156" s="35"/>
      <c r="AB156" s="35"/>
      <c r="AC156" s="35"/>
      <c r="AD156" s="29"/>
      <c r="AE156" s="29"/>
      <c r="AF156" s="29"/>
      <c r="AG156" s="29"/>
      <c r="AH156" s="29"/>
    </row>
    <row r="157" spans="4:34" s="27" customFormat="1" x14ac:dyDescent="0.25">
      <c r="D157" s="29" t="s">
        <v>507</v>
      </c>
      <c r="E157" s="29" t="s">
        <v>508</v>
      </c>
      <c r="F157" s="29">
        <v>42</v>
      </c>
      <c r="G157" s="29" t="s">
        <v>518</v>
      </c>
      <c r="H157" s="30" t="s">
        <v>528</v>
      </c>
      <c r="I157" s="29" t="s">
        <v>64</v>
      </c>
      <c r="J157" s="29" t="s">
        <v>7</v>
      </c>
      <c r="K157" s="31">
        <v>41319</v>
      </c>
      <c r="L157" s="31">
        <v>41322</v>
      </c>
      <c r="M157" s="29">
        <v>162</v>
      </c>
      <c r="N157" s="29"/>
      <c r="O157" s="32"/>
      <c r="P157" s="29"/>
      <c r="Q157" s="29"/>
      <c r="R157" s="29"/>
      <c r="S157" s="33" t="str">
        <f>IF(AND(Feuil2!$O157="",Feuil2!$P157="",Feuil2!$Q157="",Feuil2!$R157=""),"",O157*$O$2+$P$2*P157+$Q$2*Q157+$R$2*R157)</f>
        <v/>
      </c>
      <c r="T157" s="29" t="str">
        <f t="shared" si="2"/>
        <v/>
      </c>
      <c r="U157" s="29" t="str">
        <f>IF(Feuil2!$O157&lt;&gt;"",Feuil2!$O157*Feuil2!$M157*0.25,"")</f>
        <v/>
      </c>
      <c r="V157" s="29" t="str">
        <f>IF(Feuil2!$P157&lt;&gt;"",Feuil2!$P157*Feuil2!$M157*0.5,"")</f>
        <v/>
      </c>
      <c r="W157" s="29" t="str">
        <f>IF(Feuil2!$Q157&lt;&gt;"",Feuil2!$Q157*Feuil2!$M157*0.75,"")</f>
        <v/>
      </c>
      <c r="X157" s="29" t="str">
        <f>IF(Feuil2!$R157&lt;&gt;"",Feuil2!$R157*Feuil2!$M157*1,"")</f>
        <v/>
      </c>
      <c r="Y157" s="29" t="str">
        <f>IF(Feuil2!$N157="","",Feuil2!$M157-MAX(Feuil2!$U157:$X157))</f>
        <v/>
      </c>
      <c r="Z157" s="35"/>
      <c r="AA157" s="35"/>
      <c r="AB157" s="35"/>
      <c r="AC157" s="35"/>
      <c r="AD157" s="29"/>
      <c r="AE157" s="29"/>
      <c r="AF157" s="29"/>
      <c r="AG157" s="29"/>
      <c r="AH157" s="29"/>
    </row>
    <row r="158" spans="4:34" s="27" customFormat="1" x14ac:dyDescent="0.25">
      <c r="D158" s="29" t="s">
        <v>507</v>
      </c>
      <c r="E158" s="29" t="s">
        <v>508</v>
      </c>
      <c r="F158" s="29">
        <v>42</v>
      </c>
      <c r="G158" s="29" t="s">
        <v>518</v>
      </c>
      <c r="H158" s="30" t="s">
        <v>529</v>
      </c>
      <c r="I158" s="29" t="s">
        <v>66</v>
      </c>
      <c r="J158" s="29" t="s">
        <v>5</v>
      </c>
      <c r="K158" s="31">
        <v>41312</v>
      </c>
      <c r="L158" s="31">
        <v>41315</v>
      </c>
      <c r="M158" s="29">
        <v>162</v>
      </c>
      <c r="N158" s="29"/>
      <c r="O158" s="32"/>
      <c r="P158" s="29"/>
      <c r="Q158" s="29"/>
      <c r="R158" s="29"/>
      <c r="S158" s="33" t="str">
        <f>IF(AND(Feuil2!$O158="",Feuil2!$P158="",Feuil2!$Q158="",Feuil2!$R158=""),"",O158*$O$2+$P$2*P158+$Q$2*Q158+$R$2*R158)</f>
        <v/>
      </c>
      <c r="T158" s="29" t="str">
        <f t="shared" si="2"/>
        <v/>
      </c>
      <c r="U158" s="29" t="str">
        <f>IF(Feuil2!$O158&lt;&gt;"",Feuil2!$O158*Feuil2!$M158*0.25,"")</f>
        <v/>
      </c>
      <c r="V158" s="29" t="str">
        <f>IF(Feuil2!$P158&lt;&gt;"",Feuil2!$P158*Feuil2!$M158*0.5,"")</f>
        <v/>
      </c>
      <c r="W158" s="29" t="str">
        <f>IF(Feuil2!$Q158&lt;&gt;"",Feuil2!$Q158*Feuil2!$M158*0.75,"")</f>
        <v/>
      </c>
      <c r="X158" s="29" t="str">
        <f>IF(Feuil2!$R158&lt;&gt;"",Feuil2!$R158*Feuil2!$M158*1,"")</f>
        <v/>
      </c>
      <c r="Y158" s="29" t="str">
        <f>IF(Feuil2!$N158="","",Feuil2!$M158-MAX(Feuil2!$U158:$X158))</f>
        <v/>
      </c>
      <c r="Z158" s="35"/>
      <c r="AA158" s="35"/>
      <c r="AB158" s="35"/>
      <c r="AC158" s="35"/>
      <c r="AD158" s="29"/>
      <c r="AE158" s="29"/>
      <c r="AF158" s="29"/>
      <c r="AG158" s="29"/>
      <c r="AH158" s="29"/>
    </row>
    <row r="159" spans="4:34" s="27" customFormat="1" x14ac:dyDescent="0.25">
      <c r="D159" s="29" t="s">
        <v>507</v>
      </c>
      <c r="E159" s="29" t="s">
        <v>508</v>
      </c>
      <c r="F159" s="29">
        <v>42</v>
      </c>
      <c r="G159" s="29" t="s">
        <v>518</v>
      </c>
      <c r="H159" s="30" t="s">
        <v>529</v>
      </c>
      <c r="I159" s="29" t="s">
        <v>67</v>
      </c>
      <c r="J159" s="29" t="s">
        <v>7</v>
      </c>
      <c r="K159" s="31">
        <v>41319</v>
      </c>
      <c r="L159" s="31">
        <v>41322</v>
      </c>
      <c r="M159" s="29">
        <v>162</v>
      </c>
      <c r="N159" s="29"/>
      <c r="O159" s="32"/>
      <c r="P159" s="29"/>
      <c r="Q159" s="29"/>
      <c r="R159" s="29"/>
      <c r="S159" s="33" t="str">
        <f>IF(AND(Feuil2!$O159="",Feuil2!$P159="",Feuil2!$Q159="",Feuil2!$R159=""),"",O159*$O$2+$P$2*P159+$Q$2*Q159+$R$2*R159)</f>
        <v/>
      </c>
      <c r="T159" s="29" t="str">
        <f t="shared" si="2"/>
        <v/>
      </c>
      <c r="U159" s="29" t="str">
        <f>IF(Feuil2!$O159&lt;&gt;"",Feuil2!$O159*Feuil2!$M159*0.25,"")</f>
        <v/>
      </c>
      <c r="V159" s="29" t="str">
        <f>IF(Feuil2!$P159&lt;&gt;"",Feuil2!$P159*Feuil2!$M159*0.5,"")</f>
        <v/>
      </c>
      <c r="W159" s="29" t="str">
        <f>IF(Feuil2!$Q159&lt;&gt;"",Feuil2!$Q159*Feuil2!$M159*0.75,"")</f>
        <v/>
      </c>
      <c r="X159" s="29" t="str">
        <f>IF(Feuil2!$R159&lt;&gt;"",Feuil2!$R159*Feuil2!$M159*1,"")</f>
        <v/>
      </c>
      <c r="Y159" s="29" t="str">
        <f>IF(Feuil2!$N159="","",Feuil2!$M159-MAX(Feuil2!$U159:$X159))</f>
        <v/>
      </c>
      <c r="Z159" s="35"/>
      <c r="AA159" s="35"/>
      <c r="AB159" s="35"/>
      <c r="AC159" s="35"/>
      <c r="AD159" s="29"/>
      <c r="AE159" s="29"/>
      <c r="AF159" s="29"/>
      <c r="AG159" s="29"/>
      <c r="AH159" s="29"/>
    </row>
    <row r="160" spans="4:34" s="27" customFormat="1" x14ac:dyDescent="0.25">
      <c r="D160" s="29" t="s">
        <v>507</v>
      </c>
      <c r="E160" s="29" t="s">
        <v>508</v>
      </c>
      <c r="F160" s="29">
        <v>64</v>
      </c>
      <c r="G160" s="29" t="s">
        <v>518</v>
      </c>
      <c r="H160" s="30" t="s">
        <v>532</v>
      </c>
      <c r="I160" s="29" t="s">
        <v>69</v>
      </c>
      <c r="J160" s="29" t="s">
        <v>5</v>
      </c>
      <c r="K160" s="31">
        <v>41312</v>
      </c>
      <c r="L160" s="31">
        <v>41315</v>
      </c>
      <c r="M160" s="29">
        <v>162</v>
      </c>
      <c r="N160" s="29"/>
      <c r="O160" s="32"/>
      <c r="P160" s="29"/>
      <c r="Q160" s="29"/>
      <c r="R160" s="29"/>
      <c r="S160" s="33" t="str">
        <f>IF(AND(Feuil2!$O160="",Feuil2!$P160="",Feuil2!$Q160="",Feuil2!$R160=""),"",O160*$O$2+$P$2*P160+$Q$2*Q160+$R$2*R160)</f>
        <v/>
      </c>
      <c r="T160" s="29" t="str">
        <f t="shared" si="2"/>
        <v/>
      </c>
      <c r="U160" s="29" t="str">
        <f>IF(Feuil2!$O160&lt;&gt;"",Feuil2!$O160*Feuil2!$M160*0.25,"")</f>
        <v/>
      </c>
      <c r="V160" s="29" t="str">
        <f>IF(Feuil2!$P160&lt;&gt;"",Feuil2!$P160*Feuil2!$M160*0.5,"")</f>
        <v/>
      </c>
      <c r="W160" s="29" t="str">
        <f>IF(Feuil2!$Q160&lt;&gt;"",Feuil2!$Q160*Feuil2!$M160*0.75,"")</f>
        <v/>
      </c>
      <c r="X160" s="29" t="str">
        <f>IF(Feuil2!$R160&lt;&gt;"",Feuil2!$R160*Feuil2!$M160*1,"")</f>
        <v/>
      </c>
      <c r="Y160" s="29" t="str">
        <f>IF(Feuil2!$N160="","",Feuil2!$M160-MAX(Feuil2!$U160:$X160))</f>
        <v/>
      </c>
      <c r="Z160" s="35"/>
      <c r="AA160" s="35"/>
      <c r="AB160" s="35"/>
      <c r="AC160" s="35"/>
      <c r="AD160" s="29"/>
      <c r="AE160" s="29"/>
      <c r="AF160" s="29"/>
      <c r="AG160" s="29"/>
      <c r="AH160" s="29"/>
    </row>
    <row r="161" spans="4:34" s="27" customFormat="1" x14ac:dyDescent="0.25">
      <c r="D161" s="29" t="s">
        <v>507</v>
      </c>
      <c r="E161" s="29" t="s">
        <v>508</v>
      </c>
      <c r="F161" s="29">
        <v>64</v>
      </c>
      <c r="G161" s="29" t="s">
        <v>518</v>
      </c>
      <c r="H161" s="30" t="s">
        <v>532</v>
      </c>
      <c r="I161" s="29" t="s">
        <v>70</v>
      </c>
      <c r="J161" s="29" t="s">
        <v>7</v>
      </c>
      <c r="K161" s="31">
        <v>41331</v>
      </c>
      <c r="L161" s="31">
        <v>41333</v>
      </c>
      <c r="M161" s="29">
        <v>162</v>
      </c>
      <c r="N161" s="29"/>
      <c r="O161" s="32"/>
      <c r="P161" s="29"/>
      <c r="Q161" s="29"/>
      <c r="R161" s="29"/>
      <c r="S161" s="33" t="str">
        <f>IF(AND(Feuil2!$O161="",Feuil2!$P161="",Feuil2!$Q161="",Feuil2!$R161=""),"",O161*$O$2+$P$2*P161+$Q$2*Q161+$R$2*R161)</f>
        <v/>
      </c>
      <c r="T161" s="29" t="str">
        <f t="shared" si="2"/>
        <v/>
      </c>
      <c r="U161" s="29" t="str">
        <f>IF(Feuil2!$O161&lt;&gt;"",Feuil2!$O161*Feuil2!$M161*0.25,"")</f>
        <v/>
      </c>
      <c r="V161" s="29" t="str">
        <f>IF(Feuil2!$P161&lt;&gt;"",Feuil2!$P161*Feuil2!$M161*0.5,"")</f>
        <v/>
      </c>
      <c r="W161" s="29" t="str">
        <f>IF(Feuil2!$Q161&lt;&gt;"",Feuil2!$Q161*Feuil2!$M161*0.75,"")</f>
        <v/>
      </c>
      <c r="X161" s="29" t="str">
        <f>IF(Feuil2!$R161&lt;&gt;"",Feuil2!$R161*Feuil2!$M161*1,"")</f>
        <v/>
      </c>
      <c r="Y161" s="29" t="str">
        <f>IF(Feuil2!$N161="","",Feuil2!$M161-MAX(Feuil2!$U161:$X161))</f>
        <v/>
      </c>
      <c r="Z161" s="35"/>
      <c r="AA161" s="35"/>
      <c r="AB161" s="35"/>
      <c r="AC161" s="35"/>
      <c r="AD161" s="29"/>
      <c r="AE161" s="29"/>
      <c r="AF161" s="29"/>
      <c r="AG161" s="29"/>
      <c r="AH161" s="29"/>
    </row>
    <row r="162" spans="4:34" s="27" customFormat="1" x14ac:dyDescent="0.25">
      <c r="D162" s="29" t="s">
        <v>507</v>
      </c>
      <c r="E162" s="29" t="s">
        <v>508</v>
      </c>
      <c r="F162" s="29">
        <v>64</v>
      </c>
      <c r="G162" s="29" t="s">
        <v>518</v>
      </c>
      <c r="H162" s="30" t="s">
        <v>533</v>
      </c>
      <c r="I162" s="29" t="s">
        <v>72</v>
      </c>
      <c r="J162" s="29" t="s">
        <v>5</v>
      </c>
      <c r="K162" s="31">
        <v>41312</v>
      </c>
      <c r="L162" s="31">
        <v>41315</v>
      </c>
      <c r="M162" s="29">
        <v>162</v>
      </c>
      <c r="N162" s="29"/>
      <c r="O162" s="32"/>
      <c r="P162" s="29"/>
      <c r="Q162" s="29"/>
      <c r="R162" s="29"/>
      <c r="S162" s="33" t="str">
        <f>IF(AND(Feuil2!$O162="",Feuil2!$P162="",Feuil2!$Q162="",Feuil2!$R162=""),"",O162*$O$2+$P$2*P162+$Q$2*Q162+$R$2*R162)</f>
        <v/>
      </c>
      <c r="T162" s="29" t="str">
        <f t="shared" si="2"/>
        <v/>
      </c>
      <c r="U162" s="29" t="str">
        <f>IF(Feuil2!$O162&lt;&gt;"",Feuil2!$O162*Feuil2!$M162*0.25,"")</f>
        <v/>
      </c>
      <c r="V162" s="29" t="str">
        <f>IF(Feuil2!$P162&lt;&gt;"",Feuil2!$P162*Feuil2!$M162*0.5,"")</f>
        <v/>
      </c>
      <c r="W162" s="29" t="str">
        <f>IF(Feuil2!$Q162&lt;&gt;"",Feuil2!$Q162*Feuil2!$M162*0.75,"")</f>
        <v/>
      </c>
      <c r="X162" s="29" t="str">
        <f>IF(Feuil2!$R162&lt;&gt;"",Feuil2!$R162*Feuil2!$M162*1,"")</f>
        <v/>
      </c>
      <c r="Y162" s="29" t="str">
        <f>IF(Feuil2!$N162="","",Feuil2!$M162-MAX(Feuil2!$U162:$X162))</f>
        <v/>
      </c>
      <c r="Z162" s="35"/>
      <c r="AA162" s="35"/>
      <c r="AB162" s="35"/>
      <c r="AC162" s="35"/>
      <c r="AD162" s="29"/>
      <c r="AE162" s="29"/>
      <c r="AF162" s="29"/>
      <c r="AG162" s="29"/>
      <c r="AH162" s="29"/>
    </row>
    <row r="163" spans="4:34" s="27" customFormat="1" x14ac:dyDescent="0.25">
      <c r="D163" s="29" t="s">
        <v>507</v>
      </c>
      <c r="E163" s="29" t="s">
        <v>508</v>
      </c>
      <c r="F163" s="29">
        <v>64</v>
      </c>
      <c r="G163" s="29" t="s">
        <v>518</v>
      </c>
      <c r="H163" s="30" t="s">
        <v>533</v>
      </c>
      <c r="I163" s="29" t="s">
        <v>73</v>
      </c>
      <c r="J163" s="29" t="s">
        <v>7</v>
      </c>
      <c r="K163" s="31">
        <v>41327</v>
      </c>
      <c r="L163" s="31">
        <v>41329</v>
      </c>
      <c r="M163" s="29">
        <v>162</v>
      </c>
      <c r="N163" s="29"/>
      <c r="O163" s="32"/>
      <c r="P163" s="29"/>
      <c r="Q163" s="29"/>
      <c r="R163" s="29"/>
      <c r="S163" s="33" t="str">
        <f>IF(AND(Feuil2!$O163="",Feuil2!$P163="",Feuil2!$Q163="",Feuil2!$R163=""),"",O163*$O$2+$P$2*P163+$Q$2*Q163+$R$2*R163)</f>
        <v/>
      </c>
      <c r="T163" s="29" t="str">
        <f t="shared" si="2"/>
        <v/>
      </c>
      <c r="U163" s="29" t="str">
        <f>IF(Feuil2!$O163&lt;&gt;"",Feuil2!$O163*Feuil2!$M163*0.25,"")</f>
        <v/>
      </c>
      <c r="V163" s="29" t="str">
        <f>IF(Feuil2!$P163&lt;&gt;"",Feuil2!$P163*Feuil2!$M163*0.5,"")</f>
        <v/>
      </c>
      <c r="W163" s="29" t="str">
        <f>IF(Feuil2!$Q163&lt;&gt;"",Feuil2!$Q163*Feuil2!$M163*0.75,"")</f>
        <v/>
      </c>
      <c r="X163" s="29" t="str">
        <f>IF(Feuil2!$R163&lt;&gt;"",Feuil2!$R163*Feuil2!$M163*1,"")</f>
        <v/>
      </c>
      <c r="Y163" s="29" t="str">
        <f>IF(Feuil2!$N163="","",Feuil2!$M163-MAX(Feuil2!$U163:$X163))</f>
        <v/>
      </c>
      <c r="Z163" s="35"/>
      <c r="AA163" s="35"/>
      <c r="AB163" s="35"/>
      <c r="AC163" s="35"/>
      <c r="AD163" s="29"/>
      <c r="AE163" s="29"/>
      <c r="AF163" s="29"/>
      <c r="AG163" s="29"/>
      <c r="AH163" s="29"/>
    </row>
    <row r="164" spans="4:34" s="27" customFormat="1" x14ac:dyDescent="0.25">
      <c r="D164" s="29" t="s">
        <v>507</v>
      </c>
      <c r="E164" s="29" t="s">
        <v>508</v>
      </c>
      <c r="F164" s="29">
        <v>64</v>
      </c>
      <c r="G164" s="29" t="s">
        <v>518</v>
      </c>
      <c r="H164" s="30" t="s">
        <v>534</v>
      </c>
      <c r="I164" s="29" t="s">
        <v>75</v>
      </c>
      <c r="J164" s="29" t="s">
        <v>5</v>
      </c>
      <c r="K164" s="31">
        <v>41312</v>
      </c>
      <c r="L164" s="31">
        <v>41315</v>
      </c>
      <c r="M164" s="29">
        <v>162</v>
      </c>
      <c r="N164" s="29"/>
      <c r="O164" s="32"/>
      <c r="P164" s="29"/>
      <c r="Q164" s="29"/>
      <c r="R164" s="29"/>
      <c r="S164" s="33" t="str">
        <f>IF(AND(Feuil2!$O164="",Feuil2!$P164="",Feuil2!$Q164="",Feuil2!$R164=""),"",O164*$O$2+$P$2*P164+$Q$2*Q164+$R$2*R164)</f>
        <v/>
      </c>
      <c r="T164" s="29" t="str">
        <f t="shared" si="2"/>
        <v/>
      </c>
      <c r="U164" s="29" t="str">
        <f>IF(Feuil2!$O164&lt;&gt;"",Feuil2!$O164*Feuil2!$M164*0.25,"")</f>
        <v/>
      </c>
      <c r="V164" s="29" t="str">
        <f>IF(Feuil2!$P164&lt;&gt;"",Feuil2!$P164*Feuil2!$M164*0.5,"")</f>
        <v/>
      </c>
      <c r="W164" s="29" t="str">
        <f>IF(Feuil2!$Q164&lt;&gt;"",Feuil2!$Q164*Feuil2!$M164*0.75,"")</f>
        <v/>
      </c>
      <c r="X164" s="29" t="str">
        <f>IF(Feuil2!$R164&lt;&gt;"",Feuil2!$R164*Feuil2!$M164*1,"")</f>
        <v/>
      </c>
      <c r="Y164" s="29" t="str">
        <f>IF(Feuil2!$N164="","",Feuil2!$M164-MAX(Feuil2!$U164:$X164))</f>
        <v/>
      </c>
      <c r="Z164" s="35"/>
      <c r="AA164" s="35"/>
      <c r="AB164" s="35"/>
      <c r="AC164" s="35"/>
      <c r="AD164" s="29"/>
      <c r="AE164" s="29"/>
      <c r="AF164" s="29"/>
      <c r="AG164" s="29"/>
      <c r="AH164" s="29"/>
    </row>
    <row r="165" spans="4:34" s="27" customFormat="1" x14ac:dyDescent="0.25">
      <c r="D165" s="29" t="s">
        <v>507</v>
      </c>
      <c r="E165" s="29" t="s">
        <v>508</v>
      </c>
      <c r="F165" s="29">
        <v>64</v>
      </c>
      <c r="G165" s="29" t="s">
        <v>518</v>
      </c>
      <c r="H165" s="30" t="s">
        <v>534</v>
      </c>
      <c r="I165" s="29" t="s">
        <v>76</v>
      </c>
      <c r="J165" s="29" t="s">
        <v>7</v>
      </c>
      <c r="K165" s="31">
        <v>41327</v>
      </c>
      <c r="L165" s="31">
        <v>41329</v>
      </c>
      <c r="M165" s="29">
        <v>162</v>
      </c>
      <c r="N165" s="29"/>
      <c r="O165" s="32"/>
      <c r="P165" s="29"/>
      <c r="Q165" s="29"/>
      <c r="R165" s="29"/>
      <c r="S165" s="33" t="str">
        <f>IF(AND(Feuil2!$O165="",Feuil2!$P165="",Feuil2!$Q165="",Feuil2!$R165=""),"",O165*$O$2+$P$2*P165+$Q$2*Q165+$R$2*R165)</f>
        <v/>
      </c>
      <c r="T165" s="29" t="str">
        <f t="shared" si="2"/>
        <v/>
      </c>
      <c r="U165" s="29" t="str">
        <f>IF(Feuil2!$O165&lt;&gt;"",Feuil2!$O165*Feuil2!$M165*0.25,"")</f>
        <v/>
      </c>
      <c r="V165" s="29" t="str">
        <f>IF(Feuil2!$P165&lt;&gt;"",Feuil2!$P165*Feuil2!$M165*0.5,"")</f>
        <v/>
      </c>
      <c r="W165" s="29" t="str">
        <f>IF(Feuil2!$Q165&lt;&gt;"",Feuil2!$Q165*Feuil2!$M165*0.75,"")</f>
        <v/>
      </c>
      <c r="X165" s="29" t="str">
        <f>IF(Feuil2!$R165&lt;&gt;"",Feuil2!$R165*Feuil2!$M165*1,"")</f>
        <v/>
      </c>
      <c r="Y165" s="29" t="str">
        <f>IF(Feuil2!$N165="","",Feuil2!$M165-MAX(Feuil2!$U165:$X165))</f>
        <v/>
      </c>
      <c r="Z165" s="35"/>
      <c r="AA165" s="35"/>
      <c r="AB165" s="35"/>
      <c r="AC165" s="35"/>
      <c r="AD165" s="29"/>
      <c r="AE165" s="29"/>
      <c r="AF165" s="29"/>
      <c r="AG165" s="29"/>
      <c r="AH165" s="29"/>
    </row>
    <row r="166" spans="4:34" s="27" customFormat="1" x14ac:dyDescent="0.25">
      <c r="D166" s="29" t="s">
        <v>507</v>
      </c>
      <c r="E166" s="29" t="s">
        <v>508</v>
      </c>
      <c r="F166" s="29">
        <v>64</v>
      </c>
      <c r="G166" s="29" t="s">
        <v>518</v>
      </c>
      <c r="H166" s="30" t="s">
        <v>535</v>
      </c>
      <c r="I166" s="29" t="s">
        <v>78</v>
      </c>
      <c r="J166" s="29" t="s">
        <v>5</v>
      </c>
      <c r="K166" s="31">
        <v>41312</v>
      </c>
      <c r="L166" s="31">
        <v>41315</v>
      </c>
      <c r="M166" s="29">
        <v>162</v>
      </c>
      <c r="N166" s="29"/>
      <c r="O166" s="32"/>
      <c r="P166" s="29"/>
      <c r="Q166" s="29"/>
      <c r="R166" s="29"/>
      <c r="S166" s="33" t="str">
        <f>IF(AND(Feuil2!$O166="",Feuil2!$P166="",Feuil2!$Q166="",Feuil2!$R166=""),"",O166*$O$2+$P$2*P166+$Q$2*Q166+$R$2*R166)</f>
        <v/>
      </c>
      <c r="T166" s="29" t="str">
        <f t="shared" si="2"/>
        <v/>
      </c>
      <c r="U166" s="29" t="str">
        <f>IF(Feuil2!$O166&lt;&gt;"",Feuil2!$O166*Feuil2!$M166*0.25,"")</f>
        <v/>
      </c>
      <c r="V166" s="29" t="str">
        <f>IF(Feuil2!$P166&lt;&gt;"",Feuil2!$P166*Feuil2!$M166*0.5,"")</f>
        <v/>
      </c>
      <c r="W166" s="29" t="str">
        <f>IF(Feuil2!$Q166&lt;&gt;"",Feuil2!$Q166*Feuil2!$M166*0.75,"")</f>
        <v/>
      </c>
      <c r="X166" s="29" t="str">
        <f>IF(Feuil2!$R166&lt;&gt;"",Feuil2!$R166*Feuil2!$M166*1,"")</f>
        <v/>
      </c>
      <c r="Y166" s="29" t="str">
        <f>IF(Feuil2!$N166="","",Feuil2!$M166-MAX(Feuil2!$U166:$X166))</f>
        <v/>
      </c>
      <c r="Z166" s="35"/>
      <c r="AA166" s="35"/>
      <c r="AB166" s="35"/>
      <c r="AC166" s="35"/>
      <c r="AD166" s="29"/>
      <c r="AE166" s="29"/>
      <c r="AF166" s="29"/>
      <c r="AG166" s="29"/>
      <c r="AH166" s="29"/>
    </row>
    <row r="167" spans="4:34" s="27" customFormat="1" x14ac:dyDescent="0.25">
      <c r="D167" s="29" t="s">
        <v>507</v>
      </c>
      <c r="E167" s="29" t="s">
        <v>508</v>
      </c>
      <c r="F167" s="29">
        <v>64</v>
      </c>
      <c r="G167" s="29" t="s">
        <v>518</v>
      </c>
      <c r="H167" s="30" t="s">
        <v>535</v>
      </c>
      <c r="I167" s="29" t="s">
        <v>79</v>
      </c>
      <c r="J167" s="29" t="s">
        <v>7</v>
      </c>
      <c r="K167" s="31">
        <v>41328</v>
      </c>
      <c r="L167" s="31">
        <v>41330</v>
      </c>
      <c r="M167" s="29">
        <v>162</v>
      </c>
      <c r="N167" s="29"/>
      <c r="O167" s="32"/>
      <c r="P167" s="29"/>
      <c r="Q167" s="29"/>
      <c r="R167" s="29"/>
      <c r="S167" s="33" t="str">
        <f>IF(AND(Feuil2!$O167="",Feuil2!$P167="",Feuil2!$Q167="",Feuil2!$R167=""),"",O167*$O$2+$P$2*P167+$Q$2*Q167+$R$2*R167)</f>
        <v/>
      </c>
      <c r="T167" s="29" t="str">
        <f t="shared" si="2"/>
        <v/>
      </c>
      <c r="U167" s="29" t="str">
        <f>IF(Feuil2!$O167&lt;&gt;"",Feuil2!$O167*Feuil2!$M167*0.25,"")</f>
        <v/>
      </c>
      <c r="V167" s="29" t="str">
        <f>IF(Feuil2!$P167&lt;&gt;"",Feuil2!$P167*Feuil2!$M167*0.5,"")</f>
        <v/>
      </c>
      <c r="W167" s="29" t="str">
        <f>IF(Feuil2!$Q167&lt;&gt;"",Feuil2!$Q167*Feuil2!$M167*0.75,"")</f>
        <v/>
      </c>
      <c r="X167" s="29" t="str">
        <f>IF(Feuil2!$R167&lt;&gt;"",Feuil2!$R167*Feuil2!$M167*1,"")</f>
        <v/>
      </c>
      <c r="Y167" s="29" t="str">
        <f>IF(Feuil2!$N167="","",Feuil2!$M167-MAX(Feuil2!$U167:$X167))</f>
        <v/>
      </c>
      <c r="Z167" s="35"/>
      <c r="AA167" s="35"/>
      <c r="AB167" s="35"/>
      <c r="AC167" s="35"/>
      <c r="AD167" s="29"/>
      <c r="AE167" s="29"/>
      <c r="AF167" s="29"/>
      <c r="AG167" s="29"/>
      <c r="AH167" s="29"/>
    </row>
    <row r="168" spans="4:34" s="27" customFormat="1" x14ac:dyDescent="0.25">
      <c r="D168" s="29" t="s">
        <v>542</v>
      </c>
      <c r="E168" s="29" t="s">
        <v>508</v>
      </c>
      <c r="F168" s="29">
        <v>31</v>
      </c>
      <c r="G168" s="29" t="s">
        <v>513</v>
      </c>
      <c r="H168" s="30" t="s">
        <v>553</v>
      </c>
      <c r="I168" s="29" t="s">
        <v>277</v>
      </c>
      <c r="J168" s="29" t="s">
        <v>15</v>
      </c>
      <c r="K168" s="31">
        <v>41325</v>
      </c>
      <c r="L168" s="31">
        <v>41329</v>
      </c>
      <c r="M168" s="29">
        <v>160</v>
      </c>
      <c r="N168" s="29"/>
      <c r="O168" s="32"/>
      <c r="P168" s="29"/>
      <c r="Q168" s="29"/>
      <c r="R168" s="29"/>
      <c r="S168" s="33" t="str">
        <f>IF(AND(Feuil2!$O168="",Feuil2!$P168="",Feuil2!$Q168="",Feuil2!$R168=""),"",O168*$O$2+$P$2*P168+$Q$2*Q168+$R$2*R168)</f>
        <v/>
      </c>
      <c r="T168" s="29" t="str">
        <f t="shared" si="2"/>
        <v/>
      </c>
      <c r="U168" s="29" t="str">
        <f>IF(Feuil2!$O168&lt;&gt;"",Feuil2!$O168*Feuil2!$M168*0.25,"")</f>
        <v/>
      </c>
      <c r="V168" s="29" t="str">
        <f>IF(Feuil2!$P168&lt;&gt;"",Feuil2!$P168*Feuil2!$M168*0.5,"")</f>
        <v/>
      </c>
      <c r="W168" s="29" t="str">
        <f>IF(Feuil2!$Q168&lt;&gt;"",Feuil2!$Q168*Feuil2!$M168*0.75,"")</f>
        <v/>
      </c>
      <c r="X168" s="29" t="str">
        <f>IF(Feuil2!$R168&lt;&gt;"",Feuil2!$R168*Feuil2!$M168*1,"")</f>
        <v/>
      </c>
      <c r="Y168" s="29" t="str">
        <f>IF(Feuil2!$N168="","",Feuil2!$M168-MAX(Feuil2!$U168:$X168))</f>
        <v/>
      </c>
      <c r="Z168" s="35"/>
      <c r="AA168" s="35"/>
      <c r="AB168" s="35"/>
      <c r="AC168" s="35"/>
      <c r="AD168" s="29"/>
      <c r="AE168" s="29"/>
      <c r="AF168" s="29"/>
      <c r="AG168" s="29"/>
      <c r="AH168" s="29"/>
    </row>
    <row r="169" spans="4:34" s="27" customFormat="1" x14ac:dyDescent="0.25">
      <c r="D169" s="29" t="s">
        <v>542</v>
      </c>
      <c r="E169" s="29" t="s">
        <v>508</v>
      </c>
      <c r="F169" s="29">
        <v>31</v>
      </c>
      <c r="G169" s="29" t="s">
        <v>513</v>
      </c>
      <c r="H169" s="30" t="s">
        <v>557</v>
      </c>
      <c r="I169" s="29" t="s">
        <v>278</v>
      </c>
      <c r="J169" s="29" t="s">
        <v>6</v>
      </c>
      <c r="K169" s="31">
        <v>41326</v>
      </c>
      <c r="L169" s="31">
        <v>41331</v>
      </c>
      <c r="M169" s="29">
        <v>160</v>
      </c>
      <c r="N169" s="29"/>
      <c r="O169" s="32"/>
      <c r="P169" s="29"/>
      <c r="Q169" s="29"/>
      <c r="R169" s="29"/>
      <c r="S169" s="33" t="str">
        <f>IF(AND(Feuil2!$O169="",Feuil2!$P169="",Feuil2!$Q169="",Feuil2!$R169=""),"",O169*$O$2+$P$2*P169+$Q$2*Q169+$R$2*R169)</f>
        <v/>
      </c>
      <c r="T169" s="29" t="str">
        <f t="shared" si="2"/>
        <v/>
      </c>
      <c r="U169" s="29" t="str">
        <f>IF(Feuil2!$O169&lt;&gt;"",Feuil2!$O169*Feuil2!$M169*0.25,"")</f>
        <v/>
      </c>
      <c r="V169" s="29" t="str">
        <f>IF(Feuil2!$P169&lt;&gt;"",Feuil2!$P169*Feuil2!$M169*0.5,"")</f>
        <v/>
      </c>
      <c r="W169" s="29" t="str">
        <f>IF(Feuil2!$Q169&lt;&gt;"",Feuil2!$Q169*Feuil2!$M169*0.75,"")</f>
        <v/>
      </c>
      <c r="X169" s="29" t="str">
        <f>IF(Feuil2!$R169&lt;&gt;"",Feuil2!$R169*Feuil2!$M169*1,"")</f>
        <v/>
      </c>
      <c r="Y169" s="29" t="str">
        <f>IF(Feuil2!$N169="","",Feuil2!$M169-MAX(Feuil2!$U169:$X169))</f>
        <v/>
      </c>
      <c r="Z169" s="35"/>
      <c r="AA169" s="35"/>
      <c r="AB169" s="35"/>
      <c r="AC169" s="35"/>
      <c r="AD169" s="29"/>
      <c r="AE169" s="29"/>
      <c r="AF169" s="29"/>
      <c r="AG169" s="29"/>
      <c r="AH169" s="29"/>
    </row>
    <row r="170" spans="4:34" s="27" customFormat="1" x14ac:dyDescent="0.25">
      <c r="D170" s="29" t="s">
        <v>542</v>
      </c>
      <c r="E170" s="29" t="s">
        <v>508</v>
      </c>
      <c r="F170" s="29">
        <v>32</v>
      </c>
      <c r="G170" s="29" t="s">
        <v>513</v>
      </c>
      <c r="H170" s="30" t="s">
        <v>568</v>
      </c>
      <c r="I170" s="29" t="s">
        <v>279</v>
      </c>
      <c r="J170" s="29" t="s">
        <v>5</v>
      </c>
      <c r="K170" s="31">
        <v>41323</v>
      </c>
      <c r="L170" s="31">
        <v>41327</v>
      </c>
      <c r="M170" s="29">
        <v>160</v>
      </c>
      <c r="N170" s="29"/>
      <c r="O170" s="32"/>
      <c r="P170" s="29"/>
      <c r="Q170" s="29"/>
      <c r="R170" s="29"/>
      <c r="S170" s="33" t="str">
        <f>IF(AND(Feuil2!$O170="",Feuil2!$P170="",Feuil2!$Q170="",Feuil2!$R170=""),"",O170*$O$2+$P$2*P170+$Q$2*Q170+$R$2*R170)</f>
        <v/>
      </c>
      <c r="T170" s="29" t="str">
        <f t="shared" si="2"/>
        <v/>
      </c>
      <c r="U170" s="29" t="str">
        <f>IF(Feuil2!$O170&lt;&gt;"",Feuil2!$O170*Feuil2!$M170*0.25,"")</f>
        <v/>
      </c>
      <c r="V170" s="29" t="str">
        <f>IF(Feuil2!$P170&lt;&gt;"",Feuil2!$P170*Feuil2!$M170*0.5,"")</f>
        <v/>
      </c>
      <c r="W170" s="29" t="str">
        <f>IF(Feuil2!$Q170&lt;&gt;"",Feuil2!$Q170*Feuil2!$M170*0.75,"")</f>
        <v/>
      </c>
      <c r="X170" s="29" t="str">
        <f>IF(Feuil2!$R170&lt;&gt;"",Feuil2!$R170*Feuil2!$M170*1,"")</f>
        <v/>
      </c>
      <c r="Y170" s="29" t="str">
        <f>IF(Feuil2!$N170="","",Feuil2!$M170-MAX(Feuil2!$U170:$X170))</f>
        <v/>
      </c>
      <c r="Z170" s="35"/>
      <c r="AA170" s="35"/>
      <c r="AB170" s="35"/>
      <c r="AC170" s="35"/>
      <c r="AD170" s="29"/>
      <c r="AE170" s="29"/>
      <c r="AF170" s="29"/>
      <c r="AG170" s="29"/>
      <c r="AH170" s="29"/>
    </row>
    <row r="171" spans="4:34" s="27" customFormat="1" x14ac:dyDescent="0.25">
      <c r="D171" s="29" t="s">
        <v>542</v>
      </c>
      <c r="E171" s="29" t="s">
        <v>508</v>
      </c>
      <c r="F171" s="29">
        <v>32</v>
      </c>
      <c r="G171" s="29" t="s">
        <v>513</v>
      </c>
      <c r="H171" s="30" t="s">
        <v>568</v>
      </c>
      <c r="I171" s="29" t="s">
        <v>280</v>
      </c>
      <c r="J171" s="29" t="s">
        <v>7</v>
      </c>
      <c r="K171" s="31">
        <v>41334</v>
      </c>
      <c r="L171" s="31">
        <v>41338</v>
      </c>
      <c r="M171" s="29">
        <v>160</v>
      </c>
      <c r="N171" s="29"/>
      <c r="O171" s="32"/>
      <c r="P171" s="29"/>
      <c r="Q171" s="29"/>
      <c r="R171" s="29"/>
      <c r="S171" s="33" t="str">
        <f>IF(AND(Feuil2!$O171="",Feuil2!$P171="",Feuil2!$Q171="",Feuil2!$R171=""),"",O171*$O$2+$P$2*P171+$Q$2*Q171+$R$2*R171)</f>
        <v/>
      </c>
      <c r="T171" s="29" t="str">
        <f t="shared" si="2"/>
        <v/>
      </c>
      <c r="U171" s="29" t="str">
        <f>IF(Feuil2!$O171&lt;&gt;"",Feuil2!$O171*Feuil2!$M171*0.25,"")</f>
        <v/>
      </c>
      <c r="V171" s="29" t="str">
        <f>IF(Feuil2!$P171&lt;&gt;"",Feuil2!$P171*Feuil2!$M171*0.5,"")</f>
        <v/>
      </c>
      <c r="W171" s="29" t="str">
        <f>IF(Feuil2!$Q171&lt;&gt;"",Feuil2!$Q171*Feuil2!$M171*0.75,"")</f>
        <v/>
      </c>
      <c r="X171" s="29" t="str">
        <f>IF(Feuil2!$R171&lt;&gt;"",Feuil2!$R171*Feuil2!$M171*1,"")</f>
        <v/>
      </c>
      <c r="Y171" s="29" t="str">
        <f>IF(Feuil2!$N171="","",Feuil2!$M171-MAX(Feuil2!$U171:$X171))</f>
        <v/>
      </c>
      <c r="Z171" s="35"/>
      <c r="AA171" s="35"/>
      <c r="AB171" s="35"/>
      <c r="AC171" s="35"/>
      <c r="AD171" s="29"/>
      <c r="AE171" s="29"/>
      <c r="AF171" s="29"/>
      <c r="AG171" s="29"/>
      <c r="AH171" s="29"/>
    </row>
    <row r="172" spans="4:34" s="27" customFormat="1" x14ac:dyDescent="0.25">
      <c r="D172" s="29" t="s">
        <v>542</v>
      </c>
      <c r="E172" s="29" t="s">
        <v>508</v>
      </c>
      <c r="F172" s="29">
        <v>32</v>
      </c>
      <c r="G172" s="29" t="s">
        <v>513</v>
      </c>
      <c r="H172" s="30" t="s">
        <v>569</v>
      </c>
      <c r="I172" s="29" t="s">
        <v>281</v>
      </c>
      <c r="J172" s="29" t="s">
        <v>5</v>
      </c>
      <c r="K172" s="31">
        <v>41321</v>
      </c>
      <c r="L172" s="31">
        <v>41325</v>
      </c>
      <c r="M172" s="29">
        <v>160</v>
      </c>
      <c r="N172" s="29"/>
      <c r="O172" s="32"/>
      <c r="P172" s="29"/>
      <c r="Q172" s="29"/>
      <c r="R172" s="29"/>
      <c r="S172" s="33" t="str">
        <f>IF(AND(Feuil2!$O172="",Feuil2!$P172="",Feuil2!$Q172="",Feuil2!$R172=""),"",O172*$O$2+$P$2*P172+$Q$2*Q172+$R$2*R172)</f>
        <v/>
      </c>
      <c r="T172" s="29" t="str">
        <f t="shared" si="2"/>
        <v/>
      </c>
      <c r="U172" s="29" t="str">
        <f>IF(Feuil2!$O172&lt;&gt;"",Feuil2!$O172*Feuil2!$M172*0.25,"")</f>
        <v/>
      </c>
      <c r="V172" s="29" t="str">
        <f>IF(Feuil2!$P172&lt;&gt;"",Feuil2!$P172*Feuil2!$M172*0.5,"")</f>
        <v/>
      </c>
      <c r="W172" s="29" t="str">
        <f>IF(Feuil2!$Q172&lt;&gt;"",Feuil2!$Q172*Feuil2!$M172*0.75,"")</f>
        <v/>
      </c>
      <c r="X172" s="29" t="str">
        <f>IF(Feuil2!$R172&lt;&gt;"",Feuil2!$R172*Feuil2!$M172*1,"")</f>
        <v/>
      </c>
      <c r="Y172" s="29" t="str">
        <f>IF(Feuil2!$N172="","",Feuil2!$M172-MAX(Feuil2!$U172:$X172))</f>
        <v/>
      </c>
      <c r="Z172" s="35"/>
      <c r="AA172" s="35"/>
      <c r="AB172" s="35"/>
      <c r="AC172" s="35"/>
      <c r="AD172" s="29"/>
      <c r="AE172" s="29"/>
      <c r="AF172" s="29"/>
      <c r="AG172" s="29"/>
      <c r="AH172" s="29"/>
    </row>
    <row r="173" spans="4:34" s="27" customFormat="1" x14ac:dyDescent="0.25">
      <c r="D173" s="29" t="s">
        <v>542</v>
      </c>
      <c r="E173" s="29" t="s">
        <v>508</v>
      </c>
      <c r="F173" s="29">
        <v>32</v>
      </c>
      <c r="G173" s="29" t="s">
        <v>513</v>
      </c>
      <c r="H173" s="30" t="s">
        <v>569</v>
      </c>
      <c r="I173" s="29" t="s">
        <v>282</v>
      </c>
      <c r="J173" s="29" t="s">
        <v>7</v>
      </c>
      <c r="K173" s="31">
        <v>41337</v>
      </c>
      <c r="L173" s="31">
        <v>41340</v>
      </c>
      <c r="M173" s="29">
        <v>160</v>
      </c>
      <c r="N173" s="29"/>
      <c r="O173" s="32"/>
      <c r="P173" s="29"/>
      <c r="Q173" s="29"/>
      <c r="R173" s="29"/>
      <c r="S173" s="33" t="str">
        <f>IF(AND(Feuil2!$O173="",Feuil2!$P173="",Feuil2!$Q173="",Feuil2!$R173=""),"",O173*$O$2+$P$2*P173+$Q$2*Q173+$R$2*R173)</f>
        <v/>
      </c>
      <c r="T173" s="29" t="str">
        <f t="shared" si="2"/>
        <v/>
      </c>
      <c r="U173" s="29" t="str">
        <f>IF(Feuil2!$O173&lt;&gt;"",Feuil2!$O173*Feuil2!$M173*0.25,"")</f>
        <v/>
      </c>
      <c r="V173" s="29" t="str">
        <f>IF(Feuil2!$P173&lt;&gt;"",Feuil2!$P173*Feuil2!$M173*0.5,"")</f>
        <v/>
      </c>
      <c r="W173" s="29" t="str">
        <f>IF(Feuil2!$Q173&lt;&gt;"",Feuil2!$Q173*Feuil2!$M173*0.75,"")</f>
        <v/>
      </c>
      <c r="X173" s="29" t="str">
        <f>IF(Feuil2!$R173&lt;&gt;"",Feuil2!$R173*Feuil2!$M173*1,"")</f>
        <v/>
      </c>
      <c r="Y173" s="29" t="str">
        <f>IF(Feuil2!$N173="","",Feuil2!$M173-MAX(Feuil2!$U173:$X173))</f>
        <v/>
      </c>
      <c r="Z173" s="35"/>
      <c r="AA173" s="35"/>
      <c r="AB173" s="35"/>
      <c r="AC173" s="35"/>
      <c r="AD173" s="29"/>
      <c r="AE173" s="29"/>
      <c r="AF173" s="29"/>
      <c r="AG173" s="29"/>
      <c r="AH173" s="29"/>
    </row>
    <row r="174" spans="4:34" s="27" customFormat="1" x14ac:dyDescent="0.25">
      <c r="D174" s="29" t="s">
        <v>542</v>
      </c>
      <c r="E174" s="29" t="s">
        <v>508</v>
      </c>
      <c r="F174" s="29">
        <v>34</v>
      </c>
      <c r="G174" s="29" t="s">
        <v>523</v>
      </c>
      <c r="H174" s="30" t="s">
        <v>600</v>
      </c>
      <c r="I174" s="29" t="s">
        <v>291</v>
      </c>
      <c r="J174" s="29" t="s">
        <v>9</v>
      </c>
      <c r="K174" s="31">
        <v>41328</v>
      </c>
      <c r="L174" s="31">
        <v>41331</v>
      </c>
      <c r="M174" s="29">
        <v>160</v>
      </c>
      <c r="N174" s="29"/>
      <c r="O174" s="32"/>
      <c r="P174" s="29"/>
      <c r="Q174" s="29"/>
      <c r="R174" s="29"/>
      <c r="S174" s="33" t="str">
        <f>IF(AND(Feuil2!$O174="",Feuil2!$P174="",Feuil2!$Q174="",Feuil2!$R174=""),"",O174*$O$2+$P$2*P174+$Q$2*Q174+$R$2*R174)</f>
        <v/>
      </c>
      <c r="T174" s="29" t="str">
        <f t="shared" si="2"/>
        <v/>
      </c>
      <c r="U174" s="29" t="str">
        <f>IF(Feuil2!$O174&lt;&gt;"",Feuil2!$O174*Feuil2!$M174*0.25,"")</f>
        <v/>
      </c>
      <c r="V174" s="29" t="str">
        <f>IF(Feuil2!$P174&lt;&gt;"",Feuil2!$P174*Feuil2!$M174*0.5,"")</f>
        <v/>
      </c>
      <c r="W174" s="29" t="str">
        <f>IF(Feuil2!$Q174&lt;&gt;"",Feuil2!$Q174*Feuil2!$M174*0.75,"")</f>
        <v/>
      </c>
      <c r="X174" s="29" t="str">
        <f>IF(Feuil2!$R174&lt;&gt;"",Feuil2!$R174*Feuil2!$M174*1,"")</f>
        <v/>
      </c>
      <c r="Y174" s="29" t="str">
        <f>IF(Feuil2!$N174="","",Feuil2!$M174-MAX(Feuil2!$U174:$X174))</f>
        <v/>
      </c>
      <c r="Z174" s="35"/>
      <c r="AA174" s="35"/>
      <c r="AB174" s="35"/>
      <c r="AC174" s="35"/>
      <c r="AD174" s="29"/>
      <c r="AE174" s="29"/>
      <c r="AF174" s="29"/>
      <c r="AG174" s="29"/>
      <c r="AH174" s="29"/>
    </row>
    <row r="175" spans="4:34" s="27" customFormat="1" x14ac:dyDescent="0.25">
      <c r="D175" s="29" t="s">
        <v>507</v>
      </c>
      <c r="E175" s="29" t="s">
        <v>508</v>
      </c>
      <c r="F175" s="29">
        <v>41</v>
      </c>
      <c r="G175" s="29" t="s">
        <v>513</v>
      </c>
      <c r="H175" s="30" t="s">
        <v>539</v>
      </c>
      <c r="I175" s="29" t="s">
        <v>37</v>
      </c>
      <c r="J175" s="29" t="s">
        <v>19</v>
      </c>
      <c r="K175" s="31">
        <v>41322</v>
      </c>
      <c r="L175" s="31">
        <v>41323</v>
      </c>
      <c r="M175" s="29">
        <v>160</v>
      </c>
      <c r="N175" s="29"/>
      <c r="O175" s="32"/>
      <c r="P175" s="29"/>
      <c r="Q175" s="29"/>
      <c r="R175" s="29"/>
      <c r="S175" s="33" t="str">
        <f>IF(AND(Feuil2!$O175="",Feuil2!$P175="",Feuil2!$Q175="",Feuil2!$R175=""),"",O175*$O$2+$P$2*P175+$Q$2*Q175+$R$2*R175)</f>
        <v/>
      </c>
      <c r="T175" s="29" t="str">
        <f t="shared" si="2"/>
        <v/>
      </c>
      <c r="U175" s="29" t="str">
        <f>IF(Feuil2!$O175&lt;&gt;"",Feuil2!$O175*Feuil2!$M175*0.25,"")</f>
        <v/>
      </c>
      <c r="V175" s="29" t="str">
        <f>IF(Feuil2!$P175&lt;&gt;"",Feuil2!$P175*Feuil2!$M175*0.5,"")</f>
        <v/>
      </c>
      <c r="W175" s="29" t="str">
        <f>IF(Feuil2!$Q175&lt;&gt;"",Feuil2!$Q175*Feuil2!$M175*0.75,"")</f>
        <v/>
      </c>
      <c r="X175" s="29" t="str">
        <f>IF(Feuil2!$R175&lt;&gt;"",Feuil2!$R175*Feuil2!$M175*1,"")</f>
        <v/>
      </c>
      <c r="Y175" s="29" t="str">
        <f>IF(Feuil2!$N175="","",Feuil2!$M175-MAX(Feuil2!$U175:$X175))</f>
        <v/>
      </c>
      <c r="Z175" s="35"/>
      <c r="AA175" s="35"/>
      <c r="AB175" s="35"/>
      <c r="AC175" s="35"/>
      <c r="AD175" s="29"/>
      <c r="AE175" s="29"/>
      <c r="AF175" s="29"/>
      <c r="AG175" s="29"/>
      <c r="AH175" s="29"/>
    </row>
    <row r="176" spans="4:34" s="27" customFormat="1" x14ac:dyDescent="0.25">
      <c r="D176" s="29" t="s">
        <v>507</v>
      </c>
      <c r="E176" s="29" t="s">
        <v>508</v>
      </c>
      <c r="F176" s="29">
        <v>41</v>
      </c>
      <c r="G176" s="29" t="s">
        <v>513</v>
      </c>
      <c r="H176" s="30" t="s">
        <v>514</v>
      </c>
      <c r="I176" s="29" t="s">
        <v>38</v>
      </c>
      <c r="J176" s="29" t="s">
        <v>19</v>
      </c>
      <c r="K176" s="31">
        <v>41319</v>
      </c>
      <c r="L176" s="31">
        <v>41320</v>
      </c>
      <c r="M176" s="29">
        <v>160</v>
      </c>
      <c r="N176" s="29"/>
      <c r="O176" s="32"/>
      <c r="P176" s="29"/>
      <c r="Q176" s="29"/>
      <c r="R176" s="29"/>
      <c r="S176" s="33" t="str">
        <f>IF(AND(Feuil2!$O176="",Feuil2!$P176="",Feuil2!$Q176="",Feuil2!$R176=""),"",O176*$O$2+$P$2*P176+$Q$2*Q176+$R$2*R176)</f>
        <v/>
      </c>
      <c r="T176" s="29" t="str">
        <f t="shared" si="2"/>
        <v/>
      </c>
      <c r="U176" s="29" t="str">
        <f>IF(Feuil2!$O176&lt;&gt;"",Feuil2!$O176*Feuil2!$M176*0.25,"")</f>
        <v/>
      </c>
      <c r="V176" s="29" t="str">
        <f>IF(Feuil2!$P176&lt;&gt;"",Feuil2!$P176*Feuil2!$M176*0.5,"")</f>
        <v/>
      </c>
      <c r="W176" s="29" t="str">
        <f>IF(Feuil2!$Q176&lt;&gt;"",Feuil2!$Q176*Feuil2!$M176*0.75,"")</f>
        <v/>
      </c>
      <c r="X176" s="29" t="str">
        <f>IF(Feuil2!$R176&lt;&gt;"",Feuil2!$R176*Feuil2!$M176*1,"")</f>
        <v/>
      </c>
      <c r="Y176" s="29" t="str">
        <f>IF(Feuil2!$N176="","",Feuil2!$M176-MAX(Feuil2!$U176:$X176))</f>
        <v/>
      </c>
      <c r="Z176" s="35"/>
      <c r="AA176" s="35"/>
      <c r="AB176" s="35"/>
      <c r="AC176" s="35"/>
      <c r="AD176" s="29"/>
      <c r="AE176" s="29"/>
      <c r="AF176" s="29"/>
      <c r="AG176" s="29"/>
      <c r="AH176" s="29"/>
    </row>
    <row r="177" spans="4:34" s="27" customFormat="1" x14ac:dyDescent="0.25">
      <c r="D177" s="29" t="s">
        <v>542</v>
      </c>
      <c r="E177" s="29" t="s">
        <v>508</v>
      </c>
      <c r="F177" s="29">
        <v>34</v>
      </c>
      <c r="G177" s="29" t="s">
        <v>517</v>
      </c>
      <c r="H177" s="30" t="s">
        <v>623</v>
      </c>
      <c r="I177" s="29" t="s">
        <v>319</v>
      </c>
      <c r="J177" s="29" t="s">
        <v>108</v>
      </c>
      <c r="K177" s="31">
        <v>41322</v>
      </c>
      <c r="L177" s="31">
        <v>41327</v>
      </c>
      <c r="M177" s="29">
        <v>159</v>
      </c>
      <c r="N177" s="29"/>
      <c r="O177" s="32"/>
      <c r="P177" s="29"/>
      <c r="Q177" s="29"/>
      <c r="R177" s="29"/>
      <c r="S177" s="33" t="str">
        <f>IF(AND(Feuil2!$O177="",Feuil2!$P177="",Feuil2!$Q177="",Feuil2!$R177=""),"",O177*$O$2+$P$2*P177+$Q$2*Q177+$R$2*R177)</f>
        <v/>
      </c>
      <c r="T177" s="29" t="str">
        <f t="shared" si="2"/>
        <v/>
      </c>
      <c r="U177" s="29" t="str">
        <f>IF(Feuil2!$O177&lt;&gt;"",Feuil2!$O177*Feuil2!$M177*0.25,"")</f>
        <v/>
      </c>
      <c r="V177" s="29" t="str">
        <f>IF(Feuil2!$P177&lt;&gt;"",Feuil2!$P177*Feuil2!$M177*0.5,"")</f>
        <v/>
      </c>
      <c r="W177" s="29" t="str">
        <f>IF(Feuil2!$Q177&lt;&gt;"",Feuil2!$Q177*Feuil2!$M177*0.75,"")</f>
        <v/>
      </c>
      <c r="X177" s="29" t="str">
        <f>IF(Feuil2!$R177&lt;&gt;"",Feuil2!$R177*Feuil2!$M177*1,"")</f>
        <v/>
      </c>
      <c r="Y177" s="29" t="str">
        <f>IF(Feuil2!$N177="","",Feuil2!$M177-MAX(Feuil2!$U177:$X177))</f>
        <v/>
      </c>
      <c r="Z177" s="35"/>
      <c r="AA177" s="35"/>
      <c r="AB177" s="35"/>
      <c r="AC177" s="35"/>
      <c r="AD177" s="29"/>
      <c r="AE177" s="29"/>
      <c r="AF177" s="29"/>
      <c r="AG177" s="29"/>
      <c r="AH177" s="29"/>
    </row>
    <row r="178" spans="4:34" s="27" customFormat="1" x14ac:dyDescent="0.25">
      <c r="D178" s="29" t="s">
        <v>542</v>
      </c>
      <c r="E178" s="29" t="s">
        <v>508</v>
      </c>
      <c r="F178" s="29">
        <v>34</v>
      </c>
      <c r="G178" s="29" t="s">
        <v>517</v>
      </c>
      <c r="H178" s="30" t="s">
        <v>624</v>
      </c>
      <c r="I178" s="29" t="s">
        <v>320</v>
      </c>
      <c r="J178" s="29" t="s">
        <v>108</v>
      </c>
      <c r="K178" s="31">
        <v>41321</v>
      </c>
      <c r="L178" s="31">
        <v>41327</v>
      </c>
      <c r="M178" s="29">
        <v>159</v>
      </c>
      <c r="N178" s="29"/>
      <c r="O178" s="32"/>
      <c r="P178" s="29"/>
      <c r="Q178" s="29"/>
      <c r="R178" s="29"/>
      <c r="S178" s="33" t="str">
        <f>IF(AND(Feuil2!$O178="",Feuil2!$P178="",Feuil2!$Q178="",Feuil2!$R178=""),"",O178*$O$2+$P$2*P178+$Q$2*Q178+$R$2*R178)</f>
        <v/>
      </c>
      <c r="T178" s="29" t="str">
        <f t="shared" si="2"/>
        <v/>
      </c>
      <c r="U178" s="29" t="str">
        <f>IF(Feuil2!$O178&lt;&gt;"",Feuil2!$O178*Feuil2!$M178*0.25,"")</f>
        <v/>
      </c>
      <c r="V178" s="29" t="str">
        <f>IF(Feuil2!$P178&lt;&gt;"",Feuil2!$P178*Feuil2!$M178*0.5,"")</f>
        <v/>
      </c>
      <c r="W178" s="29" t="str">
        <f>IF(Feuil2!$Q178&lt;&gt;"",Feuil2!$Q178*Feuil2!$M178*0.75,"")</f>
        <v/>
      </c>
      <c r="X178" s="29" t="str">
        <f>IF(Feuil2!$R178&lt;&gt;"",Feuil2!$R178*Feuil2!$M178*1,"")</f>
        <v/>
      </c>
      <c r="Y178" s="29" t="str">
        <f>IF(Feuil2!$N178="","",Feuil2!$M178-MAX(Feuil2!$U178:$X178))</f>
        <v/>
      </c>
      <c r="Z178" s="35"/>
      <c r="AA178" s="35"/>
      <c r="AB178" s="35"/>
      <c r="AC178" s="35"/>
      <c r="AD178" s="29"/>
      <c r="AE178" s="29"/>
      <c r="AF178" s="29"/>
      <c r="AG178" s="29"/>
      <c r="AH178" s="29"/>
    </row>
    <row r="179" spans="4:34" s="27" customFormat="1" x14ac:dyDescent="0.25">
      <c r="D179" s="29" t="s">
        <v>542</v>
      </c>
      <c r="E179" s="29" t="s">
        <v>508</v>
      </c>
      <c r="F179" s="29">
        <v>34</v>
      </c>
      <c r="G179" s="29" t="s">
        <v>517</v>
      </c>
      <c r="H179" s="30" t="s">
        <v>625</v>
      </c>
      <c r="I179" s="29" t="s">
        <v>321</v>
      </c>
      <c r="J179" s="29" t="s">
        <v>108</v>
      </c>
      <c r="K179" s="31">
        <v>41321</v>
      </c>
      <c r="L179" s="31">
        <v>41327</v>
      </c>
      <c r="M179" s="29">
        <v>159</v>
      </c>
      <c r="N179" s="29"/>
      <c r="O179" s="32"/>
      <c r="P179" s="29"/>
      <c r="Q179" s="29"/>
      <c r="R179" s="29"/>
      <c r="S179" s="33" t="str">
        <f>IF(AND(Feuil2!$O179="",Feuil2!$P179="",Feuil2!$Q179="",Feuil2!$R179=""),"",O179*$O$2+$P$2*P179+$Q$2*Q179+$R$2*R179)</f>
        <v/>
      </c>
      <c r="T179" s="29" t="str">
        <f t="shared" si="2"/>
        <v/>
      </c>
      <c r="U179" s="29" t="str">
        <f>IF(Feuil2!$O179&lt;&gt;"",Feuil2!$O179*Feuil2!$M179*0.25,"")</f>
        <v/>
      </c>
      <c r="V179" s="29" t="str">
        <f>IF(Feuil2!$P179&lt;&gt;"",Feuil2!$P179*Feuil2!$M179*0.5,"")</f>
        <v/>
      </c>
      <c r="W179" s="29" t="str">
        <f>IF(Feuil2!$Q179&lt;&gt;"",Feuil2!$Q179*Feuil2!$M179*0.75,"")</f>
        <v/>
      </c>
      <c r="X179" s="29" t="str">
        <f>IF(Feuil2!$R179&lt;&gt;"",Feuil2!$R179*Feuil2!$M179*1,"")</f>
        <v/>
      </c>
      <c r="Y179" s="29" t="str">
        <f>IF(Feuil2!$N179="","",Feuil2!$M179-MAX(Feuil2!$U179:$X179))</f>
        <v/>
      </c>
      <c r="Z179" s="35"/>
      <c r="AA179" s="35"/>
      <c r="AB179" s="35"/>
      <c r="AC179" s="35"/>
      <c r="AD179" s="29"/>
      <c r="AE179" s="29"/>
      <c r="AF179" s="29"/>
      <c r="AG179" s="29"/>
      <c r="AH179" s="29"/>
    </row>
    <row r="180" spans="4:34" s="27" customFormat="1" x14ac:dyDescent="0.25">
      <c r="D180" s="29" t="s">
        <v>542</v>
      </c>
      <c r="E180" s="29" t="s">
        <v>508</v>
      </c>
      <c r="F180" s="29">
        <v>33</v>
      </c>
      <c r="G180" s="29" t="s">
        <v>517</v>
      </c>
      <c r="H180" s="30" t="s">
        <v>581</v>
      </c>
      <c r="I180" s="29" t="s">
        <v>273</v>
      </c>
      <c r="J180" s="29" t="s">
        <v>108</v>
      </c>
      <c r="K180" s="31">
        <v>41330</v>
      </c>
      <c r="L180" s="31">
        <v>41334</v>
      </c>
      <c r="M180" s="29">
        <v>156</v>
      </c>
      <c r="N180" s="29"/>
      <c r="O180" s="32"/>
      <c r="P180" s="29"/>
      <c r="Q180" s="29"/>
      <c r="R180" s="29"/>
      <c r="S180" s="33" t="str">
        <f>IF(AND(Feuil2!$O180="",Feuil2!$P180="",Feuil2!$Q180="",Feuil2!$R180=""),"",O180*$O$2+$P$2*P180+$Q$2*Q180+$R$2*R180)</f>
        <v/>
      </c>
      <c r="T180" s="29" t="str">
        <f t="shared" si="2"/>
        <v/>
      </c>
      <c r="U180" s="29" t="str">
        <f>IF(Feuil2!$O180&lt;&gt;"",Feuil2!$O180*Feuil2!$M180*0.25,"")</f>
        <v/>
      </c>
      <c r="V180" s="29" t="str">
        <f>IF(Feuil2!$P180&lt;&gt;"",Feuil2!$P180*Feuil2!$M180*0.5,"")</f>
        <v/>
      </c>
      <c r="W180" s="29" t="str">
        <f>IF(Feuil2!$Q180&lt;&gt;"",Feuil2!$Q180*Feuil2!$M180*0.75,"")</f>
        <v/>
      </c>
      <c r="X180" s="29" t="str">
        <f>IF(Feuil2!$R180&lt;&gt;"",Feuil2!$R180*Feuil2!$M180*1,"")</f>
        <v/>
      </c>
      <c r="Y180" s="29" t="str">
        <f>IF(Feuil2!$N180="","",Feuil2!$M180-MAX(Feuil2!$U180:$X180))</f>
        <v/>
      </c>
      <c r="Z180" s="35"/>
      <c r="AA180" s="35"/>
      <c r="AB180" s="35"/>
      <c r="AC180" s="35"/>
      <c r="AD180" s="29"/>
      <c r="AE180" s="29"/>
      <c r="AF180" s="29"/>
      <c r="AG180" s="29"/>
      <c r="AH180" s="29"/>
    </row>
    <row r="181" spans="4:34" s="27" customFormat="1" x14ac:dyDescent="0.25">
      <c r="D181" s="29" t="s">
        <v>542</v>
      </c>
      <c r="E181" s="29" t="s">
        <v>508</v>
      </c>
      <c r="F181" s="29">
        <v>33</v>
      </c>
      <c r="G181" s="29" t="s">
        <v>517</v>
      </c>
      <c r="H181" s="30" t="s">
        <v>582</v>
      </c>
      <c r="I181" s="29" t="s">
        <v>274</v>
      </c>
      <c r="J181" s="29" t="s">
        <v>108</v>
      </c>
      <c r="K181" s="31">
        <v>41330</v>
      </c>
      <c r="L181" s="31">
        <v>41334</v>
      </c>
      <c r="M181" s="29">
        <v>156</v>
      </c>
      <c r="N181" s="29"/>
      <c r="O181" s="32"/>
      <c r="P181" s="29"/>
      <c r="Q181" s="29"/>
      <c r="R181" s="29"/>
      <c r="S181" s="33" t="str">
        <f>IF(AND(Feuil2!$O181="",Feuil2!$P181="",Feuil2!$Q181="",Feuil2!$R181=""),"",O181*$O$2+$P$2*P181+$Q$2*Q181+$R$2*R181)</f>
        <v/>
      </c>
      <c r="T181" s="29" t="str">
        <f t="shared" si="2"/>
        <v/>
      </c>
      <c r="U181" s="29" t="str">
        <f>IF(Feuil2!$O181&lt;&gt;"",Feuil2!$O181*Feuil2!$M181*0.25,"")</f>
        <v/>
      </c>
      <c r="V181" s="29" t="str">
        <f>IF(Feuil2!$P181&lt;&gt;"",Feuil2!$P181*Feuil2!$M181*0.5,"")</f>
        <v/>
      </c>
      <c r="W181" s="29" t="str">
        <f>IF(Feuil2!$Q181&lt;&gt;"",Feuil2!$Q181*Feuil2!$M181*0.75,"")</f>
        <v/>
      </c>
      <c r="X181" s="29" t="str">
        <f>IF(Feuil2!$R181&lt;&gt;"",Feuil2!$R181*Feuil2!$M181*1,"")</f>
        <v/>
      </c>
      <c r="Y181" s="29" t="str">
        <f>IF(Feuil2!$N181="","",Feuil2!$M181-MAX(Feuil2!$U181:$X181))</f>
        <v/>
      </c>
      <c r="Z181" s="35"/>
      <c r="AA181" s="35"/>
      <c r="AB181" s="35"/>
      <c r="AC181" s="35"/>
      <c r="AD181" s="29"/>
      <c r="AE181" s="29"/>
      <c r="AF181" s="29"/>
      <c r="AG181" s="29"/>
      <c r="AH181" s="29"/>
    </row>
    <row r="182" spans="4:34" s="27" customFormat="1" x14ac:dyDescent="0.25">
      <c r="D182" s="29" t="s">
        <v>542</v>
      </c>
      <c r="E182" s="29" t="s">
        <v>508</v>
      </c>
      <c r="F182" s="29">
        <v>33</v>
      </c>
      <c r="G182" s="29" t="s">
        <v>523</v>
      </c>
      <c r="H182" s="30" t="s">
        <v>591</v>
      </c>
      <c r="I182" s="29" t="s">
        <v>310</v>
      </c>
      <c r="J182" s="29" t="s">
        <v>15</v>
      </c>
      <c r="K182" s="31">
        <v>41331</v>
      </c>
      <c r="L182" s="31">
        <v>41335</v>
      </c>
      <c r="M182" s="29">
        <v>150</v>
      </c>
      <c r="N182" s="29"/>
      <c r="O182" s="32"/>
      <c r="P182" s="29"/>
      <c r="Q182" s="29"/>
      <c r="R182" s="29"/>
      <c r="S182" s="33" t="str">
        <f>IF(AND(Feuil2!$O182="",Feuil2!$P182="",Feuil2!$Q182="",Feuil2!$R182=""),"",O182*$O$2+$P$2*P182+$Q$2*Q182+$R$2*R182)</f>
        <v/>
      </c>
      <c r="T182" s="29" t="str">
        <f t="shared" si="2"/>
        <v/>
      </c>
      <c r="U182" s="29" t="str">
        <f>IF(Feuil2!$O182&lt;&gt;"",Feuil2!$O182*Feuil2!$M182*0.25,"")</f>
        <v/>
      </c>
      <c r="V182" s="29" t="str">
        <f>IF(Feuil2!$P182&lt;&gt;"",Feuil2!$P182*Feuil2!$M182*0.5,"")</f>
        <v/>
      </c>
      <c r="W182" s="29" t="str">
        <f>IF(Feuil2!$Q182&lt;&gt;"",Feuil2!$Q182*Feuil2!$M182*0.75,"")</f>
        <v/>
      </c>
      <c r="X182" s="29" t="str">
        <f>IF(Feuil2!$R182&lt;&gt;"",Feuil2!$R182*Feuil2!$M182*1,"")</f>
        <v/>
      </c>
      <c r="Y182" s="29" t="str">
        <f>IF(Feuil2!$N182="","",Feuil2!$M182-MAX(Feuil2!$U182:$X182))</f>
        <v/>
      </c>
      <c r="Z182" s="35"/>
      <c r="AA182" s="35"/>
      <c r="AB182" s="35"/>
      <c r="AC182" s="35"/>
      <c r="AD182" s="29"/>
      <c r="AE182" s="29"/>
      <c r="AF182" s="29"/>
      <c r="AG182" s="29"/>
      <c r="AH182" s="29"/>
    </row>
    <row r="183" spans="4:34" s="27" customFormat="1" x14ac:dyDescent="0.25">
      <c r="D183" s="29" t="s">
        <v>542</v>
      </c>
      <c r="E183" s="29" t="s">
        <v>508</v>
      </c>
      <c r="F183" s="29">
        <v>31</v>
      </c>
      <c r="G183" s="29" t="s">
        <v>518</v>
      </c>
      <c r="H183" s="30" t="s">
        <v>562</v>
      </c>
      <c r="I183" s="29" t="s">
        <v>268</v>
      </c>
      <c r="J183" s="29" t="s">
        <v>14</v>
      </c>
      <c r="K183" s="31">
        <v>41335</v>
      </c>
      <c r="L183" s="31">
        <v>41338</v>
      </c>
      <c r="M183" s="29">
        <v>144</v>
      </c>
      <c r="N183" s="29"/>
      <c r="O183" s="32"/>
      <c r="P183" s="29"/>
      <c r="Q183" s="29"/>
      <c r="R183" s="29"/>
      <c r="S183" s="33" t="str">
        <f>IF(AND(Feuil2!$O183="",Feuil2!$P183="",Feuil2!$Q183="",Feuil2!$R183=""),"",O183*$O$2+$P$2*P183+$Q$2*Q183+$R$2*R183)</f>
        <v/>
      </c>
      <c r="T183" s="29" t="str">
        <f t="shared" si="2"/>
        <v/>
      </c>
      <c r="U183" s="29" t="str">
        <f>IF(Feuil2!$O183&lt;&gt;"",Feuil2!$O183*Feuil2!$M183*0.25,"")</f>
        <v/>
      </c>
      <c r="V183" s="29" t="str">
        <f>IF(Feuil2!$P183&lt;&gt;"",Feuil2!$P183*Feuil2!$M183*0.5,"")</f>
        <v/>
      </c>
      <c r="W183" s="29" t="str">
        <f>IF(Feuil2!$Q183&lt;&gt;"",Feuil2!$Q183*Feuil2!$M183*0.75,"")</f>
        <v/>
      </c>
      <c r="X183" s="29" t="str">
        <f>IF(Feuil2!$R183&lt;&gt;"",Feuil2!$R183*Feuil2!$M183*1,"")</f>
        <v/>
      </c>
      <c r="Y183" s="29" t="str">
        <f>IF(Feuil2!$N183="","",Feuil2!$M183-MAX(Feuil2!$U183:$X183))</f>
        <v/>
      </c>
      <c r="Z183" s="35"/>
      <c r="AA183" s="35"/>
      <c r="AB183" s="35"/>
      <c r="AC183" s="35"/>
      <c r="AD183" s="29"/>
      <c r="AE183" s="29"/>
      <c r="AF183" s="29"/>
      <c r="AG183" s="29"/>
      <c r="AH183" s="29"/>
    </row>
    <row r="184" spans="4:34" s="27" customFormat="1" x14ac:dyDescent="0.25">
      <c r="D184" s="29" t="s">
        <v>542</v>
      </c>
      <c r="E184" s="29" t="s">
        <v>508</v>
      </c>
      <c r="F184" s="29">
        <v>31</v>
      </c>
      <c r="G184" s="29" t="s">
        <v>518</v>
      </c>
      <c r="H184" s="30" t="s">
        <v>564</v>
      </c>
      <c r="I184" s="29" t="s">
        <v>269</v>
      </c>
      <c r="J184" s="29" t="s">
        <v>14</v>
      </c>
      <c r="K184" s="31">
        <v>41329</v>
      </c>
      <c r="L184" s="31">
        <v>41333</v>
      </c>
      <c r="M184" s="29">
        <v>144</v>
      </c>
      <c r="N184" s="29"/>
      <c r="O184" s="32"/>
      <c r="P184" s="29"/>
      <c r="Q184" s="29"/>
      <c r="R184" s="29"/>
      <c r="S184" s="33" t="str">
        <f>IF(AND(Feuil2!$O184="",Feuil2!$P184="",Feuil2!$Q184="",Feuil2!$R184=""),"",O184*$O$2+$P$2*P184+$Q$2*Q184+$R$2*R184)</f>
        <v/>
      </c>
      <c r="T184" s="29" t="str">
        <f t="shared" si="2"/>
        <v/>
      </c>
      <c r="U184" s="29" t="str">
        <f>IF(Feuil2!$O184&lt;&gt;"",Feuil2!$O184*Feuil2!$M184*0.25,"")</f>
        <v/>
      </c>
      <c r="V184" s="29" t="str">
        <f>IF(Feuil2!$P184&lt;&gt;"",Feuil2!$P184*Feuil2!$M184*0.5,"")</f>
        <v/>
      </c>
      <c r="W184" s="29" t="str">
        <f>IF(Feuil2!$Q184&lt;&gt;"",Feuil2!$Q184*Feuil2!$M184*0.75,"")</f>
        <v/>
      </c>
      <c r="X184" s="29" t="str">
        <f>IF(Feuil2!$R184&lt;&gt;"",Feuil2!$R184*Feuil2!$M184*1,"")</f>
        <v/>
      </c>
      <c r="Y184" s="29" t="str">
        <f>IF(Feuil2!$N184="","",Feuil2!$M184-MAX(Feuil2!$U184:$X184))</f>
        <v/>
      </c>
      <c r="Z184" s="35"/>
      <c r="AA184" s="35"/>
      <c r="AB184" s="35"/>
      <c r="AC184" s="35"/>
      <c r="AD184" s="29"/>
      <c r="AE184" s="29"/>
      <c r="AF184" s="29"/>
      <c r="AG184" s="29"/>
      <c r="AH184" s="29"/>
    </row>
    <row r="185" spans="4:34" s="27" customFormat="1" x14ac:dyDescent="0.25">
      <c r="D185" s="29" t="s">
        <v>542</v>
      </c>
      <c r="E185" s="29" t="s">
        <v>508</v>
      </c>
      <c r="F185" s="29">
        <v>32</v>
      </c>
      <c r="G185" s="29" t="s">
        <v>518</v>
      </c>
      <c r="H185" s="30" t="s">
        <v>571</v>
      </c>
      <c r="I185" s="29" t="s">
        <v>270</v>
      </c>
      <c r="J185" s="29" t="s">
        <v>271</v>
      </c>
      <c r="K185" s="31">
        <v>41331</v>
      </c>
      <c r="L185" s="31">
        <v>41334</v>
      </c>
      <c r="M185" s="29">
        <v>144</v>
      </c>
      <c r="N185" s="29"/>
      <c r="O185" s="32"/>
      <c r="P185" s="29"/>
      <c r="Q185" s="29"/>
      <c r="R185" s="29"/>
      <c r="S185" s="33" t="str">
        <f>IF(AND(Feuil2!$O185="",Feuil2!$P185="",Feuil2!$Q185="",Feuil2!$R185=""),"",O185*$O$2+$P$2*P185+$Q$2*Q185+$R$2*R185)</f>
        <v/>
      </c>
      <c r="T185" s="29" t="str">
        <f t="shared" si="2"/>
        <v/>
      </c>
      <c r="U185" s="29" t="str">
        <f>IF(Feuil2!$O185&lt;&gt;"",Feuil2!$O185*Feuil2!$M185*0.25,"")</f>
        <v/>
      </c>
      <c r="V185" s="29" t="str">
        <f>IF(Feuil2!$P185&lt;&gt;"",Feuil2!$P185*Feuil2!$M185*0.5,"")</f>
        <v/>
      </c>
      <c r="W185" s="29" t="str">
        <f>IF(Feuil2!$Q185&lt;&gt;"",Feuil2!$Q185*Feuil2!$M185*0.75,"")</f>
        <v/>
      </c>
      <c r="X185" s="29" t="str">
        <f>IF(Feuil2!$R185&lt;&gt;"",Feuil2!$R185*Feuil2!$M185*1,"")</f>
        <v/>
      </c>
      <c r="Y185" s="29" t="str">
        <f>IF(Feuil2!$N185="","",Feuil2!$M185-MAX(Feuil2!$U185:$X185))</f>
        <v/>
      </c>
      <c r="Z185" s="35"/>
      <c r="AA185" s="35"/>
      <c r="AB185" s="35"/>
      <c r="AC185" s="35"/>
      <c r="AD185" s="29"/>
      <c r="AE185" s="29"/>
      <c r="AF185" s="29"/>
      <c r="AG185" s="29"/>
      <c r="AH185" s="29"/>
    </row>
    <row r="186" spans="4:34" s="27" customFormat="1" x14ac:dyDescent="0.25">
      <c r="D186" s="29" t="s">
        <v>542</v>
      </c>
      <c r="E186" s="29" t="s">
        <v>508</v>
      </c>
      <c r="F186" s="29">
        <v>33</v>
      </c>
      <c r="G186" s="29" t="s">
        <v>518</v>
      </c>
      <c r="H186" s="30" t="s">
        <v>585</v>
      </c>
      <c r="I186" s="29" t="s">
        <v>272</v>
      </c>
      <c r="J186" s="29" t="s">
        <v>14</v>
      </c>
      <c r="K186" s="31">
        <v>41330</v>
      </c>
      <c r="L186" s="31">
        <v>41333</v>
      </c>
      <c r="M186" s="29">
        <v>144</v>
      </c>
      <c r="N186" s="29"/>
      <c r="O186" s="32"/>
      <c r="P186" s="29"/>
      <c r="Q186" s="29"/>
      <c r="R186" s="29"/>
      <c r="S186" s="33" t="str">
        <f>IF(AND(Feuil2!$O186="",Feuil2!$P186="",Feuil2!$Q186="",Feuil2!$R186=""),"",O186*$O$2+$P$2*P186+$Q$2*Q186+$R$2*R186)</f>
        <v/>
      </c>
      <c r="T186" s="29" t="str">
        <f t="shared" si="2"/>
        <v/>
      </c>
      <c r="U186" s="29" t="str">
        <f>IF(Feuil2!$O186&lt;&gt;"",Feuil2!$O186*Feuil2!$M186*0.25,"")</f>
        <v/>
      </c>
      <c r="V186" s="29" t="str">
        <f>IF(Feuil2!$P186&lt;&gt;"",Feuil2!$P186*Feuil2!$M186*0.5,"")</f>
        <v/>
      </c>
      <c r="W186" s="29" t="str">
        <f>IF(Feuil2!$Q186&lt;&gt;"",Feuil2!$Q186*Feuil2!$M186*0.75,"")</f>
        <v/>
      </c>
      <c r="X186" s="29" t="str">
        <f>IF(Feuil2!$R186&lt;&gt;"",Feuil2!$R186*Feuil2!$M186*1,"")</f>
        <v/>
      </c>
      <c r="Y186" s="29" t="str">
        <f>IF(Feuil2!$N186="","",Feuil2!$M186-MAX(Feuil2!$U186:$X186))</f>
        <v/>
      </c>
      <c r="Z186" s="35"/>
      <c r="AA186" s="35"/>
      <c r="AB186" s="35"/>
      <c r="AC186" s="35"/>
      <c r="AD186" s="29"/>
      <c r="AE186" s="29"/>
      <c r="AF186" s="29"/>
      <c r="AG186" s="29"/>
      <c r="AH186" s="29"/>
    </row>
    <row r="187" spans="4:34" s="27" customFormat="1" x14ac:dyDescent="0.25">
      <c r="D187" s="29" t="s">
        <v>507</v>
      </c>
      <c r="E187" s="29" t="s">
        <v>508</v>
      </c>
      <c r="F187" s="29">
        <v>41</v>
      </c>
      <c r="G187" s="29" t="s">
        <v>511</v>
      </c>
      <c r="H187" s="30" t="s">
        <v>512</v>
      </c>
      <c r="I187" s="29" t="s">
        <v>96</v>
      </c>
      <c r="J187" s="29" t="s">
        <v>8</v>
      </c>
      <c r="K187" s="31">
        <v>41333</v>
      </c>
      <c r="L187" s="31">
        <v>41339</v>
      </c>
      <c r="M187" s="29">
        <v>144</v>
      </c>
      <c r="N187" s="29"/>
      <c r="O187" s="32"/>
      <c r="P187" s="29"/>
      <c r="Q187" s="29"/>
      <c r="R187" s="29"/>
      <c r="S187" s="33" t="str">
        <f>IF(AND(Feuil2!$O187="",Feuil2!$P187="",Feuil2!$Q187="",Feuil2!$R187=""),"",O187*$O$2+$P$2*P187+$Q$2*Q187+$R$2*R187)</f>
        <v/>
      </c>
      <c r="T187" s="29" t="str">
        <f t="shared" si="2"/>
        <v/>
      </c>
      <c r="U187" s="29" t="str">
        <f>IF(Feuil2!$O187&lt;&gt;"",Feuil2!$O187*Feuil2!$M187*0.25,"")</f>
        <v/>
      </c>
      <c r="V187" s="29" t="str">
        <f>IF(Feuil2!$P187&lt;&gt;"",Feuil2!$P187*Feuil2!$M187*0.5,"")</f>
        <v/>
      </c>
      <c r="W187" s="29" t="str">
        <f>IF(Feuil2!$Q187&lt;&gt;"",Feuil2!$Q187*Feuil2!$M187*0.75,"")</f>
        <v/>
      </c>
      <c r="X187" s="29" t="str">
        <f>IF(Feuil2!$R187&lt;&gt;"",Feuil2!$R187*Feuil2!$M187*1,"")</f>
        <v/>
      </c>
      <c r="Y187" s="29" t="str">
        <f>IF(Feuil2!$N187="","",Feuil2!$M187-MAX(Feuil2!$U187:$X187))</f>
        <v/>
      </c>
      <c r="Z187" s="35"/>
      <c r="AA187" s="35"/>
      <c r="AB187" s="35"/>
      <c r="AC187" s="35"/>
      <c r="AD187" s="29"/>
      <c r="AE187" s="29"/>
      <c r="AF187" s="29"/>
      <c r="AG187" s="29"/>
      <c r="AH187" s="29"/>
    </row>
    <row r="188" spans="4:34" s="27" customFormat="1" x14ac:dyDescent="0.25">
      <c r="D188" s="29" t="s">
        <v>634</v>
      </c>
      <c r="E188" s="29" t="s">
        <v>508</v>
      </c>
      <c r="F188" s="29">
        <v>54</v>
      </c>
      <c r="G188" s="29" t="s">
        <v>511</v>
      </c>
      <c r="H188" s="30" t="s">
        <v>643</v>
      </c>
      <c r="I188" s="29" t="s">
        <v>486</v>
      </c>
      <c r="J188" s="29" t="s">
        <v>30</v>
      </c>
      <c r="K188" s="31">
        <v>41320</v>
      </c>
      <c r="L188" s="31">
        <v>41322</v>
      </c>
      <c r="M188" s="29">
        <v>144</v>
      </c>
      <c r="N188" s="29"/>
      <c r="O188" s="32"/>
      <c r="P188" s="29"/>
      <c r="Q188" s="29"/>
      <c r="R188" s="29"/>
      <c r="S188" s="33" t="str">
        <f>IF(AND(Feuil2!$O188="",Feuil2!$P188="",Feuil2!$Q188="",Feuil2!$R188=""),"",O188*$O$2+$P$2*P188+$Q$2*Q188+$R$2*R188)</f>
        <v/>
      </c>
      <c r="T188" s="29" t="str">
        <f t="shared" si="2"/>
        <v/>
      </c>
      <c r="U188" s="29" t="str">
        <f>IF(Feuil2!$O188&lt;&gt;"",Feuil2!$O188*Feuil2!$M188*0.25,"")</f>
        <v/>
      </c>
      <c r="V188" s="29" t="str">
        <f>IF(Feuil2!$P188&lt;&gt;"",Feuil2!$P188*Feuil2!$M188*0.5,"")</f>
        <v/>
      </c>
      <c r="W188" s="29" t="str">
        <f>IF(Feuil2!$Q188&lt;&gt;"",Feuil2!$Q188*Feuil2!$M188*0.75,"")</f>
        <v/>
      </c>
      <c r="X188" s="29" t="str">
        <f>IF(Feuil2!$R188&lt;&gt;"",Feuil2!$R188*Feuil2!$M188*1,"")</f>
        <v/>
      </c>
      <c r="Y188" s="29" t="str">
        <f>IF(Feuil2!$N188="","",Feuil2!$M188-MAX(Feuil2!$U188:$X188))</f>
        <v/>
      </c>
      <c r="Z188" s="35"/>
      <c r="AA188" s="35"/>
      <c r="AB188" s="35"/>
      <c r="AC188" s="35"/>
      <c r="AD188" s="29"/>
      <c r="AE188" s="29"/>
      <c r="AF188" s="29"/>
      <c r="AG188" s="29"/>
      <c r="AH188" s="29"/>
    </row>
    <row r="189" spans="4:34" s="27" customFormat="1" x14ac:dyDescent="0.25">
      <c r="D189" s="29" t="s">
        <v>634</v>
      </c>
      <c r="E189" s="29" t="s">
        <v>508</v>
      </c>
      <c r="F189" s="29">
        <v>54</v>
      </c>
      <c r="G189" s="29" t="s">
        <v>511</v>
      </c>
      <c r="H189" s="30" t="s">
        <v>643</v>
      </c>
      <c r="I189" s="29" t="s">
        <v>487</v>
      </c>
      <c r="J189" s="29" t="s">
        <v>19</v>
      </c>
      <c r="K189" s="31">
        <v>41331</v>
      </c>
      <c r="L189" s="31">
        <v>41333</v>
      </c>
      <c r="M189" s="29">
        <v>144</v>
      </c>
      <c r="N189" s="29"/>
      <c r="O189" s="32"/>
      <c r="P189" s="29"/>
      <c r="Q189" s="29"/>
      <c r="R189" s="29"/>
      <c r="S189" s="33" t="str">
        <f>IF(AND(Feuil2!$O189="",Feuil2!$P189="",Feuil2!$Q189="",Feuil2!$R189=""),"",O189*$O$2+$P$2*P189+$Q$2*Q189+$R$2*R189)</f>
        <v/>
      </c>
      <c r="T189" s="29" t="str">
        <f t="shared" si="2"/>
        <v/>
      </c>
      <c r="U189" s="29" t="str">
        <f>IF(Feuil2!$O189&lt;&gt;"",Feuil2!$O189*Feuil2!$M189*0.25,"")</f>
        <v/>
      </c>
      <c r="V189" s="29" t="str">
        <f>IF(Feuil2!$P189&lt;&gt;"",Feuil2!$P189*Feuil2!$M189*0.5,"")</f>
        <v/>
      </c>
      <c r="W189" s="29" t="str">
        <f>IF(Feuil2!$Q189&lt;&gt;"",Feuil2!$Q189*Feuil2!$M189*0.75,"")</f>
        <v/>
      </c>
      <c r="X189" s="29" t="str">
        <f>IF(Feuil2!$R189&lt;&gt;"",Feuil2!$R189*Feuil2!$M189*1,"")</f>
        <v/>
      </c>
      <c r="Y189" s="29" t="str">
        <f>IF(Feuil2!$N189="","",Feuil2!$M189-MAX(Feuil2!$U189:$X189))</f>
        <v/>
      </c>
      <c r="Z189" s="35"/>
      <c r="AA189" s="35"/>
      <c r="AB189" s="35"/>
      <c r="AC189" s="35"/>
      <c r="AD189" s="29"/>
      <c r="AE189" s="29"/>
      <c r="AF189" s="29"/>
      <c r="AG189" s="29"/>
      <c r="AH189" s="29"/>
    </row>
    <row r="190" spans="4:34" s="27" customFormat="1" x14ac:dyDescent="0.25">
      <c r="D190" s="29" t="s">
        <v>542</v>
      </c>
      <c r="E190" s="29" t="s">
        <v>508</v>
      </c>
      <c r="F190" s="29">
        <v>31</v>
      </c>
      <c r="G190" s="29" t="s">
        <v>513</v>
      </c>
      <c r="H190" s="30" t="s">
        <v>556</v>
      </c>
      <c r="I190" s="29" t="s">
        <v>267</v>
      </c>
      <c r="J190" s="29" t="s">
        <v>7</v>
      </c>
      <c r="K190" s="31">
        <v>41327</v>
      </c>
      <c r="L190" s="31">
        <v>41330</v>
      </c>
      <c r="M190" s="29">
        <v>140</v>
      </c>
      <c r="N190" s="29"/>
      <c r="O190" s="32"/>
      <c r="P190" s="29"/>
      <c r="Q190" s="29"/>
      <c r="R190" s="29"/>
      <c r="S190" s="33" t="str">
        <f>IF(AND(Feuil2!$O190="",Feuil2!$P190="",Feuil2!$Q190="",Feuil2!$R190=""),"",O190*$O$2+$P$2*P190+$Q$2*Q190+$R$2*R190)</f>
        <v/>
      </c>
      <c r="T190" s="29" t="str">
        <f t="shared" si="2"/>
        <v/>
      </c>
      <c r="U190" s="29" t="str">
        <f>IF(Feuil2!$O190&lt;&gt;"",Feuil2!$O190*Feuil2!$M190*0.25,"")</f>
        <v/>
      </c>
      <c r="V190" s="29" t="str">
        <f>IF(Feuil2!$P190&lt;&gt;"",Feuil2!$P190*Feuil2!$M190*0.5,"")</f>
        <v/>
      </c>
      <c r="W190" s="29" t="str">
        <f>IF(Feuil2!$Q190&lt;&gt;"",Feuil2!$Q190*Feuil2!$M190*0.75,"")</f>
        <v/>
      </c>
      <c r="X190" s="29" t="str">
        <f>IF(Feuil2!$R190&lt;&gt;"",Feuil2!$R190*Feuil2!$M190*1,"")</f>
        <v/>
      </c>
      <c r="Y190" s="29" t="str">
        <f>IF(Feuil2!$N190="","",Feuil2!$M190-MAX(Feuil2!$U190:$X190))</f>
        <v/>
      </c>
      <c r="Z190" s="35"/>
      <c r="AA190" s="35"/>
      <c r="AB190" s="35"/>
      <c r="AC190" s="35"/>
      <c r="AD190" s="29"/>
      <c r="AE190" s="29"/>
      <c r="AF190" s="29"/>
      <c r="AG190" s="29"/>
      <c r="AH190" s="29"/>
    </row>
    <row r="191" spans="4:34" s="27" customFormat="1" x14ac:dyDescent="0.25">
      <c r="D191" s="29" t="s">
        <v>507</v>
      </c>
      <c r="E191" s="29" t="s">
        <v>508</v>
      </c>
      <c r="F191" s="29">
        <v>42</v>
      </c>
      <c r="G191" s="29" t="s">
        <v>517</v>
      </c>
      <c r="H191" s="30" t="s">
        <v>657</v>
      </c>
      <c r="I191" s="29" t="s">
        <v>84</v>
      </c>
      <c r="J191" s="29" t="s">
        <v>10</v>
      </c>
      <c r="K191" s="31">
        <v>41311</v>
      </c>
      <c r="L191" s="31">
        <v>41316</v>
      </c>
      <c r="M191" s="29">
        <v>140</v>
      </c>
      <c r="N191" s="29"/>
      <c r="O191" s="32"/>
      <c r="P191" s="29"/>
      <c r="Q191" s="29"/>
      <c r="R191" s="29"/>
      <c r="S191" s="33" t="str">
        <f>IF(AND(Feuil2!$O191="",Feuil2!$P191="",Feuil2!$Q191="",Feuil2!$R191=""),"",O191*$O$2+$P$2*P191+$Q$2*Q191+$R$2*R191)</f>
        <v/>
      </c>
      <c r="T191" s="29" t="str">
        <f t="shared" si="2"/>
        <v/>
      </c>
      <c r="U191" s="29" t="str">
        <f>IF(Feuil2!$O191&lt;&gt;"",Feuil2!$O191*Feuil2!$M191*0.25,"")</f>
        <v/>
      </c>
      <c r="V191" s="29" t="str">
        <f>IF(Feuil2!$P191&lt;&gt;"",Feuil2!$P191*Feuil2!$M191*0.5,"")</f>
        <v/>
      </c>
      <c r="W191" s="29" t="str">
        <f>IF(Feuil2!$Q191&lt;&gt;"",Feuil2!$Q191*Feuil2!$M191*0.75,"")</f>
        <v/>
      </c>
      <c r="X191" s="29" t="str">
        <f>IF(Feuil2!$R191&lt;&gt;"",Feuil2!$R191*Feuil2!$M191*1,"")</f>
        <v/>
      </c>
      <c r="Y191" s="29" t="str">
        <f>IF(Feuil2!$N191="","",Feuil2!$M191-MAX(Feuil2!$U191:$X191))</f>
        <v/>
      </c>
      <c r="Z191" s="35"/>
      <c r="AA191" s="35"/>
      <c r="AB191" s="35"/>
      <c r="AC191" s="35"/>
      <c r="AD191" s="29"/>
      <c r="AE191" s="29"/>
      <c r="AF191" s="29"/>
      <c r="AG191" s="29"/>
      <c r="AH191" s="29"/>
    </row>
    <row r="192" spans="4:34" s="27" customFormat="1" x14ac:dyDescent="0.25">
      <c r="D192" s="29" t="s">
        <v>507</v>
      </c>
      <c r="E192" s="29" t="s">
        <v>508</v>
      </c>
      <c r="F192" s="29">
        <v>42</v>
      </c>
      <c r="G192" s="29" t="s">
        <v>517</v>
      </c>
      <c r="H192" s="30" t="s">
        <v>658</v>
      </c>
      <c r="I192" s="29" t="s">
        <v>85</v>
      </c>
      <c r="J192" s="29" t="s">
        <v>10</v>
      </c>
      <c r="K192" s="31">
        <v>41312</v>
      </c>
      <c r="L192" s="31">
        <v>41316</v>
      </c>
      <c r="M192" s="29">
        <v>140</v>
      </c>
      <c r="N192" s="29"/>
      <c r="O192" s="32"/>
      <c r="P192" s="29"/>
      <c r="Q192" s="29"/>
      <c r="R192" s="29"/>
      <c r="S192" s="33" t="str">
        <f>IF(AND(Feuil2!$O192="",Feuil2!$P192="",Feuil2!$Q192="",Feuil2!$R192=""),"",O192*$O$2+$P$2*P192+$Q$2*Q192+$R$2*R192)</f>
        <v/>
      </c>
      <c r="T192" s="29" t="str">
        <f t="shared" si="2"/>
        <v/>
      </c>
      <c r="U192" s="29" t="str">
        <f>IF(Feuil2!$O192&lt;&gt;"",Feuil2!$O192*Feuil2!$M192*0.25,"")</f>
        <v/>
      </c>
      <c r="V192" s="29" t="str">
        <f>IF(Feuil2!$P192&lt;&gt;"",Feuil2!$P192*Feuil2!$M192*0.5,"")</f>
        <v/>
      </c>
      <c r="W192" s="29" t="str">
        <f>IF(Feuil2!$Q192&lt;&gt;"",Feuil2!$Q192*Feuil2!$M192*0.75,"")</f>
        <v/>
      </c>
      <c r="X192" s="29" t="str">
        <f>IF(Feuil2!$R192&lt;&gt;"",Feuil2!$R192*Feuil2!$M192*1,"")</f>
        <v/>
      </c>
      <c r="Y192" s="29" t="str">
        <f>IF(Feuil2!$N192="","",Feuil2!$M192-MAX(Feuil2!$U192:$X192))</f>
        <v/>
      </c>
      <c r="Z192" s="35"/>
      <c r="AA192" s="35"/>
      <c r="AB192" s="35"/>
      <c r="AC192" s="35"/>
      <c r="AD192" s="29"/>
      <c r="AE192" s="29"/>
      <c r="AF192" s="29"/>
      <c r="AG192" s="29"/>
      <c r="AH192" s="29"/>
    </row>
    <row r="193" spans="4:34" s="27" customFormat="1" x14ac:dyDescent="0.25">
      <c r="D193" s="29" t="s">
        <v>507</v>
      </c>
      <c r="E193" s="29" t="s">
        <v>508</v>
      </c>
      <c r="F193" s="29">
        <v>42</v>
      </c>
      <c r="G193" s="29" t="s">
        <v>518</v>
      </c>
      <c r="H193" s="30" t="s">
        <v>527</v>
      </c>
      <c r="I193" s="29" t="s">
        <v>92</v>
      </c>
      <c r="J193" s="29" t="s">
        <v>15</v>
      </c>
      <c r="K193" s="31">
        <v>41313</v>
      </c>
      <c r="L193" s="31">
        <v>41317</v>
      </c>
      <c r="M193" s="29">
        <v>135</v>
      </c>
      <c r="N193" s="29"/>
      <c r="O193" s="32"/>
      <c r="P193" s="29"/>
      <c r="Q193" s="29"/>
      <c r="R193" s="29"/>
      <c r="S193" s="33" t="str">
        <f>IF(AND(Feuil2!$O193="",Feuil2!$P193="",Feuil2!$Q193="",Feuil2!$R193=""),"",O193*$O$2+$P$2*P193+$Q$2*Q193+$R$2*R193)</f>
        <v/>
      </c>
      <c r="T193" s="29" t="str">
        <f t="shared" si="2"/>
        <v/>
      </c>
      <c r="U193" s="29" t="str">
        <f>IF(Feuil2!$O193&lt;&gt;"",Feuil2!$O193*Feuil2!$M193*0.25,"")</f>
        <v/>
      </c>
      <c r="V193" s="29" t="str">
        <f>IF(Feuil2!$P193&lt;&gt;"",Feuil2!$P193*Feuil2!$M193*0.5,"")</f>
        <v/>
      </c>
      <c r="W193" s="29" t="str">
        <f>IF(Feuil2!$Q193&lt;&gt;"",Feuil2!$Q193*Feuil2!$M193*0.75,"")</f>
        <v/>
      </c>
      <c r="X193" s="29" t="str">
        <f>IF(Feuil2!$R193&lt;&gt;"",Feuil2!$R193*Feuil2!$M193*1,"")</f>
        <v/>
      </c>
      <c r="Y193" s="29" t="str">
        <f>IF(Feuil2!$N193="","",Feuil2!$M193-MAX(Feuil2!$U193:$X193))</f>
        <v/>
      </c>
      <c r="Z193" s="35"/>
      <c r="AA193" s="35"/>
      <c r="AB193" s="35"/>
      <c r="AC193" s="35"/>
      <c r="AD193" s="29"/>
      <c r="AE193" s="29"/>
      <c r="AF193" s="29"/>
      <c r="AG193" s="29"/>
      <c r="AH193" s="29"/>
    </row>
    <row r="194" spans="4:34" s="27" customFormat="1" x14ac:dyDescent="0.25">
      <c r="D194" s="29" t="s">
        <v>507</v>
      </c>
      <c r="E194" s="29" t="s">
        <v>508</v>
      </c>
      <c r="F194" s="29">
        <v>42</v>
      </c>
      <c r="G194" s="29" t="s">
        <v>518</v>
      </c>
      <c r="H194" s="30" t="s">
        <v>528</v>
      </c>
      <c r="I194" s="29" t="s">
        <v>93</v>
      </c>
      <c r="J194" s="29" t="s">
        <v>9</v>
      </c>
      <c r="K194" s="31">
        <v>41315</v>
      </c>
      <c r="L194" s="31">
        <v>41319</v>
      </c>
      <c r="M194" s="29">
        <v>135</v>
      </c>
      <c r="N194" s="29"/>
      <c r="O194" s="32"/>
      <c r="P194" s="29"/>
      <c r="Q194" s="29"/>
      <c r="R194" s="29"/>
      <c r="S194" s="33" t="str">
        <f>IF(AND(Feuil2!$O194="",Feuil2!$P194="",Feuil2!$Q194="",Feuil2!$R194=""),"",O194*$O$2+$P$2*P194+$Q$2*Q194+$R$2*R194)</f>
        <v/>
      </c>
      <c r="T194" s="29" t="str">
        <f t="shared" si="2"/>
        <v/>
      </c>
      <c r="U194" s="29" t="str">
        <f>IF(Feuil2!$O194&lt;&gt;"",Feuil2!$O194*Feuil2!$M194*0.25,"")</f>
        <v/>
      </c>
      <c r="V194" s="29" t="str">
        <f>IF(Feuil2!$P194&lt;&gt;"",Feuil2!$P194*Feuil2!$M194*0.5,"")</f>
        <v/>
      </c>
      <c r="W194" s="29" t="str">
        <f>IF(Feuil2!$Q194&lt;&gt;"",Feuil2!$Q194*Feuil2!$M194*0.75,"")</f>
        <v/>
      </c>
      <c r="X194" s="29" t="str">
        <f>IF(Feuil2!$R194&lt;&gt;"",Feuil2!$R194*Feuil2!$M194*1,"")</f>
        <v/>
      </c>
      <c r="Y194" s="29" t="str">
        <f>IF(Feuil2!$N194="","",Feuil2!$M194-MAX(Feuil2!$U194:$X194))</f>
        <v/>
      </c>
      <c r="Z194" s="35"/>
      <c r="AA194" s="35"/>
      <c r="AB194" s="35"/>
      <c r="AC194" s="35"/>
      <c r="AD194" s="29"/>
      <c r="AE194" s="29"/>
      <c r="AF194" s="29"/>
      <c r="AG194" s="29"/>
      <c r="AH194" s="29"/>
    </row>
    <row r="195" spans="4:34" s="27" customFormat="1" x14ac:dyDescent="0.25">
      <c r="D195" s="29" t="s">
        <v>507</v>
      </c>
      <c r="E195" s="29" t="s">
        <v>508</v>
      </c>
      <c r="F195" s="29">
        <v>42</v>
      </c>
      <c r="G195" s="29" t="s">
        <v>518</v>
      </c>
      <c r="H195" s="30" t="s">
        <v>529</v>
      </c>
      <c r="I195" s="29" t="s">
        <v>94</v>
      </c>
      <c r="J195" s="29" t="s">
        <v>9</v>
      </c>
      <c r="K195" s="31">
        <v>41314</v>
      </c>
      <c r="L195" s="31">
        <v>41318</v>
      </c>
      <c r="M195" s="29">
        <v>135</v>
      </c>
      <c r="N195" s="29"/>
      <c r="O195" s="32"/>
      <c r="P195" s="29"/>
      <c r="Q195" s="29"/>
      <c r="R195" s="29"/>
      <c r="S195" s="33" t="str">
        <f>IF(AND(Feuil2!$O195="",Feuil2!$P195="",Feuil2!$Q195="",Feuil2!$R195=""),"",O195*$O$2+$P$2*P195+$Q$2*Q195+$R$2*R195)</f>
        <v/>
      </c>
      <c r="T195" s="29" t="str">
        <f t="shared" ref="T195:T258" si="3">IF(S195=25%,"1",IF(S195=50%,"2",IF(S195=75%,"3",IF(S195=100%,"4",IF(S195=125%,"5",IF(S195=150%,"6",IF(S195=175%,"7",IF(S195=200%,"8",IF(S195=225%,"9",IF(S195=250%,"10",IF(S195="","")))))))))))</f>
        <v/>
      </c>
      <c r="U195" s="29" t="str">
        <f>IF(Feuil2!$O195&lt;&gt;"",Feuil2!$O195*Feuil2!$M195*0.25,"")</f>
        <v/>
      </c>
      <c r="V195" s="29" t="str">
        <f>IF(Feuil2!$P195&lt;&gt;"",Feuil2!$P195*Feuil2!$M195*0.5,"")</f>
        <v/>
      </c>
      <c r="W195" s="29" t="str">
        <f>IF(Feuil2!$Q195&lt;&gt;"",Feuil2!$Q195*Feuil2!$M195*0.75,"")</f>
        <v/>
      </c>
      <c r="X195" s="29" t="str">
        <f>IF(Feuil2!$R195&lt;&gt;"",Feuil2!$R195*Feuil2!$M195*1,"")</f>
        <v/>
      </c>
      <c r="Y195" s="29" t="str">
        <f>IF(Feuil2!$N195="","",Feuil2!$M195-MAX(Feuil2!$U195:$X195))</f>
        <v/>
      </c>
      <c r="Z195" s="35"/>
      <c r="AA195" s="35"/>
      <c r="AB195" s="35"/>
      <c r="AC195" s="35"/>
      <c r="AD195" s="29"/>
      <c r="AE195" s="29"/>
      <c r="AF195" s="29"/>
      <c r="AG195" s="29"/>
      <c r="AH195" s="29"/>
    </row>
    <row r="196" spans="4:34" s="27" customFormat="1" x14ac:dyDescent="0.25">
      <c r="D196" s="29" t="s">
        <v>542</v>
      </c>
      <c r="E196" s="29" t="s">
        <v>508</v>
      </c>
      <c r="F196" s="29">
        <v>33</v>
      </c>
      <c r="G196" s="29" t="s">
        <v>513</v>
      </c>
      <c r="H196" s="30" t="s">
        <v>580</v>
      </c>
      <c r="I196" s="29" t="s">
        <v>118</v>
      </c>
      <c r="J196" s="29" t="s">
        <v>19</v>
      </c>
      <c r="K196" s="31">
        <v>41344</v>
      </c>
      <c r="L196" s="31">
        <v>41345</v>
      </c>
      <c r="M196" s="29">
        <v>128</v>
      </c>
      <c r="N196" s="29"/>
      <c r="O196" s="32"/>
      <c r="P196" s="29"/>
      <c r="Q196" s="29"/>
      <c r="R196" s="29"/>
      <c r="S196" s="33" t="str">
        <f>IF(AND(Feuil2!$O196="",Feuil2!$P196="",Feuil2!$Q196="",Feuil2!$R196=""),"",O196*$O$2+$P$2*P196+$Q$2*Q196+$R$2*R196)</f>
        <v/>
      </c>
      <c r="T196" s="29" t="str">
        <f t="shared" si="3"/>
        <v/>
      </c>
      <c r="U196" s="29" t="str">
        <f>IF(Feuil2!$O196&lt;&gt;"",Feuil2!$O196*Feuil2!$M196*0.25,"")</f>
        <v/>
      </c>
      <c r="V196" s="29" t="str">
        <f>IF(Feuil2!$P196&lt;&gt;"",Feuil2!$P196*Feuil2!$M196*0.5,"")</f>
        <v/>
      </c>
      <c r="W196" s="29" t="str">
        <f>IF(Feuil2!$Q196&lt;&gt;"",Feuil2!$Q196*Feuil2!$M196*0.75,"")</f>
        <v/>
      </c>
      <c r="X196" s="29" t="str">
        <f>IF(Feuil2!$R196&lt;&gt;"",Feuil2!$R196*Feuil2!$M196*1,"")</f>
        <v/>
      </c>
      <c r="Y196" s="29" t="str">
        <f>IF(Feuil2!$N196="","",Feuil2!$M196-MAX(Feuil2!$U196:$X196))</f>
        <v/>
      </c>
      <c r="Z196" s="35"/>
      <c r="AA196" s="35"/>
      <c r="AB196" s="35"/>
      <c r="AC196" s="35"/>
      <c r="AD196" s="29"/>
      <c r="AE196" s="29"/>
      <c r="AF196" s="29"/>
      <c r="AG196" s="29"/>
      <c r="AH196" s="29"/>
    </row>
    <row r="197" spans="4:34" s="27" customFormat="1" x14ac:dyDescent="0.25">
      <c r="D197" s="29" t="s">
        <v>507</v>
      </c>
      <c r="E197" s="29" t="s">
        <v>508</v>
      </c>
      <c r="F197" s="29">
        <v>41</v>
      </c>
      <c r="G197" s="29" t="s">
        <v>513</v>
      </c>
      <c r="H197" s="30" t="s">
        <v>516</v>
      </c>
      <c r="I197" s="29" t="s">
        <v>39</v>
      </c>
      <c r="J197" s="29" t="s">
        <v>19</v>
      </c>
      <c r="K197" s="31">
        <v>41318</v>
      </c>
      <c r="L197" s="31">
        <v>41319</v>
      </c>
      <c r="M197" s="29">
        <v>128</v>
      </c>
      <c r="N197" s="29"/>
      <c r="O197" s="32"/>
      <c r="P197" s="29"/>
      <c r="Q197" s="29"/>
      <c r="R197" s="29"/>
      <c r="S197" s="33" t="str">
        <f>IF(AND(Feuil2!$O197="",Feuil2!$P197="",Feuil2!$Q197="",Feuil2!$R197=""),"",O197*$O$2+$P$2*P197+$Q$2*Q197+$R$2*R197)</f>
        <v/>
      </c>
      <c r="T197" s="29" t="str">
        <f t="shared" si="3"/>
        <v/>
      </c>
      <c r="U197" s="29" t="str">
        <f>IF(Feuil2!$O197&lt;&gt;"",Feuil2!$O197*Feuil2!$M197*0.25,"")</f>
        <v/>
      </c>
      <c r="V197" s="29" t="str">
        <f>IF(Feuil2!$P197&lt;&gt;"",Feuil2!$P197*Feuil2!$M197*0.5,"")</f>
        <v/>
      </c>
      <c r="W197" s="29" t="str">
        <f>IF(Feuil2!$Q197&lt;&gt;"",Feuil2!$Q197*Feuil2!$M197*0.75,"")</f>
        <v/>
      </c>
      <c r="X197" s="29" t="str">
        <f>IF(Feuil2!$R197&lt;&gt;"",Feuil2!$R197*Feuil2!$M197*1,"")</f>
        <v/>
      </c>
      <c r="Y197" s="29" t="str">
        <f>IF(Feuil2!$N197="","",Feuil2!$M197-MAX(Feuil2!$U197:$X197))</f>
        <v/>
      </c>
      <c r="Z197" s="35"/>
      <c r="AA197" s="35"/>
      <c r="AB197" s="35"/>
      <c r="AC197" s="35"/>
      <c r="AD197" s="29"/>
      <c r="AE197" s="29"/>
      <c r="AF197" s="29"/>
      <c r="AG197" s="29"/>
      <c r="AH197" s="29"/>
    </row>
    <row r="198" spans="4:34" s="27" customFormat="1" x14ac:dyDescent="0.25">
      <c r="D198" s="29" t="s">
        <v>507</v>
      </c>
      <c r="E198" s="29" t="s">
        <v>508</v>
      </c>
      <c r="F198" s="29">
        <v>42</v>
      </c>
      <c r="G198" s="29" t="s">
        <v>513</v>
      </c>
      <c r="H198" s="30" t="s">
        <v>540</v>
      </c>
      <c r="I198" s="29" t="s">
        <v>40</v>
      </c>
      <c r="J198" s="29" t="s">
        <v>19</v>
      </c>
      <c r="K198" s="31">
        <v>41333</v>
      </c>
      <c r="L198" s="31">
        <v>41335</v>
      </c>
      <c r="M198" s="29">
        <v>128</v>
      </c>
      <c r="N198" s="29"/>
      <c r="O198" s="32"/>
      <c r="P198" s="29"/>
      <c r="Q198" s="29"/>
      <c r="R198" s="29"/>
      <c r="S198" s="33" t="str">
        <f>IF(AND(Feuil2!$O198="",Feuil2!$P198="",Feuil2!$Q198="",Feuil2!$R198=""),"",O198*$O$2+$P$2*P198+$Q$2*Q198+$R$2*R198)</f>
        <v/>
      </c>
      <c r="T198" s="29" t="str">
        <f t="shared" si="3"/>
        <v/>
      </c>
      <c r="U198" s="29" t="str">
        <f>IF(Feuil2!$O198&lt;&gt;"",Feuil2!$O198*Feuil2!$M198*0.25,"")</f>
        <v/>
      </c>
      <c r="V198" s="29" t="str">
        <f>IF(Feuil2!$P198&lt;&gt;"",Feuil2!$P198*Feuil2!$M198*0.5,"")</f>
        <v/>
      </c>
      <c r="W198" s="29" t="str">
        <f>IF(Feuil2!$Q198&lt;&gt;"",Feuil2!$Q198*Feuil2!$M198*0.75,"")</f>
        <v/>
      </c>
      <c r="X198" s="29" t="str">
        <f>IF(Feuil2!$R198&lt;&gt;"",Feuil2!$R198*Feuil2!$M198*1,"")</f>
        <v/>
      </c>
      <c r="Y198" s="29" t="str">
        <f>IF(Feuil2!$N198="","",Feuil2!$M198-MAX(Feuil2!$U198:$X198))</f>
        <v/>
      </c>
      <c r="Z198" s="35"/>
      <c r="AA198" s="35"/>
      <c r="AB198" s="35"/>
      <c r="AC198" s="35"/>
      <c r="AD198" s="29"/>
      <c r="AE198" s="29"/>
      <c r="AF198" s="29"/>
      <c r="AG198" s="29"/>
      <c r="AH198" s="29"/>
    </row>
    <row r="199" spans="4:34" s="27" customFormat="1" x14ac:dyDescent="0.25">
      <c r="D199" s="29" t="s">
        <v>542</v>
      </c>
      <c r="E199" s="29" t="s">
        <v>508</v>
      </c>
      <c r="F199" s="29">
        <v>31</v>
      </c>
      <c r="G199" s="29" t="s">
        <v>513</v>
      </c>
      <c r="H199" s="30" t="s">
        <v>554</v>
      </c>
      <c r="I199" s="29" t="s">
        <v>240</v>
      </c>
      <c r="J199" s="29" t="s">
        <v>15</v>
      </c>
      <c r="K199" s="31">
        <v>41321</v>
      </c>
      <c r="L199" s="31">
        <v>41324</v>
      </c>
      <c r="M199" s="29">
        <v>120</v>
      </c>
      <c r="N199" s="29"/>
      <c r="O199" s="32"/>
      <c r="P199" s="29"/>
      <c r="Q199" s="29"/>
      <c r="R199" s="29"/>
      <c r="S199" s="33" t="str">
        <f>IF(AND(Feuil2!$O199="",Feuil2!$P199="",Feuil2!$Q199="",Feuil2!$R199=""),"",O199*$O$2+$P$2*P199+$Q$2*Q199+$R$2*R199)</f>
        <v/>
      </c>
      <c r="T199" s="29" t="str">
        <f t="shared" si="3"/>
        <v/>
      </c>
      <c r="U199" s="29" t="str">
        <f>IF(Feuil2!$O199&lt;&gt;"",Feuil2!$O199*Feuil2!$M199*0.25,"")</f>
        <v/>
      </c>
      <c r="V199" s="29" t="str">
        <f>IF(Feuil2!$P199&lt;&gt;"",Feuil2!$P199*Feuil2!$M199*0.5,"")</f>
        <v/>
      </c>
      <c r="W199" s="29" t="str">
        <f>IF(Feuil2!$Q199&lt;&gt;"",Feuil2!$Q199*Feuil2!$M199*0.75,"")</f>
        <v/>
      </c>
      <c r="X199" s="29" t="str">
        <f>IF(Feuil2!$R199&lt;&gt;"",Feuil2!$R199*Feuil2!$M199*1,"")</f>
        <v/>
      </c>
      <c r="Y199" s="29" t="str">
        <f>IF(Feuil2!$N199="","",Feuil2!$M199-MAX(Feuil2!$U199:$X199))</f>
        <v/>
      </c>
      <c r="Z199" s="35"/>
      <c r="AA199" s="35"/>
      <c r="AB199" s="35"/>
      <c r="AC199" s="35"/>
      <c r="AD199" s="29"/>
      <c r="AE199" s="29"/>
      <c r="AF199" s="29"/>
      <c r="AG199" s="29"/>
      <c r="AH199" s="29"/>
    </row>
    <row r="200" spans="4:34" s="27" customFormat="1" x14ac:dyDescent="0.25">
      <c r="D200" s="29" t="s">
        <v>542</v>
      </c>
      <c r="E200" s="29" t="s">
        <v>508</v>
      </c>
      <c r="F200" s="29">
        <v>31</v>
      </c>
      <c r="G200" s="29" t="s">
        <v>513</v>
      </c>
      <c r="H200" s="30" t="s">
        <v>555</v>
      </c>
      <c r="I200" s="29" t="s">
        <v>241</v>
      </c>
      <c r="J200" s="29" t="s">
        <v>15</v>
      </c>
      <c r="K200" s="31">
        <v>41323</v>
      </c>
      <c r="L200" s="31">
        <v>41326</v>
      </c>
      <c r="M200" s="29">
        <v>120</v>
      </c>
      <c r="N200" s="29"/>
      <c r="O200" s="32"/>
      <c r="P200" s="29"/>
      <c r="Q200" s="29"/>
      <c r="R200" s="29"/>
      <c r="S200" s="33" t="str">
        <f>IF(AND(Feuil2!$O200="",Feuil2!$P200="",Feuil2!$Q200="",Feuil2!$R200=""),"",O200*$O$2+$P$2*P200+$Q$2*Q200+$R$2*R200)</f>
        <v/>
      </c>
      <c r="T200" s="29" t="str">
        <f t="shared" si="3"/>
        <v/>
      </c>
      <c r="U200" s="29" t="str">
        <f>IF(Feuil2!$O200&lt;&gt;"",Feuil2!$O200*Feuil2!$M200*0.25,"")</f>
        <v/>
      </c>
      <c r="V200" s="29" t="str">
        <f>IF(Feuil2!$P200&lt;&gt;"",Feuil2!$P200*Feuil2!$M200*0.5,"")</f>
        <v/>
      </c>
      <c r="W200" s="29" t="str">
        <f>IF(Feuil2!$Q200&lt;&gt;"",Feuil2!$Q200*Feuil2!$M200*0.75,"")</f>
        <v/>
      </c>
      <c r="X200" s="29" t="str">
        <f>IF(Feuil2!$R200&lt;&gt;"",Feuil2!$R200*Feuil2!$M200*1,"")</f>
        <v/>
      </c>
      <c r="Y200" s="29" t="str">
        <f>IF(Feuil2!$N200="","",Feuil2!$M200-MAX(Feuil2!$U200:$X200))</f>
        <v/>
      </c>
      <c r="Z200" s="35"/>
      <c r="AA200" s="35"/>
      <c r="AB200" s="35"/>
      <c r="AC200" s="35"/>
      <c r="AD200" s="29"/>
      <c r="AE200" s="29"/>
      <c r="AF200" s="29"/>
      <c r="AG200" s="29"/>
      <c r="AH200" s="29"/>
    </row>
    <row r="201" spans="4:34" s="27" customFormat="1" x14ac:dyDescent="0.25">
      <c r="D201" s="29" t="s">
        <v>542</v>
      </c>
      <c r="E201" s="29" t="s">
        <v>508</v>
      </c>
      <c r="F201" s="29">
        <v>31</v>
      </c>
      <c r="G201" s="29" t="s">
        <v>513</v>
      </c>
      <c r="H201" s="30" t="s">
        <v>556</v>
      </c>
      <c r="I201" s="29" t="s">
        <v>242</v>
      </c>
      <c r="J201" s="29" t="s">
        <v>15</v>
      </c>
      <c r="K201" s="31">
        <v>41324</v>
      </c>
      <c r="L201" s="31">
        <v>41327</v>
      </c>
      <c r="M201" s="29">
        <v>120</v>
      </c>
      <c r="N201" s="29"/>
      <c r="O201" s="32"/>
      <c r="P201" s="29"/>
      <c r="Q201" s="29"/>
      <c r="R201" s="29"/>
      <c r="S201" s="33" t="str">
        <f>IF(AND(Feuil2!$O201="",Feuil2!$P201="",Feuil2!$Q201="",Feuil2!$R201=""),"",O201*$O$2+$P$2*P201+$Q$2*Q201+$R$2*R201)</f>
        <v/>
      </c>
      <c r="T201" s="29" t="str">
        <f t="shared" si="3"/>
        <v/>
      </c>
      <c r="U201" s="29" t="str">
        <f>IF(Feuil2!$O201&lt;&gt;"",Feuil2!$O201*Feuil2!$M201*0.25,"")</f>
        <v/>
      </c>
      <c r="V201" s="29" t="str">
        <f>IF(Feuil2!$P201&lt;&gt;"",Feuil2!$P201*Feuil2!$M201*0.5,"")</f>
        <v/>
      </c>
      <c r="W201" s="29" t="str">
        <f>IF(Feuil2!$Q201&lt;&gt;"",Feuil2!$Q201*Feuil2!$M201*0.75,"")</f>
        <v/>
      </c>
      <c r="X201" s="29" t="str">
        <f>IF(Feuil2!$R201&lt;&gt;"",Feuil2!$R201*Feuil2!$M201*1,"")</f>
        <v/>
      </c>
      <c r="Y201" s="29" t="str">
        <f>IF(Feuil2!$N201="","",Feuil2!$M201-MAX(Feuil2!$U201:$X201))</f>
        <v/>
      </c>
      <c r="Z201" s="35"/>
      <c r="AA201" s="35"/>
      <c r="AB201" s="35"/>
      <c r="AC201" s="35"/>
      <c r="AD201" s="29"/>
      <c r="AE201" s="29"/>
      <c r="AF201" s="29"/>
      <c r="AG201" s="29"/>
      <c r="AH201" s="29"/>
    </row>
    <row r="202" spans="4:34" s="27" customFormat="1" x14ac:dyDescent="0.25">
      <c r="D202" s="29" t="s">
        <v>542</v>
      </c>
      <c r="E202" s="29" t="s">
        <v>508</v>
      </c>
      <c r="F202" s="29">
        <v>31</v>
      </c>
      <c r="G202" s="29" t="s">
        <v>517</v>
      </c>
      <c r="H202" s="30" t="s">
        <v>607</v>
      </c>
      <c r="I202" s="29" t="s">
        <v>259</v>
      </c>
      <c r="J202" s="29" t="s">
        <v>7</v>
      </c>
      <c r="K202" s="31">
        <v>41328</v>
      </c>
      <c r="L202" s="31">
        <v>41331</v>
      </c>
      <c r="M202" s="29">
        <v>120</v>
      </c>
      <c r="N202" s="29"/>
      <c r="O202" s="32"/>
      <c r="P202" s="29"/>
      <c r="Q202" s="29"/>
      <c r="R202" s="29"/>
      <c r="S202" s="33" t="str">
        <f>IF(AND(Feuil2!$O202="",Feuil2!$P202="",Feuil2!$Q202="",Feuil2!$R202=""),"",O202*$O$2+$P$2*P202+$Q$2*Q202+$R$2*R202)</f>
        <v/>
      </c>
      <c r="T202" s="29" t="str">
        <f t="shared" si="3"/>
        <v/>
      </c>
      <c r="U202" s="29" t="str">
        <f>IF(Feuil2!$O202&lt;&gt;"",Feuil2!$O202*Feuil2!$M202*0.25,"")</f>
        <v/>
      </c>
      <c r="V202" s="29" t="str">
        <f>IF(Feuil2!$P202&lt;&gt;"",Feuil2!$P202*Feuil2!$M202*0.5,"")</f>
        <v/>
      </c>
      <c r="W202" s="29" t="str">
        <f>IF(Feuil2!$Q202&lt;&gt;"",Feuil2!$Q202*Feuil2!$M202*0.75,"")</f>
        <v/>
      </c>
      <c r="X202" s="29" t="str">
        <f>IF(Feuil2!$R202&lt;&gt;"",Feuil2!$R202*Feuil2!$M202*1,"")</f>
        <v/>
      </c>
      <c r="Y202" s="29" t="str">
        <f>IF(Feuil2!$N202="","",Feuil2!$M202-MAX(Feuil2!$U202:$X202))</f>
        <v/>
      </c>
      <c r="Z202" s="35"/>
      <c r="AA202" s="35"/>
      <c r="AB202" s="35"/>
      <c r="AC202" s="35"/>
      <c r="AD202" s="29"/>
      <c r="AE202" s="29"/>
      <c r="AF202" s="29"/>
      <c r="AG202" s="29"/>
      <c r="AH202" s="29"/>
    </row>
    <row r="203" spans="4:34" s="27" customFormat="1" x14ac:dyDescent="0.25">
      <c r="D203" s="29" t="s">
        <v>542</v>
      </c>
      <c r="E203" s="29" t="s">
        <v>508</v>
      </c>
      <c r="F203" s="29">
        <v>31</v>
      </c>
      <c r="G203" s="29" t="s">
        <v>517</v>
      </c>
      <c r="H203" s="30" t="s">
        <v>608</v>
      </c>
      <c r="I203" s="29" t="s">
        <v>260</v>
      </c>
      <c r="J203" s="29" t="s">
        <v>7</v>
      </c>
      <c r="K203" s="31">
        <v>41328</v>
      </c>
      <c r="L203" s="31">
        <v>41331</v>
      </c>
      <c r="M203" s="29">
        <v>120</v>
      </c>
      <c r="N203" s="29"/>
      <c r="O203" s="32"/>
      <c r="P203" s="29"/>
      <c r="Q203" s="29"/>
      <c r="R203" s="29"/>
      <c r="S203" s="33" t="str">
        <f>IF(AND(Feuil2!$O203="",Feuil2!$P203="",Feuil2!$Q203="",Feuil2!$R203=""),"",O203*$O$2+$P$2*P203+$Q$2*Q203+$R$2*R203)</f>
        <v/>
      </c>
      <c r="T203" s="29" t="str">
        <f t="shared" si="3"/>
        <v/>
      </c>
      <c r="U203" s="29" t="str">
        <f>IF(Feuil2!$O203&lt;&gt;"",Feuil2!$O203*Feuil2!$M203*0.25,"")</f>
        <v/>
      </c>
      <c r="V203" s="29" t="str">
        <f>IF(Feuil2!$P203&lt;&gt;"",Feuil2!$P203*Feuil2!$M203*0.5,"")</f>
        <v/>
      </c>
      <c r="W203" s="29" t="str">
        <f>IF(Feuil2!$Q203&lt;&gt;"",Feuil2!$Q203*Feuil2!$M203*0.75,"")</f>
        <v/>
      </c>
      <c r="X203" s="29" t="str">
        <f>IF(Feuil2!$R203&lt;&gt;"",Feuil2!$R203*Feuil2!$M203*1,"")</f>
        <v/>
      </c>
      <c r="Y203" s="29" t="str">
        <f>IF(Feuil2!$N203="","",Feuil2!$M203-MAX(Feuil2!$U203:$X203))</f>
        <v/>
      </c>
      <c r="Z203" s="35"/>
      <c r="AA203" s="35"/>
      <c r="AB203" s="35"/>
      <c r="AC203" s="35"/>
      <c r="AD203" s="29"/>
      <c r="AE203" s="29"/>
      <c r="AF203" s="29"/>
      <c r="AG203" s="29"/>
      <c r="AH203" s="29"/>
    </row>
    <row r="204" spans="4:34" s="27" customFormat="1" x14ac:dyDescent="0.25">
      <c r="D204" s="29" t="s">
        <v>542</v>
      </c>
      <c r="E204" s="29" t="s">
        <v>508</v>
      </c>
      <c r="F204" s="29">
        <v>31</v>
      </c>
      <c r="G204" s="29" t="s">
        <v>517</v>
      </c>
      <c r="H204" s="30" t="s">
        <v>609</v>
      </c>
      <c r="I204" s="29" t="s">
        <v>261</v>
      </c>
      <c r="J204" s="29" t="s">
        <v>7</v>
      </c>
      <c r="K204" s="31">
        <v>41328</v>
      </c>
      <c r="L204" s="31">
        <v>41330</v>
      </c>
      <c r="M204" s="29">
        <v>120</v>
      </c>
      <c r="N204" s="29"/>
      <c r="O204" s="32"/>
      <c r="P204" s="29"/>
      <c r="Q204" s="29"/>
      <c r="R204" s="29"/>
      <c r="S204" s="33" t="str">
        <f>IF(AND(Feuil2!$O204="",Feuil2!$P204="",Feuil2!$Q204="",Feuil2!$R204=""),"",O204*$O$2+$P$2*P204+$Q$2*Q204+$R$2*R204)</f>
        <v/>
      </c>
      <c r="T204" s="29" t="str">
        <f t="shared" si="3"/>
        <v/>
      </c>
      <c r="U204" s="29" t="str">
        <f>IF(Feuil2!$O204&lt;&gt;"",Feuil2!$O204*Feuil2!$M204*0.25,"")</f>
        <v/>
      </c>
      <c r="V204" s="29" t="str">
        <f>IF(Feuil2!$P204&lt;&gt;"",Feuil2!$P204*Feuil2!$M204*0.5,"")</f>
        <v/>
      </c>
      <c r="W204" s="29" t="str">
        <f>IF(Feuil2!$Q204&lt;&gt;"",Feuil2!$Q204*Feuil2!$M204*0.75,"")</f>
        <v/>
      </c>
      <c r="X204" s="29" t="str">
        <f>IF(Feuil2!$R204&lt;&gt;"",Feuil2!$R204*Feuil2!$M204*1,"")</f>
        <v/>
      </c>
      <c r="Y204" s="29" t="str">
        <f>IF(Feuil2!$N204="","",Feuil2!$M204-MAX(Feuil2!$U204:$X204))</f>
        <v/>
      </c>
      <c r="Z204" s="35"/>
      <c r="AA204" s="35"/>
      <c r="AB204" s="35"/>
      <c r="AC204" s="35"/>
      <c r="AD204" s="29"/>
      <c r="AE204" s="29"/>
      <c r="AF204" s="29"/>
      <c r="AG204" s="29"/>
      <c r="AH204" s="29"/>
    </row>
    <row r="205" spans="4:34" s="27" customFormat="1" x14ac:dyDescent="0.25">
      <c r="D205" s="29" t="s">
        <v>542</v>
      </c>
      <c r="E205" s="29" t="s">
        <v>508</v>
      </c>
      <c r="F205" s="29">
        <v>31</v>
      </c>
      <c r="G205" s="29" t="s">
        <v>517</v>
      </c>
      <c r="H205" s="30" t="s">
        <v>610</v>
      </c>
      <c r="I205" s="29" t="s">
        <v>262</v>
      </c>
      <c r="J205" s="29" t="s">
        <v>7</v>
      </c>
      <c r="K205" s="31">
        <v>41328</v>
      </c>
      <c r="L205" s="31">
        <v>41331</v>
      </c>
      <c r="M205" s="29">
        <v>120</v>
      </c>
      <c r="N205" s="29"/>
      <c r="O205" s="32"/>
      <c r="P205" s="29"/>
      <c r="Q205" s="29"/>
      <c r="R205" s="29"/>
      <c r="S205" s="33" t="str">
        <f>IF(AND(Feuil2!$O205="",Feuil2!$P205="",Feuil2!$Q205="",Feuil2!$R205=""),"",O205*$O$2+$P$2*P205+$Q$2*Q205+$R$2*R205)</f>
        <v/>
      </c>
      <c r="T205" s="29" t="str">
        <f t="shared" si="3"/>
        <v/>
      </c>
      <c r="U205" s="29" t="str">
        <f>IF(Feuil2!$O205&lt;&gt;"",Feuil2!$O205*Feuil2!$M205*0.25,"")</f>
        <v/>
      </c>
      <c r="V205" s="29" t="str">
        <f>IF(Feuil2!$P205&lt;&gt;"",Feuil2!$P205*Feuil2!$M205*0.5,"")</f>
        <v/>
      </c>
      <c r="W205" s="29" t="str">
        <f>IF(Feuil2!$Q205&lt;&gt;"",Feuil2!$Q205*Feuil2!$M205*0.75,"")</f>
        <v/>
      </c>
      <c r="X205" s="29" t="str">
        <f>IF(Feuil2!$R205&lt;&gt;"",Feuil2!$R205*Feuil2!$M205*1,"")</f>
        <v/>
      </c>
      <c r="Y205" s="29" t="str">
        <f>IF(Feuil2!$N205="","",Feuil2!$M205-MAX(Feuil2!$U205:$X205))</f>
        <v/>
      </c>
      <c r="Z205" s="35"/>
      <c r="AA205" s="35"/>
      <c r="AB205" s="35"/>
      <c r="AC205" s="35"/>
      <c r="AD205" s="29"/>
      <c r="AE205" s="29"/>
      <c r="AF205" s="29"/>
      <c r="AG205" s="29"/>
      <c r="AH205" s="29"/>
    </row>
    <row r="206" spans="4:34" s="27" customFormat="1" x14ac:dyDescent="0.25">
      <c r="D206" s="29" t="s">
        <v>542</v>
      </c>
      <c r="E206" s="29" t="s">
        <v>508</v>
      </c>
      <c r="F206" s="29">
        <v>31</v>
      </c>
      <c r="G206" s="29" t="s">
        <v>517</v>
      </c>
      <c r="H206" s="30" t="s">
        <v>611</v>
      </c>
      <c r="I206" s="29" t="s">
        <v>263</v>
      </c>
      <c r="J206" s="29" t="s">
        <v>7</v>
      </c>
      <c r="K206" s="31">
        <v>41328</v>
      </c>
      <c r="L206" s="31">
        <v>41331</v>
      </c>
      <c r="M206" s="29">
        <v>120</v>
      </c>
      <c r="N206" s="29"/>
      <c r="O206" s="32"/>
      <c r="P206" s="29"/>
      <c r="Q206" s="29"/>
      <c r="R206" s="29"/>
      <c r="S206" s="33" t="str">
        <f>IF(AND(Feuil2!$O206="",Feuil2!$P206="",Feuil2!$Q206="",Feuil2!$R206=""),"",O206*$O$2+$P$2*P206+$Q$2*Q206+$R$2*R206)</f>
        <v/>
      </c>
      <c r="T206" s="29" t="str">
        <f t="shared" si="3"/>
        <v/>
      </c>
      <c r="U206" s="29" t="str">
        <f>IF(Feuil2!$O206&lt;&gt;"",Feuil2!$O206*Feuil2!$M206*0.25,"")</f>
        <v/>
      </c>
      <c r="V206" s="29" t="str">
        <f>IF(Feuil2!$P206&lt;&gt;"",Feuil2!$P206*Feuil2!$M206*0.5,"")</f>
        <v/>
      </c>
      <c r="W206" s="29" t="str">
        <f>IF(Feuil2!$Q206&lt;&gt;"",Feuil2!$Q206*Feuil2!$M206*0.75,"")</f>
        <v/>
      </c>
      <c r="X206" s="29" t="str">
        <f>IF(Feuil2!$R206&lt;&gt;"",Feuil2!$R206*Feuil2!$M206*1,"")</f>
        <v/>
      </c>
      <c r="Y206" s="29" t="str">
        <f>IF(Feuil2!$N206="","",Feuil2!$M206-MAX(Feuil2!$U206:$X206))</f>
        <v/>
      </c>
      <c r="Z206" s="35"/>
      <c r="AA206" s="35"/>
      <c r="AB206" s="35"/>
      <c r="AC206" s="35"/>
      <c r="AD206" s="29"/>
      <c r="AE206" s="29"/>
      <c r="AF206" s="29"/>
      <c r="AG206" s="29"/>
      <c r="AH206" s="29"/>
    </row>
    <row r="207" spans="4:34" s="27" customFormat="1" x14ac:dyDescent="0.25">
      <c r="D207" s="29" t="s">
        <v>542</v>
      </c>
      <c r="E207" s="29" t="s">
        <v>508</v>
      </c>
      <c r="F207" s="29">
        <v>31</v>
      </c>
      <c r="G207" s="29" t="s">
        <v>517</v>
      </c>
      <c r="H207" s="30" t="s">
        <v>612</v>
      </c>
      <c r="I207" s="29" t="s">
        <v>264</v>
      </c>
      <c r="J207" s="29" t="s">
        <v>7</v>
      </c>
      <c r="K207" s="31">
        <v>41328</v>
      </c>
      <c r="L207" s="31">
        <v>41330</v>
      </c>
      <c r="M207" s="29">
        <v>120</v>
      </c>
      <c r="N207" s="29"/>
      <c r="O207" s="32"/>
      <c r="P207" s="29"/>
      <c r="Q207" s="29"/>
      <c r="R207" s="29"/>
      <c r="S207" s="33" t="str">
        <f>IF(AND(Feuil2!$O207="",Feuil2!$P207="",Feuil2!$Q207="",Feuil2!$R207=""),"",O207*$O$2+$P$2*P207+$Q$2*Q207+$R$2*R207)</f>
        <v/>
      </c>
      <c r="T207" s="29" t="str">
        <f t="shared" si="3"/>
        <v/>
      </c>
      <c r="U207" s="29" t="str">
        <f>IF(Feuil2!$O207&lt;&gt;"",Feuil2!$O207*Feuil2!$M207*0.25,"")</f>
        <v/>
      </c>
      <c r="V207" s="29" t="str">
        <f>IF(Feuil2!$P207&lt;&gt;"",Feuil2!$P207*Feuil2!$M207*0.5,"")</f>
        <v/>
      </c>
      <c r="W207" s="29" t="str">
        <f>IF(Feuil2!$Q207&lt;&gt;"",Feuil2!$Q207*Feuil2!$M207*0.75,"")</f>
        <v/>
      </c>
      <c r="X207" s="29" t="str">
        <f>IF(Feuil2!$R207&lt;&gt;"",Feuil2!$R207*Feuil2!$M207*1,"")</f>
        <v/>
      </c>
      <c r="Y207" s="29" t="str">
        <f>IF(Feuil2!$N207="","",Feuil2!$M207-MAX(Feuil2!$U207:$X207))</f>
        <v/>
      </c>
      <c r="Z207" s="35"/>
      <c r="AA207" s="35"/>
      <c r="AB207" s="35"/>
      <c r="AC207" s="35"/>
      <c r="AD207" s="29"/>
      <c r="AE207" s="29"/>
      <c r="AF207" s="29"/>
      <c r="AG207" s="29"/>
      <c r="AH207" s="29"/>
    </row>
    <row r="208" spans="4:34" s="27" customFormat="1" x14ac:dyDescent="0.25">
      <c r="D208" s="29" t="s">
        <v>542</v>
      </c>
      <c r="E208" s="29" t="s">
        <v>508</v>
      </c>
      <c r="F208" s="29">
        <v>31</v>
      </c>
      <c r="G208" s="29" t="s">
        <v>523</v>
      </c>
      <c r="H208" s="30" t="s">
        <v>567</v>
      </c>
      <c r="I208" s="29" t="s">
        <v>417</v>
      </c>
      <c r="J208" s="29" t="s">
        <v>10</v>
      </c>
      <c r="K208" s="31">
        <v>41328</v>
      </c>
      <c r="L208" s="31">
        <v>41333</v>
      </c>
      <c r="M208" s="29">
        <v>120</v>
      </c>
      <c r="N208" s="29"/>
      <c r="O208" s="32"/>
      <c r="P208" s="29"/>
      <c r="Q208" s="29"/>
      <c r="R208" s="29"/>
      <c r="S208" s="33" t="str">
        <f>IF(AND(Feuil2!$O208="",Feuil2!$P208="",Feuil2!$Q208="",Feuil2!$R208=""),"",O208*$O$2+$P$2*P208+$Q$2*Q208+$R$2*R208)</f>
        <v/>
      </c>
      <c r="T208" s="29" t="str">
        <f t="shared" si="3"/>
        <v/>
      </c>
      <c r="U208" s="29" t="str">
        <f>IF(Feuil2!$O208&lt;&gt;"",Feuil2!$O208*Feuil2!$M208*0.25,"")</f>
        <v/>
      </c>
      <c r="V208" s="29" t="str">
        <f>IF(Feuil2!$P208&lt;&gt;"",Feuil2!$P208*Feuil2!$M208*0.5,"")</f>
        <v/>
      </c>
      <c r="W208" s="29" t="str">
        <f>IF(Feuil2!$Q208&lt;&gt;"",Feuil2!$Q208*Feuil2!$M208*0.75,"")</f>
        <v/>
      </c>
      <c r="X208" s="29" t="str">
        <f>IF(Feuil2!$R208&lt;&gt;"",Feuil2!$R208*Feuil2!$M208*1,"")</f>
        <v/>
      </c>
      <c r="Y208" s="29" t="str">
        <f>IF(Feuil2!$N208="","",Feuil2!$M208-MAX(Feuil2!$U208:$X208))</f>
        <v/>
      </c>
      <c r="Z208" s="35"/>
      <c r="AA208" s="35"/>
      <c r="AB208" s="35"/>
      <c r="AC208" s="35"/>
      <c r="AD208" s="29"/>
      <c r="AE208" s="29"/>
      <c r="AF208" s="29"/>
      <c r="AG208" s="29"/>
      <c r="AH208" s="29"/>
    </row>
    <row r="209" spans="4:34" s="27" customFormat="1" x14ac:dyDescent="0.25">
      <c r="D209" s="29" t="s">
        <v>542</v>
      </c>
      <c r="E209" s="29" t="s">
        <v>508</v>
      </c>
      <c r="F209" s="29">
        <v>31</v>
      </c>
      <c r="G209" s="29" t="s">
        <v>523</v>
      </c>
      <c r="H209" s="30" t="s">
        <v>567</v>
      </c>
      <c r="I209" s="29" t="s">
        <v>418</v>
      </c>
      <c r="J209" s="29" t="s">
        <v>10</v>
      </c>
      <c r="K209" s="31">
        <v>41328</v>
      </c>
      <c r="L209" s="31">
        <v>41333</v>
      </c>
      <c r="M209" s="29">
        <v>120</v>
      </c>
      <c r="N209" s="29"/>
      <c r="O209" s="32"/>
      <c r="P209" s="29"/>
      <c r="Q209" s="29"/>
      <c r="R209" s="29"/>
      <c r="S209" s="33" t="str">
        <f>IF(AND(Feuil2!$O209="",Feuil2!$P209="",Feuil2!$Q209="",Feuil2!$R209=""),"",O209*$O$2+$P$2*P209+$Q$2*Q209+$R$2*R209)</f>
        <v/>
      </c>
      <c r="T209" s="29" t="str">
        <f t="shared" si="3"/>
        <v/>
      </c>
      <c r="U209" s="29" t="str">
        <f>IF(Feuil2!$O209&lt;&gt;"",Feuil2!$O209*Feuil2!$M209*0.25,"")</f>
        <v/>
      </c>
      <c r="V209" s="29" t="str">
        <f>IF(Feuil2!$P209&lt;&gt;"",Feuil2!$P209*Feuil2!$M209*0.5,"")</f>
        <v/>
      </c>
      <c r="W209" s="29" t="str">
        <f>IF(Feuil2!$Q209&lt;&gt;"",Feuil2!$Q209*Feuil2!$M209*0.75,"")</f>
        <v/>
      </c>
      <c r="X209" s="29" t="str">
        <f>IF(Feuil2!$R209&lt;&gt;"",Feuil2!$R209*Feuil2!$M209*1,"")</f>
        <v/>
      </c>
      <c r="Y209" s="29" t="str">
        <f>IF(Feuil2!$N209="","",Feuil2!$M209-MAX(Feuil2!$U209:$X209))</f>
        <v/>
      </c>
      <c r="Z209" s="35"/>
      <c r="AA209" s="35"/>
      <c r="AB209" s="35"/>
      <c r="AC209" s="35"/>
      <c r="AD209" s="29"/>
      <c r="AE209" s="29"/>
      <c r="AF209" s="29"/>
      <c r="AG209" s="29"/>
      <c r="AH209" s="29"/>
    </row>
    <row r="210" spans="4:34" s="27" customFormat="1" x14ac:dyDescent="0.25">
      <c r="D210" s="29" t="s">
        <v>542</v>
      </c>
      <c r="E210" s="29" t="s">
        <v>508</v>
      </c>
      <c r="F210" s="29">
        <v>31</v>
      </c>
      <c r="G210" s="29" t="s">
        <v>523</v>
      </c>
      <c r="H210" s="30" t="s">
        <v>567</v>
      </c>
      <c r="I210" s="29" t="s">
        <v>109</v>
      </c>
      <c r="J210" s="29" t="s">
        <v>35</v>
      </c>
      <c r="K210" s="31">
        <v>41334</v>
      </c>
      <c r="L210" s="31">
        <v>41334</v>
      </c>
      <c r="M210" s="29">
        <v>120</v>
      </c>
      <c r="N210" s="29"/>
      <c r="O210" s="32"/>
      <c r="P210" s="29"/>
      <c r="Q210" s="29"/>
      <c r="R210" s="29"/>
      <c r="S210" s="33" t="str">
        <f>IF(AND(Feuil2!$O210="",Feuil2!$P210="",Feuil2!$Q210="",Feuil2!$R210=""),"",O210*$O$2+$P$2*P210+$Q$2*Q210+$R$2*R210)</f>
        <v/>
      </c>
      <c r="T210" s="29" t="str">
        <f t="shared" si="3"/>
        <v/>
      </c>
      <c r="U210" s="29" t="str">
        <f>IF(Feuil2!$O210&lt;&gt;"",Feuil2!$O210*Feuil2!$M210*0.25,"")</f>
        <v/>
      </c>
      <c r="V210" s="29" t="str">
        <f>IF(Feuil2!$P210&lt;&gt;"",Feuil2!$P210*Feuil2!$M210*0.5,"")</f>
        <v/>
      </c>
      <c r="W210" s="29" t="str">
        <f>IF(Feuil2!$Q210&lt;&gt;"",Feuil2!$Q210*Feuil2!$M210*0.75,"")</f>
        <v/>
      </c>
      <c r="X210" s="29" t="str">
        <f>IF(Feuil2!$R210&lt;&gt;"",Feuil2!$R210*Feuil2!$M210*1,"")</f>
        <v/>
      </c>
      <c r="Y210" s="29" t="str">
        <f>IF(Feuil2!$N210="","",Feuil2!$M210-MAX(Feuil2!$U210:$X210))</f>
        <v/>
      </c>
      <c r="Z210" s="35"/>
      <c r="AA210" s="35"/>
      <c r="AB210" s="35"/>
      <c r="AC210" s="35"/>
      <c r="AD210" s="29"/>
      <c r="AE210" s="29"/>
      <c r="AF210" s="29"/>
      <c r="AG210" s="29"/>
      <c r="AH210" s="29"/>
    </row>
    <row r="211" spans="4:34" s="27" customFormat="1" x14ac:dyDescent="0.25">
      <c r="D211" s="29" t="s">
        <v>542</v>
      </c>
      <c r="E211" s="29" t="s">
        <v>508</v>
      </c>
      <c r="F211" s="29">
        <v>32</v>
      </c>
      <c r="G211" s="29" t="s">
        <v>513</v>
      </c>
      <c r="H211" s="30" t="s">
        <v>568</v>
      </c>
      <c r="I211" s="29" t="s">
        <v>419</v>
      </c>
      <c r="J211" s="29" t="s">
        <v>29</v>
      </c>
      <c r="K211" s="31">
        <v>41316</v>
      </c>
      <c r="L211" s="31">
        <v>41322</v>
      </c>
      <c r="M211" s="29">
        <v>120</v>
      </c>
      <c r="N211" s="29"/>
      <c r="O211" s="32"/>
      <c r="P211" s="29"/>
      <c r="Q211" s="29"/>
      <c r="R211" s="29"/>
      <c r="S211" s="33" t="str">
        <f>IF(AND(Feuil2!$O211="",Feuil2!$P211="",Feuil2!$Q211="",Feuil2!$R211=""),"",O211*$O$2+$P$2*P211+$Q$2*Q211+$R$2*R211)</f>
        <v/>
      </c>
      <c r="T211" s="29" t="str">
        <f t="shared" si="3"/>
        <v/>
      </c>
      <c r="U211" s="29" t="str">
        <f>IF(Feuil2!$O211&lt;&gt;"",Feuil2!$O211*Feuil2!$M211*0.25,"")</f>
        <v/>
      </c>
      <c r="V211" s="29" t="str">
        <f>IF(Feuil2!$P211&lt;&gt;"",Feuil2!$P211*Feuil2!$M211*0.5,"")</f>
        <v/>
      </c>
      <c r="W211" s="29" t="str">
        <f>IF(Feuil2!$Q211&lt;&gt;"",Feuil2!$Q211*Feuil2!$M211*0.75,"")</f>
        <v/>
      </c>
      <c r="X211" s="29" t="str">
        <f>IF(Feuil2!$R211&lt;&gt;"",Feuil2!$R211*Feuil2!$M211*1,"")</f>
        <v/>
      </c>
      <c r="Y211" s="29" t="str">
        <f>IF(Feuil2!$N211="","",Feuil2!$M211-MAX(Feuil2!$U211:$X211))</f>
        <v/>
      </c>
      <c r="Z211" s="35"/>
      <c r="AA211" s="35"/>
      <c r="AB211" s="35"/>
      <c r="AC211" s="35"/>
      <c r="AD211" s="29"/>
      <c r="AE211" s="29"/>
      <c r="AF211" s="29"/>
      <c r="AG211" s="29"/>
      <c r="AH211" s="29"/>
    </row>
    <row r="212" spans="4:34" s="27" customFormat="1" x14ac:dyDescent="0.25">
      <c r="D212" s="29" t="s">
        <v>542</v>
      </c>
      <c r="E212" s="29" t="s">
        <v>508</v>
      </c>
      <c r="F212" s="29">
        <v>32</v>
      </c>
      <c r="G212" s="29" t="s">
        <v>513</v>
      </c>
      <c r="H212" s="30" t="s">
        <v>568</v>
      </c>
      <c r="I212" s="29" t="s">
        <v>243</v>
      </c>
      <c r="J212" s="29" t="s">
        <v>17</v>
      </c>
      <c r="K212" s="31">
        <v>41316</v>
      </c>
      <c r="L212" s="31">
        <v>41319</v>
      </c>
      <c r="M212" s="29">
        <v>120</v>
      </c>
      <c r="N212" s="29"/>
      <c r="O212" s="32"/>
      <c r="P212" s="29"/>
      <c r="Q212" s="29"/>
      <c r="R212" s="29"/>
      <c r="S212" s="33" t="str">
        <f>IF(AND(Feuil2!$O212="",Feuil2!$P212="",Feuil2!$Q212="",Feuil2!$R212=""),"",O212*$O$2+$P$2*P212+$Q$2*Q212+$R$2*R212)</f>
        <v/>
      </c>
      <c r="T212" s="29" t="str">
        <f t="shared" si="3"/>
        <v/>
      </c>
      <c r="U212" s="29" t="str">
        <f>IF(Feuil2!$O212&lt;&gt;"",Feuil2!$O212*Feuil2!$M212*0.25,"")</f>
        <v/>
      </c>
      <c r="V212" s="29" t="str">
        <f>IF(Feuil2!$P212&lt;&gt;"",Feuil2!$P212*Feuil2!$M212*0.5,"")</f>
        <v/>
      </c>
      <c r="W212" s="29" t="str">
        <f>IF(Feuil2!$Q212&lt;&gt;"",Feuil2!$Q212*Feuil2!$M212*0.75,"")</f>
        <v/>
      </c>
      <c r="X212" s="29" t="str">
        <f>IF(Feuil2!$R212&lt;&gt;"",Feuil2!$R212*Feuil2!$M212*1,"")</f>
        <v/>
      </c>
      <c r="Y212" s="29" t="str">
        <f>IF(Feuil2!$N212="","",Feuil2!$M212-MAX(Feuil2!$U212:$X212))</f>
        <v/>
      </c>
      <c r="Z212" s="35"/>
      <c r="AA212" s="35"/>
      <c r="AB212" s="35"/>
      <c r="AC212" s="35"/>
      <c r="AD212" s="29"/>
      <c r="AE212" s="29"/>
      <c r="AF212" s="29"/>
      <c r="AG212" s="29"/>
      <c r="AH212" s="29"/>
    </row>
    <row r="213" spans="4:34" s="27" customFormat="1" x14ac:dyDescent="0.25">
      <c r="D213" s="29" t="s">
        <v>542</v>
      </c>
      <c r="E213" s="29" t="s">
        <v>508</v>
      </c>
      <c r="F213" s="29">
        <v>32</v>
      </c>
      <c r="G213" s="29" t="s">
        <v>513</v>
      </c>
      <c r="H213" s="30" t="s">
        <v>568</v>
      </c>
      <c r="I213" s="29" t="s">
        <v>244</v>
      </c>
      <c r="J213" s="29" t="s">
        <v>20</v>
      </c>
      <c r="K213" s="31">
        <v>41342</v>
      </c>
      <c r="L213" s="31">
        <v>41345</v>
      </c>
      <c r="M213" s="29">
        <v>120</v>
      </c>
      <c r="N213" s="29"/>
      <c r="O213" s="32"/>
      <c r="P213" s="29"/>
      <c r="Q213" s="29"/>
      <c r="R213" s="29"/>
      <c r="S213" s="33" t="str">
        <f>IF(AND(Feuil2!$O213="",Feuil2!$P213="",Feuil2!$Q213="",Feuil2!$R213=""),"",O213*$O$2+$P$2*P213+$Q$2*Q213+$R$2*R213)</f>
        <v/>
      </c>
      <c r="T213" s="29" t="str">
        <f t="shared" si="3"/>
        <v/>
      </c>
      <c r="U213" s="29" t="str">
        <f>IF(Feuil2!$O213&lt;&gt;"",Feuil2!$O213*Feuil2!$M213*0.25,"")</f>
        <v/>
      </c>
      <c r="V213" s="29" t="str">
        <f>IF(Feuil2!$P213&lt;&gt;"",Feuil2!$P213*Feuil2!$M213*0.5,"")</f>
        <v/>
      </c>
      <c r="W213" s="29" t="str">
        <f>IF(Feuil2!$Q213&lt;&gt;"",Feuil2!$Q213*Feuil2!$M213*0.75,"")</f>
        <v/>
      </c>
      <c r="X213" s="29" t="str">
        <f>IF(Feuil2!$R213&lt;&gt;"",Feuil2!$R213*Feuil2!$M213*1,"")</f>
        <v/>
      </c>
      <c r="Y213" s="29" t="str">
        <f>IF(Feuil2!$N213="","",Feuil2!$M213-MAX(Feuil2!$U213:$X213))</f>
        <v/>
      </c>
      <c r="Z213" s="35"/>
      <c r="AA213" s="35"/>
      <c r="AB213" s="35"/>
      <c r="AC213" s="35"/>
      <c r="AD213" s="29"/>
      <c r="AE213" s="29"/>
      <c r="AF213" s="29"/>
      <c r="AG213" s="29"/>
      <c r="AH213" s="29"/>
    </row>
    <row r="214" spans="4:34" s="27" customFormat="1" x14ac:dyDescent="0.25">
      <c r="D214" s="29" t="s">
        <v>542</v>
      </c>
      <c r="E214" s="29" t="s">
        <v>508</v>
      </c>
      <c r="F214" s="29">
        <v>32</v>
      </c>
      <c r="G214" s="29" t="s">
        <v>517</v>
      </c>
      <c r="H214" s="30" t="s">
        <v>620</v>
      </c>
      <c r="I214" s="29" t="s">
        <v>245</v>
      </c>
      <c r="J214" s="29" t="s">
        <v>108</v>
      </c>
      <c r="K214" s="31">
        <v>41322</v>
      </c>
      <c r="L214" s="31">
        <v>41324</v>
      </c>
      <c r="M214" s="29">
        <v>120</v>
      </c>
      <c r="N214" s="29"/>
      <c r="O214" s="32"/>
      <c r="P214" s="29"/>
      <c r="Q214" s="29"/>
      <c r="R214" s="29"/>
      <c r="S214" s="33" t="str">
        <f>IF(AND(Feuil2!$O214="",Feuil2!$P214="",Feuil2!$Q214="",Feuil2!$R214=""),"",O214*$O$2+$P$2*P214+$Q$2*Q214+$R$2*R214)</f>
        <v/>
      </c>
      <c r="T214" s="29" t="str">
        <f t="shared" si="3"/>
        <v/>
      </c>
      <c r="U214" s="29" t="str">
        <f>IF(Feuil2!$O214&lt;&gt;"",Feuil2!$O214*Feuil2!$M214*0.25,"")</f>
        <v/>
      </c>
      <c r="V214" s="29" t="str">
        <f>IF(Feuil2!$P214&lt;&gt;"",Feuil2!$P214*Feuil2!$M214*0.5,"")</f>
        <v/>
      </c>
      <c r="W214" s="29" t="str">
        <f>IF(Feuil2!$Q214&lt;&gt;"",Feuil2!$Q214*Feuil2!$M214*0.75,"")</f>
        <v/>
      </c>
      <c r="X214" s="29" t="str">
        <f>IF(Feuil2!$R214&lt;&gt;"",Feuil2!$R214*Feuil2!$M214*1,"")</f>
        <v/>
      </c>
      <c r="Y214" s="29" t="str">
        <f>IF(Feuil2!$N214="","",Feuil2!$M214-MAX(Feuil2!$U214:$X214))</f>
        <v/>
      </c>
      <c r="Z214" s="35"/>
      <c r="AA214" s="35"/>
      <c r="AB214" s="35"/>
      <c r="AC214" s="35"/>
      <c r="AD214" s="29"/>
      <c r="AE214" s="29"/>
      <c r="AF214" s="29"/>
      <c r="AG214" s="29"/>
      <c r="AH214" s="29"/>
    </row>
    <row r="215" spans="4:34" s="27" customFormat="1" x14ac:dyDescent="0.25">
      <c r="D215" s="29" t="s">
        <v>542</v>
      </c>
      <c r="E215" s="29" t="s">
        <v>508</v>
      </c>
      <c r="F215" s="29">
        <v>33</v>
      </c>
      <c r="G215" s="29" t="s">
        <v>513</v>
      </c>
      <c r="H215" s="30" t="s">
        <v>580</v>
      </c>
      <c r="I215" s="29" t="s">
        <v>172</v>
      </c>
      <c r="J215" s="29" t="s">
        <v>5</v>
      </c>
      <c r="K215" s="31">
        <v>41319</v>
      </c>
      <c r="L215" s="31">
        <v>41320</v>
      </c>
      <c r="M215" s="29">
        <v>120</v>
      </c>
      <c r="N215" s="29"/>
      <c r="O215" s="32"/>
      <c r="P215" s="29"/>
      <c r="Q215" s="29"/>
      <c r="R215" s="29"/>
      <c r="S215" s="33" t="str">
        <f>IF(AND(Feuil2!$O215="",Feuil2!$P215="",Feuil2!$Q215="",Feuil2!$R215=""),"",O215*$O$2+$P$2*P215+$Q$2*Q215+$R$2*R215)</f>
        <v/>
      </c>
      <c r="T215" s="29" t="str">
        <f t="shared" si="3"/>
        <v/>
      </c>
      <c r="U215" s="29" t="str">
        <f>IF(Feuil2!$O215&lt;&gt;"",Feuil2!$O215*Feuil2!$M215*0.25,"")</f>
        <v/>
      </c>
      <c r="V215" s="29" t="str">
        <f>IF(Feuil2!$P215&lt;&gt;"",Feuil2!$P215*Feuil2!$M215*0.5,"")</f>
        <v/>
      </c>
      <c r="W215" s="29" t="str">
        <f>IF(Feuil2!$Q215&lt;&gt;"",Feuil2!$Q215*Feuil2!$M215*0.75,"")</f>
        <v/>
      </c>
      <c r="X215" s="29" t="str">
        <f>IF(Feuil2!$R215&lt;&gt;"",Feuil2!$R215*Feuil2!$M215*1,"")</f>
        <v/>
      </c>
      <c r="Y215" s="29" t="str">
        <f>IF(Feuil2!$N215="","",Feuil2!$M215-MAX(Feuil2!$U215:$X215))</f>
        <v/>
      </c>
      <c r="Z215" s="35"/>
      <c r="AA215" s="35"/>
      <c r="AB215" s="35"/>
      <c r="AC215" s="35"/>
      <c r="AD215" s="29"/>
      <c r="AE215" s="29"/>
      <c r="AF215" s="29"/>
      <c r="AG215" s="29"/>
      <c r="AH215" s="29"/>
    </row>
    <row r="216" spans="4:34" s="27" customFormat="1" x14ac:dyDescent="0.25">
      <c r="D216" s="29" t="s">
        <v>542</v>
      </c>
      <c r="E216" s="29" t="s">
        <v>508</v>
      </c>
      <c r="F216" s="29">
        <v>33</v>
      </c>
      <c r="G216" s="29" t="s">
        <v>523</v>
      </c>
      <c r="H216" s="30" t="s">
        <v>589</v>
      </c>
      <c r="I216" s="29" t="s">
        <v>428</v>
      </c>
      <c r="J216" s="29" t="s">
        <v>15</v>
      </c>
      <c r="K216" s="31">
        <v>41330</v>
      </c>
      <c r="L216" s="31">
        <v>41335</v>
      </c>
      <c r="M216" s="29">
        <v>120</v>
      </c>
      <c r="N216" s="29"/>
      <c r="O216" s="32"/>
      <c r="P216" s="29"/>
      <c r="Q216" s="29"/>
      <c r="R216" s="29"/>
      <c r="S216" s="33" t="str">
        <f>IF(AND(Feuil2!$O216="",Feuil2!$P216="",Feuil2!$Q216="",Feuil2!$R216=""),"",O216*$O$2+$P$2*P216+$Q$2*Q216+$R$2*R216)</f>
        <v/>
      </c>
      <c r="T216" s="29" t="str">
        <f t="shared" si="3"/>
        <v/>
      </c>
      <c r="U216" s="29" t="str">
        <f>IF(Feuil2!$O216&lt;&gt;"",Feuil2!$O216*Feuil2!$M216*0.25,"")</f>
        <v/>
      </c>
      <c r="V216" s="29" t="str">
        <f>IF(Feuil2!$P216&lt;&gt;"",Feuil2!$P216*Feuil2!$M216*0.5,"")</f>
        <v/>
      </c>
      <c r="W216" s="29" t="str">
        <f>IF(Feuil2!$Q216&lt;&gt;"",Feuil2!$Q216*Feuil2!$M216*0.75,"")</f>
        <v/>
      </c>
      <c r="X216" s="29" t="str">
        <f>IF(Feuil2!$R216&lt;&gt;"",Feuil2!$R216*Feuil2!$M216*1,"")</f>
        <v/>
      </c>
      <c r="Y216" s="29" t="str">
        <f>IF(Feuil2!$N216="","",Feuil2!$M216-MAX(Feuil2!$U216:$X216))</f>
        <v/>
      </c>
      <c r="Z216" s="35"/>
      <c r="AA216" s="35"/>
      <c r="AB216" s="35"/>
      <c r="AC216" s="35"/>
      <c r="AD216" s="29"/>
      <c r="AE216" s="29"/>
      <c r="AF216" s="29"/>
      <c r="AG216" s="29"/>
      <c r="AH216" s="29"/>
    </row>
    <row r="217" spans="4:34" s="27" customFormat="1" x14ac:dyDescent="0.25">
      <c r="D217" s="29" t="s">
        <v>542</v>
      </c>
      <c r="E217" s="29" t="s">
        <v>508</v>
      </c>
      <c r="F217" s="29">
        <v>33</v>
      </c>
      <c r="G217" s="29" t="s">
        <v>523</v>
      </c>
      <c r="H217" s="30" t="s">
        <v>590</v>
      </c>
      <c r="I217" s="29" t="s">
        <v>287</v>
      </c>
      <c r="J217" s="29" t="s">
        <v>15</v>
      </c>
      <c r="K217" s="31">
        <v>41330</v>
      </c>
      <c r="L217" s="31">
        <v>41334</v>
      </c>
      <c r="M217" s="29">
        <v>120</v>
      </c>
      <c r="N217" s="29"/>
      <c r="O217" s="32"/>
      <c r="P217" s="29"/>
      <c r="Q217" s="29"/>
      <c r="R217" s="29"/>
      <c r="S217" s="33" t="str">
        <f>IF(AND(Feuil2!$O217="",Feuil2!$P217="",Feuil2!$Q217="",Feuil2!$R217=""),"",O217*$O$2+$P$2*P217+$Q$2*Q217+$R$2*R217)</f>
        <v/>
      </c>
      <c r="T217" s="29" t="str">
        <f t="shared" si="3"/>
        <v/>
      </c>
      <c r="U217" s="29" t="str">
        <f>IF(Feuil2!$O217&lt;&gt;"",Feuil2!$O217*Feuil2!$M217*0.25,"")</f>
        <v/>
      </c>
      <c r="V217" s="29" t="str">
        <f>IF(Feuil2!$P217&lt;&gt;"",Feuil2!$P217*Feuil2!$M217*0.5,"")</f>
        <v/>
      </c>
      <c r="W217" s="29" t="str">
        <f>IF(Feuil2!$Q217&lt;&gt;"",Feuil2!$Q217*Feuil2!$M217*0.75,"")</f>
        <v/>
      </c>
      <c r="X217" s="29" t="str">
        <f>IF(Feuil2!$R217&lt;&gt;"",Feuil2!$R217*Feuil2!$M217*1,"")</f>
        <v/>
      </c>
      <c r="Y217" s="29" t="str">
        <f>IF(Feuil2!$N217="","",Feuil2!$M217-MAX(Feuil2!$U217:$X217))</f>
        <v/>
      </c>
      <c r="Z217" s="35"/>
      <c r="AA217" s="35"/>
      <c r="AB217" s="35"/>
      <c r="AC217" s="35"/>
      <c r="AD217" s="29"/>
      <c r="AE217" s="29"/>
      <c r="AF217" s="29"/>
      <c r="AG217" s="29"/>
      <c r="AH217" s="29"/>
    </row>
    <row r="218" spans="4:34" s="27" customFormat="1" x14ac:dyDescent="0.25">
      <c r="D218" s="29" t="s">
        <v>542</v>
      </c>
      <c r="E218" s="29" t="s">
        <v>508</v>
      </c>
      <c r="F218" s="29">
        <v>34</v>
      </c>
      <c r="G218" s="29" t="s">
        <v>513</v>
      </c>
      <c r="H218" s="30" t="s">
        <v>595</v>
      </c>
      <c r="I218" s="29" t="s">
        <v>257</v>
      </c>
      <c r="J218" s="29" t="s">
        <v>17</v>
      </c>
      <c r="K218" s="31">
        <v>41317</v>
      </c>
      <c r="L218" s="31">
        <v>41320</v>
      </c>
      <c r="M218" s="29">
        <v>120</v>
      </c>
      <c r="N218" s="29"/>
      <c r="O218" s="32"/>
      <c r="P218" s="29"/>
      <c r="Q218" s="29"/>
      <c r="R218" s="29"/>
      <c r="S218" s="33" t="str">
        <f>IF(AND(Feuil2!$O218="",Feuil2!$P218="",Feuil2!$Q218="",Feuil2!$R218=""),"",O218*$O$2+$P$2*P218+$Q$2*Q218+$R$2*R218)</f>
        <v/>
      </c>
      <c r="T218" s="29" t="str">
        <f t="shared" si="3"/>
        <v/>
      </c>
      <c r="U218" s="29" t="str">
        <f>IF(Feuil2!$O218&lt;&gt;"",Feuil2!$O218*Feuil2!$M218*0.25,"")</f>
        <v/>
      </c>
      <c r="V218" s="29" t="str">
        <f>IF(Feuil2!$P218&lt;&gt;"",Feuil2!$P218*Feuil2!$M218*0.5,"")</f>
        <v/>
      </c>
      <c r="W218" s="29" t="str">
        <f>IF(Feuil2!$Q218&lt;&gt;"",Feuil2!$Q218*Feuil2!$M218*0.75,"")</f>
        <v/>
      </c>
      <c r="X218" s="29" t="str">
        <f>IF(Feuil2!$R218&lt;&gt;"",Feuil2!$R218*Feuil2!$M218*1,"")</f>
        <v/>
      </c>
      <c r="Y218" s="29" t="str">
        <f>IF(Feuil2!$N218="","",Feuil2!$M218-MAX(Feuil2!$U218:$X218))</f>
        <v/>
      </c>
      <c r="Z218" s="35"/>
      <c r="AA218" s="35"/>
      <c r="AB218" s="35"/>
      <c r="AC218" s="35"/>
      <c r="AD218" s="29"/>
      <c r="AE218" s="29"/>
      <c r="AF218" s="29"/>
      <c r="AG218" s="29"/>
      <c r="AH218" s="29"/>
    </row>
    <row r="219" spans="4:34" s="27" customFormat="1" x14ac:dyDescent="0.25">
      <c r="D219" s="29" t="s">
        <v>542</v>
      </c>
      <c r="E219" s="29" t="s">
        <v>508</v>
      </c>
      <c r="F219" s="29">
        <v>34</v>
      </c>
      <c r="G219" s="29" t="s">
        <v>523</v>
      </c>
      <c r="H219" s="30" t="s">
        <v>600</v>
      </c>
      <c r="I219" s="29" t="s">
        <v>290</v>
      </c>
      <c r="J219" s="29" t="s">
        <v>9</v>
      </c>
      <c r="K219" s="31">
        <v>41317</v>
      </c>
      <c r="L219" s="31">
        <v>41321</v>
      </c>
      <c r="M219" s="29">
        <v>120</v>
      </c>
      <c r="N219" s="29"/>
      <c r="O219" s="32"/>
      <c r="P219" s="29"/>
      <c r="Q219" s="29"/>
      <c r="R219" s="29"/>
      <c r="S219" s="33" t="str">
        <f>IF(AND(Feuil2!$O219="",Feuil2!$P219="",Feuil2!$Q219="",Feuil2!$R219=""),"",O219*$O$2+$P$2*P219+$Q$2*Q219+$R$2*R219)</f>
        <v/>
      </c>
      <c r="T219" s="29" t="str">
        <f t="shared" si="3"/>
        <v/>
      </c>
      <c r="U219" s="29" t="str">
        <f>IF(Feuil2!$O219&lt;&gt;"",Feuil2!$O219*Feuil2!$M219*0.25,"")</f>
        <v/>
      </c>
      <c r="V219" s="29" t="str">
        <f>IF(Feuil2!$P219&lt;&gt;"",Feuil2!$P219*Feuil2!$M219*0.5,"")</f>
        <v/>
      </c>
      <c r="W219" s="29" t="str">
        <f>IF(Feuil2!$Q219&lt;&gt;"",Feuil2!$Q219*Feuil2!$M219*0.75,"")</f>
        <v/>
      </c>
      <c r="X219" s="29" t="str">
        <f>IF(Feuil2!$R219&lt;&gt;"",Feuil2!$R219*Feuil2!$M219*1,"")</f>
        <v/>
      </c>
      <c r="Y219" s="29" t="str">
        <f>IF(Feuil2!$N219="","",Feuil2!$M219-MAX(Feuil2!$U219:$X219))</f>
        <v/>
      </c>
      <c r="Z219" s="35"/>
      <c r="AA219" s="35"/>
      <c r="AB219" s="35"/>
      <c r="AC219" s="35"/>
      <c r="AD219" s="29"/>
      <c r="AE219" s="29"/>
      <c r="AF219" s="29"/>
      <c r="AG219" s="29"/>
      <c r="AH219" s="29"/>
    </row>
    <row r="220" spans="4:34" s="27" customFormat="1" x14ac:dyDescent="0.25">
      <c r="D220" s="29" t="s">
        <v>542</v>
      </c>
      <c r="E220" s="29" t="s">
        <v>508</v>
      </c>
      <c r="F220" s="29">
        <v>34</v>
      </c>
      <c r="G220" s="29" t="s">
        <v>523</v>
      </c>
      <c r="H220" s="30" t="s">
        <v>600</v>
      </c>
      <c r="I220" s="29" t="s">
        <v>292</v>
      </c>
      <c r="J220" s="29" t="s">
        <v>9</v>
      </c>
      <c r="K220" s="31">
        <v>41328</v>
      </c>
      <c r="L220" s="31">
        <v>41331</v>
      </c>
      <c r="M220" s="29">
        <v>120</v>
      </c>
      <c r="N220" s="29"/>
      <c r="O220" s="32"/>
      <c r="P220" s="29"/>
      <c r="Q220" s="29"/>
      <c r="R220" s="29"/>
      <c r="S220" s="33" t="str">
        <f>IF(AND(Feuil2!$O220="",Feuil2!$P220="",Feuil2!$Q220="",Feuil2!$R220=""),"",O220*$O$2+$P$2*P220+$Q$2*Q220+$R$2*R220)</f>
        <v/>
      </c>
      <c r="T220" s="29" t="str">
        <f t="shared" si="3"/>
        <v/>
      </c>
      <c r="U220" s="29" t="str">
        <f>IF(Feuil2!$O220&lt;&gt;"",Feuil2!$O220*Feuil2!$M220*0.25,"")</f>
        <v/>
      </c>
      <c r="V220" s="29" t="str">
        <f>IF(Feuil2!$P220&lt;&gt;"",Feuil2!$P220*Feuil2!$M220*0.5,"")</f>
        <v/>
      </c>
      <c r="W220" s="29" t="str">
        <f>IF(Feuil2!$Q220&lt;&gt;"",Feuil2!$Q220*Feuil2!$M220*0.75,"")</f>
        <v/>
      </c>
      <c r="X220" s="29" t="str">
        <f>IF(Feuil2!$R220&lt;&gt;"",Feuil2!$R220*Feuil2!$M220*1,"")</f>
        <v/>
      </c>
      <c r="Y220" s="29" t="str">
        <f>IF(Feuil2!$N220="","",Feuil2!$M220-MAX(Feuil2!$U220:$X220))</f>
        <v/>
      </c>
      <c r="Z220" s="35"/>
      <c r="AA220" s="35"/>
      <c r="AB220" s="35"/>
      <c r="AC220" s="35"/>
      <c r="AD220" s="29"/>
      <c r="AE220" s="29"/>
      <c r="AF220" s="29"/>
      <c r="AG220" s="29"/>
      <c r="AH220" s="29"/>
    </row>
    <row r="221" spans="4:34" s="27" customFormat="1" x14ac:dyDescent="0.25">
      <c r="D221" s="29" t="s">
        <v>542</v>
      </c>
      <c r="E221" s="29" t="s">
        <v>508</v>
      </c>
      <c r="F221" s="29">
        <v>34</v>
      </c>
      <c r="G221" s="29" t="s">
        <v>523</v>
      </c>
      <c r="H221" s="30" t="s">
        <v>600</v>
      </c>
      <c r="I221" s="29" t="s">
        <v>289</v>
      </c>
      <c r="J221" s="29" t="s">
        <v>9</v>
      </c>
      <c r="K221" s="31">
        <v>41330</v>
      </c>
      <c r="L221" s="31">
        <v>41333</v>
      </c>
      <c r="M221" s="29">
        <v>120</v>
      </c>
      <c r="N221" s="29"/>
      <c r="O221" s="32"/>
      <c r="P221" s="29"/>
      <c r="Q221" s="29"/>
      <c r="R221" s="29"/>
      <c r="S221" s="33" t="str">
        <f>IF(AND(Feuil2!$O221="",Feuil2!$P221="",Feuil2!$Q221="",Feuil2!$R221=""),"",O221*$O$2+$P$2*P221+$Q$2*Q221+$R$2*R221)</f>
        <v/>
      </c>
      <c r="T221" s="29" t="str">
        <f t="shared" si="3"/>
        <v/>
      </c>
      <c r="U221" s="29" t="str">
        <f>IF(Feuil2!$O221&lt;&gt;"",Feuil2!$O221*Feuil2!$M221*0.25,"")</f>
        <v/>
      </c>
      <c r="V221" s="29" t="str">
        <f>IF(Feuil2!$P221&lt;&gt;"",Feuil2!$P221*Feuil2!$M221*0.5,"")</f>
        <v/>
      </c>
      <c r="W221" s="29" t="str">
        <f>IF(Feuil2!$Q221&lt;&gt;"",Feuil2!$Q221*Feuil2!$M221*0.75,"")</f>
        <v/>
      </c>
      <c r="X221" s="29" t="str">
        <f>IF(Feuil2!$R221&lt;&gt;"",Feuil2!$R221*Feuil2!$M221*1,"")</f>
        <v/>
      </c>
      <c r="Y221" s="29" t="str">
        <f>IF(Feuil2!$N221="","",Feuil2!$M221-MAX(Feuil2!$U221:$X221))</f>
        <v/>
      </c>
      <c r="Z221" s="35"/>
      <c r="AA221" s="35"/>
      <c r="AB221" s="35"/>
      <c r="AC221" s="35"/>
      <c r="AD221" s="29"/>
      <c r="AE221" s="29"/>
      <c r="AF221" s="29"/>
      <c r="AG221" s="29"/>
      <c r="AH221" s="29"/>
    </row>
    <row r="222" spans="4:34" s="27" customFormat="1" x14ac:dyDescent="0.25">
      <c r="D222" s="29" t="s">
        <v>634</v>
      </c>
      <c r="E222" s="29" t="s">
        <v>536</v>
      </c>
      <c r="F222" s="29">
        <v>54</v>
      </c>
      <c r="G222" s="29" t="s">
        <v>537</v>
      </c>
      <c r="H222" s="30" t="s">
        <v>647</v>
      </c>
      <c r="I222" s="29" t="s">
        <v>490</v>
      </c>
      <c r="J222" s="29" t="s">
        <v>18</v>
      </c>
      <c r="K222" s="31">
        <v>41329</v>
      </c>
      <c r="L222" s="31">
        <v>41331</v>
      </c>
      <c r="M222" s="29">
        <v>120</v>
      </c>
      <c r="N222" s="29"/>
      <c r="O222" s="32"/>
      <c r="P222" s="29"/>
      <c r="Q222" s="29"/>
      <c r="R222" s="29"/>
      <c r="S222" s="33" t="str">
        <f>IF(AND(Feuil2!$O222="",Feuil2!$P222="",Feuil2!$Q222="",Feuil2!$R222=""),"",O222*$O$2+$P$2*P222+$Q$2*Q222+$R$2*R222)</f>
        <v/>
      </c>
      <c r="T222" s="29" t="str">
        <f t="shared" si="3"/>
        <v/>
      </c>
      <c r="U222" s="29" t="str">
        <f>IF(Feuil2!$O222&lt;&gt;"",Feuil2!$O222*Feuil2!$M222*0.25,"")</f>
        <v/>
      </c>
      <c r="V222" s="29" t="str">
        <f>IF(Feuil2!$P222&lt;&gt;"",Feuil2!$P222*Feuil2!$M222*0.5,"")</f>
        <v/>
      </c>
      <c r="W222" s="29" t="str">
        <f>IF(Feuil2!$Q222&lt;&gt;"",Feuil2!$Q222*Feuil2!$M222*0.75,"")</f>
        <v/>
      </c>
      <c r="X222" s="29" t="str">
        <f>IF(Feuil2!$R222&lt;&gt;"",Feuil2!$R222*Feuil2!$M222*1,"")</f>
        <v/>
      </c>
      <c r="Y222" s="29" t="str">
        <f>IF(Feuil2!$N222="","",Feuil2!$M222-MAX(Feuil2!$U222:$X222))</f>
        <v/>
      </c>
      <c r="Z222" s="35"/>
      <c r="AA222" s="35"/>
      <c r="AB222" s="35"/>
      <c r="AC222" s="35"/>
      <c r="AD222" s="29"/>
      <c r="AE222" s="29"/>
      <c r="AF222" s="29"/>
      <c r="AG222" s="29"/>
      <c r="AH222" s="29"/>
    </row>
    <row r="223" spans="4:34" s="27" customFormat="1" x14ac:dyDescent="0.25">
      <c r="D223" s="29" t="s">
        <v>634</v>
      </c>
      <c r="E223" s="29" t="s">
        <v>536</v>
      </c>
      <c r="F223" s="29">
        <v>54</v>
      </c>
      <c r="G223" s="29" t="s">
        <v>537</v>
      </c>
      <c r="H223" s="30" t="s">
        <v>650</v>
      </c>
      <c r="I223" s="29" t="s">
        <v>491</v>
      </c>
      <c r="J223" s="29" t="s">
        <v>18</v>
      </c>
      <c r="K223" s="31">
        <v>41330</v>
      </c>
      <c r="L223" s="31">
        <v>41332</v>
      </c>
      <c r="M223" s="29">
        <v>120</v>
      </c>
      <c r="N223" s="29"/>
      <c r="O223" s="32"/>
      <c r="P223" s="29"/>
      <c r="Q223" s="29"/>
      <c r="R223" s="29"/>
      <c r="S223" s="33" t="str">
        <f>IF(AND(Feuil2!$O223="",Feuil2!$P223="",Feuil2!$Q223="",Feuil2!$R223=""),"",O223*$O$2+$P$2*P223+$Q$2*Q223+$R$2*R223)</f>
        <v/>
      </c>
      <c r="T223" s="29" t="str">
        <f t="shared" si="3"/>
        <v/>
      </c>
      <c r="U223" s="29" t="str">
        <f>IF(Feuil2!$O223&lt;&gt;"",Feuil2!$O223*Feuil2!$M223*0.25,"")</f>
        <v/>
      </c>
      <c r="V223" s="29" t="str">
        <f>IF(Feuil2!$P223&lt;&gt;"",Feuil2!$P223*Feuil2!$M223*0.5,"")</f>
        <v/>
      </c>
      <c r="W223" s="29" t="str">
        <f>IF(Feuil2!$Q223&lt;&gt;"",Feuil2!$Q223*Feuil2!$M223*0.75,"")</f>
        <v/>
      </c>
      <c r="X223" s="29" t="str">
        <f>IF(Feuil2!$R223&lt;&gt;"",Feuil2!$R223*Feuil2!$M223*1,"")</f>
        <v/>
      </c>
      <c r="Y223" s="29" t="str">
        <f>IF(Feuil2!$N223="","",Feuil2!$M223-MAX(Feuil2!$U223:$X223))</f>
        <v/>
      </c>
      <c r="Z223" s="35"/>
      <c r="AA223" s="35"/>
      <c r="AB223" s="35"/>
      <c r="AC223" s="35"/>
      <c r="AD223" s="29"/>
      <c r="AE223" s="29"/>
      <c r="AF223" s="29"/>
      <c r="AG223" s="29"/>
      <c r="AH223" s="29"/>
    </row>
    <row r="224" spans="4:34" s="27" customFormat="1" x14ac:dyDescent="0.25">
      <c r="D224" s="29" t="s">
        <v>542</v>
      </c>
      <c r="E224" s="29" t="s">
        <v>508</v>
      </c>
      <c r="F224" s="29">
        <v>33</v>
      </c>
      <c r="G224" s="29" t="s">
        <v>523</v>
      </c>
      <c r="H224" s="30" t="s">
        <v>590</v>
      </c>
      <c r="I224" s="29" t="s">
        <v>275</v>
      </c>
      <c r="J224" s="29" t="s">
        <v>9</v>
      </c>
      <c r="K224" s="31">
        <v>41330</v>
      </c>
      <c r="L224" s="31">
        <v>41333</v>
      </c>
      <c r="M224" s="29">
        <v>119</v>
      </c>
      <c r="N224" s="29"/>
      <c r="O224" s="32"/>
      <c r="P224" s="29"/>
      <c r="Q224" s="29"/>
      <c r="R224" s="29"/>
      <c r="S224" s="33" t="str">
        <f>IF(AND(Feuil2!$O224="",Feuil2!$P224="",Feuil2!$Q224="",Feuil2!$R224=""),"",O224*$O$2+$P$2*P224+$Q$2*Q224+$R$2*R224)</f>
        <v/>
      </c>
      <c r="T224" s="29" t="str">
        <f t="shared" si="3"/>
        <v/>
      </c>
      <c r="U224" s="29" t="str">
        <f>IF(Feuil2!$O224&lt;&gt;"",Feuil2!$O224*Feuil2!$M224*0.25,"")</f>
        <v/>
      </c>
      <c r="V224" s="29" t="str">
        <f>IF(Feuil2!$P224&lt;&gt;"",Feuil2!$P224*Feuil2!$M224*0.5,"")</f>
        <v/>
      </c>
      <c r="W224" s="29" t="str">
        <f>IF(Feuil2!$Q224&lt;&gt;"",Feuil2!$Q224*Feuil2!$M224*0.75,"")</f>
        <v/>
      </c>
      <c r="X224" s="29" t="str">
        <f>IF(Feuil2!$R224&lt;&gt;"",Feuil2!$R224*Feuil2!$M224*1,"")</f>
        <v/>
      </c>
      <c r="Y224" s="29" t="str">
        <f>IF(Feuil2!$N224="","",Feuil2!$M224-MAX(Feuil2!$U224:$X224))</f>
        <v/>
      </c>
      <c r="Z224" s="35"/>
      <c r="AA224" s="35"/>
      <c r="AB224" s="35"/>
      <c r="AC224" s="35"/>
      <c r="AD224" s="29"/>
      <c r="AE224" s="29"/>
      <c r="AF224" s="29"/>
      <c r="AG224" s="29"/>
      <c r="AH224" s="29"/>
    </row>
    <row r="225" spans="4:34" s="27" customFormat="1" x14ac:dyDescent="0.25">
      <c r="D225" s="29" t="s">
        <v>542</v>
      </c>
      <c r="E225" s="29" t="s">
        <v>508</v>
      </c>
      <c r="F225" s="29">
        <v>33</v>
      </c>
      <c r="G225" s="29" t="s">
        <v>577</v>
      </c>
      <c r="H225" s="30" t="s">
        <v>592</v>
      </c>
      <c r="I225" s="29" t="s">
        <v>197</v>
      </c>
      <c r="J225" s="29" t="s">
        <v>26</v>
      </c>
      <c r="K225" s="31">
        <v>41325</v>
      </c>
      <c r="L225" s="31">
        <v>41328</v>
      </c>
      <c r="M225" s="29">
        <v>112</v>
      </c>
      <c r="N225" s="29"/>
      <c r="O225" s="32"/>
      <c r="P225" s="29"/>
      <c r="Q225" s="29"/>
      <c r="R225" s="29"/>
      <c r="S225" s="33" t="str">
        <f>IF(AND(Feuil2!$O225="",Feuil2!$P225="",Feuil2!$Q225="",Feuil2!$R225=""),"",O225*$O$2+$P$2*P225+$Q$2*Q225+$R$2*R225)</f>
        <v/>
      </c>
      <c r="T225" s="29" t="str">
        <f t="shared" si="3"/>
        <v/>
      </c>
      <c r="U225" s="29" t="str">
        <f>IF(Feuil2!$O225&lt;&gt;"",Feuil2!$O225*Feuil2!$M225*0.25,"")</f>
        <v/>
      </c>
      <c r="V225" s="29" t="str">
        <f>IF(Feuil2!$P225&lt;&gt;"",Feuil2!$P225*Feuil2!$M225*0.5,"")</f>
        <v/>
      </c>
      <c r="W225" s="29" t="str">
        <f>IF(Feuil2!$Q225&lt;&gt;"",Feuil2!$Q225*Feuil2!$M225*0.75,"")</f>
        <v/>
      </c>
      <c r="X225" s="29" t="str">
        <f>IF(Feuil2!$R225&lt;&gt;"",Feuil2!$R225*Feuil2!$M225*1,"")</f>
        <v/>
      </c>
      <c r="Y225" s="29" t="str">
        <f>IF(Feuil2!$N225="","",Feuil2!$M225-MAX(Feuil2!$U225:$X225))</f>
        <v/>
      </c>
      <c r="Z225" s="35"/>
      <c r="AA225" s="35"/>
      <c r="AB225" s="35"/>
      <c r="AC225" s="35"/>
      <c r="AD225" s="29"/>
      <c r="AE225" s="29"/>
      <c r="AF225" s="29"/>
      <c r="AG225" s="29"/>
      <c r="AH225" s="29"/>
    </row>
    <row r="226" spans="4:34" s="27" customFormat="1" x14ac:dyDescent="0.25">
      <c r="D226" s="29" t="s">
        <v>507</v>
      </c>
      <c r="E226" s="29" t="s">
        <v>508</v>
      </c>
      <c r="F226" s="29">
        <v>41</v>
      </c>
      <c r="G226" s="29" t="s">
        <v>511</v>
      </c>
      <c r="H226" s="30" t="s">
        <v>512</v>
      </c>
      <c r="I226" s="29" t="s">
        <v>36</v>
      </c>
      <c r="J226" s="29" t="s">
        <v>6</v>
      </c>
      <c r="K226" s="31">
        <v>41310</v>
      </c>
      <c r="L226" s="31">
        <v>41312</v>
      </c>
      <c r="M226" s="29">
        <v>112</v>
      </c>
      <c r="N226" s="29"/>
      <c r="O226" s="32"/>
      <c r="P226" s="29"/>
      <c r="Q226" s="29"/>
      <c r="R226" s="29"/>
      <c r="S226" s="33" t="str">
        <f>IF(AND(Feuil2!$O226="",Feuil2!$P226="",Feuil2!$Q226="",Feuil2!$R226=""),"",O226*$O$2+$P$2*P226+$Q$2*Q226+$R$2*R226)</f>
        <v/>
      </c>
      <c r="T226" s="29" t="str">
        <f t="shared" si="3"/>
        <v/>
      </c>
      <c r="U226" s="29" t="str">
        <f>IF(Feuil2!$O226&lt;&gt;"",Feuil2!$O226*Feuil2!$M226*0.25,"")</f>
        <v/>
      </c>
      <c r="V226" s="29" t="str">
        <f>IF(Feuil2!$P226&lt;&gt;"",Feuil2!$P226*Feuil2!$M226*0.5,"")</f>
        <v/>
      </c>
      <c r="W226" s="29" t="str">
        <f>IF(Feuil2!$Q226&lt;&gt;"",Feuil2!$Q226*Feuil2!$M226*0.75,"")</f>
        <v/>
      </c>
      <c r="X226" s="29" t="str">
        <f>IF(Feuil2!$R226&lt;&gt;"",Feuil2!$R226*Feuil2!$M226*1,"")</f>
        <v/>
      </c>
      <c r="Y226" s="29" t="str">
        <f>IF(Feuil2!$N226="","",Feuil2!$M226-MAX(Feuil2!$U226:$X226))</f>
        <v/>
      </c>
      <c r="Z226" s="35"/>
      <c r="AA226" s="35"/>
      <c r="AB226" s="35"/>
      <c r="AC226" s="35"/>
      <c r="AD226" s="29"/>
      <c r="AE226" s="29"/>
      <c r="AF226" s="29"/>
      <c r="AG226" s="29"/>
      <c r="AH226" s="29"/>
    </row>
    <row r="227" spans="4:34" s="27" customFormat="1" x14ac:dyDescent="0.25">
      <c r="D227" s="29" t="s">
        <v>542</v>
      </c>
      <c r="E227" s="29" t="s">
        <v>508</v>
      </c>
      <c r="F227" s="29">
        <v>31</v>
      </c>
      <c r="G227" s="29" t="s">
        <v>518</v>
      </c>
      <c r="H227" s="30" t="s">
        <v>543</v>
      </c>
      <c r="I227" s="29" t="s">
        <v>322</v>
      </c>
      <c r="J227" s="29" t="s">
        <v>7</v>
      </c>
      <c r="K227" s="31">
        <v>41319</v>
      </c>
      <c r="L227" s="31">
        <v>41324</v>
      </c>
      <c r="M227" s="29">
        <v>108</v>
      </c>
      <c r="N227" s="29"/>
      <c r="O227" s="32"/>
      <c r="P227" s="29"/>
      <c r="Q227" s="29"/>
      <c r="R227" s="29"/>
      <c r="S227" s="33" t="str">
        <f>IF(AND(Feuil2!$O227="",Feuil2!$P227="",Feuil2!$Q227="",Feuil2!$R227=""),"",O227*$O$2+$P$2*P227+$Q$2*Q227+$R$2*R227)</f>
        <v/>
      </c>
      <c r="T227" s="29" t="str">
        <f t="shared" si="3"/>
        <v/>
      </c>
      <c r="U227" s="29" t="str">
        <f>IF(Feuil2!$O227&lt;&gt;"",Feuil2!$O227*Feuil2!$M227*0.25,"")</f>
        <v/>
      </c>
      <c r="V227" s="29" t="str">
        <f>IF(Feuil2!$P227&lt;&gt;"",Feuil2!$P227*Feuil2!$M227*0.5,"")</f>
        <v/>
      </c>
      <c r="W227" s="29" t="str">
        <f>IF(Feuil2!$Q227&lt;&gt;"",Feuil2!$Q227*Feuil2!$M227*0.75,"")</f>
        <v/>
      </c>
      <c r="X227" s="29" t="str">
        <f>IF(Feuil2!$R227&lt;&gt;"",Feuil2!$R227*Feuil2!$M227*1,"")</f>
        <v/>
      </c>
      <c r="Y227" s="29" t="str">
        <f>IF(Feuil2!$N227="","",Feuil2!$M227-MAX(Feuil2!$U227:$X227))</f>
        <v/>
      </c>
      <c r="Z227" s="35"/>
      <c r="AA227" s="35"/>
      <c r="AB227" s="35"/>
      <c r="AC227" s="35"/>
      <c r="AD227" s="29"/>
      <c r="AE227" s="29"/>
      <c r="AF227" s="29"/>
      <c r="AG227" s="29"/>
      <c r="AH227" s="29"/>
    </row>
    <row r="228" spans="4:34" s="27" customFormat="1" x14ac:dyDescent="0.25">
      <c r="D228" s="29" t="s">
        <v>542</v>
      </c>
      <c r="E228" s="29" t="s">
        <v>508</v>
      </c>
      <c r="F228" s="29">
        <v>31</v>
      </c>
      <c r="G228" s="29" t="s">
        <v>518</v>
      </c>
      <c r="H228" s="30" t="s">
        <v>559</v>
      </c>
      <c r="I228" s="29" t="s">
        <v>123</v>
      </c>
      <c r="J228" s="29" t="s">
        <v>5</v>
      </c>
      <c r="K228" s="31">
        <v>41318</v>
      </c>
      <c r="L228" s="31">
        <v>41320</v>
      </c>
      <c r="M228" s="29">
        <v>108</v>
      </c>
      <c r="N228" s="29"/>
      <c r="O228" s="32"/>
      <c r="P228" s="29"/>
      <c r="Q228" s="29"/>
      <c r="R228" s="29"/>
      <c r="S228" s="33" t="str">
        <f>IF(AND(Feuil2!$O228="",Feuil2!$P228="",Feuil2!$Q228="",Feuil2!$R228=""),"",O228*$O$2+$P$2*P228+$Q$2*Q228+$R$2*R228)</f>
        <v/>
      </c>
      <c r="T228" s="29" t="str">
        <f t="shared" si="3"/>
        <v/>
      </c>
      <c r="U228" s="29" t="str">
        <f>IF(Feuil2!$O228&lt;&gt;"",Feuil2!$O228*Feuil2!$M228*0.25,"")</f>
        <v/>
      </c>
      <c r="V228" s="29" t="str">
        <f>IF(Feuil2!$P228&lt;&gt;"",Feuil2!$P228*Feuil2!$M228*0.5,"")</f>
        <v/>
      </c>
      <c r="W228" s="29" t="str">
        <f>IF(Feuil2!$Q228&lt;&gt;"",Feuil2!$Q228*Feuil2!$M228*0.75,"")</f>
        <v/>
      </c>
      <c r="X228" s="29" t="str">
        <f>IF(Feuil2!$R228&lt;&gt;"",Feuil2!$R228*Feuil2!$M228*1,"")</f>
        <v/>
      </c>
      <c r="Y228" s="29" t="str">
        <f>IF(Feuil2!$N228="","",Feuil2!$M228-MAX(Feuil2!$U228:$X228))</f>
        <v/>
      </c>
      <c r="Z228" s="35"/>
      <c r="AA228" s="35"/>
      <c r="AB228" s="35"/>
      <c r="AC228" s="35"/>
      <c r="AD228" s="29"/>
      <c r="AE228" s="29"/>
      <c r="AF228" s="29"/>
      <c r="AG228" s="29"/>
      <c r="AH228" s="29"/>
    </row>
    <row r="229" spans="4:34" s="27" customFormat="1" x14ac:dyDescent="0.25">
      <c r="D229" s="29" t="s">
        <v>542</v>
      </c>
      <c r="E229" s="29" t="s">
        <v>508</v>
      </c>
      <c r="F229" s="29">
        <v>31</v>
      </c>
      <c r="G229" s="29" t="s">
        <v>518</v>
      </c>
      <c r="H229" s="30" t="s">
        <v>559</v>
      </c>
      <c r="I229" s="29" t="s">
        <v>323</v>
      </c>
      <c r="J229" s="29" t="s">
        <v>5</v>
      </c>
      <c r="K229" s="31">
        <v>41318</v>
      </c>
      <c r="L229" s="31">
        <v>41324</v>
      </c>
      <c r="M229" s="29">
        <v>108</v>
      </c>
      <c r="N229" s="29"/>
      <c r="O229" s="32"/>
      <c r="P229" s="29"/>
      <c r="Q229" s="29"/>
      <c r="R229" s="29"/>
      <c r="S229" s="33" t="str">
        <f>IF(AND(Feuil2!$O229="",Feuil2!$P229="",Feuil2!$Q229="",Feuil2!$R229=""),"",O229*$O$2+$P$2*P229+$Q$2*Q229+$R$2*R229)</f>
        <v/>
      </c>
      <c r="T229" s="29" t="str">
        <f t="shared" si="3"/>
        <v/>
      </c>
      <c r="U229" s="29" t="str">
        <f>IF(Feuil2!$O229&lt;&gt;"",Feuil2!$O229*Feuil2!$M229*0.25,"")</f>
        <v/>
      </c>
      <c r="V229" s="29" t="str">
        <f>IF(Feuil2!$P229&lt;&gt;"",Feuil2!$P229*Feuil2!$M229*0.5,"")</f>
        <v/>
      </c>
      <c r="W229" s="29" t="str">
        <f>IF(Feuil2!$Q229&lt;&gt;"",Feuil2!$Q229*Feuil2!$M229*0.75,"")</f>
        <v/>
      </c>
      <c r="X229" s="29" t="str">
        <f>IF(Feuil2!$R229&lt;&gt;"",Feuil2!$R229*Feuil2!$M229*1,"")</f>
        <v/>
      </c>
      <c r="Y229" s="29" t="str">
        <f>IF(Feuil2!$N229="","",Feuil2!$M229-MAX(Feuil2!$U229:$X229))</f>
        <v/>
      </c>
      <c r="Z229" s="35"/>
      <c r="AA229" s="35"/>
      <c r="AB229" s="35"/>
      <c r="AC229" s="35"/>
      <c r="AD229" s="29"/>
      <c r="AE229" s="29"/>
      <c r="AF229" s="29"/>
      <c r="AG229" s="29"/>
      <c r="AH229" s="29"/>
    </row>
    <row r="230" spans="4:34" s="27" customFormat="1" x14ac:dyDescent="0.25">
      <c r="D230" s="29" t="s">
        <v>542</v>
      </c>
      <c r="E230" s="29" t="s">
        <v>508</v>
      </c>
      <c r="F230" s="29">
        <v>31</v>
      </c>
      <c r="G230" s="29" t="s">
        <v>518</v>
      </c>
      <c r="H230" s="30" t="s">
        <v>560</v>
      </c>
      <c r="I230" s="29" t="s">
        <v>124</v>
      </c>
      <c r="J230" s="29" t="s">
        <v>5</v>
      </c>
      <c r="K230" s="31">
        <v>41318</v>
      </c>
      <c r="L230" s="31">
        <v>41320</v>
      </c>
      <c r="M230" s="29">
        <v>108</v>
      </c>
      <c r="N230" s="29"/>
      <c r="O230" s="32"/>
      <c r="P230" s="29"/>
      <c r="Q230" s="29"/>
      <c r="R230" s="29"/>
      <c r="S230" s="33" t="str">
        <f>IF(AND(Feuil2!$O230="",Feuil2!$P230="",Feuil2!$Q230="",Feuil2!$R230=""),"",O230*$O$2+$P$2*P230+$Q$2*Q230+$R$2*R230)</f>
        <v/>
      </c>
      <c r="T230" s="29" t="str">
        <f t="shared" si="3"/>
        <v/>
      </c>
      <c r="U230" s="29" t="str">
        <f>IF(Feuil2!$O230&lt;&gt;"",Feuil2!$O230*Feuil2!$M230*0.25,"")</f>
        <v/>
      </c>
      <c r="V230" s="29" t="str">
        <f>IF(Feuil2!$P230&lt;&gt;"",Feuil2!$P230*Feuil2!$M230*0.5,"")</f>
        <v/>
      </c>
      <c r="W230" s="29" t="str">
        <f>IF(Feuil2!$Q230&lt;&gt;"",Feuil2!$Q230*Feuil2!$M230*0.75,"")</f>
        <v/>
      </c>
      <c r="X230" s="29" t="str">
        <f>IF(Feuil2!$R230&lt;&gt;"",Feuil2!$R230*Feuil2!$M230*1,"")</f>
        <v/>
      </c>
      <c r="Y230" s="29" t="str">
        <f>IF(Feuil2!$N230="","",Feuil2!$M230-MAX(Feuil2!$U230:$X230))</f>
        <v/>
      </c>
      <c r="Z230" s="35"/>
      <c r="AA230" s="35"/>
      <c r="AB230" s="35"/>
      <c r="AC230" s="35"/>
      <c r="AD230" s="29"/>
      <c r="AE230" s="29"/>
      <c r="AF230" s="29"/>
      <c r="AG230" s="29"/>
      <c r="AH230" s="29"/>
    </row>
    <row r="231" spans="4:34" s="27" customFormat="1" x14ac:dyDescent="0.25">
      <c r="D231" s="29" t="s">
        <v>542</v>
      </c>
      <c r="E231" s="29" t="s">
        <v>508</v>
      </c>
      <c r="F231" s="29">
        <v>31</v>
      </c>
      <c r="G231" s="29" t="s">
        <v>518</v>
      </c>
      <c r="H231" s="30" t="s">
        <v>560</v>
      </c>
      <c r="I231" s="29" t="s">
        <v>324</v>
      </c>
      <c r="J231" s="29" t="s">
        <v>5</v>
      </c>
      <c r="K231" s="31">
        <v>41318</v>
      </c>
      <c r="L231" s="31">
        <v>41324</v>
      </c>
      <c r="M231" s="29">
        <v>108</v>
      </c>
      <c r="N231" s="29"/>
      <c r="O231" s="32"/>
      <c r="P231" s="29"/>
      <c r="Q231" s="29"/>
      <c r="R231" s="29"/>
      <c r="S231" s="33" t="str">
        <f>IF(AND(Feuil2!$O231="",Feuil2!$P231="",Feuil2!$Q231="",Feuil2!$R231=""),"",O231*$O$2+$P$2*P231+$Q$2*Q231+$R$2*R231)</f>
        <v/>
      </c>
      <c r="T231" s="29" t="str">
        <f t="shared" si="3"/>
        <v/>
      </c>
      <c r="U231" s="29" t="str">
        <f>IF(Feuil2!$O231&lt;&gt;"",Feuil2!$O231*Feuil2!$M231*0.25,"")</f>
        <v/>
      </c>
      <c r="V231" s="29" t="str">
        <f>IF(Feuil2!$P231&lt;&gt;"",Feuil2!$P231*Feuil2!$M231*0.5,"")</f>
        <v/>
      </c>
      <c r="W231" s="29" t="str">
        <f>IF(Feuil2!$Q231&lt;&gt;"",Feuil2!$Q231*Feuil2!$M231*0.75,"")</f>
        <v/>
      </c>
      <c r="X231" s="29" t="str">
        <f>IF(Feuil2!$R231&lt;&gt;"",Feuil2!$R231*Feuil2!$M231*1,"")</f>
        <v/>
      </c>
      <c r="Y231" s="29" t="str">
        <f>IF(Feuil2!$N231="","",Feuil2!$M231-MAX(Feuil2!$U231:$X231))</f>
        <v/>
      </c>
      <c r="Z231" s="35"/>
      <c r="AA231" s="35"/>
      <c r="AB231" s="35"/>
      <c r="AC231" s="35"/>
      <c r="AD231" s="29"/>
      <c r="AE231" s="29"/>
      <c r="AF231" s="29"/>
      <c r="AG231" s="29"/>
      <c r="AH231" s="29"/>
    </row>
    <row r="232" spans="4:34" s="27" customFormat="1" x14ac:dyDescent="0.25">
      <c r="D232" s="29" t="s">
        <v>542</v>
      </c>
      <c r="E232" s="29" t="s">
        <v>508</v>
      </c>
      <c r="F232" s="29">
        <v>31</v>
      </c>
      <c r="G232" s="29" t="s">
        <v>518</v>
      </c>
      <c r="H232" s="30" t="s">
        <v>560</v>
      </c>
      <c r="I232" s="29" t="s">
        <v>325</v>
      </c>
      <c r="J232" s="29" t="s">
        <v>7</v>
      </c>
      <c r="K232" s="31">
        <v>41324</v>
      </c>
      <c r="L232" s="31">
        <v>41330</v>
      </c>
      <c r="M232" s="29">
        <v>108</v>
      </c>
      <c r="N232" s="29"/>
      <c r="O232" s="32"/>
      <c r="P232" s="29"/>
      <c r="Q232" s="29"/>
      <c r="R232" s="29"/>
      <c r="S232" s="33" t="str">
        <f>IF(AND(Feuil2!$O232="",Feuil2!$P232="",Feuil2!$Q232="",Feuil2!$R232=""),"",O232*$O$2+$P$2*P232+$Q$2*Q232+$R$2*R232)</f>
        <v/>
      </c>
      <c r="T232" s="29" t="str">
        <f t="shared" si="3"/>
        <v/>
      </c>
      <c r="U232" s="29" t="str">
        <f>IF(Feuil2!$O232&lt;&gt;"",Feuil2!$O232*Feuil2!$M232*0.25,"")</f>
        <v/>
      </c>
      <c r="V232" s="29" t="str">
        <f>IF(Feuil2!$P232&lt;&gt;"",Feuil2!$P232*Feuil2!$M232*0.5,"")</f>
        <v/>
      </c>
      <c r="W232" s="29" t="str">
        <f>IF(Feuil2!$Q232&lt;&gt;"",Feuil2!$Q232*Feuil2!$M232*0.75,"")</f>
        <v/>
      </c>
      <c r="X232" s="29" t="str">
        <f>IF(Feuil2!$R232&lt;&gt;"",Feuil2!$R232*Feuil2!$M232*1,"")</f>
        <v/>
      </c>
      <c r="Y232" s="29" t="str">
        <f>IF(Feuil2!$N232="","",Feuil2!$M232-MAX(Feuil2!$U232:$X232))</f>
        <v/>
      </c>
      <c r="Z232" s="35"/>
      <c r="AA232" s="35"/>
      <c r="AB232" s="35"/>
      <c r="AC232" s="35"/>
      <c r="AD232" s="29"/>
      <c r="AE232" s="29"/>
      <c r="AF232" s="29"/>
      <c r="AG232" s="29"/>
      <c r="AH232" s="29"/>
    </row>
    <row r="233" spans="4:34" s="27" customFormat="1" x14ac:dyDescent="0.25">
      <c r="D233" s="29" t="s">
        <v>542</v>
      </c>
      <c r="E233" s="29" t="s">
        <v>508</v>
      </c>
      <c r="F233" s="29">
        <v>31</v>
      </c>
      <c r="G233" s="29" t="s">
        <v>518</v>
      </c>
      <c r="H233" s="30" t="s">
        <v>561</v>
      </c>
      <c r="I233" s="29" t="s">
        <v>125</v>
      </c>
      <c r="J233" s="29" t="s">
        <v>5</v>
      </c>
      <c r="K233" s="31">
        <v>41318</v>
      </c>
      <c r="L233" s="31">
        <v>41320</v>
      </c>
      <c r="M233" s="29">
        <v>108</v>
      </c>
      <c r="N233" s="29"/>
      <c r="O233" s="32"/>
      <c r="P233" s="29"/>
      <c r="Q233" s="29"/>
      <c r="R233" s="29"/>
      <c r="S233" s="33" t="str">
        <f>IF(AND(Feuil2!$O233="",Feuil2!$P233="",Feuil2!$Q233="",Feuil2!$R233=""),"",O233*$O$2+$P$2*P233+$Q$2*Q233+$R$2*R233)</f>
        <v/>
      </c>
      <c r="T233" s="29" t="str">
        <f t="shared" si="3"/>
        <v/>
      </c>
      <c r="U233" s="29" t="str">
        <f>IF(Feuil2!$O233&lt;&gt;"",Feuil2!$O233*Feuil2!$M233*0.25,"")</f>
        <v/>
      </c>
      <c r="V233" s="29" t="str">
        <f>IF(Feuil2!$P233&lt;&gt;"",Feuil2!$P233*Feuil2!$M233*0.5,"")</f>
        <v/>
      </c>
      <c r="W233" s="29" t="str">
        <f>IF(Feuil2!$Q233&lt;&gt;"",Feuil2!$Q233*Feuil2!$M233*0.75,"")</f>
        <v/>
      </c>
      <c r="X233" s="29" t="str">
        <f>IF(Feuil2!$R233&lt;&gt;"",Feuil2!$R233*Feuil2!$M233*1,"")</f>
        <v/>
      </c>
      <c r="Y233" s="29" t="str">
        <f>IF(Feuil2!$N233="","",Feuil2!$M233-MAX(Feuil2!$U233:$X233))</f>
        <v/>
      </c>
      <c r="Z233" s="35"/>
      <c r="AA233" s="35"/>
      <c r="AB233" s="35"/>
      <c r="AC233" s="35"/>
      <c r="AD233" s="29"/>
      <c r="AE233" s="29"/>
      <c r="AF233" s="29"/>
      <c r="AG233" s="29"/>
      <c r="AH233" s="29"/>
    </row>
    <row r="234" spans="4:34" s="27" customFormat="1" x14ac:dyDescent="0.25">
      <c r="D234" s="29" t="s">
        <v>542</v>
      </c>
      <c r="E234" s="29" t="s">
        <v>508</v>
      </c>
      <c r="F234" s="29">
        <v>31</v>
      </c>
      <c r="G234" s="29" t="s">
        <v>518</v>
      </c>
      <c r="H234" s="30" t="s">
        <v>561</v>
      </c>
      <c r="I234" s="29" t="s">
        <v>326</v>
      </c>
      <c r="J234" s="29" t="s">
        <v>5</v>
      </c>
      <c r="K234" s="31">
        <v>41318</v>
      </c>
      <c r="L234" s="31">
        <v>41324</v>
      </c>
      <c r="M234" s="29">
        <v>108</v>
      </c>
      <c r="N234" s="29"/>
      <c r="O234" s="32"/>
      <c r="P234" s="29"/>
      <c r="Q234" s="29"/>
      <c r="R234" s="29"/>
      <c r="S234" s="33" t="str">
        <f>IF(AND(Feuil2!$O234="",Feuil2!$P234="",Feuil2!$Q234="",Feuil2!$R234=""),"",O234*$O$2+$P$2*P234+$Q$2*Q234+$R$2*R234)</f>
        <v/>
      </c>
      <c r="T234" s="29" t="str">
        <f t="shared" si="3"/>
        <v/>
      </c>
      <c r="U234" s="29" t="str">
        <f>IF(Feuil2!$O234&lt;&gt;"",Feuil2!$O234*Feuil2!$M234*0.25,"")</f>
        <v/>
      </c>
      <c r="V234" s="29" t="str">
        <f>IF(Feuil2!$P234&lt;&gt;"",Feuil2!$P234*Feuil2!$M234*0.5,"")</f>
        <v/>
      </c>
      <c r="W234" s="29" t="str">
        <f>IF(Feuil2!$Q234&lt;&gt;"",Feuil2!$Q234*Feuil2!$M234*0.75,"")</f>
        <v/>
      </c>
      <c r="X234" s="29" t="str">
        <f>IF(Feuil2!$R234&lt;&gt;"",Feuil2!$R234*Feuil2!$M234*1,"")</f>
        <v/>
      </c>
      <c r="Y234" s="29" t="str">
        <f>IF(Feuil2!$N234="","",Feuil2!$M234-MAX(Feuil2!$U234:$X234))</f>
        <v/>
      </c>
      <c r="Z234" s="35"/>
      <c r="AA234" s="35"/>
      <c r="AB234" s="35"/>
      <c r="AC234" s="35"/>
      <c r="AD234" s="29"/>
      <c r="AE234" s="29"/>
      <c r="AF234" s="29"/>
      <c r="AG234" s="29"/>
      <c r="AH234" s="29"/>
    </row>
    <row r="235" spans="4:34" s="27" customFormat="1" x14ac:dyDescent="0.25">
      <c r="D235" s="29" t="s">
        <v>542</v>
      </c>
      <c r="E235" s="29" t="s">
        <v>508</v>
      </c>
      <c r="F235" s="29">
        <v>31</v>
      </c>
      <c r="G235" s="29" t="s">
        <v>518</v>
      </c>
      <c r="H235" s="30" t="s">
        <v>562</v>
      </c>
      <c r="I235" s="29" t="s">
        <v>327</v>
      </c>
      <c r="J235" s="29" t="s">
        <v>5</v>
      </c>
      <c r="K235" s="31">
        <v>41318</v>
      </c>
      <c r="L235" s="31">
        <v>41324</v>
      </c>
      <c r="M235" s="29">
        <v>108</v>
      </c>
      <c r="N235" s="29"/>
      <c r="O235" s="32"/>
      <c r="P235" s="29"/>
      <c r="Q235" s="29"/>
      <c r="R235" s="29"/>
      <c r="S235" s="33" t="str">
        <f>IF(AND(Feuil2!$O235="",Feuil2!$P235="",Feuil2!$Q235="",Feuil2!$R235=""),"",O235*$O$2+$P$2*P235+$Q$2*Q235+$R$2*R235)</f>
        <v/>
      </c>
      <c r="T235" s="29" t="str">
        <f t="shared" si="3"/>
        <v/>
      </c>
      <c r="U235" s="29" t="str">
        <f>IF(Feuil2!$O235&lt;&gt;"",Feuil2!$O235*Feuil2!$M235*0.25,"")</f>
        <v/>
      </c>
      <c r="V235" s="29" t="str">
        <f>IF(Feuil2!$P235&lt;&gt;"",Feuil2!$P235*Feuil2!$M235*0.5,"")</f>
        <v/>
      </c>
      <c r="W235" s="29" t="str">
        <f>IF(Feuil2!$Q235&lt;&gt;"",Feuil2!$Q235*Feuil2!$M235*0.75,"")</f>
        <v/>
      </c>
      <c r="X235" s="29" t="str">
        <f>IF(Feuil2!$R235&lt;&gt;"",Feuil2!$R235*Feuil2!$M235*1,"")</f>
        <v/>
      </c>
      <c r="Y235" s="29" t="str">
        <f>IF(Feuil2!$N235="","",Feuil2!$M235-MAX(Feuil2!$U235:$X235))</f>
        <v/>
      </c>
      <c r="Z235" s="35"/>
      <c r="AA235" s="35"/>
      <c r="AB235" s="35"/>
      <c r="AC235" s="35"/>
      <c r="AD235" s="29"/>
      <c r="AE235" s="29"/>
      <c r="AF235" s="29"/>
      <c r="AG235" s="29"/>
      <c r="AH235" s="29"/>
    </row>
    <row r="236" spans="4:34" s="27" customFormat="1" x14ac:dyDescent="0.25">
      <c r="D236" s="29" t="s">
        <v>542</v>
      </c>
      <c r="E236" s="29" t="s">
        <v>508</v>
      </c>
      <c r="F236" s="29">
        <v>31</v>
      </c>
      <c r="G236" s="29" t="s">
        <v>518</v>
      </c>
      <c r="H236" s="30" t="s">
        <v>562</v>
      </c>
      <c r="I236" s="29" t="s">
        <v>329</v>
      </c>
      <c r="J236" s="29" t="s">
        <v>7</v>
      </c>
      <c r="K236" s="31">
        <v>41328</v>
      </c>
      <c r="L236" s="31">
        <v>41334</v>
      </c>
      <c r="M236" s="29">
        <v>108</v>
      </c>
      <c r="N236" s="29"/>
      <c r="O236" s="32"/>
      <c r="P236" s="29"/>
      <c r="Q236" s="29"/>
      <c r="R236" s="29"/>
      <c r="S236" s="33" t="str">
        <f>IF(AND(Feuil2!$O236="",Feuil2!$P236="",Feuil2!$Q236="",Feuil2!$R236=""),"",O236*$O$2+$P$2*P236+$Q$2*Q236+$R$2*R236)</f>
        <v/>
      </c>
      <c r="T236" s="29" t="str">
        <f t="shared" si="3"/>
        <v/>
      </c>
      <c r="U236" s="29" t="str">
        <f>IF(Feuil2!$O236&lt;&gt;"",Feuil2!$O236*Feuil2!$M236*0.25,"")</f>
        <v/>
      </c>
      <c r="V236" s="29" t="str">
        <f>IF(Feuil2!$P236&lt;&gt;"",Feuil2!$P236*Feuil2!$M236*0.5,"")</f>
        <v/>
      </c>
      <c r="W236" s="29" t="str">
        <f>IF(Feuil2!$Q236&lt;&gt;"",Feuil2!$Q236*Feuil2!$M236*0.75,"")</f>
        <v/>
      </c>
      <c r="X236" s="29" t="str">
        <f>IF(Feuil2!$R236&lt;&gt;"",Feuil2!$R236*Feuil2!$M236*1,"")</f>
        <v/>
      </c>
      <c r="Y236" s="29" t="str">
        <f>IF(Feuil2!$N236="","",Feuil2!$M236-MAX(Feuil2!$U236:$X236))</f>
        <v/>
      </c>
      <c r="Z236" s="35"/>
      <c r="AA236" s="35"/>
      <c r="AB236" s="35"/>
      <c r="AC236" s="35"/>
      <c r="AD236" s="29"/>
      <c r="AE236" s="29"/>
      <c r="AF236" s="29"/>
      <c r="AG236" s="29"/>
      <c r="AH236" s="29"/>
    </row>
    <row r="237" spans="4:34" s="27" customFormat="1" x14ac:dyDescent="0.25">
      <c r="D237" s="29" t="s">
        <v>542</v>
      </c>
      <c r="E237" s="29" t="s">
        <v>508</v>
      </c>
      <c r="F237" s="29">
        <v>31</v>
      </c>
      <c r="G237" s="29" t="s">
        <v>518</v>
      </c>
      <c r="H237" s="30" t="s">
        <v>563</v>
      </c>
      <c r="I237" s="29" t="s">
        <v>126</v>
      </c>
      <c r="J237" s="29" t="s">
        <v>12</v>
      </c>
      <c r="K237" s="31">
        <v>41324</v>
      </c>
      <c r="L237" s="31">
        <v>41326</v>
      </c>
      <c r="M237" s="29">
        <v>108</v>
      </c>
      <c r="N237" s="29"/>
      <c r="O237" s="32"/>
      <c r="P237" s="29"/>
      <c r="Q237" s="29"/>
      <c r="R237" s="29"/>
      <c r="S237" s="33" t="str">
        <f>IF(AND(Feuil2!$O237="",Feuil2!$P237="",Feuil2!$Q237="",Feuil2!$R237=""),"",O237*$O$2+$P$2*P237+$Q$2*Q237+$R$2*R237)</f>
        <v/>
      </c>
      <c r="T237" s="29" t="str">
        <f t="shared" si="3"/>
        <v/>
      </c>
      <c r="U237" s="29" t="str">
        <f>IF(Feuil2!$O237&lt;&gt;"",Feuil2!$O237*Feuil2!$M237*0.25,"")</f>
        <v/>
      </c>
      <c r="V237" s="29" t="str">
        <f>IF(Feuil2!$P237&lt;&gt;"",Feuil2!$P237*Feuil2!$M237*0.5,"")</f>
        <v/>
      </c>
      <c r="W237" s="29" t="str">
        <f>IF(Feuil2!$Q237&lt;&gt;"",Feuil2!$Q237*Feuil2!$M237*0.75,"")</f>
        <v/>
      </c>
      <c r="X237" s="29" t="str">
        <f>IF(Feuil2!$R237&lt;&gt;"",Feuil2!$R237*Feuil2!$M237*1,"")</f>
        <v/>
      </c>
      <c r="Y237" s="29" t="str">
        <f>IF(Feuil2!$N237="","",Feuil2!$M237-MAX(Feuil2!$U237:$X237))</f>
        <v/>
      </c>
      <c r="Z237" s="35"/>
      <c r="AA237" s="35"/>
      <c r="AB237" s="35"/>
      <c r="AC237" s="35"/>
      <c r="AD237" s="29"/>
      <c r="AE237" s="29"/>
      <c r="AF237" s="29"/>
      <c r="AG237" s="29"/>
      <c r="AH237" s="29"/>
    </row>
    <row r="238" spans="4:34" s="27" customFormat="1" x14ac:dyDescent="0.25">
      <c r="D238" s="29" t="s">
        <v>542</v>
      </c>
      <c r="E238" s="29" t="s">
        <v>508</v>
      </c>
      <c r="F238" s="29">
        <v>31</v>
      </c>
      <c r="G238" s="29" t="s">
        <v>518</v>
      </c>
      <c r="H238" s="30" t="s">
        <v>563</v>
      </c>
      <c r="I238" s="29" t="s">
        <v>331</v>
      </c>
      <c r="J238" s="29" t="s">
        <v>7</v>
      </c>
      <c r="K238" s="31">
        <v>41327</v>
      </c>
      <c r="L238" s="31">
        <v>41333</v>
      </c>
      <c r="M238" s="29">
        <v>108</v>
      </c>
      <c r="N238" s="29"/>
      <c r="O238" s="32"/>
      <c r="P238" s="29"/>
      <c r="Q238" s="29"/>
      <c r="R238" s="29"/>
      <c r="S238" s="33" t="str">
        <f>IF(AND(Feuil2!$O238="",Feuil2!$P238="",Feuil2!$Q238="",Feuil2!$R238=""),"",O238*$O$2+$P$2*P238+$Q$2*Q238+$R$2*R238)</f>
        <v/>
      </c>
      <c r="T238" s="29" t="str">
        <f t="shared" si="3"/>
        <v/>
      </c>
      <c r="U238" s="29" t="str">
        <f>IF(Feuil2!$O238&lt;&gt;"",Feuil2!$O238*Feuil2!$M238*0.25,"")</f>
        <v/>
      </c>
      <c r="V238" s="29" t="str">
        <f>IF(Feuil2!$P238&lt;&gt;"",Feuil2!$P238*Feuil2!$M238*0.5,"")</f>
        <v/>
      </c>
      <c r="W238" s="29" t="str">
        <f>IF(Feuil2!$Q238&lt;&gt;"",Feuil2!$Q238*Feuil2!$M238*0.75,"")</f>
        <v/>
      </c>
      <c r="X238" s="29" t="str">
        <f>IF(Feuil2!$R238&lt;&gt;"",Feuil2!$R238*Feuil2!$M238*1,"")</f>
        <v/>
      </c>
      <c r="Y238" s="29" t="str">
        <f>IF(Feuil2!$N238="","",Feuil2!$M238-MAX(Feuil2!$U238:$X238))</f>
        <v/>
      </c>
      <c r="Z238" s="35"/>
      <c r="AA238" s="35"/>
      <c r="AB238" s="35"/>
      <c r="AC238" s="35"/>
      <c r="AD238" s="29"/>
      <c r="AE238" s="29"/>
      <c r="AF238" s="29"/>
      <c r="AG238" s="29"/>
      <c r="AH238" s="29"/>
    </row>
    <row r="239" spans="4:34" s="27" customFormat="1" x14ac:dyDescent="0.25">
      <c r="D239" s="29" t="s">
        <v>542</v>
      </c>
      <c r="E239" s="29" t="s">
        <v>508</v>
      </c>
      <c r="F239" s="29">
        <v>31</v>
      </c>
      <c r="G239" s="29" t="s">
        <v>518</v>
      </c>
      <c r="H239" s="30" t="s">
        <v>564</v>
      </c>
      <c r="I239" s="29" t="s">
        <v>332</v>
      </c>
      <c r="J239" s="29" t="s">
        <v>5</v>
      </c>
      <c r="K239" s="31">
        <v>41318</v>
      </c>
      <c r="L239" s="31">
        <v>41324</v>
      </c>
      <c r="M239" s="29">
        <v>108</v>
      </c>
      <c r="N239" s="29"/>
      <c r="O239" s="32"/>
      <c r="P239" s="29"/>
      <c r="Q239" s="29"/>
      <c r="R239" s="29"/>
      <c r="S239" s="33" t="str">
        <f>IF(AND(Feuil2!$O239="",Feuil2!$P239="",Feuil2!$Q239="",Feuil2!$R239=""),"",O239*$O$2+$P$2*P239+$Q$2*Q239+$R$2*R239)</f>
        <v/>
      </c>
      <c r="T239" s="29" t="str">
        <f t="shared" si="3"/>
        <v/>
      </c>
      <c r="U239" s="29" t="str">
        <f>IF(Feuil2!$O239&lt;&gt;"",Feuil2!$O239*Feuil2!$M239*0.25,"")</f>
        <v/>
      </c>
      <c r="V239" s="29" t="str">
        <f>IF(Feuil2!$P239&lt;&gt;"",Feuil2!$P239*Feuil2!$M239*0.5,"")</f>
        <v/>
      </c>
      <c r="W239" s="29" t="str">
        <f>IF(Feuil2!$Q239&lt;&gt;"",Feuil2!$Q239*Feuil2!$M239*0.75,"")</f>
        <v/>
      </c>
      <c r="X239" s="29" t="str">
        <f>IF(Feuil2!$R239&lt;&gt;"",Feuil2!$R239*Feuil2!$M239*1,"")</f>
        <v/>
      </c>
      <c r="Y239" s="29" t="str">
        <f>IF(Feuil2!$N239="","",Feuil2!$M239-MAX(Feuil2!$U239:$X239))</f>
        <v/>
      </c>
      <c r="Z239" s="35"/>
      <c r="AA239" s="35"/>
      <c r="AB239" s="35"/>
      <c r="AC239" s="35"/>
      <c r="AD239" s="29"/>
      <c r="AE239" s="29"/>
      <c r="AF239" s="29"/>
      <c r="AG239" s="29"/>
      <c r="AH239" s="29"/>
    </row>
    <row r="240" spans="4:34" s="27" customFormat="1" x14ac:dyDescent="0.25">
      <c r="D240" s="29" t="s">
        <v>542</v>
      </c>
      <c r="E240" s="29" t="s">
        <v>508</v>
      </c>
      <c r="F240" s="29">
        <v>31</v>
      </c>
      <c r="G240" s="29" t="s">
        <v>518</v>
      </c>
      <c r="H240" s="30" t="s">
        <v>564</v>
      </c>
      <c r="I240" s="29" t="s">
        <v>127</v>
      </c>
      <c r="J240" s="29" t="s">
        <v>12</v>
      </c>
      <c r="K240" s="31">
        <v>41320</v>
      </c>
      <c r="L240" s="31">
        <v>41322</v>
      </c>
      <c r="M240" s="29">
        <v>108</v>
      </c>
      <c r="N240" s="29"/>
      <c r="O240" s="32"/>
      <c r="P240" s="29"/>
      <c r="Q240" s="29"/>
      <c r="R240" s="29"/>
      <c r="S240" s="33" t="str">
        <f>IF(AND(Feuil2!$O240="",Feuil2!$P240="",Feuil2!$Q240="",Feuil2!$R240=""),"",O240*$O$2+$P$2*P240+$Q$2*Q240+$R$2*R240)</f>
        <v/>
      </c>
      <c r="T240" s="29" t="str">
        <f t="shared" si="3"/>
        <v/>
      </c>
      <c r="U240" s="29" t="str">
        <f>IF(Feuil2!$O240&lt;&gt;"",Feuil2!$O240*Feuil2!$M240*0.25,"")</f>
        <v/>
      </c>
      <c r="V240" s="29" t="str">
        <f>IF(Feuil2!$P240&lt;&gt;"",Feuil2!$P240*Feuil2!$M240*0.5,"")</f>
        <v/>
      </c>
      <c r="W240" s="29" t="str">
        <f>IF(Feuil2!$Q240&lt;&gt;"",Feuil2!$Q240*Feuil2!$M240*0.75,"")</f>
        <v/>
      </c>
      <c r="X240" s="29" t="str">
        <f>IF(Feuil2!$R240&lt;&gt;"",Feuil2!$R240*Feuil2!$M240*1,"")</f>
        <v/>
      </c>
      <c r="Y240" s="29" t="str">
        <f>IF(Feuil2!$N240="","",Feuil2!$M240-MAX(Feuil2!$U240:$X240))</f>
        <v/>
      </c>
      <c r="Z240" s="35"/>
      <c r="AA240" s="35"/>
      <c r="AB240" s="35"/>
      <c r="AC240" s="35"/>
      <c r="AD240" s="29"/>
      <c r="AE240" s="29"/>
      <c r="AF240" s="29"/>
      <c r="AG240" s="29"/>
      <c r="AH240" s="29"/>
    </row>
    <row r="241" spans="4:34" s="27" customFormat="1" x14ac:dyDescent="0.25">
      <c r="D241" s="29" t="s">
        <v>542</v>
      </c>
      <c r="E241" s="29" t="s">
        <v>508</v>
      </c>
      <c r="F241" s="29">
        <v>31</v>
      </c>
      <c r="G241" s="29" t="s">
        <v>518</v>
      </c>
      <c r="H241" s="30" t="s">
        <v>564</v>
      </c>
      <c r="I241" s="29" t="s">
        <v>334</v>
      </c>
      <c r="J241" s="29" t="s">
        <v>5</v>
      </c>
      <c r="K241" s="31">
        <v>41324</v>
      </c>
      <c r="L241" s="31">
        <v>41329</v>
      </c>
      <c r="M241" s="29">
        <v>108</v>
      </c>
      <c r="N241" s="29"/>
      <c r="O241" s="32"/>
      <c r="P241" s="29"/>
      <c r="Q241" s="29"/>
      <c r="R241" s="29"/>
      <c r="S241" s="33" t="str">
        <f>IF(AND(Feuil2!$O241="",Feuil2!$P241="",Feuil2!$Q241="",Feuil2!$R241=""),"",O241*$O$2+$P$2*P241+$Q$2*Q241+$R$2*R241)</f>
        <v/>
      </c>
      <c r="T241" s="29" t="str">
        <f t="shared" si="3"/>
        <v/>
      </c>
      <c r="U241" s="29" t="str">
        <f>IF(Feuil2!$O241&lt;&gt;"",Feuil2!$O241*Feuil2!$M241*0.25,"")</f>
        <v/>
      </c>
      <c r="V241" s="29" t="str">
        <f>IF(Feuil2!$P241&lt;&gt;"",Feuil2!$P241*Feuil2!$M241*0.5,"")</f>
        <v/>
      </c>
      <c r="W241" s="29" t="str">
        <f>IF(Feuil2!$Q241&lt;&gt;"",Feuil2!$Q241*Feuil2!$M241*0.75,"")</f>
        <v/>
      </c>
      <c r="X241" s="29" t="str">
        <f>IF(Feuil2!$R241&lt;&gt;"",Feuil2!$R241*Feuil2!$M241*1,"")</f>
        <v/>
      </c>
      <c r="Y241" s="29" t="str">
        <f>IF(Feuil2!$N241="","",Feuil2!$M241-MAX(Feuil2!$U241:$X241))</f>
        <v/>
      </c>
      <c r="Z241" s="35"/>
      <c r="AA241" s="35"/>
      <c r="AB241" s="35"/>
      <c r="AC241" s="35"/>
      <c r="AD241" s="29"/>
      <c r="AE241" s="29"/>
      <c r="AF241" s="29"/>
      <c r="AG241" s="29"/>
      <c r="AH241" s="29"/>
    </row>
    <row r="242" spans="4:34" s="27" customFormat="1" x14ac:dyDescent="0.25">
      <c r="D242" s="29" t="s">
        <v>542</v>
      </c>
      <c r="E242" s="29" t="s">
        <v>508</v>
      </c>
      <c r="F242" s="29">
        <v>31</v>
      </c>
      <c r="G242" s="29" t="s">
        <v>518</v>
      </c>
      <c r="H242" s="30" t="s">
        <v>565</v>
      </c>
      <c r="I242" s="29" t="s">
        <v>128</v>
      </c>
      <c r="J242" s="29" t="s">
        <v>5</v>
      </c>
      <c r="K242" s="31">
        <v>41318</v>
      </c>
      <c r="L242" s="31">
        <v>41320</v>
      </c>
      <c r="M242" s="29">
        <v>108</v>
      </c>
      <c r="N242" s="29"/>
      <c r="O242" s="32"/>
      <c r="P242" s="29"/>
      <c r="Q242" s="29"/>
      <c r="R242" s="29"/>
      <c r="S242" s="33" t="str">
        <f>IF(AND(Feuil2!$O242="",Feuil2!$P242="",Feuil2!$Q242="",Feuil2!$R242=""),"",O242*$O$2+$P$2*P242+$Q$2*Q242+$R$2*R242)</f>
        <v/>
      </c>
      <c r="T242" s="29" t="str">
        <f t="shared" si="3"/>
        <v/>
      </c>
      <c r="U242" s="29" t="str">
        <f>IF(Feuil2!$O242&lt;&gt;"",Feuil2!$O242*Feuil2!$M242*0.25,"")</f>
        <v/>
      </c>
      <c r="V242" s="29" t="str">
        <f>IF(Feuil2!$P242&lt;&gt;"",Feuil2!$P242*Feuil2!$M242*0.5,"")</f>
        <v/>
      </c>
      <c r="W242" s="29" t="str">
        <f>IF(Feuil2!$Q242&lt;&gt;"",Feuil2!$Q242*Feuil2!$M242*0.75,"")</f>
        <v/>
      </c>
      <c r="X242" s="29" t="str">
        <f>IF(Feuil2!$R242&lt;&gt;"",Feuil2!$R242*Feuil2!$M242*1,"")</f>
        <v/>
      </c>
      <c r="Y242" s="29" t="str">
        <f>IF(Feuil2!$N242="","",Feuil2!$M242-MAX(Feuil2!$U242:$X242))</f>
        <v/>
      </c>
      <c r="Z242" s="35"/>
      <c r="AA242" s="35"/>
      <c r="AB242" s="35"/>
      <c r="AC242" s="35"/>
      <c r="AD242" s="29"/>
      <c r="AE242" s="29"/>
      <c r="AF242" s="29"/>
      <c r="AG242" s="29"/>
      <c r="AH242" s="29"/>
    </row>
    <row r="243" spans="4:34" s="27" customFormat="1" x14ac:dyDescent="0.25">
      <c r="D243" s="29" t="s">
        <v>542</v>
      </c>
      <c r="E243" s="29" t="s">
        <v>508</v>
      </c>
      <c r="F243" s="29">
        <v>31</v>
      </c>
      <c r="G243" s="29" t="s">
        <v>518</v>
      </c>
      <c r="H243" s="30" t="s">
        <v>565</v>
      </c>
      <c r="I243" s="29" t="s">
        <v>336</v>
      </c>
      <c r="J243" s="29" t="s">
        <v>5</v>
      </c>
      <c r="K243" s="31">
        <v>41318</v>
      </c>
      <c r="L243" s="31">
        <v>41324</v>
      </c>
      <c r="M243" s="29">
        <v>108</v>
      </c>
      <c r="N243" s="29"/>
      <c r="O243" s="32"/>
      <c r="P243" s="29"/>
      <c r="Q243" s="29"/>
      <c r="R243" s="29"/>
      <c r="S243" s="33" t="str">
        <f>IF(AND(Feuil2!$O243="",Feuil2!$P243="",Feuil2!$Q243="",Feuil2!$R243=""),"",O243*$O$2+$P$2*P243+$Q$2*Q243+$R$2*R243)</f>
        <v/>
      </c>
      <c r="T243" s="29" t="str">
        <f t="shared" si="3"/>
        <v/>
      </c>
      <c r="U243" s="29" t="str">
        <f>IF(Feuil2!$O243&lt;&gt;"",Feuil2!$O243*Feuil2!$M243*0.25,"")</f>
        <v/>
      </c>
      <c r="V243" s="29" t="str">
        <f>IF(Feuil2!$P243&lt;&gt;"",Feuil2!$P243*Feuil2!$M243*0.5,"")</f>
        <v/>
      </c>
      <c r="W243" s="29" t="str">
        <f>IF(Feuil2!$Q243&lt;&gt;"",Feuil2!$Q243*Feuil2!$M243*0.75,"")</f>
        <v/>
      </c>
      <c r="X243" s="29" t="str">
        <f>IF(Feuil2!$R243&lt;&gt;"",Feuil2!$R243*Feuil2!$M243*1,"")</f>
        <v/>
      </c>
      <c r="Y243" s="29" t="str">
        <f>IF(Feuil2!$N243="","",Feuil2!$M243-MAX(Feuil2!$U243:$X243))</f>
        <v/>
      </c>
      <c r="Z243" s="35"/>
      <c r="AA243" s="35"/>
      <c r="AB243" s="35"/>
      <c r="AC243" s="35"/>
      <c r="AD243" s="29"/>
      <c r="AE243" s="29"/>
      <c r="AF243" s="29"/>
      <c r="AG243" s="29"/>
      <c r="AH243" s="29"/>
    </row>
    <row r="244" spans="4:34" s="27" customFormat="1" x14ac:dyDescent="0.25">
      <c r="D244" s="29" t="s">
        <v>542</v>
      </c>
      <c r="E244" s="29" t="s">
        <v>508</v>
      </c>
      <c r="F244" s="29">
        <v>31</v>
      </c>
      <c r="G244" s="29" t="s">
        <v>518</v>
      </c>
      <c r="H244" s="30" t="s">
        <v>566</v>
      </c>
      <c r="I244" s="29" t="s">
        <v>337</v>
      </c>
      <c r="J244" s="29" t="s">
        <v>5</v>
      </c>
      <c r="K244" s="31">
        <v>41318</v>
      </c>
      <c r="L244" s="31">
        <v>41324</v>
      </c>
      <c r="M244" s="29">
        <v>108</v>
      </c>
      <c r="N244" s="29"/>
      <c r="O244" s="32"/>
      <c r="P244" s="29"/>
      <c r="Q244" s="29"/>
      <c r="R244" s="29"/>
      <c r="S244" s="33" t="str">
        <f>IF(AND(Feuil2!$O244="",Feuil2!$P244="",Feuil2!$Q244="",Feuil2!$R244=""),"",O244*$O$2+$P$2*P244+$Q$2*Q244+$R$2*R244)</f>
        <v/>
      </c>
      <c r="T244" s="29" t="str">
        <f t="shared" si="3"/>
        <v/>
      </c>
      <c r="U244" s="29" t="str">
        <f>IF(Feuil2!$O244&lt;&gt;"",Feuil2!$O244*Feuil2!$M244*0.25,"")</f>
        <v/>
      </c>
      <c r="V244" s="29" t="str">
        <f>IF(Feuil2!$P244&lt;&gt;"",Feuil2!$P244*Feuil2!$M244*0.5,"")</f>
        <v/>
      </c>
      <c r="W244" s="29" t="str">
        <f>IF(Feuil2!$Q244&lt;&gt;"",Feuil2!$Q244*Feuil2!$M244*0.75,"")</f>
        <v/>
      </c>
      <c r="X244" s="29" t="str">
        <f>IF(Feuil2!$R244&lt;&gt;"",Feuil2!$R244*Feuil2!$M244*1,"")</f>
        <v/>
      </c>
      <c r="Y244" s="29" t="str">
        <f>IF(Feuil2!$N244="","",Feuil2!$M244-MAX(Feuil2!$U244:$X244))</f>
        <v/>
      </c>
      <c r="Z244" s="35"/>
      <c r="AA244" s="35"/>
      <c r="AB244" s="35"/>
      <c r="AC244" s="35"/>
      <c r="AD244" s="29"/>
      <c r="AE244" s="29"/>
      <c r="AF244" s="29"/>
      <c r="AG244" s="29"/>
      <c r="AH244" s="29"/>
    </row>
    <row r="245" spans="4:34" s="27" customFormat="1" x14ac:dyDescent="0.25">
      <c r="D245" s="29" t="s">
        <v>542</v>
      </c>
      <c r="E245" s="29" t="s">
        <v>508</v>
      </c>
      <c r="F245" s="29">
        <v>31</v>
      </c>
      <c r="G245" s="29" t="s">
        <v>518</v>
      </c>
      <c r="H245" s="30" t="s">
        <v>566</v>
      </c>
      <c r="I245" s="29" t="s">
        <v>338</v>
      </c>
      <c r="J245" s="29" t="s">
        <v>5</v>
      </c>
      <c r="K245" s="31">
        <v>41318</v>
      </c>
      <c r="L245" s="31">
        <v>41324</v>
      </c>
      <c r="M245" s="29">
        <v>108</v>
      </c>
      <c r="N245" s="29"/>
      <c r="O245" s="32"/>
      <c r="P245" s="29"/>
      <c r="Q245" s="29"/>
      <c r="R245" s="29"/>
      <c r="S245" s="33" t="str">
        <f>IF(AND(Feuil2!$O245="",Feuil2!$P245="",Feuil2!$Q245="",Feuil2!$R245=""),"",O245*$O$2+$P$2*P245+$Q$2*Q245+$R$2*R245)</f>
        <v/>
      </c>
      <c r="T245" s="29" t="str">
        <f t="shared" si="3"/>
        <v/>
      </c>
      <c r="U245" s="29" t="str">
        <f>IF(Feuil2!$O245&lt;&gt;"",Feuil2!$O245*Feuil2!$M245*0.25,"")</f>
        <v/>
      </c>
      <c r="V245" s="29" t="str">
        <f>IF(Feuil2!$P245&lt;&gt;"",Feuil2!$P245*Feuil2!$M245*0.5,"")</f>
        <v/>
      </c>
      <c r="W245" s="29" t="str">
        <f>IF(Feuil2!$Q245&lt;&gt;"",Feuil2!$Q245*Feuil2!$M245*0.75,"")</f>
        <v/>
      </c>
      <c r="X245" s="29" t="str">
        <f>IF(Feuil2!$R245&lt;&gt;"",Feuil2!$R245*Feuil2!$M245*1,"")</f>
        <v/>
      </c>
      <c r="Y245" s="29" t="str">
        <f>IF(Feuil2!$N245="","",Feuil2!$M245-MAX(Feuil2!$U245:$X245))</f>
        <v/>
      </c>
      <c r="Z245" s="35"/>
      <c r="AA245" s="35"/>
      <c r="AB245" s="35"/>
      <c r="AC245" s="35"/>
      <c r="AD245" s="29"/>
      <c r="AE245" s="29"/>
      <c r="AF245" s="29"/>
      <c r="AG245" s="29"/>
      <c r="AH245" s="29"/>
    </row>
    <row r="246" spans="4:34" s="27" customFormat="1" x14ac:dyDescent="0.25">
      <c r="D246" s="29" t="s">
        <v>542</v>
      </c>
      <c r="E246" s="29" t="s">
        <v>508</v>
      </c>
      <c r="F246" s="29">
        <v>31</v>
      </c>
      <c r="G246" s="29" t="s">
        <v>518</v>
      </c>
      <c r="H246" s="30" t="s">
        <v>566</v>
      </c>
      <c r="I246" s="29" t="s">
        <v>129</v>
      </c>
      <c r="J246" s="29" t="s">
        <v>12</v>
      </c>
      <c r="K246" s="31">
        <v>41318</v>
      </c>
      <c r="L246" s="31">
        <v>41320</v>
      </c>
      <c r="M246" s="29">
        <v>108</v>
      </c>
      <c r="N246" s="29"/>
      <c r="O246" s="32"/>
      <c r="P246" s="29"/>
      <c r="Q246" s="29"/>
      <c r="R246" s="29"/>
      <c r="S246" s="33" t="str">
        <f>IF(AND(Feuil2!$O246="",Feuil2!$P246="",Feuil2!$Q246="",Feuil2!$R246=""),"",O246*$O$2+$P$2*P246+$Q$2*Q246+$R$2*R246)</f>
        <v/>
      </c>
      <c r="T246" s="29" t="str">
        <f t="shared" si="3"/>
        <v/>
      </c>
      <c r="U246" s="29" t="str">
        <f>IF(Feuil2!$O246&lt;&gt;"",Feuil2!$O246*Feuil2!$M246*0.25,"")</f>
        <v/>
      </c>
      <c r="V246" s="29" t="str">
        <f>IF(Feuil2!$P246&lt;&gt;"",Feuil2!$P246*Feuil2!$M246*0.5,"")</f>
        <v/>
      </c>
      <c r="W246" s="29" t="str">
        <f>IF(Feuil2!$Q246&lt;&gt;"",Feuil2!$Q246*Feuil2!$M246*0.75,"")</f>
        <v/>
      </c>
      <c r="X246" s="29" t="str">
        <f>IF(Feuil2!$R246&lt;&gt;"",Feuil2!$R246*Feuil2!$M246*1,"")</f>
        <v/>
      </c>
      <c r="Y246" s="29" t="str">
        <f>IF(Feuil2!$N246="","",Feuil2!$M246-MAX(Feuil2!$U246:$X246))</f>
        <v/>
      </c>
      <c r="Z246" s="35"/>
      <c r="AA246" s="35"/>
      <c r="AB246" s="35"/>
      <c r="AC246" s="35"/>
      <c r="AD246" s="29"/>
      <c r="AE246" s="29"/>
      <c r="AF246" s="29"/>
      <c r="AG246" s="29"/>
      <c r="AH246" s="29"/>
    </row>
    <row r="247" spans="4:34" s="27" customFormat="1" x14ac:dyDescent="0.25">
      <c r="D247" s="29" t="s">
        <v>542</v>
      </c>
      <c r="E247" s="29" t="s">
        <v>508</v>
      </c>
      <c r="F247" s="29">
        <v>31</v>
      </c>
      <c r="G247" s="29" t="s">
        <v>518</v>
      </c>
      <c r="H247" s="30" t="s">
        <v>566</v>
      </c>
      <c r="I247" s="29" t="s">
        <v>340</v>
      </c>
      <c r="J247" s="29" t="s">
        <v>5</v>
      </c>
      <c r="K247" s="31">
        <v>41324</v>
      </c>
      <c r="L247" s="31">
        <v>41329</v>
      </c>
      <c r="M247" s="29">
        <v>108</v>
      </c>
      <c r="N247" s="29"/>
      <c r="O247" s="32"/>
      <c r="P247" s="29"/>
      <c r="Q247" s="29"/>
      <c r="R247" s="29"/>
      <c r="S247" s="33" t="str">
        <f>IF(AND(Feuil2!$O247="",Feuil2!$P247="",Feuil2!$Q247="",Feuil2!$R247=""),"",O247*$O$2+$P$2*P247+$Q$2*Q247+$R$2*R247)</f>
        <v/>
      </c>
      <c r="T247" s="29" t="str">
        <f t="shared" si="3"/>
        <v/>
      </c>
      <c r="U247" s="29" t="str">
        <f>IF(Feuil2!$O247&lt;&gt;"",Feuil2!$O247*Feuil2!$M247*0.25,"")</f>
        <v/>
      </c>
      <c r="V247" s="29" t="str">
        <f>IF(Feuil2!$P247&lt;&gt;"",Feuil2!$P247*Feuil2!$M247*0.5,"")</f>
        <v/>
      </c>
      <c r="W247" s="29" t="str">
        <f>IF(Feuil2!$Q247&lt;&gt;"",Feuil2!$Q247*Feuil2!$M247*0.75,"")</f>
        <v/>
      </c>
      <c r="X247" s="29" t="str">
        <f>IF(Feuil2!$R247&lt;&gt;"",Feuil2!$R247*Feuil2!$M247*1,"")</f>
        <v/>
      </c>
      <c r="Y247" s="29" t="str">
        <f>IF(Feuil2!$N247="","",Feuil2!$M247-MAX(Feuil2!$U247:$X247))</f>
        <v/>
      </c>
      <c r="Z247" s="35"/>
      <c r="AA247" s="35"/>
      <c r="AB247" s="35"/>
      <c r="AC247" s="35"/>
      <c r="AD247" s="29"/>
      <c r="AE247" s="29"/>
      <c r="AF247" s="29"/>
      <c r="AG247" s="29"/>
      <c r="AH247" s="29"/>
    </row>
    <row r="248" spans="4:34" s="27" customFormat="1" x14ac:dyDescent="0.25">
      <c r="D248" s="29" t="s">
        <v>542</v>
      </c>
      <c r="E248" s="29" t="s">
        <v>508</v>
      </c>
      <c r="F248" s="29">
        <v>32</v>
      </c>
      <c r="G248" s="29" t="s">
        <v>518</v>
      </c>
      <c r="H248" s="30" t="s">
        <v>570</v>
      </c>
      <c r="I248" s="29" t="s">
        <v>341</v>
      </c>
      <c r="J248" s="29" t="s">
        <v>5</v>
      </c>
      <c r="K248" s="31">
        <v>41318</v>
      </c>
      <c r="L248" s="31">
        <v>41324</v>
      </c>
      <c r="M248" s="29">
        <v>108</v>
      </c>
      <c r="N248" s="29"/>
      <c r="O248" s="32"/>
      <c r="P248" s="29"/>
      <c r="Q248" s="29"/>
      <c r="R248" s="29"/>
      <c r="S248" s="33" t="str">
        <f>IF(AND(Feuil2!$O248="",Feuil2!$P248="",Feuil2!$Q248="",Feuil2!$R248=""),"",O248*$O$2+$P$2*P248+$Q$2*Q248+$R$2*R248)</f>
        <v/>
      </c>
      <c r="T248" s="29" t="str">
        <f t="shared" si="3"/>
        <v/>
      </c>
      <c r="U248" s="29" t="str">
        <f>IF(Feuil2!$O248&lt;&gt;"",Feuil2!$O248*Feuil2!$M248*0.25,"")</f>
        <v/>
      </c>
      <c r="V248" s="29" t="str">
        <f>IF(Feuil2!$P248&lt;&gt;"",Feuil2!$P248*Feuil2!$M248*0.5,"")</f>
        <v/>
      </c>
      <c r="W248" s="29" t="str">
        <f>IF(Feuil2!$Q248&lt;&gt;"",Feuil2!$Q248*Feuil2!$M248*0.75,"")</f>
        <v/>
      </c>
      <c r="X248" s="29" t="str">
        <f>IF(Feuil2!$R248&lt;&gt;"",Feuil2!$R248*Feuil2!$M248*1,"")</f>
        <v/>
      </c>
      <c r="Y248" s="29" t="str">
        <f>IF(Feuil2!$N248="","",Feuil2!$M248-MAX(Feuil2!$U248:$X248))</f>
        <v/>
      </c>
      <c r="Z248" s="35"/>
      <c r="AA248" s="35"/>
      <c r="AB248" s="35"/>
      <c r="AC248" s="35"/>
      <c r="AD248" s="29"/>
      <c r="AE248" s="29"/>
      <c r="AF248" s="29"/>
      <c r="AG248" s="29"/>
      <c r="AH248" s="29"/>
    </row>
    <row r="249" spans="4:34" s="27" customFormat="1" x14ac:dyDescent="0.25">
      <c r="D249" s="29" t="s">
        <v>542</v>
      </c>
      <c r="E249" s="29" t="s">
        <v>508</v>
      </c>
      <c r="F249" s="29">
        <v>32</v>
      </c>
      <c r="G249" s="29" t="s">
        <v>518</v>
      </c>
      <c r="H249" s="30" t="s">
        <v>570</v>
      </c>
      <c r="I249" s="29" t="s">
        <v>342</v>
      </c>
      <c r="J249" s="29" t="s">
        <v>5</v>
      </c>
      <c r="K249" s="31">
        <v>41318</v>
      </c>
      <c r="L249" s="31">
        <v>41324</v>
      </c>
      <c r="M249" s="29">
        <v>108</v>
      </c>
      <c r="N249" s="29"/>
      <c r="O249" s="32"/>
      <c r="P249" s="29"/>
      <c r="Q249" s="29"/>
      <c r="R249" s="29"/>
      <c r="S249" s="33" t="str">
        <f>IF(AND(Feuil2!$O249="",Feuil2!$P249="",Feuil2!$Q249="",Feuil2!$R249=""),"",O249*$O$2+$P$2*P249+$Q$2*Q249+$R$2*R249)</f>
        <v/>
      </c>
      <c r="T249" s="29" t="str">
        <f t="shared" si="3"/>
        <v/>
      </c>
      <c r="U249" s="29" t="str">
        <f>IF(Feuil2!$O249&lt;&gt;"",Feuil2!$O249*Feuil2!$M249*0.25,"")</f>
        <v/>
      </c>
      <c r="V249" s="29" t="str">
        <f>IF(Feuil2!$P249&lt;&gt;"",Feuil2!$P249*Feuil2!$M249*0.5,"")</f>
        <v/>
      </c>
      <c r="W249" s="29" t="str">
        <f>IF(Feuil2!$Q249&lt;&gt;"",Feuil2!$Q249*Feuil2!$M249*0.75,"")</f>
        <v/>
      </c>
      <c r="X249" s="29" t="str">
        <f>IF(Feuil2!$R249&lt;&gt;"",Feuil2!$R249*Feuil2!$M249*1,"")</f>
        <v/>
      </c>
      <c r="Y249" s="29" t="str">
        <f>IF(Feuil2!$N249="","",Feuil2!$M249-MAX(Feuil2!$U249:$X249))</f>
        <v/>
      </c>
      <c r="Z249" s="35"/>
      <c r="AA249" s="35"/>
      <c r="AB249" s="35"/>
      <c r="AC249" s="35"/>
      <c r="AD249" s="29"/>
      <c r="AE249" s="29"/>
      <c r="AF249" s="29"/>
      <c r="AG249" s="29"/>
      <c r="AH249" s="29"/>
    </row>
    <row r="250" spans="4:34" s="27" customFormat="1" x14ac:dyDescent="0.25">
      <c r="D250" s="29" t="s">
        <v>542</v>
      </c>
      <c r="E250" s="29" t="s">
        <v>508</v>
      </c>
      <c r="F250" s="29">
        <v>32</v>
      </c>
      <c r="G250" s="29" t="s">
        <v>518</v>
      </c>
      <c r="H250" s="30" t="s">
        <v>570</v>
      </c>
      <c r="I250" s="29" t="s">
        <v>130</v>
      </c>
      <c r="J250" s="29" t="s">
        <v>12</v>
      </c>
      <c r="K250" s="31">
        <v>41318</v>
      </c>
      <c r="L250" s="31">
        <v>41320</v>
      </c>
      <c r="M250" s="29">
        <v>108</v>
      </c>
      <c r="N250" s="29"/>
      <c r="O250" s="32"/>
      <c r="P250" s="29"/>
      <c r="Q250" s="29"/>
      <c r="R250" s="29"/>
      <c r="S250" s="33" t="str">
        <f>IF(AND(Feuil2!$O250="",Feuil2!$P250="",Feuil2!$Q250="",Feuil2!$R250=""),"",O250*$O$2+$P$2*P250+$Q$2*Q250+$R$2*R250)</f>
        <v/>
      </c>
      <c r="T250" s="29" t="str">
        <f t="shared" si="3"/>
        <v/>
      </c>
      <c r="U250" s="29" t="str">
        <f>IF(Feuil2!$O250&lt;&gt;"",Feuil2!$O250*Feuil2!$M250*0.25,"")</f>
        <v/>
      </c>
      <c r="V250" s="29" t="str">
        <f>IF(Feuil2!$P250&lt;&gt;"",Feuil2!$P250*Feuil2!$M250*0.5,"")</f>
        <v/>
      </c>
      <c r="W250" s="29" t="str">
        <f>IF(Feuil2!$Q250&lt;&gt;"",Feuil2!$Q250*Feuil2!$M250*0.75,"")</f>
        <v/>
      </c>
      <c r="X250" s="29" t="str">
        <f>IF(Feuil2!$R250&lt;&gt;"",Feuil2!$R250*Feuil2!$M250*1,"")</f>
        <v/>
      </c>
      <c r="Y250" s="29" t="str">
        <f>IF(Feuil2!$N250="","",Feuil2!$M250-MAX(Feuil2!$U250:$X250))</f>
        <v/>
      </c>
      <c r="Z250" s="35"/>
      <c r="AA250" s="35"/>
      <c r="AB250" s="35"/>
      <c r="AC250" s="35"/>
      <c r="AD250" s="29"/>
      <c r="AE250" s="29"/>
      <c r="AF250" s="29"/>
      <c r="AG250" s="29"/>
      <c r="AH250" s="29"/>
    </row>
    <row r="251" spans="4:34" s="27" customFormat="1" x14ac:dyDescent="0.25">
      <c r="D251" s="29" t="s">
        <v>542</v>
      </c>
      <c r="E251" s="29" t="s">
        <v>508</v>
      </c>
      <c r="F251" s="29">
        <v>32</v>
      </c>
      <c r="G251" s="29" t="s">
        <v>518</v>
      </c>
      <c r="H251" s="30" t="s">
        <v>570</v>
      </c>
      <c r="I251" s="29" t="s">
        <v>343</v>
      </c>
      <c r="J251" s="29" t="s">
        <v>5</v>
      </c>
      <c r="K251" s="31">
        <v>41324</v>
      </c>
      <c r="L251" s="31">
        <v>41329</v>
      </c>
      <c r="M251" s="29">
        <v>108</v>
      </c>
      <c r="N251" s="29"/>
      <c r="O251" s="32"/>
      <c r="P251" s="29"/>
      <c r="Q251" s="29"/>
      <c r="R251" s="29"/>
      <c r="S251" s="33" t="str">
        <f>IF(AND(Feuil2!$O251="",Feuil2!$P251="",Feuil2!$Q251="",Feuil2!$R251=""),"",O251*$O$2+$P$2*P251+$Q$2*Q251+$R$2*R251)</f>
        <v/>
      </c>
      <c r="T251" s="29" t="str">
        <f t="shared" si="3"/>
        <v/>
      </c>
      <c r="U251" s="29" t="str">
        <f>IF(Feuil2!$O251&lt;&gt;"",Feuil2!$O251*Feuil2!$M251*0.25,"")</f>
        <v/>
      </c>
      <c r="V251" s="29" t="str">
        <f>IF(Feuil2!$P251&lt;&gt;"",Feuil2!$P251*Feuil2!$M251*0.5,"")</f>
        <v/>
      </c>
      <c r="W251" s="29" t="str">
        <f>IF(Feuil2!$Q251&lt;&gt;"",Feuil2!$Q251*Feuil2!$M251*0.75,"")</f>
        <v/>
      </c>
      <c r="X251" s="29" t="str">
        <f>IF(Feuil2!$R251&lt;&gt;"",Feuil2!$R251*Feuil2!$M251*1,"")</f>
        <v/>
      </c>
      <c r="Y251" s="29" t="str">
        <f>IF(Feuil2!$N251="","",Feuil2!$M251-MAX(Feuil2!$U251:$X251))</f>
        <v/>
      </c>
      <c r="Z251" s="35"/>
      <c r="AA251" s="35"/>
      <c r="AB251" s="35"/>
      <c r="AC251" s="35"/>
      <c r="AD251" s="29"/>
      <c r="AE251" s="29"/>
      <c r="AF251" s="29"/>
      <c r="AG251" s="29"/>
      <c r="AH251" s="29"/>
    </row>
    <row r="252" spans="4:34" s="27" customFormat="1" x14ac:dyDescent="0.25">
      <c r="D252" s="29" t="s">
        <v>542</v>
      </c>
      <c r="E252" s="29" t="s">
        <v>508</v>
      </c>
      <c r="F252" s="29">
        <v>32</v>
      </c>
      <c r="G252" s="29" t="s">
        <v>518</v>
      </c>
      <c r="H252" s="30" t="s">
        <v>622</v>
      </c>
      <c r="I252" s="29" t="s">
        <v>131</v>
      </c>
      <c r="J252" s="29" t="s">
        <v>13</v>
      </c>
      <c r="K252" s="31">
        <v>41337</v>
      </c>
      <c r="L252" s="31">
        <v>41338</v>
      </c>
      <c r="M252" s="29">
        <v>108</v>
      </c>
      <c r="N252" s="29"/>
      <c r="O252" s="32"/>
      <c r="P252" s="29"/>
      <c r="Q252" s="29"/>
      <c r="R252" s="29"/>
      <c r="S252" s="33" t="str">
        <f>IF(AND(Feuil2!$O252="",Feuil2!$P252="",Feuil2!$Q252="",Feuil2!$R252=""),"",O252*$O$2+$P$2*P252+$Q$2*Q252+$R$2*R252)</f>
        <v/>
      </c>
      <c r="T252" s="29" t="str">
        <f t="shared" si="3"/>
        <v/>
      </c>
      <c r="U252" s="29" t="str">
        <f>IF(Feuil2!$O252&lt;&gt;"",Feuil2!$O252*Feuil2!$M252*0.25,"")</f>
        <v/>
      </c>
      <c r="V252" s="29" t="str">
        <f>IF(Feuil2!$P252&lt;&gt;"",Feuil2!$P252*Feuil2!$M252*0.5,"")</f>
        <v/>
      </c>
      <c r="W252" s="29" t="str">
        <f>IF(Feuil2!$Q252&lt;&gt;"",Feuil2!$Q252*Feuil2!$M252*0.75,"")</f>
        <v/>
      </c>
      <c r="X252" s="29" t="str">
        <f>IF(Feuil2!$R252&lt;&gt;"",Feuil2!$R252*Feuil2!$M252*1,"")</f>
        <v/>
      </c>
      <c r="Y252" s="29" t="str">
        <f>IF(Feuil2!$N252="","",Feuil2!$M252-MAX(Feuil2!$U252:$X252))</f>
        <v/>
      </c>
      <c r="Z252" s="35"/>
      <c r="AA252" s="35"/>
      <c r="AB252" s="35"/>
      <c r="AC252" s="35"/>
      <c r="AD252" s="29"/>
      <c r="AE252" s="29"/>
      <c r="AF252" s="29"/>
      <c r="AG252" s="29"/>
      <c r="AH252" s="29"/>
    </row>
    <row r="253" spans="4:34" s="27" customFormat="1" x14ac:dyDescent="0.25">
      <c r="D253" s="29" t="s">
        <v>542</v>
      </c>
      <c r="E253" s="29" t="s">
        <v>508</v>
      </c>
      <c r="F253" s="29">
        <v>32</v>
      </c>
      <c r="G253" s="29" t="s">
        <v>518</v>
      </c>
      <c r="H253" s="30" t="s">
        <v>571</v>
      </c>
      <c r="I253" s="29" t="s">
        <v>346</v>
      </c>
      <c r="J253" s="29" t="s">
        <v>5</v>
      </c>
      <c r="K253" s="31">
        <v>41318</v>
      </c>
      <c r="L253" s="31">
        <v>41324</v>
      </c>
      <c r="M253" s="29">
        <v>108</v>
      </c>
      <c r="N253" s="29"/>
      <c r="O253" s="32"/>
      <c r="P253" s="29"/>
      <c r="Q253" s="29"/>
      <c r="R253" s="29"/>
      <c r="S253" s="33" t="str">
        <f>IF(AND(Feuil2!$O253="",Feuil2!$P253="",Feuil2!$Q253="",Feuil2!$R253=""),"",O253*$O$2+$P$2*P253+$Q$2*Q253+$R$2*R253)</f>
        <v/>
      </c>
      <c r="T253" s="29" t="str">
        <f t="shared" si="3"/>
        <v/>
      </c>
      <c r="U253" s="29" t="str">
        <f>IF(Feuil2!$O253&lt;&gt;"",Feuil2!$O253*Feuil2!$M253*0.25,"")</f>
        <v/>
      </c>
      <c r="V253" s="29" t="str">
        <f>IF(Feuil2!$P253&lt;&gt;"",Feuil2!$P253*Feuil2!$M253*0.5,"")</f>
        <v/>
      </c>
      <c r="W253" s="29" t="str">
        <f>IF(Feuil2!$Q253&lt;&gt;"",Feuil2!$Q253*Feuil2!$M253*0.75,"")</f>
        <v/>
      </c>
      <c r="X253" s="29" t="str">
        <f>IF(Feuil2!$R253&lt;&gt;"",Feuil2!$R253*Feuil2!$M253*1,"")</f>
        <v/>
      </c>
      <c r="Y253" s="29" t="str">
        <f>IF(Feuil2!$N253="","",Feuil2!$M253-MAX(Feuil2!$U253:$X253))</f>
        <v/>
      </c>
      <c r="Z253" s="35"/>
      <c r="AA253" s="35"/>
      <c r="AB253" s="35"/>
      <c r="AC253" s="35"/>
      <c r="AD253" s="29"/>
      <c r="AE253" s="29"/>
      <c r="AF253" s="29"/>
      <c r="AG253" s="29"/>
      <c r="AH253" s="29"/>
    </row>
    <row r="254" spans="4:34" s="27" customFormat="1" x14ac:dyDescent="0.25">
      <c r="D254" s="29" t="s">
        <v>542</v>
      </c>
      <c r="E254" s="29" t="s">
        <v>508</v>
      </c>
      <c r="F254" s="29">
        <v>32</v>
      </c>
      <c r="G254" s="29" t="s">
        <v>518</v>
      </c>
      <c r="H254" s="30" t="s">
        <v>571</v>
      </c>
      <c r="I254" s="29" t="s">
        <v>347</v>
      </c>
      <c r="J254" s="29" t="s">
        <v>5</v>
      </c>
      <c r="K254" s="31">
        <v>41318</v>
      </c>
      <c r="L254" s="31">
        <v>41324</v>
      </c>
      <c r="M254" s="29">
        <v>108</v>
      </c>
      <c r="N254" s="29"/>
      <c r="O254" s="32"/>
      <c r="P254" s="29"/>
      <c r="Q254" s="29"/>
      <c r="R254" s="29"/>
      <c r="S254" s="33" t="str">
        <f>IF(AND(Feuil2!$O254="",Feuil2!$P254="",Feuil2!$Q254="",Feuil2!$R254=""),"",O254*$O$2+$P$2*P254+$Q$2*Q254+$R$2*R254)</f>
        <v/>
      </c>
      <c r="T254" s="29" t="str">
        <f t="shared" si="3"/>
        <v/>
      </c>
      <c r="U254" s="29" t="str">
        <f>IF(Feuil2!$O254&lt;&gt;"",Feuil2!$O254*Feuil2!$M254*0.25,"")</f>
        <v/>
      </c>
      <c r="V254" s="29" t="str">
        <f>IF(Feuil2!$P254&lt;&gt;"",Feuil2!$P254*Feuil2!$M254*0.5,"")</f>
        <v/>
      </c>
      <c r="W254" s="29" t="str">
        <f>IF(Feuil2!$Q254&lt;&gt;"",Feuil2!$Q254*Feuil2!$M254*0.75,"")</f>
        <v/>
      </c>
      <c r="X254" s="29" t="str">
        <f>IF(Feuil2!$R254&lt;&gt;"",Feuil2!$R254*Feuil2!$M254*1,"")</f>
        <v/>
      </c>
      <c r="Y254" s="29" t="str">
        <f>IF(Feuil2!$N254="","",Feuil2!$M254-MAX(Feuil2!$U254:$X254))</f>
        <v/>
      </c>
      <c r="Z254" s="35"/>
      <c r="AA254" s="35"/>
      <c r="AB254" s="35"/>
      <c r="AC254" s="35"/>
      <c r="AD254" s="29"/>
      <c r="AE254" s="29"/>
      <c r="AF254" s="29"/>
      <c r="AG254" s="29"/>
      <c r="AH254" s="29"/>
    </row>
    <row r="255" spans="4:34" s="27" customFormat="1" x14ac:dyDescent="0.25">
      <c r="D255" s="29" t="s">
        <v>542</v>
      </c>
      <c r="E255" s="29" t="s">
        <v>508</v>
      </c>
      <c r="F255" s="29">
        <v>32</v>
      </c>
      <c r="G255" s="29" t="s">
        <v>518</v>
      </c>
      <c r="H255" s="30" t="s">
        <v>571</v>
      </c>
      <c r="I255" s="29" t="s">
        <v>350</v>
      </c>
      <c r="J255" s="29" t="s">
        <v>5</v>
      </c>
      <c r="K255" s="31">
        <v>41324</v>
      </c>
      <c r="L255" s="31">
        <v>41330</v>
      </c>
      <c r="M255" s="29">
        <v>108</v>
      </c>
      <c r="N255" s="29"/>
      <c r="O255" s="32"/>
      <c r="P255" s="29"/>
      <c r="Q255" s="29"/>
      <c r="R255" s="29"/>
      <c r="S255" s="33" t="str">
        <f>IF(AND(Feuil2!$O255="",Feuil2!$P255="",Feuil2!$Q255="",Feuil2!$R255=""),"",O255*$O$2+$P$2*P255+$Q$2*Q255+$R$2*R255)</f>
        <v/>
      </c>
      <c r="T255" s="29" t="str">
        <f t="shared" si="3"/>
        <v/>
      </c>
      <c r="U255" s="29" t="str">
        <f>IF(Feuil2!$O255&lt;&gt;"",Feuil2!$O255*Feuil2!$M255*0.25,"")</f>
        <v/>
      </c>
      <c r="V255" s="29" t="str">
        <f>IF(Feuil2!$P255&lt;&gt;"",Feuil2!$P255*Feuil2!$M255*0.5,"")</f>
        <v/>
      </c>
      <c r="W255" s="29" t="str">
        <f>IF(Feuil2!$Q255&lt;&gt;"",Feuil2!$Q255*Feuil2!$M255*0.75,"")</f>
        <v/>
      </c>
      <c r="X255" s="29" t="str">
        <f>IF(Feuil2!$R255&lt;&gt;"",Feuil2!$R255*Feuil2!$M255*1,"")</f>
        <v/>
      </c>
      <c r="Y255" s="29" t="str">
        <f>IF(Feuil2!$N255="","",Feuil2!$M255-MAX(Feuil2!$U255:$X255))</f>
        <v/>
      </c>
      <c r="Z255" s="35"/>
      <c r="AA255" s="35"/>
      <c r="AB255" s="35"/>
      <c r="AC255" s="35"/>
      <c r="AD255" s="29"/>
      <c r="AE255" s="29"/>
      <c r="AF255" s="29"/>
      <c r="AG255" s="29"/>
      <c r="AH255" s="29"/>
    </row>
    <row r="256" spans="4:34" s="27" customFormat="1" x14ac:dyDescent="0.25">
      <c r="D256" s="29" t="s">
        <v>542</v>
      </c>
      <c r="E256" s="29" t="s">
        <v>508</v>
      </c>
      <c r="F256" s="29">
        <v>32</v>
      </c>
      <c r="G256" s="29" t="s">
        <v>518</v>
      </c>
      <c r="H256" s="30" t="s">
        <v>572</v>
      </c>
      <c r="I256" s="29" t="s">
        <v>351</v>
      </c>
      <c r="J256" s="29" t="s">
        <v>5</v>
      </c>
      <c r="K256" s="31">
        <v>41318</v>
      </c>
      <c r="L256" s="31">
        <v>41324</v>
      </c>
      <c r="M256" s="29">
        <v>108</v>
      </c>
      <c r="N256" s="29"/>
      <c r="O256" s="32"/>
      <c r="P256" s="29"/>
      <c r="Q256" s="29"/>
      <c r="R256" s="29"/>
      <c r="S256" s="33" t="str">
        <f>IF(AND(Feuil2!$O256="",Feuil2!$P256="",Feuil2!$Q256="",Feuil2!$R256=""),"",O256*$O$2+$P$2*P256+$Q$2*Q256+$R$2*R256)</f>
        <v/>
      </c>
      <c r="T256" s="29" t="str">
        <f t="shared" si="3"/>
        <v/>
      </c>
      <c r="U256" s="29" t="str">
        <f>IF(Feuil2!$O256&lt;&gt;"",Feuil2!$O256*Feuil2!$M256*0.25,"")</f>
        <v/>
      </c>
      <c r="V256" s="29" t="str">
        <f>IF(Feuil2!$P256&lt;&gt;"",Feuil2!$P256*Feuil2!$M256*0.5,"")</f>
        <v/>
      </c>
      <c r="W256" s="29" t="str">
        <f>IF(Feuil2!$Q256&lt;&gt;"",Feuil2!$Q256*Feuil2!$M256*0.75,"")</f>
        <v/>
      </c>
      <c r="X256" s="29" t="str">
        <f>IF(Feuil2!$R256&lt;&gt;"",Feuil2!$R256*Feuil2!$M256*1,"")</f>
        <v/>
      </c>
      <c r="Y256" s="29" t="str">
        <f>IF(Feuil2!$N256="","",Feuil2!$M256-MAX(Feuil2!$U256:$X256))</f>
        <v/>
      </c>
      <c r="Z256" s="35"/>
      <c r="AA256" s="35"/>
      <c r="AB256" s="35"/>
      <c r="AC256" s="35"/>
      <c r="AD256" s="29"/>
      <c r="AE256" s="29"/>
      <c r="AF256" s="29"/>
      <c r="AG256" s="29"/>
      <c r="AH256" s="29"/>
    </row>
    <row r="257" spans="4:34" s="27" customFormat="1" x14ac:dyDescent="0.25">
      <c r="D257" s="29" t="s">
        <v>542</v>
      </c>
      <c r="E257" s="29" t="s">
        <v>508</v>
      </c>
      <c r="F257" s="29">
        <v>32</v>
      </c>
      <c r="G257" s="29" t="s">
        <v>518</v>
      </c>
      <c r="H257" s="30" t="s">
        <v>572</v>
      </c>
      <c r="I257" s="29" t="s">
        <v>352</v>
      </c>
      <c r="J257" s="29" t="s">
        <v>5</v>
      </c>
      <c r="K257" s="31">
        <v>41318</v>
      </c>
      <c r="L257" s="31">
        <v>41324</v>
      </c>
      <c r="M257" s="29">
        <v>108</v>
      </c>
      <c r="N257" s="29"/>
      <c r="O257" s="32"/>
      <c r="P257" s="29"/>
      <c r="Q257" s="29"/>
      <c r="R257" s="29"/>
      <c r="S257" s="33" t="str">
        <f>IF(AND(Feuil2!$O257="",Feuil2!$P257="",Feuil2!$Q257="",Feuil2!$R257=""),"",O257*$O$2+$P$2*P257+$Q$2*Q257+$R$2*R257)</f>
        <v/>
      </c>
      <c r="T257" s="29" t="str">
        <f t="shared" si="3"/>
        <v/>
      </c>
      <c r="U257" s="29" t="str">
        <f>IF(Feuil2!$O257&lt;&gt;"",Feuil2!$O257*Feuil2!$M257*0.25,"")</f>
        <v/>
      </c>
      <c r="V257" s="29" t="str">
        <f>IF(Feuil2!$P257&lt;&gt;"",Feuil2!$P257*Feuil2!$M257*0.5,"")</f>
        <v/>
      </c>
      <c r="W257" s="29" t="str">
        <f>IF(Feuil2!$Q257&lt;&gt;"",Feuil2!$Q257*Feuil2!$M257*0.75,"")</f>
        <v/>
      </c>
      <c r="X257" s="29" t="str">
        <f>IF(Feuil2!$R257&lt;&gt;"",Feuil2!$R257*Feuil2!$M257*1,"")</f>
        <v/>
      </c>
      <c r="Y257" s="29" t="str">
        <f>IF(Feuil2!$N257="","",Feuil2!$M257-MAX(Feuil2!$U257:$X257))</f>
        <v/>
      </c>
      <c r="Z257" s="35"/>
      <c r="AA257" s="35"/>
      <c r="AB257" s="35"/>
      <c r="AC257" s="35"/>
      <c r="AD257" s="29"/>
      <c r="AE257" s="29"/>
      <c r="AF257" s="29"/>
      <c r="AG257" s="29"/>
      <c r="AH257" s="29"/>
    </row>
    <row r="258" spans="4:34" s="27" customFormat="1" x14ac:dyDescent="0.25">
      <c r="D258" s="29" t="s">
        <v>542</v>
      </c>
      <c r="E258" s="29" t="s">
        <v>508</v>
      </c>
      <c r="F258" s="29">
        <v>32</v>
      </c>
      <c r="G258" s="29" t="s">
        <v>518</v>
      </c>
      <c r="H258" s="30" t="s">
        <v>572</v>
      </c>
      <c r="I258" s="29" t="s">
        <v>354</v>
      </c>
      <c r="J258" s="29" t="s">
        <v>5</v>
      </c>
      <c r="K258" s="31">
        <v>41324</v>
      </c>
      <c r="L258" s="31">
        <v>41329</v>
      </c>
      <c r="M258" s="29">
        <v>108</v>
      </c>
      <c r="N258" s="29"/>
      <c r="O258" s="32"/>
      <c r="P258" s="29"/>
      <c r="Q258" s="29"/>
      <c r="R258" s="29"/>
      <c r="S258" s="33" t="str">
        <f>IF(AND(Feuil2!$O258="",Feuil2!$P258="",Feuil2!$Q258="",Feuil2!$R258=""),"",O258*$O$2+$P$2*P258+$Q$2*Q258+$R$2*R258)</f>
        <v/>
      </c>
      <c r="T258" s="29" t="str">
        <f t="shared" si="3"/>
        <v/>
      </c>
      <c r="U258" s="29" t="str">
        <f>IF(Feuil2!$O258&lt;&gt;"",Feuil2!$O258*Feuil2!$M258*0.25,"")</f>
        <v/>
      </c>
      <c r="V258" s="29" t="str">
        <f>IF(Feuil2!$P258&lt;&gt;"",Feuil2!$P258*Feuil2!$M258*0.5,"")</f>
        <v/>
      </c>
      <c r="W258" s="29" t="str">
        <f>IF(Feuil2!$Q258&lt;&gt;"",Feuil2!$Q258*Feuil2!$M258*0.75,"")</f>
        <v/>
      </c>
      <c r="X258" s="29" t="str">
        <f>IF(Feuil2!$R258&lt;&gt;"",Feuil2!$R258*Feuil2!$M258*1,"")</f>
        <v/>
      </c>
      <c r="Y258" s="29" t="str">
        <f>IF(Feuil2!$N258="","",Feuil2!$M258-MAX(Feuil2!$U258:$X258))</f>
        <v/>
      </c>
      <c r="Z258" s="35"/>
      <c r="AA258" s="35"/>
      <c r="AB258" s="35"/>
      <c r="AC258" s="35"/>
      <c r="AD258" s="29"/>
      <c r="AE258" s="29"/>
      <c r="AF258" s="29"/>
      <c r="AG258" s="29"/>
      <c r="AH258" s="29"/>
    </row>
    <row r="259" spans="4:34" s="27" customFormat="1" x14ac:dyDescent="0.25">
      <c r="D259" s="29" t="s">
        <v>542</v>
      </c>
      <c r="E259" s="29" t="s">
        <v>508</v>
      </c>
      <c r="F259" s="29">
        <v>32</v>
      </c>
      <c r="G259" s="29" t="s">
        <v>518</v>
      </c>
      <c r="H259" s="30" t="s">
        <v>573</v>
      </c>
      <c r="I259" s="29" t="s">
        <v>355</v>
      </c>
      <c r="J259" s="29" t="s">
        <v>5</v>
      </c>
      <c r="K259" s="31">
        <v>41318</v>
      </c>
      <c r="L259" s="31">
        <v>41324</v>
      </c>
      <c r="M259" s="29">
        <v>108</v>
      </c>
      <c r="N259" s="29"/>
      <c r="O259" s="32"/>
      <c r="P259" s="29"/>
      <c r="Q259" s="29"/>
      <c r="R259" s="29"/>
      <c r="S259" s="33" t="str">
        <f>IF(AND(Feuil2!$O259="",Feuil2!$P259="",Feuil2!$Q259="",Feuil2!$R259=""),"",O259*$O$2+$P$2*P259+$Q$2*Q259+$R$2*R259)</f>
        <v/>
      </c>
      <c r="T259" s="29" t="str">
        <f t="shared" ref="T259:T322" si="4">IF(S259=25%,"1",IF(S259=50%,"2",IF(S259=75%,"3",IF(S259=100%,"4",IF(S259=125%,"5",IF(S259=150%,"6",IF(S259=175%,"7",IF(S259=200%,"8",IF(S259=225%,"9",IF(S259=250%,"10",IF(S259="","")))))))))))</f>
        <v/>
      </c>
      <c r="U259" s="29" t="str">
        <f>IF(Feuil2!$O259&lt;&gt;"",Feuil2!$O259*Feuil2!$M259*0.25,"")</f>
        <v/>
      </c>
      <c r="V259" s="29" t="str">
        <f>IF(Feuil2!$P259&lt;&gt;"",Feuil2!$P259*Feuil2!$M259*0.5,"")</f>
        <v/>
      </c>
      <c r="W259" s="29" t="str">
        <f>IF(Feuil2!$Q259&lt;&gt;"",Feuil2!$Q259*Feuil2!$M259*0.75,"")</f>
        <v/>
      </c>
      <c r="X259" s="29" t="str">
        <f>IF(Feuil2!$R259&lt;&gt;"",Feuil2!$R259*Feuil2!$M259*1,"")</f>
        <v/>
      </c>
      <c r="Y259" s="29" t="str">
        <f>IF(Feuil2!$N259="","",Feuil2!$M259-MAX(Feuil2!$U259:$X259))</f>
        <v/>
      </c>
      <c r="Z259" s="35"/>
      <c r="AA259" s="35"/>
      <c r="AB259" s="35"/>
      <c r="AC259" s="35"/>
      <c r="AD259" s="29"/>
      <c r="AE259" s="29"/>
      <c r="AF259" s="29"/>
      <c r="AG259" s="29"/>
      <c r="AH259" s="29"/>
    </row>
    <row r="260" spans="4:34" s="27" customFormat="1" x14ac:dyDescent="0.25">
      <c r="D260" s="29" t="s">
        <v>542</v>
      </c>
      <c r="E260" s="29" t="s">
        <v>508</v>
      </c>
      <c r="F260" s="29">
        <v>32</v>
      </c>
      <c r="G260" s="29" t="s">
        <v>518</v>
      </c>
      <c r="H260" s="30" t="s">
        <v>573</v>
      </c>
      <c r="I260" s="29" t="s">
        <v>356</v>
      </c>
      <c r="J260" s="29" t="s">
        <v>5</v>
      </c>
      <c r="K260" s="31">
        <v>41318</v>
      </c>
      <c r="L260" s="31">
        <v>41324</v>
      </c>
      <c r="M260" s="29">
        <v>108</v>
      </c>
      <c r="N260" s="29"/>
      <c r="O260" s="32"/>
      <c r="P260" s="29"/>
      <c r="Q260" s="29"/>
      <c r="R260" s="29"/>
      <c r="S260" s="33" t="str">
        <f>IF(AND(Feuil2!$O260="",Feuil2!$P260="",Feuil2!$Q260="",Feuil2!$R260=""),"",O260*$O$2+$P$2*P260+$Q$2*Q260+$R$2*R260)</f>
        <v/>
      </c>
      <c r="T260" s="29" t="str">
        <f t="shared" si="4"/>
        <v/>
      </c>
      <c r="U260" s="29" t="str">
        <f>IF(Feuil2!$O260&lt;&gt;"",Feuil2!$O260*Feuil2!$M260*0.25,"")</f>
        <v/>
      </c>
      <c r="V260" s="29" t="str">
        <f>IF(Feuil2!$P260&lt;&gt;"",Feuil2!$P260*Feuil2!$M260*0.5,"")</f>
        <v/>
      </c>
      <c r="W260" s="29" t="str">
        <f>IF(Feuil2!$Q260&lt;&gt;"",Feuil2!$Q260*Feuil2!$M260*0.75,"")</f>
        <v/>
      </c>
      <c r="X260" s="29" t="str">
        <f>IF(Feuil2!$R260&lt;&gt;"",Feuil2!$R260*Feuil2!$M260*1,"")</f>
        <v/>
      </c>
      <c r="Y260" s="29" t="str">
        <f>IF(Feuil2!$N260="","",Feuil2!$M260-MAX(Feuil2!$U260:$X260))</f>
        <v/>
      </c>
      <c r="Z260" s="35"/>
      <c r="AA260" s="35"/>
      <c r="AB260" s="35"/>
      <c r="AC260" s="35"/>
      <c r="AD260" s="29"/>
      <c r="AE260" s="29"/>
      <c r="AF260" s="29"/>
      <c r="AG260" s="29"/>
      <c r="AH260" s="29"/>
    </row>
    <row r="261" spans="4:34" s="27" customFormat="1" x14ac:dyDescent="0.25">
      <c r="D261" s="29" t="s">
        <v>542</v>
      </c>
      <c r="E261" s="29" t="s">
        <v>508</v>
      </c>
      <c r="F261" s="29">
        <v>32</v>
      </c>
      <c r="G261" s="29" t="s">
        <v>518</v>
      </c>
      <c r="H261" s="30" t="s">
        <v>573</v>
      </c>
      <c r="I261" s="29" t="s">
        <v>359</v>
      </c>
      <c r="J261" s="29" t="s">
        <v>5</v>
      </c>
      <c r="K261" s="31">
        <v>41324</v>
      </c>
      <c r="L261" s="31">
        <v>41329</v>
      </c>
      <c r="M261" s="29">
        <v>108</v>
      </c>
      <c r="N261" s="29"/>
      <c r="O261" s="32"/>
      <c r="P261" s="29"/>
      <c r="Q261" s="29"/>
      <c r="R261" s="29"/>
      <c r="S261" s="33" t="str">
        <f>IF(AND(Feuil2!$O261="",Feuil2!$P261="",Feuil2!$Q261="",Feuil2!$R261=""),"",O261*$O$2+$P$2*P261+$Q$2*Q261+$R$2*R261)</f>
        <v/>
      </c>
      <c r="T261" s="29" t="str">
        <f t="shared" si="4"/>
        <v/>
      </c>
      <c r="U261" s="29" t="str">
        <f>IF(Feuil2!$O261&lt;&gt;"",Feuil2!$O261*Feuil2!$M261*0.25,"")</f>
        <v/>
      </c>
      <c r="V261" s="29" t="str">
        <f>IF(Feuil2!$P261&lt;&gt;"",Feuil2!$P261*Feuil2!$M261*0.5,"")</f>
        <v/>
      </c>
      <c r="W261" s="29" t="str">
        <f>IF(Feuil2!$Q261&lt;&gt;"",Feuil2!$Q261*Feuil2!$M261*0.75,"")</f>
        <v/>
      </c>
      <c r="X261" s="29" t="str">
        <f>IF(Feuil2!$R261&lt;&gt;"",Feuil2!$R261*Feuil2!$M261*1,"")</f>
        <v/>
      </c>
      <c r="Y261" s="29" t="str">
        <f>IF(Feuil2!$N261="","",Feuil2!$M261-MAX(Feuil2!$U261:$X261))</f>
        <v/>
      </c>
      <c r="Z261" s="35"/>
      <c r="AA261" s="35"/>
      <c r="AB261" s="35"/>
      <c r="AC261" s="35"/>
      <c r="AD261" s="29"/>
      <c r="AE261" s="29"/>
      <c r="AF261" s="29"/>
      <c r="AG261" s="29"/>
      <c r="AH261" s="29"/>
    </row>
    <row r="262" spans="4:34" s="27" customFormat="1" x14ac:dyDescent="0.25">
      <c r="D262" s="29" t="s">
        <v>542</v>
      </c>
      <c r="E262" s="29" t="s">
        <v>508</v>
      </c>
      <c r="F262" s="29">
        <v>32</v>
      </c>
      <c r="G262" s="29" t="s">
        <v>518</v>
      </c>
      <c r="H262" s="30" t="s">
        <v>574</v>
      </c>
      <c r="I262" s="29" t="s">
        <v>360</v>
      </c>
      <c r="J262" s="29" t="s">
        <v>5</v>
      </c>
      <c r="K262" s="31">
        <v>41318</v>
      </c>
      <c r="L262" s="31">
        <v>41324</v>
      </c>
      <c r="M262" s="29">
        <v>108</v>
      </c>
      <c r="N262" s="29"/>
      <c r="O262" s="32"/>
      <c r="P262" s="29"/>
      <c r="Q262" s="29"/>
      <c r="R262" s="29"/>
      <c r="S262" s="33" t="str">
        <f>IF(AND(Feuil2!$O262="",Feuil2!$P262="",Feuil2!$Q262="",Feuil2!$R262=""),"",O262*$O$2+$P$2*P262+$Q$2*Q262+$R$2*R262)</f>
        <v/>
      </c>
      <c r="T262" s="29" t="str">
        <f t="shared" si="4"/>
        <v/>
      </c>
      <c r="U262" s="29" t="str">
        <f>IF(Feuil2!$O262&lt;&gt;"",Feuil2!$O262*Feuil2!$M262*0.25,"")</f>
        <v/>
      </c>
      <c r="V262" s="29" t="str">
        <f>IF(Feuil2!$P262&lt;&gt;"",Feuil2!$P262*Feuil2!$M262*0.5,"")</f>
        <v/>
      </c>
      <c r="W262" s="29" t="str">
        <f>IF(Feuil2!$Q262&lt;&gt;"",Feuil2!$Q262*Feuil2!$M262*0.75,"")</f>
        <v/>
      </c>
      <c r="X262" s="29" t="str">
        <f>IF(Feuil2!$R262&lt;&gt;"",Feuil2!$R262*Feuil2!$M262*1,"")</f>
        <v/>
      </c>
      <c r="Y262" s="29" t="str">
        <f>IF(Feuil2!$N262="","",Feuil2!$M262-MAX(Feuil2!$U262:$X262))</f>
        <v/>
      </c>
      <c r="Z262" s="35"/>
      <c r="AA262" s="35"/>
      <c r="AB262" s="35"/>
      <c r="AC262" s="35"/>
      <c r="AD262" s="29"/>
      <c r="AE262" s="29"/>
      <c r="AF262" s="29"/>
      <c r="AG262" s="29"/>
      <c r="AH262" s="29"/>
    </row>
    <row r="263" spans="4:34" s="27" customFormat="1" x14ac:dyDescent="0.25">
      <c r="D263" s="29" t="s">
        <v>542</v>
      </c>
      <c r="E263" s="29" t="s">
        <v>508</v>
      </c>
      <c r="F263" s="29">
        <v>32</v>
      </c>
      <c r="G263" s="29" t="s">
        <v>518</v>
      </c>
      <c r="H263" s="30" t="s">
        <v>574</v>
      </c>
      <c r="I263" s="29" t="s">
        <v>361</v>
      </c>
      <c r="J263" s="29" t="s">
        <v>5</v>
      </c>
      <c r="K263" s="31">
        <v>41318</v>
      </c>
      <c r="L263" s="31">
        <v>41324</v>
      </c>
      <c r="M263" s="29">
        <v>108</v>
      </c>
      <c r="N263" s="29"/>
      <c r="O263" s="32"/>
      <c r="P263" s="29"/>
      <c r="Q263" s="29"/>
      <c r="R263" s="29"/>
      <c r="S263" s="33" t="str">
        <f>IF(AND(Feuil2!$O263="",Feuil2!$P263="",Feuil2!$Q263="",Feuil2!$R263=""),"",O263*$O$2+$P$2*P263+$Q$2*Q263+$R$2*R263)</f>
        <v/>
      </c>
      <c r="T263" s="29" t="str">
        <f t="shared" si="4"/>
        <v/>
      </c>
      <c r="U263" s="29" t="str">
        <f>IF(Feuil2!$O263&lt;&gt;"",Feuil2!$O263*Feuil2!$M263*0.25,"")</f>
        <v/>
      </c>
      <c r="V263" s="29" t="str">
        <f>IF(Feuil2!$P263&lt;&gt;"",Feuil2!$P263*Feuil2!$M263*0.5,"")</f>
        <v/>
      </c>
      <c r="W263" s="29" t="str">
        <f>IF(Feuil2!$Q263&lt;&gt;"",Feuil2!$Q263*Feuil2!$M263*0.75,"")</f>
        <v/>
      </c>
      <c r="X263" s="29" t="str">
        <f>IF(Feuil2!$R263&lt;&gt;"",Feuil2!$R263*Feuil2!$M263*1,"")</f>
        <v/>
      </c>
      <c r="Y263" s="29" t="str">
        <f>IF(Feuil2!$N263="","",Feuil2!$M263-MAX(Feuil2!$U263:$X263))</f>
        <v/>
      </c>
      <c r="Z263" s="35"/>
      <c r="AA263" s="35"/>
      <c r="AB263" s="35"/>
      <c r="AC263" s="35"/>
      <c r="AD263" s="29"/>
      <c r="AE263" s="29"/>
      <c r="AF263" s="29"/>
      <c r="AG263" s="29"/>
      <c r="AH263" s="29"/>
    </row>
    <row r="264" spans="4:34" s="27" customFormat="1" x14ac:dyDescent="0.25">
      <c r="D264" s="29" t="s">
        <v>542</v>
      </c>
      <c r="E264" s="29" t="s">
        <v>508</v>
      </c>
      <c r="F264" s="29">
        <v>32</v>
      </c>
      <c r="G264" s="29" t="s">
        <v>518</v>
      </c>
      <c r="H264" s="30" t="s">
        <v>574</v>
      </c>
      <c r="I264" s="29" t="s">
        <v>364</v>
      </c>
      <c r="J264" s="29" t="s">
        <v>7</v>
      </c>
      <c r="K264" s="31">
        <v>41324</v>
      </c>
      <c r="L264" s="31">
        <v>41329</v>
      </c>
      <c r="M264" s="29">
        <v>108</v>
      </c>
      <c r="N264" s="29"/>
      <c r="O264" s="32"/>
      <c r="P264" s="29"/>
      <c r="Q264" s="29"/>
      <c r="R264" s="29"/>
      <c r="S264" s="33" t="str">
        <f>IF(AND(Feuil2!$O264="",Feuil2!$P264="",Feuil2!$Q264="",Feuil2!$R264=""),"",O264*$O$2+$P$2*P264+$Q$2*Q264+$R$2*R264)</f>
        <v/>
      </c>
      <c r="T264" s="29" t="str">
        <f t="shared" si="4"/>
        <v/>
      </c>
      <c r="U264" s="29" t="str">
        <f>IF(Feuil2!$O264&lt;&gt;"",Feuil2!$O264*Feuil2!$M264*0.25,"")</f>
        <v/>
      </c>
      <c r="V264" s="29" t="str">
        <f>IF(Feuil2!$P264&lt;&gt;"",Feuil2!$P264*Feuil2!$M264*0.5,"")</f>
        <v/>
      </c>
      <c r="W264" s="29" t="str">
        <f>IF(Feuil2!$Q264&lt;&gt;"",Feuil2!$Q264*Feuil2!$M264*0.75,"")</f>
        <v/>
      </c>
      <c r="X264" s="29" t="str">
        <f>IF(Feuil2!$R264&lt;&gt;"",Feuil2!$R264*Feuil2!$M264*1,"")</f>
        <v/>
      </c>
      <c r="Y264" s="29" t="str">
        <f>IF(Feuil2!$N264="","",Feuil2!$M264-MAX(Feuil2!$U264:$X264))</f>
        <v/>
      </c>
      <c r="Z264" s="35"/>
      <c r="AA264" s="35"/>
      <c r="AB264" s="35"/>
      <c r="AC264" s="35"/>
      <c r="AD264" s="29"/>
      <c r="AE264" s="29"/>
      <c r="AF264" s="29"/>
      <c r="AG264" s="29"/>
      <c r="AH264" s="29"/>
    </row>
    <row r="265" spans="4:34" s="27" customFormat="1" x14ac:dyDescent="0.25">
      <c r="D265" s="29" t="s">
        <v>542</v>
      </c>
      <c r="E265" s="29" t="s">
        <v>508</v>
      </c>
      <c r="F265" s="29">
        <v>32</v>
      </c>
      <c r="G265" s="29" t="s">
        <v>518</v>
      </c>
      <c r="H265" s="30" t="s">
        <v>575</v>
      </c>
      <c r="I265" s="29" t="s">
        <v>365</v>
      </c>
      <c r="J265" s="29" t="s">
        <v>5</v>
      </c>
      <c r="K265" s="31">
        <v>41318</v>
      </c>
      <c r="L265" s="31">
        <v>41324</v>
      </c>
      <c r="M265" s="29">
        <v>108</v>
      </c>
      <c r="N265" s="29"/>
      <c r="O265" s="32"/>
      <c r="P265" s="29"/>
      <c r="Q265" s="29"/>
      <c r="R265" s="29"/>
      <c r="S265" s="33" t="str">
        <f>IF(AND(Feuil2!$O265="",Feuil2!$P265="",Feuil2!$Q265="",Feuil2!$R265=""),"",O265*$O$2+$P$2*P265+$Q$2*Q265+$R$2*R265)</f>
        <v/>
      </c>
      <c r="T265" s="29" t="str">
        <f t="shared" si="4"/>
        <v/>
      </c>
      <c r="U265" s="29" t="str">
        <f>IF(Feuil2!$O265&lt;&gt;"",Feuil2!$O265*Feuil2!$M265*0.25,"")</f>
        <v/>
      </c>
      <c r="V265" s="29" t="str">
        <f>IF(Feuil2!$P265&lt;&gt;"",Feuil2!$P265*Feuil2!$M265*0.5,"")</f>
        <v/>
      </c>
      <c r="W265" s="29" t="str">
        <f>IF(Feuil2!$Q265&lt;&gt;"",Feuil2!$Q265*Feuil2!$M265*0.75,"")</f>
        <v/>
      </c>
      <c r="X265" s="29" t="str">
        <f>IF(Feuil2!$R265&lt;&gt;"",Feuil2!$R265*Feuil2!$M265*1,"")</f>
        <v/>
      </c>
      <c r="Y265" s="29" t="str">
        <f>IF(Feuil2!$N265="","",Feuil2!$M265-MAX(Feuil2!$U265:$X265))</f>
        <v/>
      </c>
      <c r="Z265" s="35"/>
      <c r="AA265" s="35"/>
      <c r="AB265" s="35"/>
      <c r="AC265" s="35"/>
      <c r="AD265" s="29"/>
      <c r="AE265" s="29"/>
      <c r="AF265" s="29"/>
      <c r="AG265" s="29"/>
      <c r="AH265" s="29"/>
    </row>
    <row r="266" spans="4:34" s="27" customFormat="1" x14ac:dyDescent="0.25">
      <c r="D266" s="29" t="s">
        <v>542</v>
      </c>
      <c r="E266" s="29" t="s">
        <v>508</v>
      </c>
      <c r="F266" s="29">
        <v>32</v>
      </c>
      <c r="G266" s="29" t="s">
        <v>518</v>
      </c>
      <c r="H266" s="30" t="s">
        <v>575</v>
      </c>
      <c r="I266" s="29" t="s">
        <v>366</v>
      </c>
      <c r="J266" s="29" t="s">
        <v>5</v>
      </c>
      <c r="K266" s="31">
        <v>41318</v>
      </c>
      <c r="L266" s="31">
        <v>41324</v>
      </c>
      <c r="M266" s="29">
        <v>108</v>
      </c>
      <c r="N266" s="29"/>
      <c r="O266" s="32"/>
      <c r="P266" s="29"/>
      <c r="Q266" s="29"/>
      <c r="R266" s="29"/>
      <c r="S266" s="33" t="str">
        <f>IF(AND(Feuil2!$O266="",Feuil2!$P266="",Feuil2!$Q266="",Feuil2!$R266=""),"",O266*$O$2+$P$2*P266+$Q$2*Q266+$R$2*R266)</f>
        <v/>
      </c>
      <c r="T266" s="29" t="str">
        <f t="shared" si="4"/>
        <v/>
      </c>
      <c r="U266" s="29" t="str">
        <f>IF(Feuil2!$O266&lt;&gt;"",Feuil2!$O266*Feuil2!$M266*0.25,"")</f>
        <v/>
      </c>
      <c r="V266" s="29" t="str">
        <f>IF(Feuil2!$P266&lt;&gt;"",Feuil2!$P266*Feuil2!$M266*0.5,"")</f>
        <v/>
      </c>
      <c r="W266" s="29" t="str">
        <f>IF(Feuil2!$Q266&lt;&gt;"",Feuil2!$Q266*Feuil2!$M266*0.75,"")</f>
        <v/>
      </c>
      <c r="X266" s="29" t="str">
        <f>IF(Feuil2!$R266&lt;&gt;"",Feuil2!$R266*Feuil2!$M266*1,"")</f>
        <v/>
      </c>
      <c r="Y266" s="29" t="str">
        <f>IF(Feuil2!$N266="","",Feuil2!$M266-MAX(Feuil2!$U266:$X266))</f>
        <v/>
      </c>
      <c r="Z266" s="35"/>
      <c r="AA266" s="35"/>
      <c r="AB266" s="35"/>
      <c r="AC266" s="35"/>
      <c r="AD266" s="29"/>
      <c r="AE266" s="29"/>
      <c r="AF266" s="29"/>
      <c r="AG266" s="29"/>
      <c r="AH266" s="29"/>
    </row>
    <row r="267" spans="4:34" s="27" customFormat="1" x14ac:dyDescent="0.25">
      <c r="D267" s="29" t="s">
        <v>542</v>
      </c>
      <c r="E267" s="29" t="s">
        <v>508</v>
      </c>
      <c r="F267" s="29">
        <v>32</v>
      </c>
      <c r="G267" s="29" t="s">
        <v>518</v>
      </c>
      <c r="H267" s="30" t="s">
        <v>575</v>
      </c>
      <c r="I267" s="29" t="s">
        <v>367</v>
      </c>
      <c r="J267" s="29" t="s">
        <v>5</v>
      </c>
      <c r="K267" s="31">
        <v>41324</v>
      </c>
      <c r="L267" s="31">
        <v>41329</v>
      </c>
      <c r="M267" s="29">
        <v>108</v>
      </c>
      <c r="N267" s="29"/>
      <c r="O267" s="32"/>
      <c r="P267" s="29"/>
      <c r="Q267" s="29"/>
      <c r="R267" s="29"/>
      <c r="S267" s="33" t="str">
        <f>IF(AND(Feuil2!$O267="",Feuil2!$P267="",Feuil2!$Q267="",Feuil2!$R267=""),"",O267*$O$2+$P$2*P267+$Q$2*Q267+$R$2*R267)</f>
        <v/>
      </c>
      <c r="T267" s="29" t="str">
        <f t="shared" si="4"/>
        <v/>
      </c>
      <c r="U267" s="29" t="str">
        <f>IF(Feuil2!$O267&lt;&gt;"",Feuil2!$O267*Feuil2!$M267*0.25,"")</f>
        <v/>
      </c>
      <c r="V267" s="29" t="str">
        <f>IF(Feuil2!$P267&lt;&gt;"",Feuil2!$P267*Feuil2!$M267*0.5,"")</f>
        <v/>
      </c>
      <c r="W267" s="29" t="str">
        <f>IF(Feuil2!$Q267&lt;&gt;"",Feuil2!$Q267*Feuil2!$M267*0.75,"")</f>
        <v/>
      </c>
      <c r="X267" s="29" t="str">
        <f>IF(Feuil2!$R267&lt;&gt;"",Feuil2!$R267*Feuil2!$M267*1,"")</f>
        <v/>
      </c>
      <c r="Y267" s="29" t="str">
        <f>IF(Feuil2!$N267="","",Feuil2!$M267-MAX(Feuil2!$U267:$X267))</f>
        <v/>
      </c>
      <c r="Z267" s="35"/>
      <c r="AA267" s="35"/>
      <c r="AB267" s="35"/>
      <c r="AC267" s="35"/>
      <c r="AD267" s="29"/>
      <c r="AE267" s="29"/>
      <c r="AF267" s="29"/>
      <c r="AG267" s="29"/>
      <c r="AH267" s="29"/>
    </row>
    <row r="268" spans="4:34" s="27" customFormat="1" x14ac:dyDescent="0.25">
      <c r="D268" s="29" t="s">
        <v>542</v>
      </c>
      <c r="E268" s="29" t="s">
        <v>508</v>
      </c>
      <c r="F268" s="29">
        <v>33</v>
      </c>
      <c r="G268" s="29" t="s">
        <v>518</v>
      </c>
      <c r="H268" s="30" t="s">
        <v>585</v>
      </c>
      <c r="I268" s="29" t="s">
        <v>368</v>
      </c>
      <c r="J268" s="29" t="s">
        <v>5</v>
      </c>
      <c r="K268" s="31">
        <v>41318</v>
      </c>
      <c r="L268" s="31">
        <v>41324</v>
      </c>
      <c r="M268" s="29">
        <v>108</v>
      </c>
      <c r="N268" s="29"/>
      <c r="O268" s="32"/>
      <c r="P268" s="29"/>
      <c r="Q268" s="29"/>
      <c r="R268" s="29"/>
      <c r="S268" s="33" t="str">
        <f>IF(AND(Feuil2!$O268="",Feuil2!$P268="",Feuil2!$Q268="",Feuil2!$R268=""),"",O268*$O$2+$P$2*P268+$Q$2*Q268+$R$2*R268)</f>
        <v/>
      </c>
      <c r="T268" s="29" t="str">
        <f t="shared" si="4"/>
        <v/>
      </c>
      <c r="U268" s="29" t="str">
        <f>IF(Feuil2!$O268&lt;&gt;"",Feuil2!$O268*Feuil2!$M268*0.25,"")</f>
        <v/>
      </c>
      <c r="V268" s="29" t="str">
        <f>IF(Feuil2!$P268&lt;&gt;"",Feuil2!$P268*Feuil2!$M268*0.5,"")</f>
        <v/>
      </c>
      <c r="W268" s="29" t="str">
        <f>IF(Feuil2!$Q268&lt;&gt;"",Feuil2!$Q268*Feuil2!$M268*0.75,"")</f>
        <v/>
      </c>
      <c r="X268" s="29" t="str">
        <f>IF(Feuil2!$R268&lt;&gt;"",Feuil2!$R268*Feuil2!$M268*1,"")</f>
        <v/>
      </c>
      <c r="Y268" s="29" t="str">
        <f>IF(Feuil2!$N268="","",Feuil2!$M268-MAX(Feuil2!$U268:$X268))</f>
        <v/>
      </c>
      <c r="Z268" s="35"/>
      <c r="AA268" s="35"/>
      <c r="AB268" s="35"/>
      <c r="AC268" s="35"/>
      <c r="AD268" s="29"/>
      <c r="AE268" s="29"/>
      <c r="AF268" s="29"/>
      <c r="AG268" s="29"/>
      <c r="AH268" s="29"/>
    </row>
    <row r="269" spans="4:34" s="27" customFormat="1" x14ac:dyDescent="0.25">
      <c r="D269" s="29" t="s">
        <v>542</v>
      </c>
      <c r="E269" s="29" t="s">
        <v>508</v>
      </c>
      <c r="F269" s="29">
        <v>33</v>
      </c>
      <c r="G269" s="29" t="s">
        <v>518</v>
      </c>
      <c r="H269" s="30" t="s">
        <v>585</v>
      </c>
      <c r="I269" s="29" t="s">
        <v>369</v>
      </c>
      <c r="J269" s="29" t="s">
        <v>5</v>
      </c>
      <c r="K269" s="31">
        <v>41318</v>
      </c>
      <c r="L269" s="31">
        <v>41324</v>
      </c>
      <c r="M269" s="29">
        <v>108</v>
      </c>
      <c r="N269" s="29"/>
      <c r="O269" s="32"/>
      <c r="P269" s="29"/>
      <c r="Q269" s="29"/>
      <c r="R269" s="29"/>
      <c r="S269" s="33" t="str">
        <f>IF(AND(Feuil2!$O269="",Feuil2!$P269="",Feuil2!$Q269="",Feuil2!$R269=""),"",O269*$O$2+$P$2*P269+$Q$2*Q269+$R$2*R269)</f>
        <v/>
      </c>
      <c r="T269" s="29" t="str">
        <f t="shared" si="4"/>
        <v/>
      </c>
      <c r="U269" s="29" t="str">
        <f>IF(Feuil2!$O269&lt;&gt;"",Feuil2!$O269*Feuil2!$M269*0.25,"")</f>
        <v/>
      </c>
      <c r="V269" s="29" t="str">
        <f>IF(Feuil2!$P269&lt;&gt;"",Feuil2!$P269*Feuil2!$M269*0.5,"")</f>
        <v/>
      </c>
      <c r="W269" s="29" t="str">
        <f>IF(Feuil2!$Q269&lt;&gt;"",Feuil2!$Q269*Feuil2!$M269*0.75,"")</f>
        <v/>
      </c>
      <c r="X269" s="29" t="str">
        <f>IF(Feuil2!$R269&lt;&gt;"",Feuil2!$R269*Feuil2!$M269*1,"")</f>
        <v/>
      </c>
      <c r="Y269" s="29" t="str">
        <f>IF(Feuil2!$N269="","",Feuil2!$M269-MAX(Feuil2!$U269:$X269))</f>
        <v/>
      </c>
      <c r="Z269" s="35"/>
      <c r="AA269" s="35"/>
      <c r="AB269" s="35"/>
      <c r="AC269" s="35"/>
      <c r="AD269" s="29"/>
      <c r="AE269" s="29"/>
      <c r="AF269" s="29"/>
      <c r="AG269" s="29"/>
      <c r="AH269" s="29"/>
    </row>
    <row r="270" spans="4:34" s="27" customFormat="1" x14ac:dyDescent="0.25">
      <c r="D270" s="29" t="s">
        <v>542</v>
      </c>
      <c r="E270" s="29" t="s">
        <v>508</v>
      </c>
      <c r="F270" s="29">
        <v>33</v>
      </c>
      <c r="G270" s="29" t="s">
        <v>518</v>
      </c>
      <c r="H270" s="30" t="s">
        <v>585</v>
      </c>
      <c r="I270" s="29" t="s">
        <v>372</v>
      </c>
      <c r="J270" s="29" t="s">
        <v>7</v>
      </c>
      <c r="K270" s="31">
        <v>41324</v>
      </c>
      <c r="L270" s="31">
        <v>41330</v>
      </c>
      <c r="M270" s="29">
        <v>108</v>
      </c>
      <c r="N270" s="29"/>
      <c r="O270" s="32"/>
      <c r="P270" s="29"/>
      <c r="Q270" s="29"/>
      <c r="R270" s="29"/>
      <c r="S270" s="33" t="str">
        <f>IF(AND(Feuil2!$O270="",Feuil2!$P270="",Feuil2!$Q270="",Feuil2!$R270=""),"",O270*$O$2+$P$2*P270+$Q$2*Q270+$R$2*R270)</f>
        <v/>
      </c>
      <c r="T270" s="29" t="str">
        <f t="shared" si="4"/>
        <v/>
      </c>
      <c r="U270" s="29" t="str">
        <f>IF(Feuil2!$O270&lt;&gt;"",Feuil2!$O270*Feuil2!$M270*0.25,"")</f>
        <v/>
      </c>
      <c r="V270" s="29" t="str">
        <f>IF(Feuil2!$P270&lt;&gt;"",Feuil2!$P270*Feuil2!$M270*0.5,"")</f>
        <v/>
      </c>
      <c r="W270" s="29" t="str">
        <f>IF(Feuil2!$Q270&lt;&gt;"",Feuil2!$Q270*Feuil2!$M270*0.75,"")</f>
        <v/>
      </c>
      <c r="X270" s="29" t="str">
        <f>IF(Feuil2!$R270&lt;&gt;"",Feuil2!$R270*Feuil2!$M270*1,"")</f>
        <v/>
      </c>
      <c r="Y270" s="29" t="str">
        <f>IF(Feuil2!$N270="","",Feuil2!$M270-MAX(Feuil2!$U270:$X270))</f>
        <v/>
      </c>
      <c r="Z270" s="35"/>
      <c r="AA270" s="35"/>
      <c r="AB270" s="35"/>
      <c r="AC270" s="35"/>
      <c r="AD270" s="29"/>
      <c r="AE270" s="29"/>
      <c r="AF270" s="29"/>
      <c r="AG270" s="29"/>
      <c r="AH270" s="29"/>
    </row>
    <row r="271" spans="4:34" s="27" customFormat="1" x14ac:dyDescent="0.25">
      <c r="D271" s="29" t="s">
        <v>542</v>
      </c>
      <c r="E271" s="29" t="s">
        <v>508</v>
      </c>
      <c r="F271" s="29">
        <v>33</v>
      </c>
      <c r="G271" s="29" t="s">
        <v>518</v>
      </c>
      <c r="H271" s="30" t="s">
        <v>586</v>
      </c>
      <c r="I271" s="29" t="s">
        <v>373</v>
      </c>
      <c r="J271" s="29" t="s">
        <v>5</v>
      </c>
      <c r="K271" s="31">
        <v>41318</v>
      </c>
      <c r="L271" s="31">
        <v>41324</v>
      </c>
      <c r="M271" s="29">
        <v>108</v>
      </c>
      <c r="N271" s="29"/>
      <c r="O271" s="32"/>
      <c r="P271" s="29"/>
      <c r="Q271" s="29"/>
      <c r="R271" s="29"/>
      <c r="S271" s="33" t="str">
        <f>IF(AND(Feuil2!$O271="",Feuil2!$P271="",Feuil2!$Q271="",Feuil2!$R271=""),"",O271*$O$2+$P$2*P271+$Q$2*Q271+$R$2*R271)</f>
        <v/>
      </c>
      <c r="T271" s="29" t="str">
        <f t="shared" si="4"/>
        <v/>
      </c>
      <c r="U271" s="29" t="str">
        <f>IF(Feuil2!$O271&lt;&gt;"",Feuil2!$O271*Feuil2!$M271*0.25,"")</f>
        <v/>
      </c>
      <c r="V271" s="29" t="str">
        <f>IF(Feuil2!$P271&lt;&gt;"",Feuil2!$P271*Feuil2!$M271*0.5,"")</f>
        <v/>
      </c>
      <c r="W271" s="29" t="str">
        <f>IF(Feuil2!$Q271&lt;&gt;"",Feuil2!$Q271*Feuil2!$M271*0.75,"")</f>
        <v/>
      </c>
      <c r="X271" s="29" t="str">
        <f>IF(Feuil2!$R271&lt;&gt;"",Feuil2!$R271*Feuil2!$M271*1,"")</f>
        <v/>
      </c>
      <c r="Y271" s="29" t="str">
        <f>IF(Feuil2!$N271="","",Feuil2!$M271-MAX(Feuil2!$U271:$X271))</f>
        <v/>
      </c>
      <c r="Z271" s="35"/>
      <c r="AA271" s="35"/>
      <c r="AB271" s="35"/>
      <c r="AC271" s="35"/>
      <c r="AD271" s="29"/>
      <c r="AE271" s="29"/>
      <c r="AF271" s="29"/>
      <c r="AG271" s="29"/>
      <c r="AH271" s="29"/>
    </row>
    <row r="272" spans="4:34" s="27" customFormat="1" x14ac:dyDescent="0.25">
      <c r="D272" s="29" t="s">
        <v>542</v>
      </c>
      <c r="E272" s="29" t="s">
        <v>508</v>
      </c>
      <c r="F272" s="29">
        <v>33</v>
      </c>
      <c r="G272" s="29" t="s">
        <v>518</v>
      </c>
      <c r="H272" s="30" t="s">
        <v>586</v>
      </c>
      <c r="I272" s="29" t="s">
        <v>374</v>
      </c>
      <c r="J272" s="29" t="s">
        <v>5</v>
      </c>
      <c r="K272" s="31">
        <v>41318</v>
      </c>
      <c r="L272" s="31">
        <v>41324</v>
      </c>
      <c r="M272" s="29">
        <v>108</v>
      </c>
      <c r="N272" s="29"/>
      <c r="O272" s="32"/>
      <c r="P272" s="29"/>
      <c r="Q272" s="29"/>
      <c r="R272" s="29"/>
      <c r="S272" s="33" t="str">
        <f>IF(AND(Feuil2!$O272="",Feuil2!$P272="",Feuil2!$Q272="",Feuil2!$R272=""),"",O272*$O$2+$P$2*P272+$Q$2*Q272+$R$2*R272)</f>
        <v/>
      </c>
      <c r="T272" s="29" t="str">
        <f t="shared" si="4"/>
        <v/>
      </c>
      <c r="U272" s="29" t="str">
        <f>IF(Feuil2!$O272&lt;&gt;"",Feuil2!$O272*Feuil2!$M272*0.25,"")</f>
        <v/>
      </c>
      <c r="V272" s="29" t="str">
        <f>IF(Feuil2!$P272&lt;&gt;"",Feuil2!$P272*Feuil2!$M272*0.5,"")</f>
        <v/>
      </c>
      <c r="W272" s="29" t="str">
        <f>IF(Feuil2!$Q272&lt;&gt;"",Feuil2!$Q272*Feuil2!$M272*0.75,"")</f>
        <v/>
      </c>
      <c r="X272" s="29" t="str">
        <f>IF(Feuil2!$R272&lt;&gt;"",Feuil2!$R272*Feuil2!$M272*1,"")</f>
        <v/>
      </c>
      <c r="Y272" s="29" t="str">
        <f>IF(Feuil2!$N272="","",Feuil2!$M272-MAX(Feuil2!$U272:$X272))</f>
        <v/>
      </c>
      <c r="Z272" s="35"/>
      <c r="AA272" s="35"/>
      <c r="AB272" s="35"/>
      <c r="AC272" s="35"/>
      <c r="AD272" s="29"/>
      <c r="AE272" s="29"/>
      <c r="AF272" s="29"/>
      <c r="AG272" s="29"/>
      <c r="AH272" s="29"/>
    </row>
    <row r="273" spans="4:34" s="27" customFormat="1" x14ac:dyDescent="0.25">
      <c r="D273" s="29" t="s">
        <v>542</v>
      </c>
      <c r="E273" s="29" t="s">
        <v>508</v>
      </c>
      <c r="F273" s="29">
        <v>33</v>
      </c>
      <c r="G273" s="29" t="s">
        <v>518</v>
      </c>
      <c r="H273" s="30" t="s">
        <v>586</v>
      </c>
      <c r="I273" s="29" t="s">
        <v>377</v>
      </c>
      <c r="J273" s="29" t="s">
        <v>5</v>
      </c>
      <c r="K273" s="31">
        <v>41324</v>
      </c>
      <c r="L273" s="31">
        <v>41329</v>
      </c>
      <c r="M273" s="29">
        <v>108</v>
      </c>
      <c r="N273" s="29"/>
      <c r="O273" s="32"/>
      <c r="P273" s="29"/>
      <c r="Q273" s="29"/>
      <c r="R273" s="29"/>
      <c r="S273" s="33" t="str">
        <f>IF(AND(Feuil2!$O273="",Feuil2!$P273="",Feuil2!$Q273="",Feuil2!$R273=""),"",O273*$O$2+$P$2*P273+$Q$2*Q273+$R$2*R273)</f>
        <v/>
      </c>
      <c r="T273" s="29" t="str">
        <f t="shared" si="4"/>
        <v/>
      </c>
      <c r="U273" s="29" t="str">
        <f>IF(Feuil2!$O273&lt;&gt;"",Feuil2!$O273*Feuil2!$M273*0.25,"")</f>
        <v/>
      </c>
      <c r="V273" s="29" t="str">
        <f>IF(Feuil2!$P273&lt;&gt;"",Feuil2!$P273*Feuil2!$M273*0.5,"")</f>
        <v/>
      </c>
      <c r="W273" s="29" t="str">
        <f>IF(Feuil2!$Q273&lt;&gt;"",Feuil2!$Q273*Feuil2!$M273*0.75,"")</f>
        <v/>
      </c>
      <c r="X273" s="29" t="str">
        <f>IF(Feuil2!$R273&lt;&gt;"",Feuil2!$R273*Feuil2!$M273*1,"")</f>
        <v/>
      </c>
      <c r="Y273" s="29" t="str">
        <f>IF(Feuil2!$N273="","",Feuil2!$M273-MAX(Feuil2!$U273:$X273))</f>
        <v/>
      </c>
      <c r="Z273" s="35"/>
      <c r="AA273" s="35"/>
      <c r="AB273" s="35"/>
      <c r="AC273" s="35"/>
      <c r="AD273" s="29"/>
      <c r="AE273" s="29"/>
      <c r="AF273" s="29"/>
      <c r="AG273" s="29"/>
      <c r="AH273" s="29"/>
    </row>
    <row r="274" spans="4:34" s="27" customFormat="1" x14ac:dyDescent="0.25">
      <c r="D274" s="29" t="s">
        <v>542</v>
      </c>
      <c r="E274" s="29" t="s">
        <v>508</v>
      </c>
      <c r="F274" s="29">
        <v>33</v>
      </c>
      <c r="G274" s="29" t="s">
        <v>518</v>
      </c>
      <c r="H274" s="30" t="s">
        <v>587</v>
      </c>
      <c r="I274" s="29" t="s">
        <v>378</v>
      </c>
      <c r="J274" s="29" t="s">
        <v>5</v>
      </c>
      <c r="K274" s="31">
        <v>41319</v>
      </c>
      <c r="L274" s="31">
        <v>41325</v>
      </c>
      <c r="M274" s="29">
        <v>108</v>
      </c>
      <c r="N274" s="29"/>
      <c r="O274" s="32"/>
      <c r="P274" s="29"/>
      <c r="Q274" s="29"/>
      <c r="R274" s="29"/>
      <c r="S274" s="33" t="str">
        <f>IF(AND(Feuil2!$O274="",Feuil2!$P274="",Feuil2!$Q274="",Feuil2!$R274=""),"",O274*$O$2+$P$2*P274+$Q$2*Q274+$R$2*R274)</f>
        <v/>
      </c>
      <c r="T274" s="29" t="str">
        <f t="shared" si="4"/>
        <v/>
      </c>
      <c r="U274" s="29" t="str">
        <f>IF(Feuil2!$O274&lt;&gt;"",Feuil2!$O274*Feuil2!$M274*0.25,"")</f>
        <v/>
      </c>
      <c r="V274" s="29" t="str">
        <f>IF(Feuil2!$P274&lt;&gt;"",Feuil2!$P274*Feuil2!$M274*0.5,"")</f>
        <v/>
      </c>
      <c r="W274" s="29" t="str">
        <f>IF(Feuil2!$Q274&lt;&gt;"",Feuil2!$Q274*Feuil2!$M274*0.75,"")</f>
        <v/>
      </c>
      <c r="X274" s="29" t="str">
        <f>IF(Feuil2!$R274&lt;&gt;"",Feuil2!$R274*Feuil2!$M274*1,"")</f>
        <v/>
      </c>
      <c r="Y274" s="29" t="str">
        <f>IF(Feuil2!$N274="","",Feuil2!$M274-MAX(Feuil2!$U274:$X274))</f>
        <v/>
      </c>
      <c r="Z274" s="35"/>
      <c r="AA274" s="35"/>
      <c r="AB274" s="35"/>
      <c r="AC274" s="35"/>
      <c r="AD274" s="29"/>
      <c r="AE274" s="29"/>
      <c r="AF274" s="29"/>
      <c r="AG274" s="29"/>
      <c r="AH274" s="29"/>
    </row>
    <row r="275" spans="4:34" s="27" customFormat="1" x14ac:dyDescent="0.25">
      <c r="D275" s="29" t="s">
        <v>542</v>
      </c>
      <c r="E275" s="29" t="s">
        <v>508</v>
      </c>
      <c r="F275" s="29">
        <v>33</v>
      </c>
      <c r="G275" s="29" t="s">
        <v>518</v>
      </c>
      <c r="H275" s="30" t="s">
        <v>587</v>
      </c>
      <c r="I275" s="29" t="s">
        <v>379</v>
      </c>
      <c r="J275" s="29" t="s">
        <v>5</v>
      </c>
      <c r="K275" s="31">
        <v>41319</v>
      </c>
      <c r="L275" s="31">
        <v>41325</v>
      </c>
      <c r="M275" s="29">
        <v>108</v>
      </c>
      <c r="N275" s="29"/>
      <c r="O275" s="32"/>
      <c r="P275" s="29"/>
      <c r="Q275" s="29"/>
      <c r="R275" s="29"/>
      <c r="S275" s="33" t="str">
        <f>IF(AND(Feuil2!$O275="",Feuil2!$P275="",Feuil2!$Q275="",Feuil2!$R275=""),"",O275*$O$2+$P$2*P275+$Q$2*Q275+$R$2*R275)</f>
        <v/>
      </c>
      <c r="T275" s="29" t="str">
        <f t="shared" si="4"/>
        <v/>
      </c>
      <c r="U275" s="29" t="str">
        <f>IF(Feuil2!$O275&lt;&gt;"",Feuil2!$O275*Feuil2!$M275*0.25,"")</f>
        <v/>
      </c>
      <c r="V275" s="29" t="str">
        <f>IF(Feuil2!$P275&lt;&gt;"",Feuil2!$P275*Feuil2!$M275*0.5,"")</f>
        <v/>
      </c>
      <c r="W275" s="29" t="str">
        <f>IF(Feuil2!$Q275&lt;&gt;"",Feuil2!$Q275*Feuil2!$M275*0.75,"")</f>
        <v/>
      </c>
      <c r="X275" s="29" t="str">
        <f>IF(Feuil2!$R275&lt;&gt;"",Feuil2!$R275*Feuil2!$M275*1,"")</f>
        <v/>
      </c>
      <c r="Y275" s="29" t="str">
        <f>IF(Feuil2!$N275="","",Feuil2!$M275-MAX(Feuil2!$U275:$X275))</f>
        <v/>
      </c>
      <c r="Z275" s="35"/>
      <c r="AA275" s="35"/>
      <c r="AB275" s="35"/>
      <c r="AC275" s="35"/>
      <c r="AD275" s="29"/>
      <c r="AE275" s="29"/>
      <c r="AF275" s="29"/>
      <c r="AG275" s="29"/>
      <c r="AH275" s="29"/>
    </row>
    <row r="276" spans="4:34" s="27" customFormat="1" x14ac:dyDescent="0.25">
      <c r="D276" s="29" t="s">
        <v>542</v>
      </c>
      <c r="E276" s="29" t="s">
        <v>508</v>
      </c>
      <c r="F276" s="29">
        <v>33</v>
      </c>
      <c r="G276" s="29" t="s">
        <v>518</v>
      </c>
      <c r="H276" s="30" t="s">
        <v>587</v>
      </c>
      <c r="I276" s="29" t="s">
        <v>381</v>
      </c>
      <c r="J276" s="29" t="s">
        <v>13</v>
      </c>
      <c r="K276" s="31">
        <v>41326</v>
      </c>
      <c r="L276" s="31">
        <v>41332</v>
      </c>
      <c r="M276" s="29">
        <v>108</v>
      </c>
      <c r="N276" s="29"/>
      <c r="O276" s="32"/>
      <c r="P276" s="29"/>
      <c r="Q276" s="29"/>
      <c r="R276" s="29"/>
      <c r="S276" s="33" t="str">
        <f>IF(AND(Feuil2!$O276="",Feuil2!$P276="",Feuil2!$Q276="",Feuil2!$R276=""),"",O276*$O$2+$P$2*P276+$Q$2*Q276+$R$2*R276)</f>
        <v/>
      </c>
      <c r="T276" s="29" t="str">
        <f t="shared" si="4"/>
        <v/>
      </c>
      <c r="U276" s="29" t="str">
        <f>IF(Feuil2!$O276&lt;&gt;"",Feuil2!$O276*Feuil2!$M276*0.25,"")</f>
        <v/>
      </c>
      <c r="V276" s="29" t="str">
        <f>IF(Feuil2!$P276&lt;&gt;"",Feuil2!$P276*Feuil2!$M276*0.5,"")</f>
        <v/>
      </c>
      <c r="W276" s="29" t="str">
        <f>IF(Feuil2!$Q276&lt;&gt;"",Feuil2!$Q276*Feuil2!$M276*0.75,"")</f>
        <v/>
      </c>
      <c r="X276" s="29" t="str">
        <f>IF(Feuil2!$R276&lt;&gt;"",Feuil2!$R276*Feuil2!$M276*1,"")</f>
        <v/>
      </c>
      <c r="Y276" s="29" t="str">
        <f>IF(Feuil2!$N276="","",Feuil2!$M276-MAX(Feuil2!$U276:$X276))</f>
        <v/>
      </c>
      <c r="Z276" s="35"/>
      <c r="AA276" s="35"/>
      <c r="AB276" s="35"/>
      <c r="AC276" s="35"/>
      <c r="AD276" s="29"/>
      <c r="AE276" s="29"/>
      <c r="AF276" s="29"/>
      <c r="AG276" s="29"/>
      <c r="AH276" s="29"/>
    </row>
    <row r="277" spans="4:34" s="27" customFormat="1" x14ac:dyDescent="0.25">
      <c r="D277" s="29" t="s">
        <v>542</v>
      </c>
      <c r="E277" s="29" t="s">
        <v>508</v>
      </c>
      <c r="F277" s="29">
        <v>33</v>
      </c>
      <c r="G277" s="29" t="s">
        <v>518</v>
      </c>
      <c r="H277" s="30" t="s">
        <v>587</v>
      </c>
      <c r="I277" s="29" t="s">
        <v>382</v>
      </c>
      <c r="J277" s="29" t="s">
        <v>5</v>
      </c>
      <c r="K277" s="31">
        <v>41325</v>
      </c>
      <c r="L277" s="31">
        <v>41330</v>
      </c>
      <c r="M277" s="29">
        <v>108</v>
      </c>
      <c r="N277" s="29"/>
      <c r="O277" s="32"/>
      <c r="P277" s="29"/>
      <c r="Q277" s="29"/>
      <c r="R277" s="29"/>
      <c r="S277" s="33" t="str">
        <f>IF(AND(Feuil2!$O277="",Feuil2!$P277="",Feuil2!$Q277="",Feuil2!$R277=""),"",O277*$O$2+$P$2*P277+$Q$2*Q277+$R$2*R277)</f>
        <v/>
      </c>
      <c r="T277" s="29" t="str">
        <f t="shared" si="4"/>
        <v/>
      </c>
      <c r="U277" s="29" t="str">
        <f>IF(Feuil2!$O277&lt;&gt;"",Feuil2!$O277*Feuil2!$M277*0.25,"")</f>
        <v/>
      </c>
      <c r="V277" s="29" t="str">
        <f>IF(Feuil2!$P277&lt;&gt;"",Feuil2!$P277*Feuil2!$M277*0.5,"")</f>
        <v/>
      </c>
      <c r="W277" s="29" t="str">
        <f>IF(Feuil2!$Q277&lt;&gt;"",Feuil2!$Q277*Feuil2!$M277*0.75,"")</f>
        <v/>
      </c>
      <c r="X277" s="29" t="str">
        <f>IF(Feuil2!$R277&lt;&gt;"",Feuil2!$R277*Feuil2!$M277*1,"")</f>
        <v/>
      </c>
      <c r="Y277" s="29" t="str">
        <f>IF(Feuil2!$N277="","",Feuil2!$M277-MAX(Feuil2!$U277:$X277))</f>
        <v/>
      </c>
      <c r="Z277" s="35"/>
      <c r="AA277" s="35"/>
      <c r="AB277" s="35"/>
      <c r="AC277" s="35"/>
      <c r="AD277" s="29"/>
      <c r="AE277" s="29"/>
      <c r="AF277" s="29"/>
      <c r="AG277" s="29"/>
      <c r="AH277" s="29"/>
    </row>
    <row r="278" spans="4:34" s="27" customFormat="1" x14ac:dyDescent="0.25">
      <c r="D278" s="29" t="s">
        <v>542</v>
      </c>
      <c r="E278" s="29" t="s">
        <v>508</v>
      </c>
      <c r="F278" s="29">
        <v>33</v>
      </c>
      <c r="G278" s="29" t="s">
        <v>518</v>
      </c>
      <c r="H278" s="30" t="s">
        <v>588</v>
      </c>
      <c r="I278" s="29" t="s">
        <v>383</v>
      </c>
      <c r="J278" s="29" t="s">
        <v>5</v>
      </c>
      <c r="K278" s="31">
        <v>41318</v>
      </c>
      <c r="L278" s="31">
        <v>41324</v>
      </c>
      <c r="M278" s="29">
        <v>108</v>
      </c>
      <c r="N278" s="29"/>
      <c r="O278" s="32"/>
      <c r="P278" s="29"/>
      <c r="Q278" s="29"/>
      <c r="R278" s="29"/>
      <c r="S278" s="33" t="str">
        <f>IF(AND(Feuil2!$O278="",Feuil2!$P278="",Feuil2!$Q278="",Feuil2!$R278=""),"",O278*$O$2+$P$2*P278+$Q$2*Q278+$R$2*R278)</f>
        <v/>
      </c>
      <c r="T278" s="29" t="str">
        <f t="shared" si="4"/>
        <v/>
      </c>
      <c r="U278" s="29" t="str">
        <f>IF(Feuil2!$O278&lt;&gt;"",Feuil2!$O278*Feuil2!$M278*0.25,"")</f>
        <v/>
      </c>
      <c r="V278" s="29" t="str">
        <f>IF(Feuil2!$P278&lt;&gt;"",Feuil2!$P278*Feuil2!$M278*0.5,"")</f>
        <v/>
      </c>
      <c r="W278" s="29" t="str">
        <f>IF(Feuil2!$Q278&lt;&gt;"",Feuil2!$Q278*Feuil2!$M278*0.75,"")</f>
        <v/>
      </c>
      <c r="X278" s="29" t="str">
        <f>IF(Feuil2!$R278&lt;&gt;"",Feuil2!$R278*Feuil2!$M278*1,"")</f>
        <v/>
      </c>
      <c r="Y278" s="29" t="str">
        <f>IF(Feuil2!$N278="","",Feuil2!$M278-MAX(Feuil2!$U278:$X278))</f>
        <v/>
      </c>
      <c r="Z278" s="35"/>
      <c r="AA278" s="35"/>
      <c r="AB278" s="35"/>
      <c r="AC278" s="35"/>
      <c r="AD278" s="29"/>
      <c r="AE278" s="29"/>
      <c r="AF278" s="29"/>
      <c r="AG278" s="29"/>
      <c r="AH278" s="29"/>
    </row>
    <row r="279" spans="4:34" s="27" customFormat="1" x14ac:dyDescent="0.25">
      <c r="D279" s="29" t="s">
        <v>542</v>
      </c>
      <c r="E279" s="29" t="s">
        <v>508</v>
      </c>
      <c r="F279" s="29">
        <v>33</v>
      </c>
      <c r="G279" s="29" t="s">
        <v>518</v>
      </c>
      <c r="H279" s="30" t="s">
        <v>588</v>
      </c>
      <c r="I279" s="29" t="s">
        <v>385</v>
      </c>
      <c r="J279" s="29" t="s">
        <v>5</v>
      </c>
      <c r="K279" s="31">
        <v>41318</v>
      </c>
      <c r="L279" s="31">
        <v>41324</v>
      </c>
      <c r="M279" s="29">
        <v>108</v>
      </c>
      <c r="N279" s="29"/>
      <c r="O279" s="32"/>
      <c r="P279" s="29"/>
      <c r="Q279" s="29"/>
      <c r="R279" s="29"/>
      <c r="S279" s="33" t="str">
        <f>IF(AND(Feuil2!$O279="",Feuil2!$P279="",Feuil2!$Q279="",Feuil2!$R279=""),"",O279*$O$2+$P$2*P279+$Q$2*Q279+$R$2*R279)</f>
        <v/>
      </c>
      <c r="T279" s="29" t="str">
        <f t="shared" si="4"/>
        <v/>
      </c>
      <c r="U279" s="29" t="str">
        <f>IF(Feuil2!$O279&lt;&gt;"",Feuil2!$O279*Feuil2!$M279*0.25,"")</f>
        <v/>
      </c>
      <c r="V279" s="29" t="str">
        <f>IF(Feuil2!$P279&lt;&gt;"",Feuil2!$P279*Feuil2!$M279*0.5,"")</f>
        <v/>
      </c>
      <c r="W279" s="29" t="str">
        <f>IF(Feuil2!$Q279&lt;&gt;"",Feuil2!$Q279*Feuil2!$M279*0.75,"")</f>
        <v/>
      </c>
      <c r="X279" s="29" t="str">
        <f>IF(Feuil2!$R279&lt;&gt;"",Feuil2!$R279*Feuil2!$M279*1,"")</f>
        <v/>
      </c>
      <c r="Y279" s="29" t="str">
        <f>IF(Feuil2!$N279="","",Feuil2!$M279-MAX(Feuil2!$U279:$X279))</f>
        <v/>
      </c>
      <c r="Z279" s="35"/>
      <c r="AA279" s="35"/>
      <c r="AB279" s="35"/>
      <c r="AC279" s="35"/>
      <c r="AD279" s="29"/>
      <c r="AE279" s="29"/>
      <c r="AF279" s="29"/>
      <c r="AG279" s="29"/>
      <c r="AH279" s="29"/>
    </row>
    <row r="280" spans="4:34" s="27" customFormat="1" x14ac:dyDescent="0.25">
      <c r="D280" s="29" t="s">
        <v>542</v>
      </c>
      <c r="E280" s="29" t="s">
        <v>508</v>
      </c>
      <c r="F280" s="29">
        <v>33</v>
      </c>
      <c r="G280" s="29" t="s">
        <v>518</v>
      </c>
      <c r="H280" s="30" t="s">
        <v>588</v>
      </c>
      <c r="I280" s="29" t="s">
        <v>386</v>
      </c>
      <c r="J280" s="29" t="s">
        <v>5</v>
      </c>
      <c r="K280" s="31">
        <v>41324</v>
      </c>
      <c r="L280" s="31">
        <v>41330</v>
      </c>
      <c r="M280" s="29">
        <v>108</v>
      </c>
      <c r="N280" s="29"/>
      <c r="O280" s="32"/>
      <c r="P280" s="29"/>
      <c r="Q280" s="29"/>
      <c r="R280" s="29"/>
      <c r="S280" s="33" t="str">
        <f>IF(AND(Feuil2!$O280="",Feuil2!$P280="",Feuil2!$Q280="",Feuil2!$R280=""),"",O280*$O$2+$P$2*P280+$Q$2*Q280+$R$2*R280)</f>
        <v/>
      </c>
      <c r="T280" s="29" t="str">
        <f t="shared" si="4"/>
        <v/>
      </c>
      <c r="U280" s="29" t="str">
        <f>IF(Feuil2!$O280&lt;&gt;"",Feuil2!$O280*Feuil2!$M280*0.25,"")</f>
        <v/>
      </c>
      <c r="V280" s="29" t="str">
        <f>IF(Feuil2!$P280&lt;&gt;"",Feuil2!$P280*Feuil2!$M280*0.5,"")</f>
        <v/>
      </c>
      <c r="W280" s="29" t="str">
        <f>IF(Feuil2!$Q280&lt;&gt;"",Feuil2!$Q280*Feuil2!$M280*0.75,"")</f>
        <v/>
      </c>
      <c r="X280" s="29" t="str">
        <f>IF(Feuil2!$R280&lt;&gt;"",Feuil2!$R280*Feuil2!$M280*1,"")</f>
        <v/>
      </c>
      <c r="Y280" s="29" t="str">
        <f>IF(Feuil2!$N280="","",Feuil2!$M280-MAX(Feuil2!$U280:$X280))</f>
        <v/>
      </c>
      <c r="Z280" s="35"/>
      <c r="AA280" s="35"/>
      <c r="AB280" s="35"/>
      <c r="AC280" s="35"/>
      <c r="AD280" s="29"/>
      <c r="AE280" s="29"/>
      <c r="AF280" s="29"/>
      <c r="AG280" s="29"/>
      <c r="AH280" s="29"/>
    </row>
    <row r="281" spans="4:34" s="27" customFormat="1" x14ac:dyDescent="0.25">
      <c r="D281" s="29" t="s">
        <v>542</v>
      </c>
      <c r="E281" s="29" t="s">
        <v>508</v>
      </c>
      <c r="F281" s="29">
        <v>34</v>
      </c>
      <c r="G281" s="29" t="s">
        <v>518</v>
      </c>
      <c r="H281" s="30" t="s">
        <v>596</v>
      </c>
      <c r="I281" s="29" t="s">
        <v>388</v>
      </c>
      <c r="J281" s="29" t="s">
        <v>5</v>
      </c>
      <c r="K281" s="31">
        <v>41318</v>
      </c>
      <c r="L281" s="31">
        <v>41324</v>
      </c>
      <c r="M281" s="29">
        <v>108</v>
      </c>
      <c r="N281" s="29"/>
      <c r="O281" s="32"/>
      <c r="P281" s="29"/>
      <c r="Q281" s="29"/>
      <c r="R281" s="29"/>
      <c r="S281" s="33" t="str">
        <f>IF(AND(Feuil2!$O281="",Feuil2!$P281="",Feuil2!$Q281="",Feuil2!$R281=""),"",O281*$O$2+$P$2*P281+$Q$2*Q281+$R$2*R281)</f>
        <v/>
      </c>
      <c r="T281" s="29" t="str">
        <f t="shared" si="4"/>
        <v/>
      </c>
      <c r="U281" s="29" t="str">
        <f>IF(Feuil2!$O281&lt;&gt;"",Feuil2!$O281*Feuil2!$M281*0.25,"")</f>
        <v/>
      </c>
      <c r="V281" s="29" t="str">
        <f>IF(Feuil2!$P281&lt;&gt;"",Feuil2!$P281*Feuil2!$M281*0.5,"")</f>
        <v/>
      </c>
      <c r="W281" s="29" t="str">
        <f>IF(Feuil2!$Q281&lt;&gt;"",Feuil2!$Q281*Feuil2!$M281*0.75,"")</f>
        <v/>
      </c>
      <c r="X281" s="29" t="str">
        <f>IF(Feuil2!$R281&lt;&gt;"",Feuil2!$R281*Feuil2!$M281*1,"")</f>
        <v/>
      </c>
      <c r="Y281" s="29" t="str">
        <f>IF(Feuil2!$N281="","",Feuil2!$M281-MAX(Feuil2!$U281:$X281))</f>
        <v/>
      </c>
      <c r="Z281" s="35"/>
      <c r="AA281" s="35"/>
      <c r="AB281" s="35"/>
      <c r="AC281" s="35"/>
      <c r="AD281" s="29"/>
      <c r="AE281" s="29"/>
      <c r="AF281" s="29"/>
      <c r="AG281" s="29"/>
      <c r="AH281" s="29"/>
    </row>
    <row r="282" spans="4:34" s="27" customFormat="1" x14ac:dyDescent="0.25">
      <c r="D282" s="29" t="s">
        <v>542</v>
      </c>
      <c r="E282" s="29" t="s">
        <v>508</v>
      </c>
      <c r="F282" s="29">
        <v>34</v>
      </c>
      <c r="G282" s="29" t="s">
        <v>518</v>
      </c>
      <c r="H282" s="30" t="s">
        <v>596</v>
      </c>
      <c r="I282" s="29" t="s">
        <v>392</v>
      </c>
      <c r="J282" s="29" t="s">
        <v>13</v>
      </c>
      <c r="K282" s="31">
        <v>41324</v>
      </c>
      <c r="L282" s="31">
        <v>41329</v>
      </c>
      <c r="M282" s="29">
        <v>108</v>
      </c>
      <c r="N282" s="29"/>
      <c r="O282" s="32"/>
      <c r="P282" s="29"/>
      <c r="Q282" s="29"/>
      <c r="R282" s="29"/>
      <c r="S282" s="33" t="str">
        <f>IF(AND(Feuil2!$O282="",Feuil2!$P282="",Feuil2!$Q282="",Feuil2!$R282=""),"",O282*$O$2+$P$2*P282+$Q$2*Q282+$R$2*R282)</f>
        <v/>
      </c>
      <c r="T282" s="29" t="str">
        <f t="shared" si="4"/>
        <v/>
      </c>
      <c r="U282" s="29" t="str">
        <f>IF(Feuil2!$O282&lt;&gt;"",Feuil2!$O282*Feuil2!$M282*0.25,"")</f>
        <v/>
      </c>
      <c r="V282" s="29" t="str">
        <f>IF(Feuil2!$P282&lt;&gt;"",Feuil2!$P282*Feuil2!$M282*0.5,"")</f>
        <v/>
      </c>
      <c r="W282" s="29" t="str">
        <f>IF(Feuil2!$Q282&lt;&gt;"",Feuil2!$Q282*Feuil2!$M282*0.75,"")</f>
        <v/>
      </c>
      <c r="X282" s="29" t="str">
        <f>IF(Feuil2!$R282&lt;&gt;"",Feuil2!$R282*Feuil2!$M282*1,"")</f>
        <v/>
      </c>
      <c r="Y282" s="29" t="str">
        <f>IF(Feuil2!$N282="","",Feuil2!$M282-MAX(Feuil2!$U282:$X282))</f>
        <v/>
      </c>
      <c r="Z282" s="35"/>
      <c r="AA282" s="35"/>
      <c r="AB282" s="35"/>
      <c r="AC282" s="35"/>
      <c r="AD282" s="29"/>
      <c r="AE282" s="29"/>
      <c r="AF282" s="29"/>
      <c r="AG282" s="29"/>
      <c r="AH282" s="29"/>
    </row>
    <row r="283" spans="4:34" s="27" customFormat="1" x14ac:dyDescent="0.25">
      <c r="D283" s="29" t="s">
        <v>542</v>
      </c>
      <c r="E283" s="29" t="s">
        <v>508</v>
      </c>
      <c r="F283" s="29">
        <v>34</v>
      </c>
      <c r="G283" s="29" t="s">
        <v>518</v>
      </c>
      <c r="H283" s="30" t="s">
        <v>597</v>
      </c>
      <c r="I283" s="29" t="s">
        <v>393</v>
      </c>
      <c r="J283" s="29" t="s">
        <v>5</v>
      </c>
      <c r="K283" s="31">
        <v>41318</v>
      </c>
      <c r="L283" s="31">
        <v>41324</v>
      </c>
      <c r="M283" s="29">
        <v>108</v>
      </c>
      <c r="N283" s="29"/>
      <c r="O283" s="32"/>
      <c r="P283" s="29"/>
      <c r="Q283" s="29"/>
      <c r="R283" s="29"/>
      <c r="S283" s="33" t="str">
        <f>IF(AND(Feuil2!$O283="",Feuil2!$P283="",Feuil2!$Q283="",Feuil2!$R283=""),"",O283*$O$2+$P$2*P283+$Q$2*Q283+$R$2*R283)</f>
        <v/>
      </c>
      <c r="T283" s="29" t="str">
        <f t="shared" si="4"/>
        <v/>
      </c>
      <c r="U283" s="29" t="str">
        <f>IF(Feuil2!$O283&lt;&gt;"",Feuil2!$O283*Feuil2!$M283*0.25,"")</f>
        <v/>
      </c>
      <c r="V283" s="29" t="str">
        <f>IF(Feuil2!$P283&lt;&gt;"",Feuil2!$P283*Feuil2!$M283*0.5,"")</f>
        <v/>
      </c>
      <c r="W283" s="29" t="str">
        <f>IF(Feuil2!$Q283&lt;&gt;"",Feuil2!$Q283*Feuil2!$M283*0.75,"")</f>
        <v/>
      </c>
      <c r="X283" s="29" t="str">
        <f>IF(Feuil2!$R283&lt;&gt;"",Feuil2!$R283*Feuil2!$M283*1,"")</f>
        <v/>
      </c>
      <c r="Y283" s="29" t="str">
        <f>IF(Feuil2!$N283="","",Feuil2!$M283-MAX(Feuil2!$U283:$X283))</f>
        <v/>
      </c>
      <c r="Z283" s="35"/>
      <c r="AA283" s="35"/>
      <c r="AB283" s="35"/>
      <c r="AC283" s="35"/>
      <c r="AD283" s="29"/>
      <c r="AE283" s="29"/>
      <c r="AF283" s="29"/>
      <c r="AG283" s="29"/>
      <c r="AH283" s="29"/>
    </row>
    <row r="284" spans="4:34" s="27" customFormat="1" x14ac:dyDescent="0.25">
      <c r="D284" s="29" t="s">
        <v>542</v>
      </c>
      <c r="E284" s="29" t="s">
        <v>508</v>
      </c>
      <c r="F284" s="29">
        <v>34</v>
      </c>
      <c r="G284" s="29" t="s">
        <v>518</v>
      </c>
      <c r="H284" s="30" t="s">
        <v>598</v>
      </c>
      <c r="I284" s="29" t="s">
        <v>396</v>
      </c>
      <c r="J284" s="29" t="s">
        <v>5</v>
      </c>
      <c r="K284" s="31">
        <v>41318</v>
      </c>
      <c r="L284" s="31">
        <v>41324</v>
      </c>
      <c r="M284" s="29">
        <v>108</v>
      </c>
      <c r="N284" s="29"/>
      <c r="O284" s="32"/>
      <c r="P284" s="29"/>
      <c r="Q284" s="29"/>
      <c r="R284" s="29"/>
      <c r="S284" s="33" t="str">
        <f>IF(AND(Feuil2!$O284="",Feuil2!$P284="",Feuil2!$Q284="",Feuil2!$R284=""),"",O284*$O$2+$P$2*P284+$Q$2*Q284+$R$2*R284)</f>
        <v/>
      </c>
      <c r="T284" s="29" t="str">
        <f t="shared" si="4"/>
        <v/>
      </c>
      <c r="U284" s="29" t="str">
        <f>IF(Feuil2!$O284&lt;&gt;"",Feuil2!$O284*Feuil2!$M284*0.25,"")</f>
        <v/>
      </c>
      <c r="V284" s="29" t="str">
        <f>IF(Feuil2!$P284&lt;&gt;"",Feuil2!$P284*Feuil2!$M284*0.5,"")</f>
        <v/>
      </c>
      <c r="W284" s="29" t="str">
        <f>IF(Feuil2!$Q284&lt;&gt;"",Feuil2!$Q284*Feuil2!$M284*0.75,"")</f>
        <v/>
      </c>
      <c r="X284" s="29" t="str">
        <f>IF(Feuil2!$R284&lt;&gt;"",Feuil2!$R284*Feuil2!$M284*1,"")</f>
        <v/>
      </c>
      <c r="Y284" s="29" t="str">
        <f>IF(Feuil2!$N284="","",Feuil2!$M284-MAX(Feuil2!$U284:$X284))</f>
        <v/>
      </c>
      <c r="Z284" s="35"/>
      <c r="AA284" s="35"/>
      <c r="AB284" s="35"/>
      <c r="AC284" s="35"/>
      <c r="AD284" s="29"/>
      <c r="AE284" s="29"/>
      <c r="AF284" s="29"/>
      <c r="AG284" s="29"/>
      <c r="AH284" s="29"/>
    </row>
    <row r="285" spans="4:34" s="27" customFormat="1" x14ac:dyDescent="0.25">
      <c r="D285" s="29" t="s">
        <v>542</v>
      </c>
      <c r="E285" s="29" t="s">
        <v>508</v>
      </c>
      <c r="F285" s="29">
        <v>34</v>
      </c>
      <c r="G285" s="29" t="s">
        <v>518</v>
      </c>
      <c r="H285" s="30" t="s">
        <v>599</v>
      </c>
      <c r="I285" s="29" t="s">
        <v>399</v>
      </c>
      <c r="J285" s="29" t="s">
        <v>5</v>
      </c>
      <c r="K285" s="31">
        <v>41318</v>
      </c>
      <c r="L285" s="31">
        <v>41324</v>
      </c>
      <c r="M285" s="29">
        <v>108</v>
      </c>
      <c r="N285" s="29"/>
      <c r="O285" s="32"/>
      <c r="P285" s="29"/>
      <c r="Q285" s="29"/>
      <c r="R285" s="29"/>
      <c r="S285" s="33" t="str">
        <f>IF(AND(Feuil2!$O285="",Feuil2!$P285="",Feuil2!$Q285="",Feuil2!$R285=""),"",O285*$O$2+$P$2*P285+$Q$2*Q285+$R$2*R285)</f>
        <v/>
      </c>
      <c r="T285" s="29" t="str">
        <f t="shared" si="4"/>
        <v/>
      </c>
      <c r="U285" s="29" t="str">
        <f>IF(Feuil2!$O285&lt;&gt;"",Feuil2!$O285*Feuil2!$M285*0.25,"")</f>
        <v/>
      </c>
      <c r="V285" s="29" t="str">
        <f>IF(Feuil2!$P285&lt;&gt;"",Feuil2!$P285*Feuil2!$M285*0.5,"")</f>
        <v/>
      </c>
      <c r="W285" s="29" t="str">
        <f>IF(Feuil2!$Q285&lt;&gt;"",Feuil2!$Q285*Feuil2!$M285*0.75,"")</f>
        <v/>
      </c>
      <c r="X285" s="29" t="str">
        <f>IF(Feuil2!$R285&lt;&gt;"",Feuil2!$R285*Feuil2!$M285*1,"")</f>
        <v/>
      </c>
      <c r="Y285" s="29" t="str">
        <f>IF(Feuil2!$N285="","",Feuil2!$M285-MAX(Feuil2!$U285:$X285))</f>
        <v/>
      </c>
      <c r="Z285" s="35"/>
      <c r="AA285" s="35"/>
      <c r="AB285" s="35"/>
      <c r="AC285" s="35"/>
      <c r="AD285" s="29"/>
      <c r="AE285" s="29"/>
      <c r="AF285" s="29"/>
      <c r="AG285" s="29"/>
      <c r="AH285" s="29"/>
    </row>
    <row r="286" spans="4:34" s="27" customFormat="1" x14ac:dyDescent="0.25">
      <c r="D286" s="29" t="s">
        <v>542</v>
      </c>
      <c r="E286" s="29" t="s">
        <v>508</v>
      </c>
      <c r="F286" s="29">
        <v>64</v>
      </c>
      <c r="G286" s="29" t="s">
        <v>518</v>
      </c>
      <c r="H286" s="30" t="s">
        <v>602</v>
      </c>
      <c r="I286" s="29" t="s">
        <v>402</v>
      </c>
      <c r="J286" s="29" t="s">
        <v>5</v>
      </c>
      <c r="K286" s="31">
        <v>41318</v>
      </c>
      <c r="L286" s="31">
        <v>41324</v>
      </c>
      <c r="M286" s="29">
        <v>108</v>
      </c>
      <c r="N286" s="29"/>
      <c r="O286" s="32"/>
      <c r="P286" s="29"/>
      <c r="Q286" s="29"/>
      <c r="R286" s="29"/>
      <c r="S286" s="33" t="str">
        <f>IF(AND(Feuil2!$O286="",Feuil2!$P286="",Feuil2!$Q286="",Feuil2!$R286=""),"",O286*$O$2+$P$2*P286+$Q$2*Q286+$R$2*R286)</f>
        <v/>
      </c>
      <c r="T286" s="29" t="str">
        <f t="shared" si="4"/>
        <v/>
      </c>
      <c r="U286" s="29" t="str">
        <f>IF(Feuil2!$O286&lt;&gt;"",Feuil2!$O286*Feuil2!$M286*0.25,"")</f>
        <v/>
      </c>
      <c r="V286" s="29" t="str">
        <f>IF(Feuil2!$P286&lt;&gt;"",Feuil2!$P286*Feuil2!$M286*0.5,"")</f>
        <v/>
      </c>
      <c r="W286" s="29" t="str">
        <f>IF(Feuil2!$Q286&lt;&gt;"",Feuil2!$Q286*Feuil2!$M286*0.75,"")</f>
        <v/>
      </c>
      <c r="X286" s="29" t="str">
        <f>IF(Feuil2!$R286&lt;&gt;"",Feuil2!$R286*Feuil2!$M286*1,"")</f>
        <v/>
      </c>
      <c r="Y286" s="29" t="str">
        <f>IF(Feuil2!$N286="","",Feuil2!$M286-MAX(Feuil2!$U286:$X286))</f>
        <v/>
      </c>
      <c r="Z286" s="35"/>
      <c r="AA286" s="35"/>
      <c r="AB286" s="35"/>
      <c r="AC286" s="35"/>
      <c r="AD286" s="29"/>
      <c r="AE286" s="29"/>
      <c r="AF286" s="29"/>
      <c r="AG286" s="29"/>
      <c r="AH286" s="29"/>
    </row>
    <row r="287" spans="4:34" s="27" customFormat="1" x14ac:dyDescent="0.25">
      <c r="D287" s="29" t="s">
        <v>542</v>
      </c>
      <c r="E287" s="29" t="s">
        <v>508</v>
      </c>
      <c r="F287" s="29">
        <v>64</v>
      </c>
      <c r="G287" s="29" t="s">
        <v>518</v>
      </c>
      <c r="H287" s="30" t="s">
        <v>603</v>
      </c>
      <c r="I287" s="29" t="s">
        <v>405</v>
      </c>
      <c r="J287" s="29" t="s">
        <v>5</v>
      </c>
      <c r="K287" s="31">
        <v>41318</v>
      </c>
      <c r="L287" s="31">
        <v>41324</v>
      </c>
      <c r="M287" s="29">
        <v>108</v>
      </c>
      <c r="N287" s="29"/>
      <c r="O287" s="32"/>
      <c r="P287" s="29"/>
      <c r="Q287" s="29"/>
      <c r="R287" s="29"/>
      <c r="S287" s="33" t="str">
        <f>IF(AND(Feuil2!$O287="",Feuil2!$P287="",Feuil2!$Q287="",Feuil2!$R287=""),"",O287*$O$2+$P$2*P287+$Q$2*Q287+$R$2*R287)</f>
        <v/>
      </c>
      <c r="T287" s="29" t="str">
        <f t="shared" si="4"/>
        <v/>
      </c>
      <c r="U287" s="29" t="str">
        <f>IF(Feuil2!$O287&lt;&gt;"",Feuil2!$O287*Feuil2!$M287*0.25,"")</f>
        <v/>
      </c>
      <c r="V287" s="29" t="str">
        <f>IF(Feuil2!$P287&lt;&gt;"",Feuil2!$P287*Feuil2!$M287*0.5,"")</f>
        <v/>
      </c>
      <c r="W287" s="29" t="str">
        <f>IF(Feuil2!$Q287&lt;&gt;"",Feuil2!$Q287*Feuil2!$M287*0.75,"")</f>
        <v/>
      </c>
      <c r="X287" s="29" t="str">
        <f>IF(Feuil2!$R287&lt;&gt;"",Feuil2!$R287*Feuil2!$M287*1,"")</f>
        <v/>
      </c>
      <c r="Y287" s="29" t="str">
        <f>IF(Feuil2!$N287="","",Feuil2!$M287-MAX(Feuil2!$U287:$X287))</f>
        <v/>
      </c>
      <c r="Z287" s="35"/>
      <c r="AA287" s="35"/>
      <c r="AB287" s="35"/>
      <c r="AC287" s="35"/>
      <c r="AD287" s="29"/>
      <c r="AE287" s="29"/>
      <c r="AF287" s="29"/>
      <c r="AG287" s="29"/>
      <c r="AH287" s="29"/>
    </row>
    <row r="288" spans="4:34" s="27" customFormat="1" x14ac:dyDescent="0.25">
      <c r="D288" s="29" t="s">
        <v>507</v>
      </c>
      <c r="E288" s="29" t="s">
        <v>508</v>
      </c>
      <c r="F288" s="29">
        <v>41</v>
      </c>
      <c r="G288" s="29" t="s">
        <v>518</v>
      </c>
      <c r="H288" s="30" t="s">
        <v>519</v>
      </c>
      <c r="I288" s="29" t="s">
        <v>41</v>
      </c>
      <c r="J288" s="29" t="s">
        <v>5</v>
      </c>
      <c r="K288" s="31">
        <v>41312</v>
      </c>
      <c r="L288" s="31">
        <v>41314</v>
      </c>
      <c r="M288" s="29">
        <v>108</v>
      </c>
      <c r="N288" s="29"/>
      <c r="O288" s="32"/>
      <c r="P288" s="29"/>
      <c r="Q288" s="29"/>
      <c r="R288" s="29"/>
      <c r="S288" s="33" t="str">
        <f>IF(AND(Feuil2!$O288="",Feuil2!$P288="",Feuil2!$Q288="",Feuil2!$R288=""),"",O288*$O$2+$P$2*P288+$Q$2*Q288+$R$2*R288)</f>
        <v/>
      </c>
      <c r="T288" s="29" t="str">
        <f t="shared" si="4"/>
        <v/>
      </c>
      <c r="U288" s="29" t="str">
        <f>IF(Feuil2!$O288&lt;&gt;"",Feuil2!$O288*Feuil2!$M288*0.25,"")</f>
        <v/>
      </c>
      <c r="V288" s="29" t="str">
        <f>IF(Feuil2!$P288&lt;&gt;"",Feuil2!$P288*Feuil2!$M288*0.5,"")</f>
        <v/>
      </c>
      <c r="W288" s="29" t="str">
        <f>IF(Feuil2!$Q288&lt;&gt;"",Feuil2!$Q288*Feuil2!$M288*0.75,"")</f>
        <v/>
      </c>
      <c r="X288" s="29" t="str">
        <f>IF(Feuil2!$R288&lt;&gt;"",Feuil2!$R288*Feuil2!$M288*1,"")</f>
        <v/>
      </c>
      <c r="Y288" s="29" t="str">
        <f>IF(Feuil2!$N288="","",Feuil2!$M288-MAX(Feuil2!$U288:$X288))</f>
        <v/>
      </c>
      <c r="Z288" s="35"/>
      <c r="AA288" s="35"/>
      <c r="AB288" s="35"/>
      <c r="AC288" s="35"/>
      <c r="AD288" s="29"/>
      <c r="AE288" s="29"/>
      <c r="AF288" s="29"/>
      <c r="AG288" s="29"/>
      <c r="AH288" s="29"/>
    </row>
    <row r="289" spans="4:34" s="27" customFormat="1" x14ac:dyDescent="0.25">
      <c r="D289" s="29" t="s">
        <v>507</v>
      </c>
      <c r="E289" s="29" t="s">
        <v>508</v>
      </c>
      <c r="F289" s="29">
        <v>41</v>
      </c>
      <c r="G289" s="29" t="s">
        <v>518</v>
      </c>
      <c r="H289" s="30" t="s">
        <v>520</v>
      </c>
      <c r="I289" s="29" t="s">
        <v>42</v>
      </c>
      <c r="J289" s="29" t="s">
        <v>7</v>
      </c>
      <c r="K289" s="31">
        <v>41331</v>
      </c>
      <c r="L289" s="31">
        <v>41333</v>
      </c>
      <c r="M289" s="29">
        <v>108</v>
      </c>
      <c r="N289" s="29"/>
      <c r="O289" s="32"/>
      <c r="P289" s="29"/>
      <c r="Q289" s="29"/>
      <c r="R289" s="29"/>
      <c r="S289" s="33" t="str">
        <f>IF(AND(Feuil2!$O289="",Feuil2!$P289="",Feuil2!$Q289="",Feuil2!$R289=""),"",O289*$O$2+$P$2*P289+$Q$2*Q289+$R$2*R289)</f>
        <v/>
      </c>
      <c r="T289" s="29" t="str">
        <f t="shared" si="4"/>
        <v/>
      </c>
      <c r="U289" s="29" t="str">
        <f>IF(Feuil2!$O289&lt;&gt;"",Feuil2!$O289*Feuil2!$M289*0.25,"")</f>
        <v/>
      </c>
      <c r="V289" s="29" t="str">
        <f>IF(Feuil2!$P289&lt;&gt;"",Feuil2!$P289*Feuil2!$M289*0.5,"")</f>
        <v/>
      </c>
      <c r="W289" s="29" t="str">
        <f>IF(Feuil2!$Q289&lt;&gt;"",Feuil2!$Q289*Feuil2!$M289*0.75,"")</f>
        <v/>
      </c>
      <c r="X289" s="29" t="str">
        <f>IF(Feuil2!$R289&lt;&gt;"",Feuil2!$R289*Feuil2!$M289*1,"")</f>
        <v/>
      </c>
      <c r="Y289" s="29" t="str">
        <f>IF(Feuil2!$N289="","",Feuil2!$M289-MAX(Feuil2!$U289:$X289))</f>
        <v/>
      </c>
      <c r="Z289" s="35"/>
      <c r="AA289" s="35"/>
      <c r="AB289" s="35"/>
      <c r="AC289" s="35"/>
      <c r="AD289" s="29"/>
      <c r="AE289" s="29"/>
      <c r="AF289" s="29"/>
      <c r="AG289" s="29"/>
      <c r="AH289" s="29"/>
    </row>
    <row r="290" spans="4:34" s="27" customFormat="1" x14ac:dyDescent="0.25">
      <c r="D290" s="29" t="s">
        <v>542</v>
      </c>
      <c r="E290" s="29" t="s">
        <v>508</v>
      </c>
      <c r="F290" s="29">
        <v>31</v>
      </c>
      <c r="G290" s="29" t="s">
        <v>523</v>
      </c>
      <c r="H290" s="30" t="s">
        <v>567</v>
      </c>
      <c r="I290" s="29" t="s">
        <v>303</v>
      </c>
      <c r="J290" s="29" t="s">
        <v>9</v>
      </c>
      <c r="K290" s="31">
        <v>41321</v>
      </c>
      <c r="L290" s="31">
        <v>41325</v>
      </c>
      <c r="M290" s="29">
        <v>100</v>
      </c>
      <c r="N290" s="29"/>
      <c r="O290" s="32"/>
      <c r="P290" s="29"/>
      <c r="Q290" s="29"/>
      <c r="R290" s="29"/>
      <c r="S290" s="33" t="str">
        <f>IF(AND(Feuil2!$O290="",Feuil2!$P290="",Feuil2!$Q290="",Feuil2!$R290=""),"",O290*$O$2+$P$2*P290+$Q$2*Q290+$R$2*R290)</f>
        <v/>
      </c>
      <c r="T290" s="29" t="str">
        <f t="shared" si="4"/>
        <v/>
      </c>
      <c r="U290" s="29" t="str">
        <f>IF(Feuil2!$O290&lt;&gt;"",Feuil2!$O290*Feuil2!$M290*0.25,"")</f>
        <v/>
      </c>
      <c r="V290" s="29" t="str">
        <f>IF(Feuil2!$P290&lt;&gt;"",Feuil2!$P290*Feuil2!$M290*0.5,"")</f>
        <v/>
      </c>
      <c r="W290" s="29" t="str">
        <f>IF(Feuil2!$Q290&lt;&gt;"",Feuil2!$Q290*Feuil2!$M290*0.75,"")</f>
        <v/>
      </c>
      <c r="X290" s="29" t="str">
        <f>IF(Feuil2!$R290&lt;&gt;"",Feuil2!$R290*Feuil2!$M290*1,"")</f>
        <v/>
      </c>
      <c r="Y290" s="29" t="str">
        <f>IF(Feuil2!$N290="","",Feuil2!$M290-MAX(Feuil2!$U290:$X290))</f>
        <v/>
      </c>
      <c r="Z290" s="35"/>
      <c r="AA290" s="35"/>
      <c r="AB290" s="35"/>
      <c r="AC290" s="35"/>
      <c r="AD290" s="29"/>
      <c r="AE290" s="29"/>
      <c r="AF290" s="29"/>
      <c r="AG290" s="29"/>
      <c r="AH290" s="29"/>
    </row>
    <row r="291" spans="4:34" s="27" customFormat="1" x14ac:dyDescent="0.25">
      <c r="D291" s="29" t="s">
        <v>542</v>
      </c>
      <c r="E291" s="29" t="s">
        <v>508</v>
      </c>
      <c r="F291" s="29">
        <v>31</v>
      </c>
      <c r="G291" s="29" t="s">
        <v>523</v>
      </c>
      <c r="H291" s="30" t="s">
        <v>567</v>
      </c>
      <c r="I291" s="29" t="s">
        <v>304</v>
      </c>
      <c r="J291" s="29" t="s">
        <v>9</v>
      </c>
      <c r="K291" s="31">
        <v>41321</v>
      </c>
      <c r="L291" s="31">
        <v>41325</v>
      </c>
      <c r="M291" s="29">
        <v>100</v>
      </c>
      <c r="N291" s="29"/>
      <c r="O291" s="32"/>
      <c r="P291" s="29"/>
      <c r="Q291" s="29"/>
      <c r="R291" s="29"/>
      <c r="S291" s="33" t="str">
        <f>IF(AND(Feuil2!$O291="",Feuil2!$P291="",Feuil2!$Q291="",Feuil2!$R291=""),"",O291*$O$2+$P$2*P291+$Q$2*Q291+$R$2*R291)</f>
        <v/>
      </c>
      <c r="T291" s="29" t="str">
        <f t="shared" si="4"/>
        <v/>
      </c>
      <c r="U291" s="29" t="str">
        <f>IF(Feuil2!$O291&lt;&gt;"",Feuil2!$O291*Feuil2!$M291*0.25,"")</f>
        <v/>
      </c>
      <c r="V291" s="29" t="str">
        <f>IF(Feuil2!$P291&lt;&gt;"",Feuil2!$P291*Feuil2!$M291*0.5,"")</f>
        <v/>
      </c>
      <c r="W291" s="29" t="str">
        <f>IF(Feuil2!$Q291&lt;&gt;"",Feuil2!$Q291*Feuil2!$M291*0.75,"")</f>
        <v/>
      </c>
      <c r="X291" s="29" t="str">
        <f>IF(Feuil2!$R291&lt;&gt;"",Feuil2!$R291*Feuil2!$M291*1,"")</f>
        <v/>
      </c>
      <c r="Y291" s="29" t="str">
        <f>IF(Feuil2!$N291="","",Feuil2!$M291-MAX(Feuil2!$U291:$X291))</f>
        <v/>
      </c>
      <c r="Z291" s="35"/>
      <c r="AA291" s="35"/>
      <c r="AB291" s="35"/>
      <c r="AC291" s="35"/>
      <c r="AD291" s="29"/>
      <c r="AE291" s="29"/>
      <c r="AF291" s="29"/>
      <c r="AG291" s="29"/>
      <c r="AH291" s="29"/>
    </row>
    <row r="292" spans="4:34" s="27" customFormat="1" x14ac:dyDescent="0.25">
      <c r="D292" s="29" t="s">
        <v>542</v>
      </c>
      <c r="E292" s="29" t="s">
        <v>508</v>
      </c>
      <c r="F292" s="29">
        <v>31</v>
      </c>
      <c r="G292" s="29" t="s">
        <v>523</v>
      </c>
      <c r="H292" s="30" t="s">
        <v>567</v>
      </c>
      <c r="I292" s="29" t="s">
        <v>306</v>
      </c>
      <c r="J292" s="29" t="s">
        <v>9</v>
      </c>
      <c r="K292" s="31">
        <v>41321</v>
      </c>
      <c r="L292" s="31">
        <v>41325</v>
      </c>
      <c r="M292" s="29">
        <v>100</v>
      </c>
      <c r="N292" s="29"/>
      <c r="O292" s="32"/>
      <c r="P292" s="29"/>
      <c r="Q292" s="29"/>
      <c r="R292" s="29"/>
      <c r="S292" s="33" t="str">
        <f>IF(AND(Feuil2!$O292="",Feuil2!$P292="",Feuil2!$Q292="",Feuil2!$R292=""),"",O292*$O$2+$P$2*P292+$Q$2*Q292+$R$2*R292)</f>
        <v/>
      </c>
      <c r="T292" s="29" t="str">
        <f t="shared" si="4"/>
        <v/>
      </c>
      <c r="U292" s="29" t="str">
        <f>IF(Feuil2!$O292&lt;&gt;"",Feuil2!$O292*Feuil2!$M292*0.25,"")</f>
        <v/>
      </c>
      <c r="V292" s="29" t="str">
        <f>IF(Feuil2!$P292&lt;&gt;"",Feuil2!$P292*Feuil2!$M292*0.5,"")</f>
        <v/>
      </c>
      <c r="W292" s="29" t="str">
        <f>IF(Feuil2!$Q292&lt;&gt;"",Feuil2!$Q292*Feuil2!$M292*0.75,"")</f>
        <v/>
      </c>
      <c r="X292" s="29" t="str">
        <f>IF(Feuil2!$R292&lt;&gt;"",Feuil2!$R292*Feuil2!$M292*1,"")</f>
        <v/>
      </c>
      <c r="Y292" s="29" t="str">
        <f>IF(Feuil2!$N292="","",Feuil2!$M292-MAX(Feuil2!$U292:$X292))</f>
        <v/>
      </c>
      <c r="Z292" s="35"/>
      <c r="AA292" s="35"/>
      <c r="AB292" s="35"/>
      <c r="AC292" s="35"/>
      <c r="AD292" s="29"/>
      <c r="AE292" s="29"/>
      <c r="AF292" s="29"/>
      <c r="AG292" s="29"/>
      <c r="AH292" s="29"/>
    </row>
    <row r="293" spans="4:34" s="27" customFormat="1" x14ac:dyDescent="0.25">
      <c r="D293" s="29" t="s">
        <v>542</v>
      </c>
      <c r="E293" s="29" t="s">
        <v>508</v>
      </c>
      <c r="F293" s="29">
        <v>31</v>
      </c>
      <c r="G293" s="29" t="s">
        <v>523</v>
      </c>
      <c r="H293" s="30" t="s">
        <v>567</v>
      </c>
      <c r="I293" s="29" t="s">
        <v>307</v>
      </c>
      <c r="J293" s="29" t="s">
        <v>9</v>
      </c>
      <c r="K293" s="31">
        <v>41321</v>
      </c>
      <c r="L293" s="31">
        <v>41325</v>
      </c>
      <c r="M293" s="29">
        <v>100</v>
      </c>
      <c r="N293" s="29"/>
      <c r="O293" s="32"/>
      <c r="P293" s="29"/>
      <c r="Q293" s="29"/>
      <c r="R293" s="29"/>
      <c r="S293" s="33" t="str">
        <f>IF(AND(Feuil2!$O293="",Feuil2!$P293="",Feuil2!$Q293="",Feuil2!$R293=""),"",O293*$O$2+$P$2*P293+$Q$2*Q293+$R$2*R293)</f>
        <v/>
      </c>
      <c r="T293" s="29" t="str">
        <f t="shared" si="4"/>
        <v/>
      </c>
      <c r="U293" s="29" t="str">
        <f>IF(Feuil2!$O293&lt;&gt;"",Feuil2!$O293*Feuil2!$M293*0.25,"")</f>
        <v/>
      </c>
      <c r="V293" s="29" t="str">
        <f>IF(Feuil2!$P293&lt;&gt;"",Feuil2!$P293*Feuil2!$M293*0.5,"")</f>
        <v/>
      </c>
      <c r="W293" s="29" t="str">
        <f>IF(Feuil2!$Q293&lt;&gt;"",Feuil2!$Q293*Feuil2!$M293*0.75,"")</f>
        <v/>
      </c>
      <c r="X293" s="29" t="str">
        <f>IF(Feuil2!$R293&lt;&gt;"",Feuil2!$R293*Feuil2!$M293*1,"")</f>
        <v/>
      </c>
      <c r="Y293" s="29" t="str">
        <f>IF(Feuil2!$N293="","",Feuil2!$M293-MAX(Feuil2!$U293:$X293))</f>
        <v/>
      </c>
      <c r="Z293" s="35"/>
      <c r="AA293" s="35"/>
      <c r="AB293" s="35"/>
      <c r="AC293" s="35"/>
      <c r="AD293" s="29"/>
      <c r="AE293" s="29"/>
      <c r="AF293" s="29"/>
      <c r="AG293" s="29"/>
      <c r="AH293" s="29"/>
    </row>
    <row r="294" spans="4:34" s="27" customFormat="1" x14ac:dyDescent="0.25">
      <c r="D294" s="29" t="s">
        <v>542</v>
      </c>
      <c r="E294" s="29" t="s">
        <v>508</v>
      </c>
      <c r="F294" s="29">
        <v>31</v>
      </c>
      <c r="G294" s="29" t="s">
        <v>523</v>
      </c>
      <c r="H294" s="30" t="s">
        <v>567</v>
      </c>
      <c r="I294" s="29" t="s">
        <v>308</v>
      </c>
      <c r="J294" s="29" t="s">
        <v>9</v>
      </c>
      <c r="K294" s="31">
        <v>41321</v>
      </c>
      <c r="L294" s="31">
        <v>41325</v>
      </c>
      <c r="M294" s="29">
        <v>100</v>
      </c>
      <c r="N294" s="29"/>
      <c r="O294" s="32"/>
      <c r="P294" s="29"/>
      <c r="Q294" s="29"/>
      <c r="R294" s="29"/>
      <c r="S294" s="33" t="str">
        <f>IF(AND(Feuil2!$O294="",Feuil2!$P294="",Feuil2!$Q294="",Feuil2!$R294=""),"",O294*$O$2+$P$2*P294+$Q$2*Q294+$R$2*R294)</f>
        <v/>
      </c>
      <c r="T294" s="29" t="str">
        <f t="shared" si="4"/>
        <v/>
      </c>
      <c r="U294" s="29" t="str">
        <f>IF(Feuil2!$O294&lt;&gt;"",Feuil2!$O294*Feuil2!$M294*0.25,"")</f>
        <v/>
      </c>
      <c r="V294" s="29" t="str">
        <f>IF(Feuil2!$P294&lt;&gt;"",Feuil2!$P294*Feuil2!$M294*0.5,"")</f>
        <v/>
      </c>
      <c r="W294" s="29" t="str">
        <f>IF(Feuil2!$Q294&lt;&gt;"",Feuil2!$Q294*Feuil2!$M294*0.75,"")</f>
        <v/>
      </c>
      <c r="X294" s="29" t="str">
        <f>IF(Feuil2!$R294&lt;&gt;"",Feuil2!$R294*Feuil2!$M294*1,"")</f>
        <v/>
      </c>
      <c r="Y294" s="29" t="str">
        <f>IF(Feuil2!$N294="","",Feuil2!$M294-MAX(Feuil2!$U294:$X294))</f>
        <v/>
      </c>
      <c r="Z294" s="35"/>
      <c r="AA294" s="35"/>
      <c r="AB294" s="35"/>
      <c r="AC294" s="35"/>
      <c r="AD294" s="29"/>
      <c r="AE294" s="29"/>
      <c r="AF294" s="29"/>
      <c r="AG294" s="29"/>
      <c r="AH294" s="29"/>
    </row>
    <row r="295" spans="4:34" s="27" customFormat="1" x14ac:dyDescent="0.25">
      <c r="D295" s="29" t="s">
        <v>542</v>
      </c>
      <c r="E295" s="29" t="s">
        <v>508</v>
      </c>
      <c r="F295" s="29">
        <v>32</v>
      </c>
      <c r="G295" s="29" t="s">
        <v>517</v>
      </c>
      <c r="H295" s="30" t="s">
        <v>619</v>
      </c>
      <c r="I295" s="29" t="s">
        <v>205</v>
      </c>
      <c r="J295" s="29" t="s">
        <v>5</v>
      </c>
      <c r="K295" s="31">
        <v>41319</v>
      </c>
      <c r="L295" s="31">
        <v>41321</v>
      </c>
      <c r="M295" s="29">
        <v>100</v>
      </c>
      <c r="N295" s="29"/>
      <c r="O295" s="32"/>
      <c r="P295" s="29"/>
      <c r="Q295" s="29"/>
      <c r="R295" s="29"/>
      <c r="S295" s="33" t="str">
        <f>IF(AND(Feuil2!$O295="",Feuil2!$P295="",Feuil2!$Q295="",Feuil2!$R295=""),"",O295*$O$2+$P$2*P295+$Q$2*Q295+$R$2*R295)</f>
        <v/>
      </c>
      <c r="T295" s="29" t="str">
        <f t="shared" si="4"/>
        <v/>
      </c>
      <c r="U295" s="29" t="str">
        <f>IF(Feuil2!$O295&lt;&gt;"",Feuil2!$O295*Feuil2!$M295*0.25,"")</f>
        <v/>
      </c>
      <c r="V295" s="29" t="str">
        <f>IF(Feuil2!$P295&lt;&gt;"",Feuil2!$P295*Feuil2!$M295*0.5,"")</f>
        <v/>
      </c>
      <c r="W295" s="29" t="str">
        <f>IF(Feuil2!$Q295&lt;&gt;"",Feuil2!$Q295*Feuil2!$M295*0.75,"")</f>
        <v/>
      </c>
      <c r="X295" s="29" t="str">
        <f>IF(Feuil2!$R295&lt;&gt;"",Feuil2!$R295*Feuil2!$M295*1,"")</f>
        <v/>
      </c>
      <c r="Y295" s="29" t="str">
        <f>IF(Feuil2!$N295="","",Feuil2!$M295-MAX(Feuil2!$U295:$X295))</f>
        <v/>
      </c>
      <c r="Z295" s="35"/>
      <c r="AA295" s="35"/>
      <c r="AB295" s="35"/>
      <c r="AC295" s="35"/>
      <c r="AD295" s="29"/>
      <c r="AE295" s="29"/>
      <c r="AF295" s="29"/>
      <c r="AG295" s="29"/>
      <c r="AH295" s="29"/>
    </row>
    <row r="296" spans="4:34" s="27" customFormat="1" x14ac:dyDescent="0.25">
      <c r="D296" s="29" t="s">
        <v>507</v>
      </c>
      <c r="E296" s="29" t="s">
        <v>508</v>
      </c>
      <c r="F296" s="29">
        <v>41</v>
      </c>
      <c r="G296" s="29" t="s">
        <v>523</v>
      </c>
      <c r="H296" s="30" t="s">
        <v>524</v>
      </c>
      <c r="I296" s="29" t="s">
        <v>99</v>
      </c>
      <c r="J296" s="29" t="s">
        <v>22</v>
      </c>
      <c r="K296" s="31">
        <v>41313</v>
      </c>
      <c r="L296" s="31">
        <v>41318</v>
      </c>
      <c r="M296" s="29">
        <v>100</v>
      </c>
      <c r="N296" s="29"/>
      <c r="O296" s="32"/>
      <c r="P296" s="29"/>
      <c r="Q296" s="29"/>
      <c r="R296" s="29"/>
      <c r="S296" s="33" t="str">
        <f>IF(AND(Feuil2!$O296="",Feuil2!$P296="",Feuil2!$Q296="",Feuil2!$R296=""),"",O296*$O$2+$P$2*P296+$Q$2*Q296+$R$2*R296)</f>
        <v/>
      </c>
      <c r="T296" s="29" t="str">
        <f t="shared" si="4"/>
        <v/>
      </c>
      <c r="U296" s="29" t="str">
        <f>IF(Feuil2!$O296&lt;&gt;"",Feuil2!$O296*Feuil2!$M296*0.25,"")</f>
        <v/>
      </c>
      <c r="V296" s="29" t="str">
        <f>IF(Feuil2!$P296&lt;&gt;"",Feuil2!$P296*Feuil2!$M296*0.5,"")</f>
        <v/>
      </c>
      <c r="W296" s="29" t="str">
        <f>IF(Feuil2!$Q296&lt;&gt;"",Feuil2!$Q296*Feuil2!$M296*0.75,"")</f>
        <v/>
      </c>
      <c r="X296" s="29" t="str">
        <f>IF(Feuil2!$R296&lt;&gt;"",Feuil2!$R296*Feuil2!$M296*1,"")</f>
        <v/>
      </c>
      <c r="Y296" s="29" t="str">
        <f>IF(Feuil2!$N296="","",Feuil2!$M296-MAX(Feuil2!$U296:$X296))</f>
        <v/>
      </c>
      <c r="Z296" s="35"/>
      <c r="AA296" s="35"/>
      <c r="AB296" s="35"/>
      <c r="AC296" s="35"/>
      <c r="AD296" s="29"/>
      <c r="AE296" s="29"/>
      <c r="AF296" s="29"/>
      <c r="AG296" s="29"/>
      <c r="AH296" s="29"/>
    </row>
    <row r="297" spans="4:34" s="27" customFormat="1" x14ac:dyDescent="0.25">
      <c r="D297" s="29" t="s">
        <v>507</v>
      </c>
      <c r="E297" s="29" t="s">
        <v>509</v>
      </c>
      <c r="F297" s="29">
        <v>42</v>
      </c>
      <c r="G297" s="29" t="s">
        <v>510</v>
      </c>
      <c r="H297" s="30" t="s">
        <v>531</v>
      </c>
      <c r="I297" s="29" t="s">
        <v>98</v>
      </c>
      <c r="J297" s="29" t="s">
        <v>21</v>
      </c>
      <c r="K297" s="31">
        <v>41310</v>
      </c>
      <c r="L297" s="31">
        <v>41316</v>
      </c>
      <c r="M297" s="29">
        <v>96</v>
      </c>
      <c r="N297" s="29"/>
      <c r="O297" s="32"/>
      <c r="P297" s="29"/>
      <c r="Q297" s="29"/>
      <c r="R297" s="29"/>
      <c r="S297" s="33" t="str">
        <f>IF(AND(Feuil2!$O297="",Feuil2!$P297="",Feuil2!$Q297="",Feuil2!$R297=""),"",O297*$O$2+$P$2*P297+$Q$2*Q297+$R$2*R297)</f>
        <v/>
      </c>
      <c r="T297" s="29" t="str">
        <f t="shared" si="4"/>
        <v/>
      </c>
      <c r="U297" s="29" t="str">
        <f>IF(Feuil2!$O297&lt;&gt;"",Feuil2!$O297*Feuil2!$M297*0.25,"")</f>
        <v/>
      </c>
      <c r="V297" s="29" t="str">
        <f>IF(Feuil2!$P297&lt;&gt;"",Feuil2!$P297*Feuil2!$M297*0.5,"")</f>
        <v/>
      </c>
      <c r="W297" s="29" t="str">
        <f>IF(Feuil2!$Q297&lt;&gt;"",Feuil2!$Q297*Feuil2!$M297*0.75,"")</f>
        <v/>
      </c>
      <c r="X297" s="29" t="str">
        <f>IF(Feuil2!$R297&lt;&gt;"",Feuil2!$R297*Feuil2!$M297*1,"")</f>
        <v/>
      </c>
      <c r="Y297" s="29" t="str">
        <f>IF(Feuil2!$N297="","",Feuil2!$M297-MAX(Feuil2!$U297:$X297))</f>
        <v/>
      </c>
      <c r="Z297" s="35"/>
      <c r="AA297" s="35"/>
      <c r="AB297" s="35"/>
      <c r="AC297" s="35"/>
      <c r="AD297" s="29"/>
      <c r="AE297" s="29"/>
      <c r="AF297" s="29"/>
      <c r="AG297" s="29"/>
      <c r="AH297" s="29"/>
    </row>
    <row r="298" spans="4:34" s="27" customFormat="1" x14ac:dyDescent="0.25">
      <c r="D298" s="29" t="s">
        <v>634</v>
      </c>
      <c r="E298" s="29" t="s">
        <v>509</v>
      </c>
      <c r="F298" s="29">
        <v>51</v>
      </c>
      <c r="G298" s="29" t="s">
        <v>541</v>
      </c>
      <c r="H298" s="30" t="s">
        <v>653</v>
      </c>
      <c r="I298" s="29" t="s">
        <v>488</v>
      </c>
      <c r="J298" s="29" t="s">
        <v>489</v>
      </c>
      <c r="K298" s="31">
        <v>41320</v>
      </c>
      <c r="L298" s="31">
        <v>41324</v>
      </c>
      <c r="M298" s="29">
        <v>96</v>
      </c>
      <c r="N298" s="29"/>
      <c r="O298" s="32"/>
      <c r="P298" s="29"/>
      <c r="Q298" s="29"/>
      <c r="R298" s="29"/>
      <c r="S298" s="33" t="str">
        <f>IF(AND(Feuil2!$O298="",Feuil2!$P298="",Feuil2!$Q298="",Feuil2!$R298=""),"",O298*$O$2+$P$2*P298+$Q$2*Q298+$R$2*R298)</f>
        <v/>
      </c>
      <c r="T298" s="29" t="str">
        <f t="shared" si="4"/>
        <v/>
      </c>
      <c r="U298" s="29" t="str">
        <f>IF(Feuil2!$O298&lt;&gt;"",Feuil2!$O298*Feuil2!$M298*0.25,"")</f>
        <v/>
      </c>
      <c r="V298" s="29" t="str">
        <f>IF(Feuil2!$P298&lt;&gt;"",Feuil2!$P298*Feuil2!$M298*0.5,"")</f>
        <v/>
      </c>
      <c r="W298" s="29" t="str">
        <f>IF(Feuil2!$Q298&lt;&gt;"",Feuil2!$Q298*Feuil2!$M298*0.75,"")</f>
        <v/>
      </c>
      <c r="X298" s="29" t="str">
        <f>IF(Feuil2!$R298&lt;&gt;"",Feuil2!$R298*Feuil2!$M298*1,"")</f>
        <v/>
      </c>
      <c r="Y298" s="29" t="str">
        <f>IF(Feuil2!$N298="","",Feuil2!$M298-MAX(Feuil2!$U298:$X298))</f>
        <v/>
      </c>
      <c r="Z298" s="35"/>
      <c r="AA298" s="35"/>
      <c r="AB298" s="35"/>
      <c r="AC298" s="35"/>
      <c r="AD298" s="29"/>
      <c r="AE298" s="29"/>
      <c r="AF298" s="29"/>
      <c r="AG298" s="29"/>
      <c r="AH298" s="29"/>
    </row>
    <row r="299" spans="4:34" s="27" customFormat="1" x14ac:dyDescent="0.25">
      <c r="D299" s="29" t="s">
        <v>542</v>
      </c>
      <c r="E299" s="29" t="s">
        <v>508</v>
      </c>
      <c r="F299" s="29">
        <v>32</v>
      </c>
      <c r="G299" s="29" t="s">
        <v>517</v>
      </c>
      <c r="H299" s="30" t="s">
        <v>619</v>
      </c>
      <c r="I299" s="29" t="s">
        <v>204</v>
      </c>
      <c r="J299" s="29" t="s">
        <v>7</v>
      </c>
      <c r="K299" s="31">
        <v>41331</v>
      </c>
      <c r="L299" s="31">
        <v>41333</v>
      </c>
      <c r="M299" s="29">
        <v>96</v>
      </c>
      <c r="N299" s="29"/>
      <c r="O299" s="32"/>
      <c r="P299" s="29"/>
      <c r="Q299" s="29"/>
      <c r="R299" s="29"/>
      <c r="S299" s="33" t="str">
        <f>IF(AND(Feuil2!$O299="",Feuil2!$P299="",Feuil2!$Q299="",Feuil2!$R299=""),"",O299*$O$2+$P$2*P299+$Q$2*Q299+$R$2*R299)</f>
        <v/>
      </c>
      <c r="T299" s="29" t="str">
        <f t="shared" si="4"/>
        <v/>
      </c>
      <c r="U299" s="29" t="str">
        <f>IF(Feuil2!$O299&lt;&gt;"",Feuil2!$O299*Feuil2!$M299*0.25,"")</f>
        <v/>
      </c>
      <c r="V299" s="29" t="str">
        <f>IF(Feuil2!$P299&lt;&gt;"",Feuil2!$P299*Feuil2!$M299*0.5,"")</f>
        <v/>
      </c>
      <c r="W299" s="29" t="str">
        <f>IF(Feuil2!$Q299&lt;&gt;"",Feuil2!$Q299*Feuil2!$M299*0.75,"")</f>
        <v/>
      </c>
      <c r="X299" s="29" t="str">
        <f>IF(Feuil2!$R299&lt;&gt;"",Feuil2!$R299*Feuil2!$M299*1,"")</f>
        <v/>
      </c>
      <c r="Y299" s="29" t="str">
        <f>IF(Feuil2!$N299="","",Feuil2!$M299-MAX(Feuil2!$U299:$X299))</f>
        <v/>
      </c>
      <c r="Z299" s="35"/>
      <c r="AA299" s="35"/>
      <c r="AB299" s="35"/>
      <c r="AC299" s="35"/>
      <c r="AD299" s="29"/>
      <c r="AE299" s="29"/>
      <c r="AF299" s="29"/>
      <c r="AG299" s="29"/>
      <c r="AH299" s="29"/>
    </row>
    <row r="300" spans="4:34" s="27" customFormat="1" x14ac:dyDescent="0.25">
      <c r="D300" s="29" t="s">
        <v>542</v>
      </c>
      <c r="E300" s="29" t="s">
        <v>508</v>
      </c>
      <c r="F300" s="29">
        <v>32</v>
      </c>
      <c r="G300" s="29" t="s">
        <v>577</v>
      </c>
      <c r="H300" s="30" t="s">
        <v>578</v>
      </c>
      <c r="I300" s="29" t="s">
        <v>115</v>
      </c>
      <c r="J300" s="29" t="s">
        <v>17</v>
      </c>
      <c r="K300" s="31">
        <v>41330</v>
      </c>
      <c r="L300" s="31">
        <v>41332</v>
      </c>
      <c r="M300" s="29">
        <v>96</v>
      </c>
      <c r="N300" s="29"/>
      <c r="O300" s="32"/>
      <c r="P300" s="29"/>
      <c r="Q300" s="29"/>
      <c r="R300" s="29"/>
      <c r="S300" s="33" t="str">
        <f>IF(AND(Feuil2!$O300="",Feuil2!$P300="",Feuil2!$Q300="",Feuil2!$R300=""),"",O300*$O$2+$P$2*P300+$Q$2*Q300+$R$2*R300)</f>
        <v/>
      </c>
      <c r="T300" s="29" t="str">
        <f t="shared" si="4"/>
        <v/>
      </c>
      <c r="U300" s="29" t="str">
        <f>IF(Feuil2!$O300&lt;&gt;"",Feuil2!$O300*Feuil2!$M300*0.25,"")</f>
        <v/>
      </c>
      <c r="V300" s="29" t="str">
        <f>IF(Feuil2!$P300&lt;&gt;"",Feuil2!$P300*Feuil2!$M300*0.5,"")</f>
        <v/>
      </c>
      <c r="W300" s="29" t="str">
        <f>IF(Feuil2!$Q300&lt;&gt;"",Feuil2!$Q300*Feuil2!$M300*0.75,"")</f>
        <v/>
      </c>
      <c r="X300" s="29" t="str">
        <f>IF(Feuil2!$R300&lt;&gt;"",Feuil2!$R300*Feuil2!$M300*1,"")</f>
        <v/>
      </c>
      <c r="Y300" s="29" t="str">
        <f>IF(Feuil2!$N300="","",Feuil2!$M300-MAX(Feuil2!$U300:$X300))</f>
        <v/>
      </c>
      <c r="Z300" s="35"/>
      <c r="AA300" s="35"/>
      <c r="AB300" s="35"/>
      <c r="AC300" s="35"/>
      <c r="AD300" s="29"/>
      <c r="AE300" s="29"/>
      <c r="AF300" s="29"/>
      <c r="AG300" s="29"/>
      <c r="AH300" s="29"/>
    </row>
    <row r="301" spans="4:34" s="27" customFormat="1" x14ac:dyDescent="0.25">
      <c r="D301" s="29" t="s">
        <v>542</v>
      </c>
      <c r="E301" s="29" t="s">
        <v>508</v>
      </c>
      <c r="F301" s="29">
        <v>32</v>
      </c>
      <c r="G301" s="29" t="s">
        <v>577</v>
      </c>
      <c r="H301" s="30" t="s">
        <v>578</v>
      </c>
      <c r="I301" s="29" t="s">
        <v>117</v>
      </c>
      <c r="J301" s="29" t="s">
        <v>19</v>
      </c>
      <c r="K301" s="31">
        <v>41332</v>
      </c>
      <c r="L301" s="31">
        <v>41334</v>
      </c>
      <c r="M301" s="29">
        <v>96</v>
      </c>
      <c r="N301" s="29"/>
      <c r="O301" s="32"/>
      <c r="P301" s="29"/>
      <c r="Q301" s="29"/>
      <c r="R301" s="29"/>
      <c r="S301" s="33" t="str">
        <f>IF(AND(Feuil2!$O301="",Feuil2!$P301="",Feuil2!$Q301="",Feuil2!$R301=""),"",O301*$O$2+$P$2*P301+$Q$2*Q301+$R$2*R301)</f>
        <v/>
      </c>
      <c r="T301" s="29" t="str">
        <f t="shared" si="4"/>
        <v/>
      </c>
      <c r="U301" s="29" t="str">
        <f>IF(Feuil2!$O301&lt;&gt;"",Feuil2!$O301*Feuil2!$M301*0.25,"")</f>
        <v/>
      </c>
      <c r="V301" s="29" t="str">
        <f>IF(Feuil2!$P301&lt;&gt;"",Feuil2!$P301*Feuil2!$M301*0.5,"")</f>
        <v/>
      </c>
      <c r="W301" s="29" t="str">
        <f>IF(Feuil2!$Q301&lt;&gt;"",Feuil2!$Q301*Feuil2!$M301*0.75,"")</f>
        <v/>
      </c>
      <c r="X301" s="29" t="str">
        <f>IF(Feuil2!$R301&lt;&gt;"",Feuil2!$R301*Feuil2!$M301*1,"")</f>
        <v/>
      </c>
      <c r="Y301" s="29" t="str">
        <f>IF(Feuil2!$N301="","",Feuil2!$M301-MAX(Feuil2!$U301:$X301))</f>
        <v/>
      </c>
      <c r="Z301" s="35"/>
      <c r="AA301" s="35"/>
      <c r="AB301" s="35"/>
      <c r="AC301" s="35"/>
      <c r="AD301" s="29"/>
      <c r="AE301" s="29"/>
      <c r="AF301" s="29"/>
      <c r="AG301" s="29"/>
      <c r="AH301" s="29"/>
    </row>
    <row r="302" spans="4:34" s="27" customFormat="1" x14ac:dyDescent="0.25">
      <c r="D302" s="29" t="s">
        <v>542</v>
      </c>
      <c r="E302" s="29" t="s">
        <v>508</v>
      </c>
      <c r="F302" s="29">
        <v>33</v>
      </c>
      <c r="G302" s="29" t="s">
        <v>577</v>
      </c>
      <c r="H302" s="30" t="s">
        <v>592</v>
      </c>
      <c r="I302" s="29" t="s">
        <v>111</v>
      </c>
      <c r="J302" s="29" t="s">
        <v>25</v>
      </c>
      <c r="K302" s="31">
        <v>41320</v>
      </c>
      <c r="L302" s="31">
        <v>41321</v>
      </c>
      <c r="M302" s="29">
        <v>96</v>
      </c>
      <c r="N302" s="29"/>
      <c r="O302" s="32"/>
      <c r="P302" s="29"/>
      <c r="Q302" s="29"/>
      <c r="R302" s="29"/>
      <c r="S302" s="33" t="str">
        <f>IF(AND(Feuil2!$O302="",Feuil2!$P302="",Feuil2!$Q302="",Feuil2!$R302=""),"",O302*$O$2+$P$2*P302+$Q$2*Q302+$R$2*R302)</f>
        <v/>
      </c>
      <c r="T302" s="29" t="str">
        <f t="shared" si="4"/>
        <v/>
      </c>
      <c r="U302" s="29" t="str">
        <f>IF(Feuil2!$O302&lt;&gt;"",Feuil2!$O302*Feuil2!$M302*0.25,"")</f>
        <v/>
      </c>
      <c r="V302" s="29" t="str">
        <f>IF(Feuil2!$P302&lt;&gt;"",Feuil2!$P302*Feuil2!$M302*0.5,"")</f>
        <v/>
      </c>
      <c r="W302" s="29" t="str">
        <f>IF(Feuil2!$Q302&lt;&gt;"",Feuil2!$Q302*Feuil2!$M302*0.75,"")</f>
        <v/>
      </c>
      <c r="X302" s="29" t="str">
        <f>IF(Feuil2!$R302&lt;&gt;"",Feuil2!$R302*Feuil2!$M302*1,"")</f>
        <v/>
      </c>
      <c r="Y302" s="29" t="str">
        <f>IF(Feuil2!$N302="","",Feuil2!$M302-MAX(Feuil2!$U302:$X302))</f>
        <v/>
      </c>
      <c r="Z302" s="35"/>
      <c r="AA302" s="35"/>
      <c r="AB302" s="35"/>
      <c r="AC302" s="35"/>
      <c r="AD302" s="29"/>
      <c r="AE302" s="29"/>
      <c r="AF302" s="29"/>
      <c r="AG302" s="29"/>
      <c r="AH302" s="29"/>
    </row>
    <row r="303" spans="4:34" s="27" customFormat="1" x14ac:dyDescent="0.25">
      <c r="D303" s="29" t="s">
        <v>542</v>
      </c>
      <c r="E303" s="29" t="s">
        <v>508</v>
      </c>
      <c r="F303" s="29">
        <v>33</v>
      </c>
      <c r="G303" s="29" t="s">
        <v>577</v>
      </c>
      <c r="H303" s="30" t="s">
        <v>592</v>
      </c>
      <c r="I303" s="29" t="s">
        <v>112</v>
      </c>
      <c r="J303" s="29" t="s">
        <v>17</v>
      </c>
      <c r="K303" s="31">
        <v>41329</v>
      </c>
      <c r="L303" s="31">
        <v>41331</v>
      </c>
      <c r="M303" s="29">
        <v>96</v>
      </c>
      <c r="N303" s="29"/>
      <c r="O303" s="32"/>
      <c r="P303" s="29"/>
      <c r="Q303" s="29"/>
      <c r="R303" s="29"/>
      <c r="S303" s="33" t="str">
        <f>IF(AND(Feuil2!$O303="",Feuil2!$P303="",Feuil2!$Q303="",Feuil2!$R303=""),"",O303*$O$2+$P$2*P303+$Q$2*Q303+$R$2*R303)</f>
        <v/>
      </c>
      <c r="T303" s="29" t="str">
        <f t="shared" si="4"/>
        <v/>
      </c>
      <c r="U303" s="29" t="str">
        <f>IF(Feuil2!$O303&lt;&gt;"",Feuil2!$O303*Feuil2!$M303*0.25,"")</f>
        <v/>
      </c>
      <c r="V303" s="29" t="str">
        <f>IF(Feuil2!$P303&lt;&gt;"",Feuil2!$P303*Feuil2!$M303*0.5,"")</f>
        <v/>
      </c>
      <c r="W303" s="29" t="str">
        <f>IF(Feuil2!$Q303&lt;&gt;"",Feuil2!$Q303*Feuil2!$M303*0.75,"")</f>
        <v/>
      </c>
      <c r="X303" s="29" t="str">
        <f>IF(Feuil2!$R303&lt;&gt;"",Feuil2!$R303*Feuil2!$M303*1,"")</f>
        <v/>
      </c>
      <c r="Y303" s="29" t="str">
        <f>IF(Feuil2!$N303="","",Feuil2!$M303-MAX(Feuil2!$U303:$X303))</f>
        <v/>
      </c>
      <c r="Z303" s="35"/>
      <c r="AA303" s="35"/>
      <c r="AB303" s="35"/>
      <c r="AC303" s="35"/>
      <c r="AD303" s="29"/>
      <c r="AE303" s="29"/>
      <c r="AF303" s="29"/>
      <c r="AG303" s="29"/>
      <c r="AH303" s="29"/>
    </row>
    <row r="304" spans="4:34" s="27" customFormat="1" x14ac:dyDescent="0.25">
      <c r="D304" s="29" t="s">
        <v>542</v>
      </c>
      <c r="E304" s="29" t="s">
        <v>508</v>
      </c>
      <c r="F304" s="29">
        <v>33</v>
      </c>
      <c r="G304" s="29" t="s">
        <v>577</v>
      </c>
      <c r="H304" s="30" t="s">
        <v>592</v>
      </c>
      <c r="I304" s="29" t="s">
        <v>206</v>
      </c>
      <c r="J304" s="29" t="s">
        <v>20</v>
      </c>
      <c r="K304" s="31">
        <v>41331</v>
      </c>
      <c r="L304" s="31">
        <v>41334</v>
      </c>
      <c r="M304" s="29">
        <v>96</v>
      </c>
      <c r="N304" s="29"/>
      <c r="O304" s="32"/>
      <c r="P304" s="29"/>
      <c r="Q304" s="29"/>
      <c r="R304" s="29"/>
      <c r="S304" s="33" t="str">
        <f>IF(AND(Feuil2!$O304="",Feuil2!$P304="",Feuil2!$Q304="",Feuil2!$R304=""),"",O304*$O$2+$P$2*P304+$Q$2*Q304+$R$2*R304)</f>
        <v/>
      </c>
      <c r="T304" s="29" t="str">
        <f t="shared" si="4"/>
        <v/>
      </c>
      <c r="U304" s="29" t="str">
        <f>IF(Feuil2!$O304&lt;&gt;"",Feuil2!$O304*Feuil2!$M304*0.25,"")</f>
        <v/>
      </c>
      <c r="V304" s="29" t="str">
        <f>IF(Feuil2!$P304&lt;&gt;"",Feuil2!$P304*Feuil2!$M304*0.5,"")</f>
        <v/>
      </c>
      <c r="W304" s="29" t="str">
        <f>IF(Feuil2!$Q304&lt;&gt;"",Feuil2!$Q304*Feuil2!$M304*0.75,"")</f>
        <v/>
      </c>
      <c r="X304" s="29" t="str">
        <f>IF(Feuil2!$R304&lt;&gt;"",Feuil2!$R304*Feuil2!$M304*1,"")</f>
        <v/>
      </c>
      <c r="Y304" s="29" t="str">
        <f>IF(Feuil2!$N304="","",Feuil2!$M304-MAX(Feuil2!$U304:$X304))</f>
        <v/>
      </c>
      <c r="Z304" s="35"/>
      <c r="AA304" s="35"/>
      <c r="AB304" s="35"/>
      <c r="AC304" s="35"/>
      <c r="AD304" s="29"/>
      <c r="AE304" s="29"/>
      <c r="AF304" s="29"/>
      <c r="AG304" s="29"/>
      <c r="AH304" s="29"/>
    </row>
    <row r="305" spans="4:34" s="27" customFormat="1" x14ac:dyDescent="0.25">
      <c r="D305" s="29" t="s">
        <v>542</v>
      </c>
      <c r="E305" s="29" t="s">
        <v>508</v>
      </c>
      <c r="F305" s="29">
        <v>33</v>
      </c>
      <c r="G305" s="29" t="s">
        <v>577</v>
      </c>
      <c r="H305" s="30" t="s">
        <v>593</v>
      </c>
      <c r="I305" s="29" t="s">
        <v>120</v>
      </c>
      <c r="J305" s="29" t="s">
        <v>17</v>
      </c>
      <c r="K305" s="31">
        <v>41326</v>
      </c>
      <c r="L305" s="31">
        <v>41328</v>
      </c>
      <c r="M305" s="29">
        <v>96</v>
      </c>
      <c r="N305" s="29"/>
      <c r="O305" s="32"/>
      <c r="P305" s="29"/>
      <c r="Q305" s="29"/>
      <c r="R305" s="29"/>
      <c r="S305" s="33" t="str">
        <f>IF(AND(Feuil2!$O305="",Feuil2!$P305="",Feuil2!$Q305="",Feuil2!$R305=""),"",O305*$O$2+$P$2*P305+$Q$2*Q305+$R$2*R305)</f>
        <v/>
      </c>
      <c r="T305" s="29" t="str">
        <f t="shared" si="4"/>
        <v/>
      </c>
      <c r="U305" s="29" t="str">
        <f>IF(Feuil2!$O305&lt;&gt;"",Feuil2!$O305*Feuil2!$M305*0.25,"")</f>
        <v/>
      </c>
      <c r="V305" s="29" t="str">
        <f>IF(Feuil2!$P305&lt;&gt;"",Feuil2!$P305*Feuil2!$M305*0.5,"")</f>
        <v/>
      </c>
      <c r="W305" s="29" t="str">
        <f>IF(Feuil2!$Q305&lt;&gt;"",Feuil2!$Q305*Feuil2!$M305*0.75,"")</f>
        <v/>
      </c>
      <c r="X305" s="29" t="str">
        <f>IF(Feuil2!$R305&lt;&gt;"",Feuil2!$R305*Feuil2!$M305*1,"")</f>
        <v/>
      </c>
      <c r="Y305" s="29" t="str">
        <f>IF(Feuil2!$N305="","",Feuil2!$M305-MAX(Feuil2!$U305:$X305))</f>
        <v/>
      </c>
      <c r="Z305" s="35"/>
      <c r="AA305" s="35"/>
      <c r="AB305" s="35"/>
      <c r="AC305" s="35"/>
      <c r="AD305" s="29"/>
      <c r="AE305" s="29"/>
      <c r="AF305" s="29"/>
      <c r="AG305" s="29"/>
      <c r="AH305" s="29"/>
    </row>
    <row r="306" spans="4:34" s="27" customFormat="1" x14ac:dyDescent="0.25">
      <c r="D306" s="29" t="s">
        <v>542</v>
      </c>
      <c r="E306" s="29" t="s">
        <v>508</v>
      </c>
      <c r="F306" s="29">
        <v>33</v>
      </c>
      <c r="G306" s="29" t="s">
        <v>577</v>
      </c>
      <c r="H306" s="30" t="s">
        <v>593</v>
      </c>
      <c r="I306" s="29" t="s">
        <v>113</v>
      </c>
      <c r="J306" s="29" t="s">
        <v>20</v>
      </c>
      <c r="K306" s="31">
        <v>41328</v>
      </c>
      <c r="L306" s="31">
        <v>41329</v>
      </c>
      <c r="M306" s="29">
        <v>96</v>
      </c>
      <c r="N306" s="29"/>
      <c r="O306" s="32"/>
      <c r="P306" s="29"/>
      <c r="Q306" s="29"/>
      <c r="R306" s="29"/>
      <c r="S306" s="33" t="str">
        <f>IF(AND(Feuil2!$O306="",Feuil2!$P306="",Feuil2!$Q306="",Feuil2!$R306=""),"",O306*$O$2+$P$2*P306+$Q$2*Q306+$R$2*R306)</f>
        <v/>
      </c>
      <c r="T306" s="29" t="str">
        <f t="shared" si="4"/>
        <v/>
      </c>
      <c r="U306" s="29" t="str">
        <f>IF(Feuil2!$O306&lt;&gt;"",Feuil2!$O306*Feuil2!$M306*0.25,"")</f>
        <v/>
      </c>
      <c r="V306" s="29" t="str">
        <f>IF(Feuil2!$P306&lt;&gt;"",Feuil2!$P306*Feuil2!$M306*0.5,"")</f>
        <v/>
      </c>
      <c r="W306" s="29" t="str">
        <f>IF(Feuil2!$Q306&lt;&gt;"",Feuil2!$Q306*Feuil2!$M306*0.75,"")</f>
        <v/>
      </c>
      <c r="X306" s="29" t="str">
        <f>IF(Feuil2!$R306&lt;&gt;"",Feuil2!$R306*Feuil2!$M306*1,"")</f>
        <v/>
      </c>
      <c r="Y306" s="29" t="str">
        <f>IF(Feuil2!$N306="","",Feuil2!$M306-MAX(Feuil2!$U306:$X306))</f>
        <v/>
      </c>
      <c r="Z306" s="35"/>
      <c r="AA306" s="35"/>
      <c r="AB306" s="35"/>
      <c r="AC306" s="35"/>
      <c r="AD306" s="29"/>
      <c r="AE306" s="29"/>
      <c r="AF306" s="29"/>
      <c r="AG306" s="29"/>
      <c r="AH306" s="29"/>
    </row>
    <row r="307" spans="4:34" s="27" customFormat="1" x14ac:dyDescent="0.25">
      <c r="D307" s="29" t="s">
        <v>542</v>
      </c>
      <c r="E307" s="29" t="s">
        <v>508</v>
      </c>
      <c r="F307" s="29">
        <v>33</v>
      </c>
      <c r="G307" s="29" t="s">
        <v>577</v>
      </c>
      <c r="H307" s="30" t="s">
        <v>594</v>
      </c>
      <c r="I307" s="29" t="s">
        <v>114</v>
      </c>
      <c r="J307" s="29" t="s">
        <v>17</v>
      </c>
      <c r="K307" s="31">
        <v>41327</v>
      </c>
      <c r="L307" s="31">
        <v>41328</v>
      </c>
      <c r="M307" s="29">
        <v>96</v>
      </c>
      <c r="N307" s="29"/>
      <c r="O307" s="32"/>
      <c r="P307" s="29"/>
      <c r="Q307" s="29"/>
      <c r="R307" s="29"/>
      <c r="S307" s="33" t="str">
        <f>IF(AND(Feuil2!$O307="",Feuil2!$P307="",Feuil2!$Q307="",Feuil2!$R307=""),"",O307*$O$2+$P$2*P307+$Q$2*Q307+$R$2*R307)</f>
        <v/>
      </c>
      <c r="T307" s="29" t="str">
        <f t="shared" si="4"/>
        <v/>
      </c>
      <c r="U307" s="29" t="str">
        <f>IF(Feuil2!$O307&lt;&gt;"",Feuil2!$O307*Feuil2!$M307*0.25,"")</f>
        <v/>
      </c>
      <c r="V307" s="29" t="str">
        <f>IF(Feuil2!$P307&lt;&gt;"",Feuil2!$P307*Feuil2!$M307*0.5,"")</f>
        <v/>
      </c>
      <c r="W307" s="29" t="str">
        <f>IF(Feuil2!$Q307&lt;&gt;"",Feuil2!$Q307*Feuil2!$M307*0.75,"")</f>
        <v/>
      </c>
      <c r="X307" s="29" t="str">
        <f>IF(Feuil2!$R307&lt;&gt;"",Feuil2!$R307*Feuil2!$M307*1,"")</f>
        <v/>
      </c>
      <c r="Y307" s="29" t="str">
        <f>IF(Feuil2!$N307="","",Feuil2!$M307-MAX(Feuil2!$U307:$X307))</f>
        <v/>
      </c>
      <c r="Z307" s="35"/>
      <c r="AA307" s="35"/>
      <c r="AB307" s="35"/>
      <c r="AC307" s="35"/>
      <c r="AD307" s="29"/>
      <c r="AE307" s="29"/>
      <c r="AF307" s="29"/>
      <c r="AG307" s="29"/>
      <c r="AH307" s="29"/>
    </row>
    <row r="308" spans="4:34" s="27" customFormat="1" x14ac:dyDescent="0.25">
      <c r="D308" s="29" t="s">
        <v>542</v>
      </c>
      <c r="E308" s="29" t="s">
        <v>508</v>
      </c>
      <c r="F308" s="29">
        <v>33</v>
      </c>
      <c r="G308" s="29" t="s">
        <v>577</v>
      </c>
      <c r="H308" s="30" t="s">
        <v>594</v>
      </c>
      <c r="I308" s="29" t="s">
        <v>207</v>
      </c>
      <c r="J308" s="29" t="s">
        <v>20</v>
      </c>
      <c r="K308" s="31">
        <v>41330</v>
      </c>
      <c r="L308" s="31">
        <v>41332</v>
      </c>
      <c r="M308" s="29">
        <v>96</v>
      </c>
      <c r="N308" s="29"/>
      <c r="O308" s="32"/>
      <c r="P308" s="29"/>
      <c r="Q308" s="29"/>
      <c r="R308" s="29"/>
      <c r="S308" s="33" t="str">
        <f>IF(AND(Feuil2!$O308="",Feuil2!$P308="",Feuil2!$Q308="",Feuil2!$R308=""),"",O308*$O$2+$P$2*P308+$Q$2*Q308+$R$2*R308)</f>
        <v/>
      </c>
      <c r="T308" s="29" t="str">
        <f t="shared" si="4"/>
        <v/>
      </c>
      <c r="U308" s="29" t="str">
        <f>IF(Feuil2!$O308&lt;&gt;"",Feuil2!$O308*Feuil2!$M308*0.25,"")</f>
        <v/>
      </c>
      <c r="V308" s="29" t="str">
        <f>IF(Feuil2!$P308&lt;&gt;"",Feuil2!$P308*Feuil2!$M308*0.5,"")</f>
        <v/>
      </c>
      <c r="W308" s="29" t="str">
        <f>IF(Feuil2!$Q308&lt;&gt;"",Feuil2!$Q308*Feuil2!$M308*0.75,"")</f>
        <v/>
      </c>
      <c r="X308" s="29" t="str">
        <f>IF(Feuil2!$R308&lt;&gt;"",Feuil2!$R308*Feuil2!$M308*1,"")</f>
        <v/>
      </c>
      <c r="Y308" s="29" t="str">
        <f>IF(Feuil2!$N308="","",Feuil2!$M308-MAX(Feuil2!$U308:$X308))</f>
        <v/>
      </c>
      <c r="Z308" s="35"/>
      <c r="AA308" s="35"/>
      <c r="AB308" s="35"/>
      <c r="AC308" s="35"/>
      <c r="AD308" s="29"/>
      <c r="AE308" s="29"/>
      <c r="AF308" s="29"/>
      <c r="AG308" s="29"/>
      <c r="AH308" s="29"/>
    </row>
    <row r="309" spans="4:34" s="27" customFormat="1" x14ac:dyDescent="0.25">
      <c r="D309" s="29" t="s">
        <v>542</v>
      </c>
      <c r="E309" s="29" t="s">
        <v>508</v>
      </c>
      <c r="F309" s="29">
        <v>34</v>
      </c>
      <c r="G309" s="29" t="s">
        <v>577</v>
      </c>
      <c r="H309" s="30" t="s">
        <v>601</v>
      </c>
      <c r="I309" s="29" t="s">
        <v>121</v>
      </c>
      <c r="J309" s="29" t="s">
        <v>17</v>
      </c>
      <c r="K309" s="31">
        <v>41329</v>
      </c>
      <c r="L309" s="31">
        <v>41330</v>
      </c>
      <c r="M309" s="29">
        <v>96</v>
      </c>
      <c r="N309" s="29"/>
      <c r="O309" s="32"/>
      <c r="P309" s="29"/>
      <c r="Q309" s="29"/>
      <c r="R309" s="29"/>
      <c r="S309" s="33" t="str">
        <f>IF(AND(Feuil2!$O309="",Feuil2!$P309="",Feuil2!$Q309="",Feuil2!$R309=""),"",O309*$O$2+$P$2*P309+$Q$2*Q309+$R$2*R309)</f>
        <v/>
      </c>
      <c r="T309" s="29" t="str">
        <f t="shared" si="4"/>
        <v/>
      </c>
      <c r="U309" s="29" t="str">
        <f>IF(Feuil2!$O309&lt;&gt;"",Feuil2!$O309*Feuil2!$M309*0.25,"")</f>
        <v/>
      </c>
      <c r="V309" s="29" t="str">
        <f>IF(Feuil2!$P309&lt;&gt;"",Feuil2!$P309*Feuil2!$M309*0.5,"")</f>
        <v/>
      </c>
      <c r="W309" s="29" t="str">
        <f>IF(Feuil2!$Q309&lt;&gt;"",Feuil2!$Q309*Feuil2!$M309*0.75,"")</f>
        <v/>
      </c>
      <c r="X309" s="29" t="str">
        <f>IF(Feuil2!$R309&lt;&gt;"",Feuil2!$R309*Feuil2!$M309*1,"")</f>
        <v/>
      </c>
      <c r="Y309" s="29" t="str">
        <f>IF(Feuil2!$N309="","",Feuil2!$M309-MAX(Feuil2!$U309:$X309))</f>
        <v/>
      </c>
      <c r="Z309" s="35"/>
      <c r="AA309" s="35"/>
      <c r="AB309" s="35"/>
      <c r="AC309" s="35"/>
      <c r="AD309" s="29"/>
      <c r="AE309" s="29"/>
      <c r="AF309" s="29"/>
      <c r="AG309" s="29"/>
      <c r="AH309" s="29"/>
    </row>
    <row r="310" spans="4:34" s="27" customFormat="1" x14ac:dyDescent="0.25">
      <c r="D310" s="29" t="s">
        <v>542</v>
      </c>
      <c r="E310" s="29" t="s">
        <v>508</v>
      </c>
      <c r="F310" s="29">
        <v>34</v>
      </c>
      <c r="G310" s="29" t="s">
        <v>577</v>
      </c>
      <c r="H310" s="30" t="s">
        <v>601</v>
      </c>
      <c r="I310" s="29" t="s">
        <v>122</v>
      </c>
      <c r="J310" s="29" t="s">
        <v>20</v>
      </c>
      <c r="K310" s="31">
        <v>41330</v>
      </c>
      <c r="L310" s="31">
        <v>41332</v>
      </c>
      <c r="M310" s="29">
        <v>96</v>
      </c>
      <c r="N310" s="29"/>
      <c r="O310" s="32"/>
      <c r="P310" s="29"/>
      <c r="Q310" s="29"/>
      <c r="R310" s="29"/>
      <c r="S310" s="33" t="str">
        <f>IF(AND(Feuil2!$O310="",Feuil2!$P310="",Feuil2!$Q310="",Feuil2!$R310=""),"",O310*$O$2+$P$2*P310+$Q$2*Q310+$R$2*R310)</f>
        <v/>
      </c>
      <c r="T310" s="29" t="str">
        <f t="shared" si="4"/>
        <v/>
      </c>
      <c r="U310" s="29" t="str">
        <f>IF(Feuil2!$O310&lt;&gt;"",Feuil2!$O310*Feuil2!$M310*0.25,"")</f>
        <v/>
      </c>
      <c r="V310" s="29" t="str">
        <f>IF(Feuil2!$P310&lt;&gt;"",Feuil2!$P310*Feuil2!$M310*0.5,"")</f>
        <v/>
      </c>
      <c r="W310" s="29" t="str">
        <f>IF(Feuil2!$Q310&lt;&gt;"",Feuil2!$Q310*Feuil2!$M310*0.75,"")</f>
        <v/>
      </c>
      <c r="X310" s="29" t="str">
        <f>IF(Feuil2!$R310&lt;&gt;"",Feuil2!$R310*Feuil2!$M310*1,"")</f>
        <v/>
      </c>
      <c r="Y310" s="29" t="str">
        <f>IF(Feuil2!$N310="","",Feuil2!$M310-MAX(Feuil2!$U310:$X310))</f>
        <v/>
      </c>
      <c r="Z310" s="35"/>
      <c r="AA310" s="35"/>
      <c r="AB310" s="35"/>
      <c r="AC310" s="35"/>
      <c r="AD310" s="29"/>
      <c r="AE310" s="29"/>
      <c r="AF310" s="29"/>
      <c r="AG310" s="29"/>
      <c r="AH310" s="29"/>
    </row>
    <row r="311" spans="4:34" s="27" customFormat="1" x14ac:dyDescent="0.25">
      <c r="D311" s="29" t="s">
        <v>634</v>
      </c>
      <c r="E311" s="29" t="s">
        <v>508</v>
      </c>
      <c r="F311" s="29">
        <v>50</v>
      </c>
      <c r="G311" s="29" t="s">
        <v>511</v>
      </c>
      <c r="H311" s="30" t="s">
        <v>635</v>
      </c>
      <c r="I311" s="29" t="s">
        <v>465</v>
      </c>
      <c r="J311" s="29" t="s">
        <v>22</v>
      </c>
      <c r="K311" s="31">
        <v>41320</v>
      </c>
      <c r="L311" s="31">
        <v>41323</v>
      </c>
      <c r="M311" s="29">
        <v>96</v>
      </c>
      <c r="N311" s="29"/>
      <c r="O311" s="32"/>
      <c r="P311" s="29"/>
      <c r="Q311" s="29"/>
      <c r="R311" s="29"/>
      <c r="S311" s="33" t="str">
        <f>IF(AND(Feuil2!$O311="",Feuil2!$P311="",Feuil2!$Q311="",Feuil2!$R311=""),"",O311*$O$2+$P$2*P311+$Q$2*Q311+$R$2*R311)</f>
        <v/>
      </c>
      <c r="T311" s="29" t="str">
        <f t="shared" si="4"/>
        <v/>
      </c>
      <c r="U311" s="29" t="str">
        <f>IF(Feuil2!$O311&lt;&gt;"",Feuil2!$O311*Feuil2!$M311*0.25,"")</f>
        <v/>
      </c>
      <c r="V311" s="29" t="str">
        <f>IF(Feuil2!$P311&lt;&gt;"",Feuil2!$P311*Feuil2!$M311*0.5,"")</f>
        <v/>
      </c>
      <c r="W311" s="29" t="str">
        <f>IF(Feuil2!$Q311&lt;&gt;"",Feuil2!$Q311*Feuil2!$M311*0.75,"")</f>
        <v/>
      </c>
      <c r="X311" s="29" t="str">
        <f>IF(Feuil2!$R311&lt;&gt;"",Feuil2!$R311*Feuil2!$M311*1,"")</f>
        <v/>
      </c>
      <c r="Y311" s="29" t="str">
        <f>IF(Feuil2!$N311="","",Feuil2!$M311-MAX(Feuil2!$U311:$X311))</f>
        <v/>
      </c>
      <c r="Z311" s="35"/>
      <c r="AA311" s="35"/>
      <c r="AB311" s="35"/>
      <c r="AC311" s="35"/>
      <c r="AD311" s="29"/>
      <c r="AE311" s="29"/>
      <c r="AF311" s="29"/>
      <c r="AG311" s="29"/>
      <c r="AH311" s="29"/>
    </row>
    <row r="312" spans="4:34" s="27" customFormat="1" x14ac:dyDescent="0.25">
      <c r="D312" s="29" t="s">
        <v>634</v>
      </c>
      <c r="E312" s="29" t="s">
        <v>508</v>
      </c>
      <c r="F312" s="29">
        <v>54</v>
      </c>
      <c r="G312" s="29" t="s">
        <v>511</v>
      </c>
      <c r="H312" s="30" t="s">
        <v>639</v>
      </c>
      <c r="I312" s="29" t="s">
        <v>466</v>
      </c>
      <c r="J312" s="29" t="s">
        <v>30</v>
      </c>
      <c r="K312" s="31">
        <v>41319</v>
      </c>
      <c r="L312" s="31">
        <v>41320</v>
      </c>
      <c r="M312" s="29">
        <v>96</v>
      </c>
      <c r="N312" s="29"/>
      <c r="O312" s="32"/>
      <c r="P312" s="29"/>
      <c r="Q312" s="29"/>
      <c r="R312" s="29"/>
      <c r="S312" s="33" t="str">
        <f>IF(AND(Feuil2!$O312="",Feuil2!$P312="",Feuil2!$Q312="",Feuil2!$R312=""),"",O312*$O$2+$P$2*P312+$Q$2*Q312+$R$2*R312)</f>
        <v/>
      </c>
      <c r="T312" s="29" t="str">
        <f t="shared" si="4"/>
        <v/>
      </c>
      <c r="U312" s="29" t="str">
        <f>IF(Feuil2!$O312&lt;&gt;"",Feuil2!$O312*Feuil2!$M312*0.25,"")</f>
        <v/>
      </c>
      <c r="V312" s="29" t="str">
        <f>IF(Feuil2!$P312&lt;&gt;"",Feuil2!$P312*Feuil2!$M312*0.5,"")</f>
        <v/>
      </c>
      <c r="W312" s="29" t="str">
        <f>IF(Feuil2!$Q312&lt;&gt;"",Feuil2!$Q312*Feuil2!$M312*0.75,"")</f>
        <v/>
      </c>
      <c r="X312" s="29" t="str">
        <f>IF(Feuil2!$R312&lt;&gt;"",Feuil2!$R312*Feuil2!$M312*1,"")</f>
        <v/>
      </c>
      <c r="Y312" s="29" t="str">
        <f>IF(Feuil2!$N312="","",Feuil2!$M312-MAX(Feuil2!$U312:$X312))</f>
        <v/>
      </c>
      <c r="Z312" s="35"/>
      <c r="AA312" s="35"/>
      <c r="AB312" s="35"/>
      <c r="AC312" s="35"/>
      <c r="AD312" s="29"/>
      <c r="AE312" s="29"/>
      <c r="AF312" s="29"/>
      <c r="AG312" s="29"/>
      <c r="AH312" s="29"/>
    </row>
    <row r="313" spans="4:34" s="27" customFormat="1" x14ac:dyDescent="0.25">
      <c r="D313" s="29" t="s">
        <v>634</v>
      </c>
      <c r="E313" s="29" t="s">
        <v>508</v>
      </c>
      <c r="F313" s="29">
        <v>54</v>
      </c>
      <c r="G313" s="29" t="s">
        <v>511</v>
      </c>
      <c r="H313" s="30" t="s">
        <v>639</v>
      </c>
      <c r="I313" s="29" t="s">
        <v>467</v>
      </c>
      <c r="J313" s="29" t="s">
        <v>19</v>
      </c>
      <c r="K313" s="31">
        <v>41330</v>
      </c>
      <c r="L313" s="31">
        <v>41332</v>
      </c>
      <c r="M313" s="29">
        <v>96</v>
      </c>
      <c r="N313" s="29"/>
      <c r="O313" s="32"/>
      <c r="P313" s="29"/>
      <c r="Q313" s="29"/>
      <c r="R313" s="29"/>
      <c r="S313" s="33" t="str">
        <f>IF(AND(Feuil2!$O313="",Feuil2!$P313="",Feuil2!$Q313="",Feuil2!$R313=""),"",O313*$O$2+$P$2*P313+$Q$2*Q313+$R$2*R313)</f>
        <v/>
      </c>
      <c r="T313" s="29" t="str">
        <f t="shared" si="4"/>
        <v/>
      </c>
      <c r="U313" s="29" t="str">
        <f>IF(Feuil2!$O313&lt;&gt;"",Feuil2!$O313*Feuil2!$M313*0.25,"")</f>
        <v/>
      </c>
      <c r="V313" s="29" t="str">
        <f>IF(Feuil2!$P313&lt;&gt;"",Feuil2!$P313*Feuil2!$M313*0.5,"")</f>
        <v/>
      </c>
      <c r="W313" s="29" t="str">
        <f>IF(Feuil2!$Q313&lt;&gt;"",Feuil2!$Q313*Feuil2!$M313*0.75,"")</f>
        <v/>
      </c>
      <c r="X313" s="29" t="str">
        <f>IF(Feuil2!$R313&lt;&gt;"",Feuil2!$R313*Feuil2!$M313*1,"")</f>
        <v/>
      </c>
      <c r="Y313" s="29" t="str">
        <f>IF(Feuil2!$N313="","",Feuil2!$M313-MAX(Feuil2!$U313:$X313))</f>
        <v/>
      </c>
      <c r="Z313" s="35"/>
      <c r="AA313" s="35"/>
      <c r="AB313" s="35"/>
      <c r="AC313" s="35"/>
      <c r="AD313" s="29"/>
      <c r="AE313" s="29"/>
      <c r="AF313" s="29"/>
      <c r="AG313" s="29"/>
      <c r="AH313" s="29"/>
    </row>
    <row r="314" spans="4:34" s="27" customFormat="1" x14ac:dyDescent="0.25">
      <c r="D314" s="29" t="s">
        <v>634</v>
      </c>
      <c r="E314" s="29" t="s">
        <v>508</v>
      </c>
      <c r="F314" s="29">
        <v>54</v>
      </c>
      <c r="G314" s="29" t="s">
        <v>511</v>
      </c>
      <c r="H314" s="30" t="s">
        <v>641</v>
      </c>
      <c r="I314" s="29" t="s">
        <v>468</v>
      </c>
      <c r="J314" s="29" t="s">
        <v>30</v>
      </c>
      <c r="K314" s="31">
        <v>41317</v>
      </c>
      <c r="L314" s="31">
        <v>41318</v>
      </c>
      <c r="M314" s="29">
        <v>96</v>
      </c>
      <c r="N314" s="29"/>
      <c r="O314" s="32"/>
      <c r="P314" s="29"/>
      <c r="Q314" s="29"/>
      <c r="R314" s="29"/>
      <c r="S314" s="33" t="str">
        <f>IF(AND(Feuil2!$O314="",Feuil2!$P314="",Feuil2!$Q314="",Feuil2!$R314=""),"",O314*$O$2+$P$2*P314+$Q$2*Q314+$R$2*R314)</f>
        <v/>
      </c>
      <c r="T314" s="29" t="str">
        <f t="shared" si="4"/>
        <v/>
      </c>
      <c r="U314" s="29" t="str">
        <f>IF(Feuil2!$O314&lt;&gt;"",Feuil2!$O314*Feuil2!$M314*0.25,"")</f>
        <v/>
      </c>
      <c r="V314" s="29" t="str">
        <f>IF(Feuil2!$P314&lt;&gt;"",Feuil2!$P314*Feuil2!$M314*0.5,"")</f>
        <v/>
      </c>
      <c r="W314" s="29" t="str">
        <f>IF(Feuil2!$Q314&lt;&gt;"",Feuil2!$Q314*Feuil2!$M314*0.75,"")</f>
        <v/>
      </c>
      <c r="X314" s="29" t="str">
        <f>IF(Feuil2!$R314&lt;&gt;"",Feuil2!$R314*Feuil2!$M314*1,"")</f>
        <v/>
      </c>
      <c r="Y314" s="29" t="str">
        <f>IF(Feuil2!$N314="","",Feuil2!$M314-MAX(Feuil2!$U314:$X314))</f>
        <v/>
      </c>
      <c r="Z314" s="35"/>
      <c r="AA314" s="35"/>
      <c r="AB314" s="35"/>
      <c r="AC314" s="35"/>
      <c r="AD314" s="29"/>
      <c r="AE314" s="29"/>
      <c r="AF314" s="29"/>
      <c r="AG314" s="29"/>
      <c r="AH314" s="29"/>
    </row>
    <row r="315" spans="4:34" s="27" customFormat="1" x14ac:dyDescent="0.25">
      <c r="D315" s="29" t="s">
        <v>634</v>
      </c>
      <c r="E315" s="29" t="s">
        <v>508</v>
      </c>
      <c r="F315" s="29">
        <v>54</v>
      </c>
      <c r="G315" s="29" t="s">
        <v>511</v>
      </c>
      <c r="H315" s="30" t="s">
        <v>641</v>
      </c>
      <c r="I315" s="29" t="s">
        <v>469</v>
      </c>
      <c r="J315" s="29" t="s">
        <v>19</v>
      </c>
      <c r="K315" s="31">
        <v>41331</v>
      </c>
      <c r="L315" s="31">
        <v>41333</v>
      </c>
      <c r="M315" s="29">
        <v>96</v>
      </c>
      <c r="N315" s="29"/>
      <c r="O315" s="32"/>
      <c r="P315" s="29"/>
      <c r="Q315" s="29"/>
      <c r="R315" s="29"/>
      <c r="S315" s="33" t="str">
        <f>IF(AND(Feuil2!$O315="",Feuil2!$P315="",Feuil2!$Q315="",Feuil2!$R315=""),"",O315*$O$2+$P$2*P315+$Q$2*Q315+$R$2*R315)</f>
        <v/>
      </c>
      <c r="T315" s="29" t="str">
        <f t="shared" si="4"/>
        <v/>
      </c>
      <c r="U315" s="29" t="str">
        <f>IF(Feuil2!$O315&lt;&gt;"",Feuil2!$O315*Feuil2!$M315*0.25,"")</f>
        <v/>
      </c>
      <c r="V315" s="29" t="str">
        <f>IF(Feuil2!$P315&lt;&gt;"",Feuil2!$P315*Feuil2!$M315*0.5,"")</f>
        <v/>
      </c>
      <c r="W315" s="29" t="str">
        <f>IF(Feuil2!$Q315&lt;&gt;"",Feuil2!$Q315*Feuil2!$M315*0.75,"")</f>
        <v/>
      </c>
      <c r="X315" s="29" t="str">
        <f>IF(Feuil2!$R315&lt;&gt;"",Feuil2!$R315*Feuil2!$M315*1,"")</f>
        <v/>
      </c>
      <c r="Y315" s="29" t="str">
        <f>IF(Feuil2!$N315="","",Feuil2!$M315-MAX(Feuil2!$U315:$X315))</f>
        <v/>
      </c>
      <c r="Z315" s="35"/>
      <c r="AA315" s="35"/>
      <c r="AB315" s="35"/>
      <c r="AC315" s="35"/>
      <c r="AD315" s="29"/>
      <c r="AE315" s="29"/>
      <c r="AF315" s="29"/>
      <c r="AG315" s="29"/>
      <c r="AH315" s="29"/>
    </row>
    <row r="316" spans="4:34" s="27" customFormat="1" x14ac:dyDescent="0.25">
      <c r="D316" s="29" t="s">
        <v>634</v>
      </c>
      <c r="E316" s="29" t="s">
        <v>508</v>
      </c>
      <c r="F316" s="29">
        <v>54</v>
      </c>
      <c r="G316" s="29" t="s">
        <v>511</v>
      </c>
      <c r="H316" s="30" t="s">
        <v>642</v>
      </c>
      <c r="I316" s="29" t="s">
        <v>470</v>
      </c>
      <c r="J316" s="29" t="s">
        <v>30</v>
      </c>
      <c r="K316" s="31">
        <v>41317</v>
      </c>
      <c r="L316" s="31">
        <v>41318</v>
      </c>
      <c r="M316" s="29">
        <v>96</v>
      </c>
      <c r="N316" s="29"/>
      <c r="O316" s="32"/>
      <c r="P316" s="29"/>
      <c r="Q316" s="29"/>
      <c r="R316" s="29"/>
      <c r="S316" s="33" t="str">
        <f>IF(AND(Feuil2!$O316="",Feuil2!$P316="",Feuil2!$Q316="",Feuil2!$R316=""),"",O316*$O$2+$P$2*P316+$Q$2*Q316+$R$2*R316)</f>
        <v/>
      </c>
      <c r="T316" s="29" t="str">
        <f t="shared" si="4"/>
        <v/>
      </c>
      <c r="U316" s="29" t="str">
        <f>IF(Feuil2!$O316&lt;&gt;"",Feuil2!$O316*Feuil2!$M316*0.25,"")</f>
        <v/>
      </c>
      <c r="V316" s="29" t="str">
        <f>IF(Feuil2!$P316&lt;&gt;"",Feuil2!$P316*Feuil2!$M316*0.5,"")</f>
        <v/>
      </c>
      <c r="W316" s="29" t="str">
        <f>IF(Feuil2!$Q316&lt;&gt;"",Feuil2!$Q316*Feuil2!$M316*0.75,"")</f>
        <v/>
      </c>
      <c r="X316" s="29" t="str">
        <f>IF(Feuil2!$R316&lt;&gt;"",Feuil2!$R316*Feuil2!$M316*1,"")</f>
        <v/>
      </c>
      <c r="Y316" s="29" t="str">
        <f>IF(Feuil2!$N316="","",Feuil2!$M316-MAX(Feuil2!$U316:$X316))</f>
        <v/>
      </c>
      <c r="Z316" s="35"/>
      <c r="AA316" s="35"/>
      <c r="AB316" s="35"/>
      <c r="AC316" s="35"/>
      <c r="AD316" s="29"/>
      <c r="AE316" s="29"/>
      <c r="AF316" s="29"/>
      <c r="AG316" s="29"/>
      <c r="AH316" s="29"/>
    </row>
    <row r="317" spans="4:34" s="27" customFormat="1" x14ac:dyDescent="0.25">
      <c r="D317" s="29" t="s">
        <v>634</v>
      </c>
      <c r="E317" s="29" t="s">
        <v>508</v>
      </c>
      <c r="F317" s="29">
        <v>54</v>
      </c>
      <c r="G317" s="29" t="s">
        <v>511</v>
      </c>
      <c r="H317" s="30" t="s">
        <v>642</v>
      </c>
      <c r="I317" s="29" t="s">
        <v>471</v>
      </c>
      <c r="J317" s="29" t="s">
        <v>19</v>
      </c>
      <c r="K317" s="31">
        <v>41331</v>
      </c>
      <c r="L317" s="31">
        <v>41333</v>
      </c>
      <c r="M317" s="29">
        <v>96</v>
      </c>
      <c r="N317" s="29"/>
      <c r="O317" s="32"/>
      <c r="P317" s="29"/>
      <c r="Q317" s="29"/>
      <c r="R317" s="29"/>
      <c r="S317" s="33" t="str">
        <f>IF(AND(Feuil2!$O317="",Feuil2!$P317="",Feuil2!$Q317="",Feuil2!$R317=""),"",O317*$O$2+$P$2*P317+$Q$2*Q317+$R$2*R317)</f>
        <v/>
      </c>
      <c r="T317" s="29" t="str">
        <f t="shared" si="4"/>
        <v/>
      </c>
      <c r="U317" s="29" t="str">
        <f>IF(Feuil2!$O317&lt;&gt;"",Feuil2!$O317*Feuil2!$M317*0.25,"")</f>
        <v/>
      </c>
      <c r="V317" s="29" t="str">
        <f>IF(Feuil2!$P317&lt;&gt;"",Feuil2!$P317*Feuil2!$M317*0.5,"")</f>
        <v/>
      </c>
      <c r="W317" s="29" t="str">
        <f>IF(Feuil2!$Q317&lt;&gt;"",Feuil2!$Q317*Feuil2!$M317*0.75,"")</f>
        <v/>
      </c>
      <c r="X317" s="29" t="str">
        <f>IF(Feuil2!$R317&lt;&gt;"",Feuil2!$R317*Feuil2!$M317*1,"")</f>
        <v/>
      </c>
      <c r="Y317" s="29" t="str">
        <f>IF(Feuil2!$N317="","",Feuil2!$M317-MAX(Feuil2!$U317:$X317))</f>
        <v/>
      </c>
      <c r="Z317" s="35"/>
      <c r="AA317" s="35"/>
      <c r="AB317" s="35"/>
      <c r="AC317" s="35"/>
      <c r="AD317" s="29"/>
      <c r="AE317" s="29"/>
      <c r="AF317" s="29"/>
      <c r="AG317" s="29"/>
      <c r="AH317" s="29"/>
    </row>
    <row r="318" spans="4:34" s="27" customFormat="1" x14ac:dyDescent="0.25">
      <c r="D318" s="29" t="s">
        <v>507</v>
      </c>
      <c r="E318" s="29" t="s">
        <v>509</v>
      </c>
      <c r="F318" s="29">
        <v>42</v>
      </c>
      <c r="G318" s="29" t="s">
        <v>510</v>
      </c>
      <c r="H318" s="30" t="s">
        <v>530</v>
      </c>
      <c r="I318" s="29" t="s">
        <v>97</v>
      </c>
      <c r="J318" s="29" t="s">
        <v>21</v>
      </c>
      <c r="K318" s="31">
        <v>41310</v>
      </c>
      <c r="L318" s="31">
        <v>41316</v>
      </c>
      <c r="M318" s="29">
        <v>91</v>
      </c>
      <c r="N318" s="29"/>
      <c r="O318" s="32"/>
      <c r="P318" s="29"/>
      <c r="Q318" s="29"/>
      <c r="R318" s="29"/>
      <c r="S318" s="33" t="str">
        <f>IF(AND(Feuil2!$O318="",Feuil2!$P318="",Feuil2!$Q318="",Feuil2!$R318=""),"",O318*$O$2+$P$2*P318+$Q$2*Q318+$R$2*R318)</f>
        <v/>
      </c>
      <c r="T318" s="29" t="str">
        <f t="shared" si="4"/>
        <v/>
      </c>
      <c r="U318" s="29" t="str">
        <f>IF(Feuil2!$O318&lt;&gt;"",Feuil2!$O318*Feuil2!$M318*0.25,"")</f>
        <v/>
      </c>
      <c r="V318" s="29" t="str">
        <f>IF(Feuil2!$P318&lt;&gt;"",Feuil2!$P318*Feuil2!$M318*0.5,"")</f>
        <v/>
      </c>
      <c r="W318" s="29" t="str">
        <f>IF(Feuil2!$Q318&lt;&gt;"",Feuil2!$Q318*Feuil2!$M318*0.75,"")</f>
        <v/>
      </c>
      <c r="X318" s="29" t="str">
        <f>IF(Feuil2!$R318&lt;&gt;"",Feuil2!$R318*Feuil2!$M318*1,"")</f>
        <v/>
      </c>
      <c r="Y318" s="29" t="str">
        <f>IF(Feuil2!$N318="","",Feuil2!$M318-MAX(Feuil2!$U318:$X318))</f>
        <v/>
      </c>
      <c r="Z318" s="35"/>
      <c r="AA318" s="35"/>
      <c r="AB318" s="35"/>
      <c r="AC318" s="35"/>
      <c r="AD318" s="29"/>
      <c r="AE318" s="29"/>
      <c r="AF318" s="29"/>
      <c r="AG318" s="29"/>
      <c r="AH318" s="29"/>
    </row>
    <row r="319" spans="4:34" s="27" customFormat="1" x14ac:dyDescent="0.25">
      <c r="D319" s="29" t="s">
        <v>507</v>
      </c>
      <c r="E319" s="29" t="s">
        <v>509</v>
      </c>
      <c r="F319" s="29">
        <v>42</v>
      </c>
      <c r="G319" s="29" t="s">
        <v>510</v>
      </c>
      <c r="H319" s="30" t="s">
        <v>538</v>
      </c>
      <c r="I319" s="29" t="s">
        <v>95</v>
      </c>
      <c r="J319" s="29" t="s">
        <v>21</v>
      </c>
      <c r="K319" s="31">
        <v>41327</v>
      </c>
      <c r="L319" s="31">
        <v>41332</v>
      </c>
      <c r="M319" s="29">
        <v>90</v>
      </c>
      <c r="N319" s="29"/>
      <c r="O319" s="32"/>
      <c r="P319" s="29"/>
      <c r="Q319" s="29"/>
      <c r="R319" s="29"/>
      <c r="S319" s="33" t="str">
        <f>IF(AND(Feuil2!$O319="",Feuil2!$P319="",Feuil2!$Q319="",Feuil2!$R319=""),"",O319*$O$2+$P$2*P319+$Q$2*Q319+$R$2*R319)</f>
        <v/>
      </c>
      <c r="T319" s="29" t="str">
        <f t="shared" si="4"/>
        <v/>
      </c>
      <c r="U319" s="29" t="str">
        <f>IF(Feuil2!$O319&lt;&gt;"",Feuil2!$O319*Feuil2!$M319*0.25,"")</f>
        <v/>
      </c>
      <c r="V319" s="29" t="str">
        <f>IF(Feuil2!$P319&lt;&gt;"",Feuil2!$P319*Feuil2!$M319*0.5,"")</f>
        <v/>
      </c>
      <c r="W319" s="29" t="str">
        <f>IF(Feuil2!$Q319&lt;&gt;"",Feuil2!$Q319*Feuil2!$M319*0.75,"")</f>
        <v/>
      </c>
      <c r="X319" s="29" t="str">
        <f>IF(Feuil2!$R319&lt;&gt;"",Feuil2!$R319*Feuil2!$M319*1,"")</f>
        <v/>
      </c>
      <c r="Y319" s="29" t="str">
        <f>IF(Feuil2!$N319="","",Feuil2!$M319-MAX(Feuil2!$U319:$X319))</f>
        <v/>
      </c>
      <c r="Z319" s="35"/>
      <c r="AA319" s="35"/>
      <c r="AB319" s="35"/>
      <c r="AC319" s="35"/>
      <c r="AD319" s="29"/>
      <c r="AE319" s="29"/>
      <c r="AF319" s="29"/>
      <c r="AG319" s="29"/>
      <c r="AH319" s="29"/>
    </row>
    <row r="320" spans="4:34" s="27" customFormat="1" x14ac:dyDescent="0.25">
      <c r="D320" s="29" t="s">
        <v>542</v>
      </c>
      <c r="E320" s="29" t="s">
        <v>509</v>
      </c>
      <c r="F320" s="29">
        <v>32</v>
      </c>
      <c r="G320" s="29" t="s">
        <v>510</v>
      </c>
      <c r="H320" s="30" t="s">
        <v>544</v>
      </c>
      <c r="I320" s="29" t="s">
        <v>293</v>
      </c>
      <c r="J320" s="29" t="s">
        <v>21</v>
      </c>
      <c r="K320" s="31">
        <v>41319</v>
      </c>
      <c r="L320" s="31">
        <v>41325</v>
      </c>
      <c r="M320" s="29">
        <v>90</v>
      </c>
      <c r="N320" s="29"/>
      <c r="O320" s="32"/>
      <c r="P320" s="29"/>
      <c r="Q320" s="29"/>
      <c r="R320" s="29"/>
      <c r="S320" s="33" t="str">
        <f>IF(AND(Feuil2!$O320="",Feuil2!$P320="",Feuil2!$Q320="",Feuil2!$R320=""),"",O320*$O$2+$P$2*P320+$Q$2*Q320+$R$2*R320)</f>
        <v/>
      </c>
      <c r="T320" s="29" t="str">
        <f t="shared" si="4"/>
        <v/>
      </c>
      <c r="U320" s="29" t="str">
        <f>IF(Feuil2!$O320&lt;&gt;"",Feuil2!$O320*Feuil2!$M320*0.25,"")</f>
        <v/>
      </c>
      <c r="V320" s="29" t="str">
        <f>IF(Feuil2!$P320&lt;&gt;"",Feuil2!$P320*Feuil2!$M320*0.5,"")</f>
        <v/>
      </c>
      <c r="W320" s="29" t="str">
        <f>IF(Feuil2!$Q320&lt;&gt;"",Feuil2!$Q320*Feuil2!$M320*0.75,"")</f>
        <v/>
      </c>
      <c r="X320" s="29" t="str">
        <f>IF(Feuil2!$R320&lt;&gt;"",Feuil2!$R320*Feuil2!$M320*1,"")</f>
        <v/>
      </c>
      <c r="Y320" s="29" t="str">
        <f>IF(Feuil2!$N320="","",Feuil2!$M320-MAX(Feuil2!$U320:$X320))</f>
        <v/>
      </c>
      <c r="Z320" s="35"/>
      <c r="AA320" s="35"/>
      <c r="AB320" s="35"/>
      <c r="AC320" s="35"/>
      <c r="AD320" s="29"/>
      <c r="AE320" s="29"/>
      <c r="AF320" s="29"/>
      <c r="AG320" s="29"/>
      <c r="AH320" s="29"/>
    </row>
    <row r="321" spans="4:34" s="27" customFormat="1" x14ac:dyDescent="0.25">
      <c r="D321" s="29" t="s">
        <v>542</v>
      </c>
      <c r="E321" s="29" t="s">
        <v>509</v>
      </c>
      <c r="F321" s="29">
        <v>32</v>
      </c>
      <c r="G321" s="29" t="s">
        <v>510</v>
      </c>
      <c r="H321" s="30" t="s">
        <v>545</v>
      </c>
      <c r="I321" s="29" t="s">
        <v>294</v>
      </c>
      <c r="J321" s="29" t="s">
        <v>21</v>
      </c>
      <c r="K321" s="31">
        <v>41319</v>
      </c>
      <c r="L321" s="31">
        <v>41325</v>
      </c>
      <c r="M321" s="29">
        <v>90</v>
      </c>
      <c r="N321" s="29"/>
      <c r="O321" s="32"/>
      <c r="P321" s="29"/>
      <c r="Q321" s="29"/>
      <c r="R321" s="29"/>
      <c r="S321" s="33" t="str">
        <f>IF(AND(Feuil2!$O321="",Feuil2!$P321="",Feuil2!$Q321="",Feuil2!$R321=""),"",O321*$O$2+$P$2*P321+$Q$2*Q321+$R$2*R321)</f>
        <v/>
      </c>
      <c r="T321" s="29" t="str">
        <f t="shared" si="4"/>
        <v/>
      </c>
      <c r="U321" s="29" t="str">
        <f>IF(Feuil2!$O321&lt;&gt;"",Feuil2!$O321*Feuil2!$M321*0.25,"")</f>
        <v/>
      </c>
      <c r="V321" s="29" t="str">
        <f>IF(Feuil2!$P321&lt;&gt;"",Feuil2!$P321*Feuil2!$M321*0.5,"")</f>
        <v/>
      </c>
      <c r="W321" s="29" t="str">
        <f>IF(Feuil2!$Q321&lt;&gt;"",Feuil2!$Q321*Feuil2!$M321*0.75,"")</f>
        <v/>
      </c>
      <c r="X321" s="29" t="str">
        <f>IF(Feuil2!$R321&lt;&gt;"",Feuil2!$R321*Feuil2!$M321*1,"")</f>
        <v/>
      </c>
      <c r="Y321" s="29" t="str">
        <f>IF(Feuil2!$N321="","",Feuil2!$M321-MAX(Feuil2!$U321:$X321))</f>
        <v/>
      </c>
      <c r="Z321" s="35"/>
      <c r="AA321" s="35"/>
      <c r="AB321" s="35"/>
      <c r="AC321" s="35"/>
      <c r="AD321" s="29"/>
      <c r="AE321" s="29"/>
      <c r="AF321" s="29"/>
      <c r="AG321" s="29"/>
      <c r="AH321" s="29"/>
    </row>
    <row r="322" spans="4:34" s="27" customFormat="1" x14ac:dyDescent="0.25">
      <c r="D322" s="29" t="s">
        <v>542</v>
      </c>
      <c r="E322" s="29" t="s">
        <v>509</v>
      </c>
      <c r="F322" s="29">
        <v>32</v>
      </c>
      <c r="G322" s="29" t="s">
        <v>510</v>
      </c>
      <c r="H322" s="30" t="s">
        <v>546</v>
      </c>
      <c r="I322" s="29" t="s">
        <v>295</v>
      </c>
      <c r="J322" s="29" t="s">
        <v>21</v>
      </c>
      <c r="K322" s="31">
        <v>41319</v>
      </c>
      <c r="L322" s="31">
        <v>41325</v>
      </c>
      <c r="M322" s="29">
        <v>90</v>
      </c>
      <c r="N322" s="29"/>
      <c r="O322" s="32"/>
      <c r="P322" s="29"/>
      <c r="Q322" s="29"/>
      <c r="R322" s="29"/>
      <c r="S322" s="33" t="str">
        <f>IF(AND(Feuil2!$O322="",Feuil2!$P322="",Feuil2!$Q322="",Feuil2!$R322=""),"",O322*$O$2+$P$2*P322+$Q$2*Q322+$R$2*R322)</f>
        <v/>
      </c>
      <c r="T322" s="29" t="str">
        <f t="shared" si="4"/>
        <v/>
      </c>
      <c r="U322" s="29" t="str">
        <f>IF(Feuil2!$O322&lt;&gt;"",Feuil2!$O322*Feuil2!$M322*0.25,"")</f>
        <v/>
      </c>
      <c r="V322" s="29" t="str">
        <f>IF(Feuil2!$P322&lt;&gt;"",Feuil2!$P322*Feuil2!$M322*0.5,"")</f>
        <v/>
      </c>
      <c r="W322" s="29" t="str">
        <f>IF(Feuil2!$Q322&lt;&gt;"",Feuil2!$Q322*Feuil2!$M322*0.75,"")</f>
        <v/>
      </c>
      <c r="X322" s="29" t="str">
        <f>IF(Feuil2!$R322&lt;&gt;"",Feuil2!$R322*Feuil2!$M322*1,"")</f>
        <v/>
      </c>
      <c r="Y322" s="29" t="str">
        <f>IF(Feuil2!$N322="","",Feuil2!$M322-MAX(Feuil2!$U322:$X322))</f>
        <v/>
      </c>
      <c r="Z322" s="35"/>
      <c r="AA322" s="35"/>
      <c r="AB322" s="35"/>
      <c r="AC322" s="35"/>
      <c r="AD322" s="29"/>
      <c r="AE322" s="29"/>
      <c r="AF322" s="29"/>
      <c r="AG322" s="29"/>
      <c r="AH322" s="29"/>
    </row>
    <row r="323" spans="4:34" s="27" customFormat="1" x14ac:dyDescent="0.25">
      <c r="D323" s="29" t="s">
        <v>542</v>
      </c>
      <c r="E323" s="29" t="s">
        <v>509</v>
      </c>
      <c r="F323" s="29">
        <v>32</v>
      </c>
      <c r="G323" s="29" t="s">
        <v>510</v>
      </c>
      <c r="H323" s="30" t="s">
        <v>547</v>
      </c>
      <c r="I323" s="29" t="s">
        <v>296</v>
      </c>
      <c r="J323" s="29" t="s">
        <v>21</v>
      </c>
      <c r="K323" s="31">
        <v>41319</v>
      </c>
      <c r="L323" s="31">
        <v>41325</v>
      </c>
      <c r="M323" s="29">
        <v>90</v>
      </c>
      <c r="N323" s="29"/>
      <c r="O323" s="32"/>
      <c r="P323" s="29"/>
      <c r="Q323" s="29"/>
      <c r="R323" s="29"/>
      <c r="S323" s="33" t="str">
        <f>IF(AND(Feuil2!$O323="",Feuil2!$P323="",Feuil2!$Q323="",Feuil2!$R323=""),"",O323*$O$2+$P$2*P323+$Q$2*Q323+$R$2*R323)</f>
        <v/>
      </c>
      <c r="T323" s="29" t="str">
        <f t="shared" ref="T323:T386" si="5">IF(S323=25%,"1",IF(S323=50%,"2",IF(S323=75%,"3",IF(S323=100%,"4",IF(S323=125%,"5",IF(S323=150%,"6",IF(S323=175%,"7",IF(S323=200%,"8",IF(S323=225%,"9",IF(S323=250%,"10",IF(S323="","")))))))))))</f>
        <v/>
      </c>
      <c r="U323" s="29" t="str">
        <f>IF(Feuil2!$O323&lt;&gt;"",Feuil2!$O323*Feuil2!$M323*0.25,"")</f>
        <v/>
      </c>
      <c r="V323" s="29" t="str">
        <f>IF(Feuil2!$P323&lt;&gt;"",Feuil2!$P323*Feuil2!$M323*0.5,"")</f>
        <v/>
      </c>
      <c r="W323" s="29" t="str">
        <f>IF(Feuil2!$Q323&lt;&gt;"",Feuil2!$Q323*Feuil2!$M323*0.75,"")</f>
        <v/>
      </c>
      <c r="X323" s="29" t="str">
        <f>IF(Feuil2!$R323&lt;&gt;"",Feuil2!$R323*Feuil2!$M323*1,"")</f>
        <v/>
      </c>
      <c r="Y323" s="29" t="str">
        <f>IF(Feuil2!$N323="","",Feuil2!$M323-MAX(Feuil2!$U323:$X323))</f>
        <v/>
      </c>
      <c r="Z323" s="35"/>
      <c r="AA323" s="35"/>
      <c r="AB323" s="35"/>
      <c r="AC323" s="35"/>
      <c r="AD323" s="29"/>
      <c r="AE323" s="29"/>
      <c r="AF323" s="29"/>
      <c r="AG323" s="29"/>
      <c r="AH323" s="29"/>
    </row>
    <row r="324" spans="4:34" s="27" customFormat="1" x14ac:dyDescent="0.25">
      <c r="D324" s="29" t="s">
        <v>542</v>
      </c>
      <c r="E324" s="29" t="s">
        <v>509</v>
      </c>
      <c r="F324" s="29">
        <v>32</v>
      </c>
      <c r="G324" s="29" t="s">
        <v>510</v>
      </c>
      <c r="H324" s="30" t="s">
        <v>548</v>
      </c>
      <c r="I324" s="29" t="s">
        <v>297</v>
      </c>
      <c r="J324" s="29" t="s">
        <v>21</v>
      </c>
      <c r="K324" s="31">
        <v>41319</v>
      </c>
      <c r="L324" s="31">
        <v>41325</v>
      </c>
      <c r="M324" s="29">
        <v>90</v>
      </c>
      <c r="N324" s="29"/>
      <c r="O324" s="32"/>
      <c r="P324" s="29"/>
      <c r="Q324" s="29"/>
      <c r="R324" s="29"/>
      <c r="S324" s="33" t="str">
        <f>IF(AND(Feuil2!$O324="",Feuil2!$P324="",Feuil2!$Q324="",Feuil2!$R324=""),"",O324*$O$2+$P$2*P324+$Q$2*Q324+$R$2*R324)</f>
        <v/>
      </c>
      <c r="T324" s="29" t="str">
        <f t="shared" si="5"/>
        <v/>
      </c>
      <c r="U324" s="29" t="str">
        <f>IF(Feuil2!$O324&lt;&gt;"",Feuil2!$O324*Feuil2!$M324*0.25,"")</f>
        <v/>
      </c>
      <c r="V324" s="29" t="str">
        <f>IF(Feuil2!$P324&lt;&gt;"",Feuil2!$P324*Feuil2!$M324*0.5,"")</f>
        <v/>
      </c>
      <c r="W324" s="29" t="str">
        <f>IF(Feuil2!$Q324&lt;&gt;"",Feuil2!$Q324*Feuil2!$M324*0.75,"")</f>
        <v/>
      </c>
      <c r="X324" s="29" t="str">
        <f>IF(Feuil2!$R324&lt;&gt;"",Feuil2!$R324*Feuil2!$M324*1,"")</f>
        <v/>
      </c>
      <c r="Y324" s="29" t="str">
        <f>IF(Feuil2!$N324="","",Feuil2!$M324-MAX(Feuil2!$U324:$X324))</f>
        <v/>
      </c>
      <c r="Z324" s="35"/>
      <c r="AA324" s="35"/>
      <c r="AB324" s="35"/>
      <c r="AC324" s="35"/>
      <c r="AD324" s="29"/>
      <c r="AE324" s="29"/>
      <c r="AF324" s="29"/>
      <c r="AG324" s="29"/>
      <c r="AH324" s="29"/>
    </row>
    <row r="325" spans="4:34" s="27" customFormat="1" x14ac:dyDescent="0.25">
      <c r="D325" s="29" t="s">
        <v>542</v>
      </c>
      <c r="E325" s="29" t="s">
        <v>509</v>
      </c>
      <c r="F325" s="29">
        <v>32</v>
      </c>
      <c r="G325" s="29" t="s">
        <v>510</v>
      </c>
      <c r="H325" s="30" t="s">
        <v>549</v>
      </c>
      <c r="I325" s="29" t="s">
        <v>298</v>
      </c>
      <c r="J325" s="29" t="s">
        <v>21</v>
      </c>
      <c r="K325" s="31">
        <v>41319</v>
      </c>
      <c r="L325" s="31">
        <v>41325</v>
      </c>
      <c r="M325" s="29">
        <v>90</v>
      </c>
      <c r="N325" s="29"/>
      <c r="O325" s="32"/>
      <c r="P325" s="29"/>
      <c r="Q325" s="29"/>
      <c r="R325" s="29"/>
      <c r="S325" s="33" t="str">
        <f>IF(AND(Feuil2!$O325="",Feuil2!$P325="",Feuil2!$Q325="",Feuil2!$R325=""),"",O325*$O$2+$P$2*P325+$Q$2*Q325+$R$2*R325)</f>
        <v/>
      </c>
      <c r="T325" s="29" t="str">
        <f t="shared" si="5"/>
        <v/>
      </c>
      <c r="U325" s="29" t="str">
        <f>IF(Feuil2!$O325&lt;&gt;"",Feuil2!$O325*Feuil2!$M325*0.25,"")</f>
        <v/>
      </c>
      <c r="V325" s="29" t="str">
        <f>IF(Feuil2!$P325&lt;&gt;"",Feuil2!$P325*Feuil2!$M325*0.5,"")</f>
        <v/>
      </c>
      <c r="W325" s="29" t="str">
        <f>IF(Feuil2!$Q325&lt;&gt;"",Feuil2!$Q325*Feuil2!$M325*0.75,"")</f>
        <v/>
      </c>
      <c r="X325" s="29" t="str">
        <f>IF(Feuil2!$R325&lt;&gt;"",Feuil2!$R325*Feuil2!$M325*1,"")</f>
        <v/>
      </c>
      <c r="Y325" s="29" t="str">
        <f>IF(Feuil2!$N325="","",Feuil2!$M325-MAX(Feuil2!$U325:$X325))</f>
        <v/>
      </c>
      <c r="Z325" s="35"/>
      <c r="AA325" s="35"/>
      <c r="AB325" s="35"/>
      <c r="AC325" s="35"/>
      <c r="AD325" s="29"/>
      <c r="AE325" s="29"/>
      <c r="AF325" s="29"/>
      <c r="AG325" s="29"/>
      <c r="AH325" s="29"/>
    </row>
    <row r="326" spans="4:34" s="27" customFormat="1" x14ac:dyDescent="0.25">
      <c r="D326" s="29" t="s">
        <v>542</v>
      </c>
      <c r="E326" s="29" t="s">
        <v>509</v>
      </c>
      <c r="F326" s="29">
        <v>51</v>
      </c>
      <c r="G326" s="29" t="s">
        <v>541</v>
      </c>
      <c r="H326" s="30" t="s">
        <v>626</v>
      </c>
      <c r="I326" s="29" t="s">
        <v>198</v>
      </c>
      <c r="J326" s="29" t="s">
        <v>21</v>
      </c>
      <c r="K326" s="31">
        <v>41319</v>
      </c>
      <c r="L326" s="31">
        <v>41323</v>
      </c>
      <c r="M326" s="29">
        <v>90</v>
      </c>
      <c r="N326" s="29"/>
      <c r="O326" s="32"/>
      <c r="P326" s="29"/>
      <c r="Q326" s="29"/>
      <c r="R326" s="29"/>
      <c r="S326" s="33" t="str">
        <f>IF(AND(Feuil2!$O326="",Feuil2!$P326="",Feuil2!$Q326="",Feuil2!$R326=""),"",O326*$O$2+$P$2*P326+$Q$2*Q326+$R$2*R326)</f>
        <v/>
      </c>
      <c r="T326" s="29" t="str">
        <f t="shared" si="5"/>
        <v/>
      </c>
      <c r="U326" s="29" t="str">
        <f>IF(Feuil2!$O326&lt;&gt;"",Feuil2!$O326*Feuil2!$M326*0.25,"")</f>
        <v/>
      </c>
      <c r="V326" s="29" t="str">
        <f>IF(Feuil2!$P326&lt;&gt;"",Feuil2!$P326*Feuil2!$M326*0.5,"")</f>
        <v/>
      </c>
      <c r="W326" s="29" t="str">
        <f>IF(Feuil2!$Q326&lt;&gt;"",Feuil2!$Q326*Feuil2!$M326*0.75,"")</f>
        <v/>
      </c>
      <c r="X326" s="29" t="str">
        <f>IF(Feuil2!$R326&lt;&gt;"",Feuil2!$R326*Feuil2!$M326*1,"")</f>
        <v/>
      </c>
      <c r="Y326" s="29" t="str">
        <f>IF(Feuil2!$N326="","",Feuil2!$M326-MAX(Feuil2!$U326:$X326))</f>
        <v/>
      </c>
      <c r="Z326" s="35"/>
      <c r="AA326" s="35"/>
      <c r="AB326" s="35"/>
      <c r="AC326" s="35"/>
      <c r="AD326" s="29"/>
      <c r="AE326" s="29"/>
      <c r="AF326" s="29"/>
      <c r="AG326" s="29"/>
      <c r="AH326" s="29"/>
    </row>
    <row r="327" spans="4:34" s="27" customFormat="1" x14ac:dyDescent="0.25">
      <c r="D327" s="29" t="s">
        <v>542</v>
      </c>
      <c r="E327" s="29" t="s">
        <v>509</v>
      </c>
      <c r="F327" s="29">
        <v>51</v>
      </c>
      <c r="G327" s="29" t="s">
        <v>541</v>
      </c>
      <c r="H327" s="30" t="s">
        <v>627</v>
      </c>
      <c r="I327" s="29" t="s">
        <v>199</v>
      </c>
      <c r="J327" s="29" t="s">
        <v>21</v>
      </c>
      <c r="K327" s="31">
        <v>41319</v>
      </c>
      <c r="L327" s="31">
        <v>41323</v>
      </c>
      <c r="M327" s="29">
        <v>90</v>
      </c>
      <c r="N327" s="29"/>
      <c r="O327" s="32"/>
      <c r="P327" s="29"/>
      <c r="Q327" s="29"/>
      <c r="R327" s="29"/>
      <c r="S327" s="33" t="str">
        <f>IF(AND(Feuil2!$O327="",Feuil2!$P327="",Feuil2!$Q327="",Feuil2!$R327=""),"",O327*$O$2+$P$2*P327+$Q$2*Q327+$R$2*R327)</f>
        <v/>
      </c>
      <c r="T327" s="29" t="str">
        <f t="shared" si="5"/>
        <v/>
      </c>
      <c r="U327" s="29" t="str">
        <f>IF(Feuil2!$O327&lt;&gt;"",Feuil2!$O327*Feuil2!$M327*0.25,"")</f>
        <v/>
      </c>
      <c r="V327" s="29" t="str">
        <f>IF(Feuil2!$P327&lt;&gt;"",Feuil2!$P327*Feuil2!$M327*0.5,"")</f>
        <v/>
      </c>
      <c r="W327" s="29" t="str">
        <f>IF(Feuil2!$Q327&lt;&gt;"",Feuil2!$Q327*Feuil2!$M327*0.75,"")</f>
        <v/>
      </c>
      <c r="X327" s="29" t="str">
        <f>IF(Feuil2!$R327&lt;&gt;"",Feuil2!$R327*Feuil2!$M327*1,"")</f>
        <v/>
      </c>
      <c r="Y327" s="29" t="str">
        <f>IF(Feuil2!$N327="","",Feuil2!$M327-MAX(Feuil2!$U327:$X327))</f>
        <v/>
      </c>
      <c r="Z327" s="35"/>
      <c r="AA327" s="35"/>
      <c r="AB327" s="35"/>
      <c r="AC327" s="35"/>
      <c r="AD327" s="29"/>
      <c r="AE327" s="29"/>
      <c r="AF327" s="29"/>
      <c r="AG327" s="29"/>
      <c r="AH327" s="29"/>
    </row>
    <row r="328" spans="4:34" s="27" customFormat="1" x14ac:dyDescent="0.25">
      <c r="D328" s="29" t="s">
        <v>542</v>
      </c>
      <c r="E328" s="29" t="s">
        <v>509</v>
      </c>
      <c r="F328" s="29">
        <v>51</v>
      </c>
      <c r="G328" s="29" t="s">
        <v>541</v>
      </c>
      <c r="H328" s="30" t="s">
        <v>628</v>
      </c>
      <c r="I328" s="29" t="s">
        <v>200</v>
      </c>
      <c r="J328" s="29" t="s">
        <v>21</v>
      </c>
      <c r="K328" s="31">
        <v>41319</v>
      </c>
      <c r="L328" s="31">
        <v>41323</v>
      </c>
      <c r="M328" s="29">
        <v>90</v>
      </c>
      <c r="N328" s="29"/>
      <c r="O328" s="32"/>
      <c r="P328" s="29"/>
      <c r="Q328" s="29"/>
      <c r="R328" s="29"/>
      <c r="S328" s="33" t="str">
        <f>IF(AND(Feuil2!$O328="",Feuil2!$P328="",Feuil2!$Q328="",Feuil2!$R328=""),"",O328*$O$2+$P$2*P328+$Q$2*Q328+$R$2*R328)</f>
        <v/>
      </c>
      <c r="T328" s="29" t="str">
        <f t="shared" si="5"/>
        <v/>
      </c>
      <c r="U328" s="29" t="str">
        <f>IF(Feuil2!$O328&lt;&gt;"",Feuil2!$O328*Feuil2!$M328*0.25,"")</f>
        <v/>
      </c>
      <c r="V328" s="29" t="str">
        <f>IF(Feuil2!$P328&lt;&gt;"",Feuil2!$P328*Feuil2!$M328*0.5,"")</f>
        <v/>
      </c>
      <c r="W328" s="29" t="str">
        <f>IF(Feuil2!$Q328&lt;&gt;"",Feuil2!$Q328*Feuil2!$M328*0.75,"")</f>
        <v/>
      </c>
      <c r="X328" s="29" t="str">
        <f>IF(Feuil2!$R328&lt;&gt;"",Feuil2!$R328*Feuil2!$M328*1,"")</f>
        <v/>
      </c>
      <c r="Y328" s="29" t="str">
        <f>IF(Feuil2!$N328="","",Feuil2!$M328-MAX(Feuil2!$U328:$X328))</f>
        <v/>
      </c>
      <c r="Z328" s="35"/>
      <c r="AA328" s="35"/>
      <c r="AB328" s="35"/>
      <c r="AC328" s="35"/>
      <c r="AD328" s="29"/>
      <c r="AE328" s="29"/>
      <c r="AF328" s="29"/>
      <c r="AG328" s="29"/>
      <c r="AH328" s="29"/>
    </row>
    <row r="329" spans="4:34" s="27" customFormat="1" x14ac:dyDescent="0.25">
      <c r="D329" s="29" t="s">
        <v>542</v>
      </c>
      <c r="E329" s="29" t="s">
        <v>509</v>
      </c>
      <c r="F329" s="29">
        <v>51</v>
      </c>
      <c r="G329" s="29" t="s">
        <v>541</v>
      </c>
      <c r="H329" s="30" t="s">
        <v>629</v>
      </c>
      <c r="I329" s="29" t="s">
        <v>201</v>
      </c>
      <c r="J329" s="29" t="s">
        <v>21</v>
      </c>
      <c r="K329" s="31">
        <v>41319</v>
      </c>
      <c r="L329" s="31">
        <v>41323</v>
      </c>
      <c r="M329" s="29">
        <v>90</v>
      </c>
      <c r="N329" s="29"/>
      <c r="O329" s="32"/>
      <c r="P329" s="29"/>
      <c r="Q329" s="29"/>
      <c r="R329" s="29"/>
      <c r="S329" s="33" t="str">
        <f>IF(AND(Feuil2!$O329="",Feuil2!$P329="",Feuil2!$Q329="",Feuil2!$R329=""),"",O329*$O$2+$P$2*P329+$Q$2*Q329+$R$2*R329)</f>
        <v/>
      </c>
      <c r="T329" s="29" t="str">
        <f t="shared" si="5"/>
        <v/>
      </c>
      <c r="U329" s="29" t="str">
        <f>IF(Feuil2!$O329&lt;&gt;"",Feuil2!$O329*Feuil2!$M329*0.25,"")</f>
        <v/>
      </c>
      <c r="V329" s="29" t="str">
        <f>IF(Feuil2!$P329&lt;&gt;"",Feuil2!$P329*Feuil2!$M329*0.5,"")</f>
        <v/>
      </c>
      <c r="W329" s="29" t="str">
        <f>IF(Feuil2!$Q329&lt;&gt;"",Feuil2!$Q329*Feuil2!$M329*0.75,"")</f>
        <v/>
      </c>
      <c r="X329" s="29" t="str">
        <f>IF(Feuil2!$R329&lt;&gt;"",Feuil2!$R329*Feuil2!$M329*1,"")</f>
        <v/>
      </c>
      <c r="Y329" s="29" t="str">
        <f>IF(Feuil2!$N329="","",Feuil2!$M329-MAX(Feuil2!$U329:$X329))</f>
        <v/>
      </c>
      <c r="Z329" s="35"/>
      <c r="AA329" s="35"/>
      <c r="AB329" s="35"/>
      <c r="AC329" s="35"/>
      <c r="AD329" s="29"/>
      <c r="AE329" s="29"/>
      <c r="AF329" s="29"/>
      <c r="AG329" s="29"/>
      <c r="AH329" s="29"/>
    </row>
    <row r="330" spans="4:34" s="27" customFormat="1" x14ac:dyDescent="0.25">
      <c r="D330" s="29" t="s">
        <v>542</v>
      </c>
      <c r="E330" s="29" t="s">
        <v>509</v>
      </c>
      <c r="F330" s="29">
        <v>51</v>
      </c>
      <c r="G330" s="29" t="s">
        <v>541</v>
      </c>
      <c r="H330" s="30" t="s">
        <v>630</v>
      </c>
      <c r="I330" s="29" t="s">
        <v>202</v>
      </c>
      <c r="J330" s="29" t="s">
        <v>21</v>
      </c>
      <c r="K330" s="31">
        <v>41319</v>
      </c>
      <c r="L330" s="31">
        <v>41323</v>
      </c>
      <c r="M330" s="29">
        <v>90</v>
      </c>
      <c r="N330" s="29"/>
      <c r="O330" s="32"/>
      <c r="P330" s="29"/>
      <c r="Q330" s="29"/>
      <c r="R330" s="29"/>
      <c r="S330" s="33" t="str">
        <f>IF(AND(Feuil2!$O330="",Feuil2!$P330="",Feuil2!$Q330="",Feuil2!$R330=""),"",O330*$O$2+$P$2*P330+$Q$2*Q330+$R$2*R330)</f>
        <v/>
      </c>
      <c r="T330" s="29" t="str">
        <f t="shared" si="5"/>
        <v/>
      </c>
      <c r="U330" s="29" t="str">
        <f>IF(Feuil2!$O330&lt;&gt;"",Feuil2!$O330*Feuil2!$M330*0.25,"")</f>
        <v/>
      </c>
      <c r="V330" s="29" t="str">
        <f>IF(Feuil2!$P330&lt;&gt;"",Feuil2!$P330*Feuil2!$M330*0.5,"")</f>
        <v/>
      </c>
      <c r="W330" s="29" t="str">
        <f>IF(Feuil2!$Q330&lt;&gt;"",Feuil2!$Q330*Feuil2!$M330*0.75,"")</f>
        <v/>
      </c>
      <c r="X330" s="29" t="str">
        <f>IF(Feuil2!$R330&lt;&gt;"",Feuil2!$R330*Feuil2!$M330*1,"")</f>
        <v/>
      </c>
      <c r="Y330" s="29" t="str">
        <f>IF(Feuil2!$N330="","",Feuil2!$M330-MAX(Feuil2!$U330:$X330))</f>
        <v/>
      </c>
      <c r="Z330" s="35"/>
      <c r="AA330" s="35"/>
      <c r="AB330" s="35"/>
      <c r="AC330" s="35"/>
      <c r="AD330" s="29"/>
      <c r="AE330" s="29"/>
      <c r="AF330" s="29"/>
      <c r="AG330" s="29"/>
      <c r="AH330" s="29"/>
    </row>
    <row r="331" spans="4:34" s="27" customFormat="1" x14ac:dyDescent="0.25">
      <c r="D331" s="29" t="s">
        <v>542</v>
      </c>
      <c r="E331" s="29" t="s">
        <v>509</v>
      </c>
      <c r="F331" s="29">
        <v>51</v>
      </c>
      <c r="G331" s="29" t="s">
        <v>541</v>
      </c>
      <c r="H331" s="30" t="s">
        <v>631</v>
      </c>
      <c r="I331" s="29" t="s">
        <v>203</v>
      </c>
      <c r="J331" s="29" t="s">
        <v>21</v>
      </c>
      <c r="K331" s="31">
        <v>41319</v>
      </c>
      <c r="L331" s="31">
        <v>41323</v>
      </c>
      <c r="M331" s="29">
        <v>90</v>
      </c>
      <c r="N331" s="29"/>
      <c r="O331" s="32"/>
      <c r="P331" s="29"/>
      <c r="Q331" s="29"/>
      <c r="R331" s="29"/>
      <c r="S331" s="33" t="str">
        <f>IF(AND(Feuil2!$O331="",Feuil2!$P331="",Feuil2!$Q331="",Feuil2!$R331=""),"",O331*$O$2+$P$2*P331+$Q$2*Q331+$R$2*R331)</f>
        <v/>
      </c>
      <c r="T331" s="29" t="str">
        <f t="shared" si="5"/>
        <v/>
      </c>
      <c r="U331" s="29" t="str">
        <f>IF(Feuil2!$O331&lt;&gt;"",Feuil2!$O331*Feuil2!$M331*0.25,"")</f>
        <v/>
      </c>
      <c r="V331" s="29" t="str">
        <f>IF(Feuil2!$P331&lt;&gt;"",Feuil2!$P331*Feuil2!$M331*0.5,"")</f>
        <v/>
      </c>
      <c r="W331" s="29" t="str">
        <f>IF(Feuil2!$Q331&lt;&gt;"",Feuil2!$Q331*Feuil2!$M331*0.75,"")</f>
        <v/>
      </c>
      <c r="X331" s="29" t="str">
        <f>IF(Feuil2!$R331&lt;&gt;"",Feuil2!$R331*Feuil2!$M331*1,"")</f>
        <v/>
      </c>
      <c r="Y331" s="29" t="str">
        <f>IF(Feuil2!$N331="","",Feuil2!$M331-MAX(Feuil2!$U331:$X331))</f>
        <v/>
      </c>
      <c r="Z331" s="35"/>
      <c r="AA331" s="35"/>
      <c r="AB331" s="35"/>
      <c r="AC331" s="35"/>
      <c r="AD331" s="29"/>
      <c r="AE331" s="29"/>
      <c r="AF331" s="29"/>
      <c r="AG331" s="29"/>
      <c r="AH331" s="29"/>
    </row>
    <row r="332" spans="4:34" s="27" customFormat="1" x14ac:dyDescent="0.25">
      <c r="D332" s="29" t="s">
        <v>542</v>
      </c>
      <c r="E332" s="29" t="s">
        <v>508</v>
      </c>
      <c r="F332" s="29">
        <v>32</v>
      </c>
      <c r="G332" s="29" t="s">
        <v>523</v>
      </c>
      <c r="H332" s="30" t="s">
        <v>576</v>
      </c>
      <c r="I332" s="29" t="s">
        <v>246</v>
      </c>
      <c r="J332" s="29" t="s">
        <v>83</v>
      </c>
      <c r="K332" s="31">
        <v>41339</v>
      </c>
      <c r="L332" s="31">
        <v>41341</v>
      </c>
      <c r="M332" s="29">
        <v>90</v>
      </c>
      <c r="N332" s="29"/>
      <c r="O332" s="32"/>
      <c r="P332" s="29"/>
      <c r="Q332" s="29"/>
      <c r="R332" s="29"/>
      <c r="S332" s="33" t="str">
        <f>IF(AND(Feuil2!$O332="",Feuil2!$P332="",Feuil2!$Q332="",Feuil2!$R332=""),"",O332*$O$2+$P$2*P332+$Q$2*Q332+$R$2*R332)</f>
        <v/>
      </c>
      <c r="T332" s="29" t="str">
        <f t="shared" si="5"/>
        <v/>
      </c>
      <c r="U332" s="29" t="str">
        <f>IF(Feuil2!$O332&lt;&gt;"",Feuil2!$O332*Feuil2!$M332*0.25,"")</f>
        <v/>
      </c>
      <c r="V332" s="29" t="str">
        <f>IF(Feuil2!$P332&lt;&gt;"",Feuil2!$P332*Feuil2!$M332*0.5,"")</f>
        <v/>
      </c>
      <c r="W332" s="29" t="str">
        <f>IF(Feuil2!$Q332&lt;&gt;"",Feuil2!$Q332*Feuil2!$M332*0.75,"")</f>
        <v/>
      </c>
      <c r="X332" s="29" t="str">
        <f>IF(Feuil2!$R332&lt;&gt;"",Feuil2!$R332*Feuil2!$M332*1,"")</f>
        <v/>
      </c>
      <c r="Y332" s="29" t="str">
        <f>IF(Feuil2!$N332="","",Feuil2!$M332-MAX(Feuil2!$U332:$X332))</f>
        <v/>
      </c>
      <c r="Z332" s="35"/>
      <c r="AA332" s="35"/>
      <c r="AB332" s="35"/>
      <c r="AC332" s="35"/>
      <c r="AD332" s="29"/>
      <c r="AE332" s="29"/>
      <c r="AF332" s="29"/>
      <c r="AG332" s="29"/>
      <c r="AH332" s="29"/>
    </row>
    <row r="333" spans="4:34" s="27" customFormat="1" x14ac:dyDescent="0.25">
      <c r="D333" s="29" t="s">
        <v>542</v>
      </c>
      <c r="E333" s="29" t="s">
        <v>508</v>
      </c>
      <c r="F333" s="29">
        <v>33</v>
      </c>
      <c r="G333" s="29" t="s">
        <v>523</v>
      </c>
      <c r="H333" s="30" t="s">
        <v>590</v>
      </c>
      <c r="I333" s="29" t="s">
        <v>251</v>
      </c>
      <c r="J333" s="29" t="s">
        <v>15</v>
      </c>
      <c r="K333" s="31">
        <v>41319</v>
      </c>
      <c r="L333" s="31">
        <v>41321</v>
      </c>
      <c r="M333" s="29">
        <v>90</v>
      </c>
      <c r="N333" s="29"/>
      <c r="O333" s="32"/>
      <c r="P333" s="29"/>
      <c r="Q333" s="29"/>
      <c r="R333" s="29"/>
      <c r="S333" s="33" t="str">
        <f>IF(AND(Feuil2!$O333="",Feuil2!$P333="",Feuil2!$Q333="",Feuil2!$R333=""),"",O333*$O$2+$P$2*P333+$Q$2*Q333+$R$2*R333)</f>
        <v/>
      </c>
      <c r="T333" s="29" t="str">
        <f t="shared" si="5"/>
        <v/>
      </c>
      <c r="U333" s="29" t="str">
        <f>IF(Feuil2!$O333&lt;&gt;"",Feuil2!$O333*Feuil2!$M333*0.25,"")</f>
        <v/>
      </c>
      <c r="V333" s="29" t="str">
        <f>IF(Feuil2!$P333&lt;&gt;"",Feuil2!$P333*Feuil2!$M333*0.5,"")</f>
        <v/>
      </c>
      <c r="W333" s="29" t="str">
        <f>IF(Feuil2!$Q333&lt;&gt;"",Feuil2!$Q333*Feuil2!$M333*0.75,"")</f>
        <v/>
      </c>
      <c r="X333" s="29" t="str">
        <f>IF(Feuil2!$R333&lt;&gt;"",Feuil2!$R333*Feuil2!$M333*1,"")</f>
        <v/>
      </c>
      <c r="Y333" s="29" t="str">
        <f>IF(Feuil2!$N333="","",Feuil2!$M333-MAX(Feuil2!$U333:$X333))</f>
        <v/>
      </c>
      <c r="Z333" s="35"/>
      <c r="AA333" s="35"/>
      <c r="AB333" s="35"/>
      <c r="AC333" s="35"/>
      <c r="AD333" s="29"/>
      <c r="AE333" s="29"/>
      <c r="AF333" s="29"/>
      <c r="AG333" s="29"/>
      <c r="AH333" s="29"/>
    </row>
    <row r="334" spans="4:34" s="27" customFormat="1" x14ac:dyDescent="0.25">
      <c r="D334" s="29" t="s">
        <v>542</v>
      </c>
      <c r="E334" s="29" t="s">
        <v>508</v>
      </c>
      <c r="F334" s="29">
        <v>33</v>
      </c>
      <c r="G334" s="29" t="s">
        <v>523</v>
      </c>
      <c r="H334" s="30" t="s">
        <v>590</v>
      </c>
      <c r="I334" s="29" t="s">
        <v>250</v>
      </c>
      <c r="J334" s="29" t="s">
        <v>139</v>
      </c>
      <c r="K334" s="31">
        <v>41323</v>
      </c>
      <c r="L334" s="31">
        <v>41325</v>
      </c>
      <c r="M334" s="29">
        <v>90</v>
      </c>
      <c r="N334" s="29"/>
      <c r="O334" s="32"/>
      <c r="P334" s="29"/>
      <c r="Q334" s="29"/>
      <c r="R334" s="29"/>
      <c r="S334" s="33" t="str">
        <f>IF(AND(Feuil2!$O334="",Feuil2!$P334="",Feuil2!$Q334="",Feuil2!$R334=""),"",O334*$O$2+$P$2*P334+$Q$2*Q334+$R$2*R334)</f>
        <v/>
      </c>
      <c r="T334" s="29" t="str">
        <f t="shared" si="5"/>
        <v/>
      </c>
      <c r="U334" s="29" t="str">
        <f>IF(Feuil2!$O334&lt;&gt;"",Feuil2!$O334*Feuil2!$M334*0.25,"")</f>
        <v/>
      </c>
      <c r="V334" s="29" t="str">
        <f>IF(Feuil2!$P334&lt;&gt;"",Feuil2!$P334*Feuil2!$M334*0.5,"")</f>
        <v/>
      </c>
      <c r="W334" s="29" t="str">
        <f>IF(Feuil2!$Q334&lt;&gt;"",Feuil2!$Q334*Feuil2!$M334*0.75,"")</f>
        <v/>
      </c>
      <c r="X334" s="29" t="str">
        <f>IF(Feuil2!$R334&lt;&gt;"",Feuil2!$R334*Feuil2!$M334*1,"")</f>
        <v/>
      </c>
      <c r="Y334" s="29" t="str">
        <f>IF(Feuil2!$N334="","",Feuil2!$M334-MAX(Feuil2!$U334:$X334))</f>
        <v/>
      </c>
      <c r="Z334" s="35"/>
      <c r="AA334" s="35"/>
      <c r="AB334" s="35"/>
      <c r="AC334" s="35"/>
      <c r="AD334" s="29"/>
      <c r="AE334" s="29"/>
      <c r="AF334" s="29"/>
      <c r="AG334" s="29"/>
      <c r="AH334" s="29"/>
    </row>
    <row r="335" spans="4:34" s="27" customFormat="1" x14ac:dyDescent="0.25">
      <c r="D335" s="29" t="s">
        <v>542</v>
      </c>
      <c r="E335" s="29" t="s">
        <v>508</v>
      </c>
      <c r="F335" s="29">
        <v>33</v>
      </c>
      <c r="G335" s="29" t="s">
        <v>523</v>
      </c>
      <c r="H335" s="30" t="s">
        <v>590</v>
      </c>
      <c r="I335" s="29" t="s">
        <v>252</v>
      </c>
      <c r="J335" s="29" t="s">
        <v>15</v>
      </c>
      <c r="K335" s="31">
        <v>41330</v>
      </c>
      <c r="L335" s="31">
        <v>41332</v>
      </c>
      <c r="M335" s="29">
        <v>90</v>
      </c>
      <c r="N335" s="29"/>
      <c r="O335" s="32"/>
      <c r="P335" s="29"/>
      <c r="Q335" s="29"/>
      <c r="R335" s="29"/>
      <c r="S335" s="33" t="str">
        <f>IF(AND(Feuil2!$O335="",Feuil2!$P335="",Feuil2!$Q335="",Feuil2!$R335=""),"",O335*$O$2+$P$2*P335+$Q$2*Q335+$R$2*R335)</f>
        <v/>
      </c>
      <c r="T335" s="29" t="str">
        <f t="shared" si="5"/>
        <v/>
      </c>
      <c r="U335" s="29" t="str">
        <f>IF(Feuil2!$O335&lt;&gt;"",Feuil2!$O335*Feuil2!$M335*0.25,"")</f>
        <v/>
      </c>
      <c r="V335" s="29" t="str">
        <f>IF(Feuil2!$P335&lt;&gt;"",Feuil2!$P335*Feuil2!$M335*0.5,"")</f>
        <v/>
      </c>
      <c r="W335" s="29" t="str">
        <f>IF(Feuil2!$Q335&lt;&gt;"",Feuil2!$Q335*Feuil2!$M335*0.75,"")</f>
        <v/>
      </c>
      <c r="X335" s="29" t="str">
        <f>IF(Feuil2!$R335&lt;&gt;"",Feuil2!$R335*Feuil2!$M335*1,"")</f>
        <v/>
      </c>
      <c r="Y335" s="29" t="str">
        <f>IF(Feuil2!$N335="","",Feuil2!$M335-MAX(Feuil2!$U335:$X335))</f>
        <v/>
      </c>
      <c r="Z335" s="35"/>
      <c r="AA335" s="35"/>
      <c r="AB335" s="35"/>
      <c r="AC335" s="35"/>
      <c r="AD335" s="29"/>
      <c r="AE335" s="29"/>
      <c r="AF335" s="29"/>
      <c r="AG335" s="29"/>
      <c r="AH335" s="29"/>
    </row>
    <row r="336" spans="4:34" s="27" customFormat="1" x14ac:dyDescent="0.25">
      <c r="D336" s="29" t="s">
        <v>542</v>
      </c>
      <c r="E336" s="29" t="s">
        <v>508</v>
      </c>
      <c r="F336" s="29">
        <v>33</v>
      </c>
      <c r="G336" s="29" t="s">
        <v>523</v>
      </c>
      <c r="H336" s="30" t="s">
        <v>590</v>
      </c>
      <c r="I336" s="29" t="s">
        <v>253</v>
      </c>
      <c r="J336" s="29" t="s">
        <v>7</v>
      </c>
      <c r="K336" s="31">
        <v>41338</v>
      </c>
      <c r="L336" s="31">
        <v>41340</v>
      </c>
      <c r="M336" s="29">
        <v>90</v>
      </c>
      <c r="N336" s="29"/>
      <c r="O336" s="32"/>
      <c r="P336" s="29"/>
      <c r="Q336" s="29"/>
      <c r="R336" s="29"/>
      <c r="S336" s="33" t="str">
        <f>IF(AND(Feuil2!$O336="",Feuil2!$P336="",Feuil2!$Q336="",Feuil2!$R336=""),"",O336*$O$2+$P$2*P336+$Q$2*Q336+$R$2*R336)</f>
        <v/>
      </c>
      <c r="T336" s="29" t="str">
        <f t="shared" si="5"/>
        <v/>
      </c>
      <c r="U336" s="29" t="str">
        <f>IF(Feuil2!$O336&lt;&gt;"",Feuil2!$O336*Feuil2!$M336*0.25,"")</f>
        <v/>
      </c>
      <c r="V336" s="29" t="str">
        <f>IF(Feuil2!$P336&lt;&gt;"",Feuil2!$P336*Feuil2!$M336*0.5,"")</f>
        <v/>
      </c>
      <c r="W336" s="29" t="str">
        <f>IF(Feuil2!$Q336&lt;&gt;"",Feuil2!$Q336*Feuil2!$M336*0.75,"")</f>
        <v/>
      </c>
      <c r="X336" s="29" t="str">
        <f>IF(Feuil2!$R336&lt;&gt;"",Feuil2!$R336*Feuil2!$M336*1,"")</f>
        <v/>
      </c>
      <c r="Y336" s="29" t="str">
        <f>IF(Feuil2!$N336="","",Feuil2!$M336-MAX(Feuil2!$U336:$X336))</f>
        <v/>
      </c>
      <c r="Z336" s="35"/>
      <c r="AA336" s="35"/>
      <c r="AB336" s="35"/>
      <c r="AC336" s="35"/>
      <c r="AD336" s="29"/>
      <c r="AE336" s="29"/>
      <c r="AF336" s="29"/>
      <c r="AG336" s="29"/>
      <c r="AH336" s="29"/>
    </row>
    <row r="337" spans="4:34" s="27" customFormat="1" x14ac:dyDescent="0.25">
      <c r="D337" s="29" t="s">
        <v>542</v>
      </c>
      <c r="E337" s="29" t="s">
        <v>508</v>
      </c>
      <c r="F337" s="29">
        <v>33</v>
      </c>
      <c r="G337" s="29" t="s">
        <v>523</v>
      </c>
      <c r="H337" s="30" t="s">
        <v>591</v>
      </c>
      <c r="I337" s="29" t="s">
        <v>254</v>
      </c>
      <c r="J337" s="29" t="s">
        <v>15</v>
      </c>
      <c r="K337" s="31">
        <v>41319</v>
      </c>
      <c r="L337" s="31">
        <v>41321</v>
      </c>
      <c r="M337" s="29">
        <v>90</v>
      </c>
      <c r="N337" s="29"/>
      <c r="O337" s="32"/>
      <c r="P337" s="29"/>
      <c r="Q337" s="29"/>
      <c r="R337" s="29"/>
      <c r="S337" s="33" t="str">
        <f>IF(AND(Feuil2!$O337="",Feuil2!$P337="",Feuil2!$Q337="",Feuil2!$R337=""),"",O337*$O$2+$P$2*P337+$Q$2*Q337+$R$2*R337)</f>
        <v/>
      </c>
      <c r="T337" s="29" t="str">
        <f t="shared" si="5"/>
        <v/>
      </c>
      <c r="U337" s="29" t="str">
        <f>IF(Feuil2!$O337&lt;&gt;"",Feuil2!$O337*Feuil2!$M337*0.25,"")</f>
        <v/>
      </c>
      <c r="V337" s="29" t="str">
        <f>IF(Feuil2!$P337&lt;&gt;"",Feuil2!$P337*Feuil2!$M337*0.5,"")</f>
        <v/>
      </c>
      <c r="W337" s="29" t="str">
        <f>IF(Feuil2!$Q337&lt;&gt;"",Feuil2!$Q337*Feuil2!$M337*0.75,"")</f>
        <v/>
      </c>
      <c r="X337" s="29" t="str">
        <f>IF(Feuil2!$R337&lt;&gt;"",Feuil2!$R337*Feuil2!$M337*1,"")</f>
        <v/>
      </c>
      <c r="Y337" s="29" t="str">
        <f>IF(Feuil2!$N337="","",Feuil2!$M337-MAX(Feuil2!$U337:$X337))</f>
        <v/>
      </c>
      <c r="Z337" s="35"/>
      <c r="AA337" s="35"/>
      <c r="AB337" s="35"/>
      <c r="AC337" s="35"/>
      <c r="AD337" s="29"/>
      <c r="AE337" s="29"/>
      <c r="AF337" s="29"/>
      <c r="AG337" s="29"/>
      <c r="AH337" s="29"/>
    </row>
    <row r="338" spans="4:34" s="27" customFormat="1" x14ac:dyDescent="0.25">
      <c r="D338" s="29" t="s">
        <v>542</v>
      </c>
      <c r="E338" s="29" t="s">
        <v>508</v>
      </c>
      <c r="F338" s="29">
        <v>33</v>
      </c>
      <c r="G338" s="29" t="s">
        <v>523</v>
      </c>
      <c r="H338" s="30" t="s">
        <v>591</v>
      </c>
      <c r="I338" s="29" t="s">
        <v>255</v>
      </c>
      <c r="J338" s="29" t="s">
        <v>256</v>
      </c>
      <c r="K338" s="31">
        <v>41339</v>
      </c>
      <c r="L338" s="31">
        <v>41341</v>
      </c>
      <c r="M338" s="29">
        <v>90</v>
      </c>
      <c r="N338" s="29"/>
      <c r="O338" s="32"/>
      <c r="P338" s="29"/>
      <c r="Q338" s="29"/>
      <c r="R338" s="29"/>
      <c r="S338" s="33" t="str">
        <f>IF(AND(Feuil2!$O338="",Feuil2!$P338="",Feuil2!$Q338="",Feuil2!$R338=""),"",O338*$O$2+$P$2*P338+$Q$2*Q338+$R$2*R338)</f>
        <v/>
      </c>
      <c r="T338" s="29" t="str">
        <f t="shared" si="5"/>
        <v/>
      </c>
      <c r="U338" s="29" t="str">
        <f>IF(Feuil2!$O338&lt;&gt;"",Feuil2!$O338*Feuil2!$M338*0.25,"")</f>
        <v/>
      </c>
      <c r="V338" s="29" t="str">
        <f>IF(Feuil2!$P338&lt;&gt;"",Feuil2!$P338*Feuil2!$M338*0.5,"")</f>
        <v/>
      </c>
      <c r="W338" s="29" t="str">
        <f>IF(Feuil2!$Q338&lt;&gt;"",Feuil2!$Q338*Feuil2!$M338*0.75,"")</f>
        <v/>
      </c>
      <c r="X338" s="29" t="str">
        <f>IF(Feuil2!$R338&lt;&gt;"",Feuil2!$R338*Feuil2!$M338*1,"")</f>
        <v/>
      </c>
      <c r="Y338" s="29" t="str">
        <f>IF(Feuil2!$N338="","",Feuil2!$M338-MAX(Feuil2!$U338:$X338))</f>
        <v/>
      </c>
      <c r="Z338" s="35"/>
      <c r="AA338" s="35"/>
      <c r="AB338" s="35"/>
      <c r="AC338" s="35"/>
      <c r="AD338" s="29"/>
      <c r="AE338" s="29"/>
      <c r="AF338" s="29"/>
      <c r="AG338" s="29"/>
      <c r="AH338" s="29"/>
    </row>
    <row r="339" spans="4:34" s="27" customFormat="1" x14ac:dyDescent="0.25">
      <c r="D339" s="29" t="s">
        <v>542</v>
      </c>
      <c r="E339" s="29" t="s">
        <v>508</v>
      </c>
      <c r="F339" s="29">
        <v>34</v>
      </c>
      <c r="G339" s="29" t="s">
        <v>523</v>
      </c>
      <c r="H339" s="30" t="s">
        <v>600</v>
      </c>
      <c r="I339" s="29" t="s">
        <v>258</v>
      </c>
      <c r="J339" s="29" t="s">
        <v>5</v>
      </c>
      <c r="K339" s="31">
        <v>41323</v>
      </c>
      <c r="L339" s="31">
        <v>41325</v>
      </c>
      <c r="M339" s="29">
        <v>90</v>
      </c>
      <c r="N339" s="29"/>
      <c r="O339" s="32"/>
      <c r="P339" s="29"/>
      <c r="Q339" s="29"/>
      <c r="R339" s="29"/>
      <c r="S339" s="33" t="str">
        <f>IF(AND(Feuil2!$O339="",Feuil2!$P339="",Feuil2!$Q339="",Feuil2!$R339=""),"",O339*$O$2+$P$2*P339+$Q$2*Q339+$R$2*R339)</f>
        <v/>
      </c>
      <c r="T339" s="29" t="str">
        <f t="shared" si="5"/>
        <v/>
      </c>
      <c r="U339" s="29" t="str">
        <f>IF(Feuil2!$O339&lt;&gt;"",Feuil2!$O339*Feuil2!$M339*0.25,"")</f>
        <v/>
      </c>
      <c r="V339" s="29" t="str">
        <f>IF(Feuil2!$P339&lt;&gt;"",Feuil2!$P339*Feuil2!$M339*0.5,"")</f>
        <v/>
      </c>
      <c r="W339" s="29" t="str">
        <f>IF(Feuil2!$Q339&lt;&gt;"",Feuil2!$Q339*Feuil2!$M339*0.75,"")</f>
        <v/>
      </c>
      <c r="X339" s="29" t="str">
        <f>IF(Feuil2!$R339&lt;&gt;"",Feuil2!$R339*Feuil2!$M339*1,"")</f>
        <v/>
      </c>
      <c r="Y339" s="29" t="str">
        <f>IF(Feuil2!$N339="","",Feuil2!$M339-MAX(Feuil2!$U339:$X339))</f>
        <v/>
      </c>
      <c r="Z339" s="35"/>
      <c r="AA339" s="35"/>
      <c r="AB339" s="35"/>
      <c r="AC339" s="35"/>
      <c r="AD339" s="29"/>
      <c r="AE339" s="29"/>
      <c r="AF339" s="29"/>
      <c r="AG339" s="29"/>
      <c r="AH339" s="29"/>
    </row>
    <row r="340" spans="4:34" s="27" customFormat="1" x14ac:dyDescent="0.25">
      <c r="D340" s="29" t="s">
        <v>507</v>
      </c>
      <c r="E340" s="29" t="s">
        <v>508</v>
      </c>
      <c r="F340" s="29">
        <v>41</v>
      </c>
      <c r="G340" s="29" t="s">
        <v>523</v>
      </c>
      <c r="H340" s="30" t="s">
        <v>524</v>
      </c>
      <c r="I340" s="29" t="s">
        <v>82</v>
      </c>
      <c r="J340" s="29" t="s">
        <v>9</v>
      </c>
      <c r="K340" s="31">
        <v>41316</v>
      </c>
      <c r="L340" s="31">
        <v>41319</v>
      </c>
      <c r="M340" s="29">
        <v>90</v>
      </c>
      <c r="N340" s="29"/>
      <c r="O340" s="32"/>
      <c r="P340" s="29"/>
      <c r="Q340" s="29"/>
      <c r="R340" s="29"/>
      <c r="S340" s="33" t="str">
        <f>IF(AND(Feuil2!$O340="",Feuil2!$P340="",Feuil2!$Q340="",Feuil2!$R340=""),"",O340*$O$2+$P$2*P340+$Q$2*Q340+$R$2*R340)</f>
        <v/>
      </c>
      <c r="T340" s="29" t="str">
        <f t="shared" si="5"/>
        <v/>
      </c>
      <c r="U340" s="29" t="str">
        <f>IF(Feuil2!$O340&lt;&gt;"",Feuil2!$O340*Feuil2!$M340*0.25,"")</f>
        <v/>
      </c>
      <c r="V340" s="29" t="str">
        <f>IF(Feuil2!$P340&lt;&gt;"",Feuil2!$P340*Feuil2!$M340*0.5,"")</f>
        <v/>
      </c>
      <c r="W340" s="29" t="str">
        <f>IF(Feuil2!$Q340&lt;&gt;"",Feuil2!$Q340*Feuil2!$M340*0.75,"")</f>
        <v/>
      </c>
      <c r="X340" s="29" t="str">
        <f>IF(Feuil2!$R340&lt;&gt;"",Feuil2!$R340*Feuil2!$M340*1,"")</f>
        <v/>
      </c>
      <c r="Y340" s="29" t="str">
        <f>IF(Feuil2!$N340="","",Feuil2!$M340-MAX(Feuil2!$U340:$X340))</f>
        <v/>
      </c>
      <c r="Z340" s="35"/>
      <c r="AA340" s="35"/>
      <c r="AB340" s="35"/>
      <c r="AC340" s="35"/>
      <c r="AD340" s="29"/>
      <c r="AE340" s="29"/>
      <c r="AF340" s="29"/>
      <c r="AG340" s="29"/>
      <c r="AH340" s="29"/>
    </row>
    <row r="341" spans="4:34" s="27" customFormat="1" x14ac:dyDescent="0.25">
      <c r="D341" s="29" t="s">
        <v>542</v>
      </c>
      <c r="E341" s="29" t="s">
        <v>508</v>
      </c>
      <c r="F341" s="29">
        <v>33</v>
      </c>
      <c r="G341" s="29" t="s">
        <v>523</v>
      </c>
      <c r="H341" s="30" t="s">
        <v>590</v>
      </c>
      <c r="I341" s="29" t="s">
        <v>233</v>
      </c>
      <c r="J341" s="29" t="s">
        <v>9</v>
      </c>
      <c r="K341" s="31">
        <v>41330</v>
      </c>
      <c r="L341" s="31">
        <v>41332</v>
      </c>
      <c r="M341" s="29">
        <v>89</v>
      </c>
      <c r="N341" s="29"/>
      <c r="O341" s="32"/>
      <c r="P341" s="29"/>
      <c r="Q341" s="29"/>
      <c r="R341" s="29"/>
      <c r="S341" s="33" t="str">
        <f>IF(AND(Feuil2!$O341="",Feuil2!$P341="",Feuil2!$Q341="",Feuil2!$R341=""),"",O341*$O$2+$P$2*P341+$Q$2*Q341+$R$2*R341)</f>
        <v/>
      </c>
      <c r="T341" s="29" t="str">
        <f t="shared" si="5"/>
        <v/>
      </c>
      <c r="U341" s="29" t="str">
        <f>IF(Feuil2!$O341&lt;&gt;"",Feuil2!$O341*Feuil2!$M341*0.25,"")</f>
        <v/>
      </c>
      <c r="V341" s="29" t="str">
        <f>IF(Feuil2!$P341&lt;&gt;"",Feuil2!$P341*Feuil2!$M341*0.5,"")</f>
        <v/>
      </c>
      <c r="W341" s="29" t="str">
        <f>IF(Feuil2!$Q341&lt;&gt;"",Feuil2!$Q341*Feuil2!$M341*0.75,"")</f>
        <v/>
      </c>
      <c r="X341" s="29" t="str">
        <f>IF(Feuil2!$R341&lt;&gt;"",Feuil2!$R341*Feuil2!$M341*1,"")</f>
        <v/>
      </c>
      <c r="Y341" s="29" t="str">
        <f>IF(Feuil2!$N341="","",Feuil2!$M341-MAX(Feuil2!$U341:$X341))</f>
        <v/>
      </c>
      <c r="Z341" s="35"/>
      <c r="AA341" s="35"/>
      <c r="AB341" s="35"/>
      <c r="AC341" s="35"/>
      <c r="AD341" s="29"/>
      <c r="AE341" s="29"/>
      <c r="AF341" s="29"/>
      <c r="AG341" s="29"/>
      <c r="AH341" s="29"/>
    </row>
    <row r="342" spans="4:34" s="27" customFormat="1" x14ac:dyDescent="0.25">
      <c r="D342" s="29" t="s">
        <v>542</v>
      </c>
      <c r="E342" s="29" t="s">
        <v>508</v>
      </c>
      <c r="F342" s="29">
        <v>33</v>
      </c>
      <c r="G342" s="29" t="s">
        <v>523</v>
      </c>
      <c r="H342" s="30" t="s">
        <v>591</v>
      </c>
      <c r="I342" s="29" t="s">
        <v>234</v>
      </c>
      <c r="J342" s="29" t="s">
        <v>15</v>
      </c>
      <c r="K342" s="31">
        <v>41331</v>
      </c>
      <c r="L342" s="31">
        <v>41333</v>
      </c>
      <c r="M342" s="29">
        <v>89</v>
      </c>
      <c r="N342" s="29"/>
      <c r="O342" s="32"/>
      <c r="P342" s="29"/>
      <c r="Q342" s="29"/>
      <c r="R342" s="29"/>
      <c r="S342" s="33" t="str">
        <f>IF(AND(Feuil2!$O342="",Feuil2!$P342="",Feuil2!$Q342="",Feuil2!$R342=""),"",O342*$O$2+$P$2*P342+$Q$2*Q342+$R$2*R342)</f>
        <v/>
      </c>
      <c r="T342" s="29" t="str">
        <f t="shared" si="5"/>
        <v/>
      </c>
      <c r="U342" s="29" t="str">
        <f>IF(Feuil2!$O342&lt;&gt;"",Feuil2!$O342*Feuil2!$M342*0.25,"")</f>
        <v/>
      </c>
      <c r="V342" s="29" t="str">
        <f>IF(Feuil2!$P342&lt;&gt;"",Feuil2!$P342*Feuil2!$M342*0.5,"")</f>
        <v/>
      </c>
      <c r="W342" s="29" t="str">
        <f>IF(Feuil2!$Q342&lt;&gt;"",Feuil2!$Q342*Feuil2!$M342*0.75,"")</f>
        <v/>
      </c>
      <c r="X342" s="29" t="str">
        <f>IF(Feuil2!$R342&lt;&gt;"",Feuil2!$R342*Feuil2!$M342*1,"")</f>
        <v/>
      </c>
      <c r="Y342" s="29" t="str">
        <f>IF(Feuil2!$N342="","",Feuil2!$M342-MAX(Feuil2!$U342:$X342))</f>
        <v/>
      </c>
      <c r="Z342" s="35"/>
      <c r="AA342" s="35"/>
      <c r="AB342" s="35"/>
      <c r="AC342" s="35"/>
      <c r="AD342" s="29"/>
      <c r="AE342" s="29"/>
      <c r="AF342" s="29"/>
      <c r="AG342" s="29"/>
      <c r="AH342" s="29"/>
    </row>
    <row r="343" spans="4:34" s="27" customFormat="1" x14ac:dyDescent="0.25">
      <c r="D343" s="29" t="s">
        <v>542</v>
      </c>
      <c r="E343" s="29" t="s">
        <v>508</v>
      </c>
      <c r="F343" s="29">
        <v>34</v>
      </c>
      <c r="G343" s="29" t="s">
        <v>523</v>
      </c>
      <c r="H343" s="30" t="s">
        <v>600</v>
      </c>
      <c r="I343" s="29" t="s">
        <v>235</v>
      </c>
      <c r="J343" s="29" t="s">
        <v>7</v>
      </c>
      <c r="K343" s="31">
        <v>41337</v>
      </c>
      <c r="L343" s="31">
        <v>41339</v>
      </c>
      <c r="M343" s="29">
        <v>89</v>
      </c>
      <c r="N343" s="29"/>
      <c r="O343" s="32"/>
      <c r="P343" s="29"/>
      <c r="Q343" s="29"/>
      <c r="R343" s="29"/>
      <c r="S343" s="33" t="str">
        <f>IF(AND(Feuil2!$O343="",Feuil2!$P343="",Feuil2!$Q343="",Feuil2!$R343=""),"",O343*$O$2+$P$2*P343+$Q$2*Q343+$R$2*R343)</f>
        <v/>
      </c>
      <c r="T343" s="29" t="str">
        <f t="shared" si="5"/>
        <v/>
      </c>
      <c r="U343" s="29" t="str">
        <f>IF(Feuil2!$O343&lt;&gt;"",Feuil2!$O343*Feuil2!$M343*0.25,"")</f>
        <v/>
      </c>
      <c r="V343" s="29" t="str">
        <f>IF(Feuil2!$P343&lt;&gt;"",Feuil2!$P343*Feuil2!$M343*0.5,"")</f>
        <v/>
      </c>
      <c r="W343" s="29" t="str">
        <f>IF(Feuil2!$Q343&lt;&gt;"",Feuil2!$Q343*Feuil2!$M343*0.75,"")</f>
        <v/>
      </c>
      <c r="X343" s="29" t="str">
        <f>IF(Feuil2!$R343&lt;&gt;"",Feuil2!$R343*Feuil2!$M343*1,"")</f>
        <v/>
      </c>
      <c r="Y343" s="29" t="str">
        <f>IF(Feuil2!$N343="","",Feuil2!$M343-MAX(Feuil2!$U343:$X343))</f>
        <v/>
      </c>
      <c r="Z343" s="35"/>
      <c r="AA343" s="35"/>
      <c r="AB343" s="35"/>
      <c r="AC343" s="35"/>
      <c r="AD343" s="29"/>
      <c r="AE343" s="29"/>
      <c r="AF343" s="29"/>
      <c r="AG343" s="29"/>
      <c r="AH343" s="29"/>
    </row>
    <row r="344" spans="4:34" s="27" customFormat="1" x14ac:dyDescent="0.25">
      <c r="D344" s="29" t="s">
        <v>542</v>
      </c>
      <c r="E344" s="29" t="s">
        <v>508</v>
      </c>
      <c r="F344" s="29">
        <v>32</v>
      </c>
      <c r="G344" s="29" t="s">
        <v>517</v>
      </c>
      <c r="H344" s="30" t="s">
        <v>655</v>
      </c>
      <c r="I344" s="29" t="s">
        <v>190</v>
      </c>
      <c r="J344" s="29" t="s">
        <v>7</v>
      </c>
      <c r="K344" s="31">
        <v>41337</v>
      </c>
      <c r="L344" s="31">
        <v>41340</v>
      </c>
      <c r="M344" s="29">
        <v>88</v>
      </c>
      <c r="N344" s="29"/>
      <c r="O344" s="32"/>
      <c r="P344" s="29"/>
      <c r="Q344" s="29"/>
      <c r="R344" s="29"/>
      <c r="S344" s="33" t="str">
        <f>IF(AND(Feuil2!$O344="",Feuil2!$P344="",Feuil2!$Q344="",Feuil2!$R344=""),"",O344*$O$2+$P$2*P344+$Q$2*Q344+$R$2*R344)</f>
        <v/>
      </c>
      <c r="T344" s="29" t="str">
        <f t="shared" si="5"/>
        <v/>
      </c>
      <c r="U344" s="29" t="str">
        <f>IF(Feuil2!$O344&lt;&gt;"",Feuil2!$O344*Feuil2!$M344*0.25,"")</f>
        <v/>
      </c>
      <c r="V344" s="29" t="str">
        <f>IF(Feuil2!$P344&lt;&gt;"",Feuil2!$P344*Feuil2!$M344*0.5,"")</f>
        <v/>
      </c>
      <c r="W344" s="29" t="str">
        <f>IF(Feuil2!$Q344&lt;&gt;"",Feuil2!$Q344*Feuil2!$M344*0.75,"")</f>
        <v/>
      </c>
      <c r="X344" s="29" t="str">
        <f>IF(Feuil2!$R344&lt;&gt;"",Feuil2!$R344*Feuil2!$M344*1,"")</f>
        <v/>
      </c>
      <c r="Y344" s="29" t="str">
        <f>IF(Feuil2!$N344="","",Feuil2!$M344-MAX(Feuil2!$U344:$X344))</f>
        <v/>
      </c>
      <c r="Z344" s="35"/>
      <c r="AA344" s="35"/>
      <c r="AB344" s="35"/>
      <c r="AC344" s="35"/>
      <c r="AD344" s="29"/>
      <c r="AE344" s="29"/>
      <c r="AF344" s="29"/>
      <c r="AG344" s="29"/>
      <c r="AH344" s="29"/>
    </row>
    <row r="345" spans="4:34" s="27" customFormat="1" x14ac:dyDescent="0.25">
      <c r="D345" s="29" t="s">
        <v>542</v>
      </c>
      <c r="E345" s="29" t="s">
        <v>508</v>
      </c>
      <c r="F345" s="29">
        <v>32</v>
      </c>
      <c r="G345" s="29" t="s">
        <v>517</v>
      </c>
      <c r="H345" s="30" t="s">
        <v>656</v>
      </c>
      <c r="I345" s="29" t="s">
        <v>191</v>
      </c>
      <c r="J345" s="29" t="s">
        <v>7</v>
      </c>
      <c r="K345" s="31">
        <v>41337</v>
      </c>
      <c r="L345" s="31">
        <v>41339</v>
      </c>
      <c r="M345" s="29">
        <v>88</v>
      </c>
      <c r="N345" s="29"/>
      <c r="O345" s="32"/>
      <c r="P345" s="29"/>
      <c r="Q345" s="29"/>
      <c r="R345" s="29"/>
      <c r="S345" s="33" t="str">
        <f>IF(AND(Feuil2!$O345="",Feuil2!$P345="",Feuil2!$Q345="",Feuil2!$R345=""),"",O345*$O$2+$P$2*P345+$Q$2*Q345+$R$2*R345)</f>
        <v/>
      </c>
      <c r="T345" s="29" t="str">
        <f t="shared" si="5"/>
        <v/>
      </c>
      <c r="U345" s="29" t="str">
        <f>IF(Feuil2!$O345&lt;&gt;"",Feuil2!$O345*Feuil2!$M345*0.25,"")</f>
        <v/>
      </c>
      <c r="V345" s="29" t="str">
        <f>IF(Feuil2!$P345&lt;&gt;"",Feuil2!$P345*Feuil2!$M345*0.5,"")</f>
        <v/>
      </c>
      <c r="W345" s="29" t="str">
        <f>IF(Feuil2!$Q345&lt;&gt;"",Feuil2!$Q345*Feuil2!$M345*0.75,"")</f>
        <v/>
      </c>
      <c r="X345" s="29" t="str">
        <f>IF(Feuil2!$R345&lt;&gt;"",Feuil2!$R345*Feuil2!$M345*1,"")</f>
        <v/>
      </c>
      <c r="Y345" s="29" t="str">
        <f>IF(Feuil2!$N345="","",Feuil2!$M345-MAX(Feuil2!$U345:$X345))</f>
        <v/>
      </c>
      <c r="Z345" s="35"/>
      <c r="AA345" s="35"/>
      <c r="AB345" s="35"/>
      <c r="AC345" s="35"/>
      <c r="AD345" s="29"/>
      <c r="AE345" s="29"/>
      <c r="AF345" s="29"/>
      <c r="AG345" s="29"/>
      <c r="AH345" s="29"/>
    </row>
    <row r="346" spans="4:34" s="27" customFormat="1" x14ac:dyDescent="0.25">
      <c r="D346" s="29" t="s">
        <v>542</v>
      </c>
      <c r="E346" s="29" t="s">
        <v>508</v>
      </c>
      <c r="F346" s="29">
        <v>31</v>
      </c>
      <c r="G346" s="29" t="s">
        <v>511</v>
      </c>
      <c r="H346" s="30" t="s">
        <v>552</v>
      </c>
      <c r="I346" s="29" t="s">
        <v>110</v>
      </c>
      <c r="J346" s="29" t="s">
        <v>6</v>
      </c>
      <c r="K346" s="31">
        <v>41319</v>
      </c>
      <c r="L346" s="31">
        <v>41320</v>
      </c>
      <c r="M346" s="29">
        <v>84</v>
      </c>
      <c r="N346" s="29"/>
      <c r="O346" s="32"/>
      <c r="P346" s="29"/>
      <c r="Q346" s="29"/>
      <c r="R346" s="29"/>
      <c r="S346" s="33" t="str">
        <f>IF(AND(Feuil2!$O346="",Feuil2!$P346="",Feuil2!$Q346="",Feuil2!$R346=""),"",O346*$O$2+$P$2*P346+$Q$2*Q346+$R$2*R346)</f>
        <v/>
      </c>
      <c r="T346" s="29" t="str">
        <f t="shared" si="5"/>
        <v/>
      </c>
      <c r="U346" s="29" t="str">
        <f>IF(Feuil2!$O346&lt;&gt;"",Feuil2!$O346*Feuil2!$M346*0.25,"")</f>
        <v/>
      </c>
      <c r="V346" s="29" t="str">
        <f>IF(Feuil2!$P346&lt;&gt;"",Feuil2!$P346*Feuil2!$M346*0.5,"")</f>
        <v/>
      </c>
      <c r="W346" s="29" t="str">
        <f>IF(Feuil2!$Q346&lt;&gt;"",Feuil2!$Q346*Feuil2!$M346*0.75,"")</f>
        <v/>
      </c>
      <c r="X346" s="29" t="str">
        <f>IF(Feuil2!$R346&lt;&gt;"",Feuil2!$R346*Feuil2!$M346*1,"")</f>
        <v/>
      </c>
      <c r="Y346" s="29" t="str">
        <f>IF(Feuil2!$N346="","",Feuil2!$M346-MAX(Feuil2!$U346:$X346))</f>
        <v/>
      </c>
      <c r="Z346" s="35"/>
      <c r="AA346" s="35"/>
      <c r="AB346" s="35"/>
      <c r="AC346" s="35"/>
      <c r="AD346" s="29"/>
      <c r="AE346" s="29"/>
      <c r="AF346" s="29"/>
      <c r="AG346" s="29"/>
      <c r="AH346" s="29"/>
    </row>
    <row r="347" spans="4:34" s="27" customFormat="1" x14ac:dyDescent="0.25">
      <c r="D347" s="29" t="s">
        <v>542</v>
      </c>
      <c r="E347" s="29" t="s">
        <v>508</v>
      </c>
      <c r="F347" s="29">
        <v>31</v>
      </c>
      <c r="G347" s="29" t="s">
        <v>523</v>
      </c>
      <c r="H347" s="30" t="s">
        <v>567</v>
      </c>
      <c r="I347" s="29" t="s">
        <v>189</v>
      </c>
      <c r="J347" s="29" t="s">
        <v>9</v>
      </c>
      <c r="K347" s="31">
        <v>41321</v>
      </c>
      <c r="L347" s="31">
        <v>41323</v>
      </c>
      <c r="M347" s="29">
        <v>84</v>
      </c>
      <c r="N347" s="29"/>
      <c r="O347" s="32"/>
      <c r="P347" s="29"/>
      <c r="Q347" s="29"/>
      <c r="R347" s="29"/>
      <c r="S347" s="33" t="str">
        <f>IF(AND(Feuil2!$O347="",Feuil2!$P347="",Feuil2!$Q347="",Feuil2!$R347=""),"",O347*$O$2+$P$2*P347+$Q$2*Q347+$R$2*R347)</f>
        <v/>
      </c>
      <c r="T347" s="29" t="str">
        <f t="shared" si="5"/>
        <v/>
      </c>
      <c r="U347" s="29" t="str">
        <f>IF(Feuil2!$O347&lt;&gt;"",Feuil2!$O347*Feuil2!$M347*0.25,"")</f>
        <v/>
      </c>
      <c r="V347" s="29" t="str">
        <f>IF(Feuil2!$P347&lt;&gt;"",Feuil2!$P347*Feuil2!$M347*0.5,"")</f>
        <v/>
      </c>
      <c r="W347" s="29" t="str">
        <f>IF(Feuil2!$Q347&lt;&gt;"",Feuil2!$Q347*Feuil2!$M347*0.75,"")</f>
        <v/>
      </c>
      <c r="X347" s="29" t="str">
        <f>IF(Feuil2!$R347&lt;&gt;"",Feuil2!$R347*Feuil2!$M347*1,"")</f>
        <v/>
      </c>
      <c r="Y347" s="29" t="str">
        <f>IF(Feuil2!$N347="","",Feuil2!$M347-MAX(Feuil2!$U347:$X347))</f>
        <v/>
      </c>
      <c r="Z347" s="35"/>
      <c r="AA347" s="35"/>
      <c r="AB347" s="35"/>
      <c r="AC347" s="35"/>
      <c r="AD347" s="29"/>
      <c r="AE347" s="29"/>
      <c r="AF347" s="29"/>
      <c r="AG347" s="29"/>
      <c r="AH347" s="29"/>
    </row>
    <row r="348" spans="4:34" s="27" customFormat="1" x14ac:dyDescent="0.25">
      <c r="D348" s="29" t="s">
        <v>542</v>
      </c>
      <c r="E348" s="29" t="s">
        <v>508</v>
      </c>
      <c r="F348" s="29">
        <v>31</v>
      </c>
      <c r="G348" s="29" t="s">
        <v>518</v>
      </c>
      <c r="H348" s="30" t="s">
        <v>559</v>
      </c>
      <c r="I348" s="29" t="s">
        <v>209</v>
      </c>
      <c r="J348" s="29" t="s">
        <v>7</v>
      </c>
      <c r="K348" s="31">
        <v>41327</v>
      </c>
      <c r="L348" s="31">
        <v>41330</v>
      </c>
      <c r="M348" s="29">
        <v>81</v>
      </c>
      <c r="N348" s="29"/>
      <c r="O348" s="32"/>
      <c r="P348" s="29"/>
      <c r="Q348" s="29"/>
      <c r="R348" s="29"/>
      <c r="S348" s="33" t="str">
        <f>IF(AND(Feuil2!$O348="",Feuil2!$P348="",Feuil2!$Q348="",Feuil2!$R348=""),"",O348*$O$2+$P$2*P348+$Q$2*Q348+$R$2*R348)</f>
        <v/>
      </c>
      <c r="T348" s="29" t="str">
        <f t="shared" si="5"/>
        <v/>
      </c>
      <c r="U348" s="29" t="str">
        <f>IF(Feuil2!$O348&lt;&gt;"",Feuil2!$O348*Feuil2!$M348*0.25,"")</f>
        <v/>
      </c>
      <c r="V348" s="29" t="str">
        <f>IF(Feuil2!$P348&lt;&gt;"",Feuil2!$P348*Feuil2!$M348*0.5,"")</f>
        <v/>
      </c>
      <c r="W348" s="29" t="str">
        <f>IF(Feuil2!$Q348&lt;&gt;"",Feuil2!$Q348*Feuil2!$M348*0.75,"")</f>
        <v/>
      </c>
      <c r="X348" s="29" t="str">
        <f>IF(Feuil2!$R348&lt;&gt;"",Feuil2!$R348*Feuil2!$M348*1,"")</f>
        <v/>
      </c>
      <c r="Y348" s="29" t="str">
        <f>IF(Feuil2!$N348="","",Feuil2!$M348-MAX(Feuil2!$U348:$X348))</f>
        <v/>
      </c>
      <c r="Z348" s="35"/>
      <c r="AA348" s="35"/>
      <c r="AB348" s="35"/>
      <c r="AC348" s="35"/>
      <c r="AD348" s="29"/>
      <c r="AE348" s="29"/>
      <c r="AF348" s="29"/>
      <c r="AG348" s="29"/>
      <c r="AH348" s="29"/>
    </row>
    <row r="349" spans="4:34" s="27" customFormat="1" x14ac:dyDescent="0.25">
      <c r="D349" s="29" t="s">
        <v>542</v>
      </c>
      <c r="E349" s="29" t="s">
        <v>508</v>
      </c>
      <c r="F349" s="29">
        <v>31</v>
      </c>
      <c r="G349" s="29" t="s">
        <v>518</v>
      </c>
      <c r="H349" s="30" t="s">
        <v>560</v>
      </c>
      <c r="I349" s="29" t="s">
        <v>210</v>
      </c>
      <c r="J349" s="29" t="s">
        <v>7</v>
      </c>
      <c r="K349" s="31">
        <v>41333</v>
      </c>
      <c r="L349" s="31">
        <v>41335</v>
      </c>
      <c r="M349" s="29">
        <v>81</v>
      </c>
      <c r="N349" s="29"/>
      <c r="O349" s="32"/>
      <c r="P349" s="29"/>
      <c r="Q349" s="29"/>
      <c r="R349" s="29"/>
      <c r="S349" s="33" t="str">
        <f>IF(AND(Feuil2!$O349="",Feuil2!$P349="",Feuil2!$Q349="",Feuil2!$R349=""),"",O349*$O$2+$P$2*P349+$Q$2*Q349+$R$2*R349)</f>
        <v/>
      </c>
      <c r="T349" s="29" t="str">
        <f t="shared" si="5"/>
        <v/>
      </c>
      <c r="U349" s="29" t="str">
        <f>IF(Feuil2!$O349&lt;&gt;"",Feuil2!$O349*Feuil2!$M349*0.25,"")</f>
        <v/>
      </c>
      <c r="V349" s="29" t="str">
        <f>IF(Feuil2!$P349&lt;&gt;"",Feuil2!$P349*Feuil2!$M349*0.5,"")</f>
        <v/>
      </c>
      <c r="W349" s="29" t="str">
        <f>IF(Feuil2!$Q349&lt;&gt;"",Feuil2!$Q349*Feuil2!$M349*0.75,"")</f>
        <v/>
      </c>
      <c r="X349" s="29" t="str">
        <f>IF(Feuil2!$R349&lt;&gt;"",Feuil2!$R349*Feuil2!$M349*1,"")</f>
        <v/>
      </c>
      <c r="Y349" s="29" t="str">
        <f>IF(Feuil2!$N349="","",Feuil2!$M349-MAX(Feuil2!$U349:$X349))</f>
        <v/>
      </c>
      <c r="Z349" s="35"/>
      <c r="AA349" s="35"/>
      <c r="AB349" s="35"/>
      <c r="AC349" s="35"/>
      <c r="AD349" s="29"/>
      <c r="AE349" s="29"/>
      <c r="AF349" s="29"/>
      <c r="AG349" s="29"/>
      <c r="AH349" s="29"/>
    </row>
    <row r="350" spans="4:34" s="27" customFormat="1" x14ac:dyDescent="0.25">
      <c r="D350" s="29" t="s">
        <v>542</v>
      </c>
      <c r="E350" s="29" t="s">
        <v>508</v>
      </c>
      <c r="F350" s="29">
        <v>31</v>
      </c>
      <c r="G350" s="29" t="s">
        <v>518</v>
      </c>
      <c r="H350" s="30" t="s">
        <v>561</v>
      </c>
      <c r="I350" s="29" t="s">
        <v>212</v>
      </c>
      <c r="J350" s="29" t="s">
        <v>7</v>
      </c>
      <c r="K350" s="31">
        <v>41327</v>
      </c>
      <c r="L350" s="31">
        <v>41329</v>
      </c>
      <c r="M350" s="29">
        <v>81</v>
      </c>
      <c r="N350" s="29"/>
      <c r="O350" s="32"/>
      <c r="P350" s="29"/>
      <c r="Q350" s="29"/>
      <c r="R350" s="29"/>
      <c r="S350" s="33" t="str">
        <f>IF(AND(Feuil2!$O350="",Feuil2!$P350="",Feuil2!$Q350="",Feuil2!$R350=""),"",O350*$O$2+$P$2*P350+$Q$2*Q350+$R$2*R350)</f>
        <v/>
      </c>
      <c r="T350" s="29" t="str">
        <f t="shared" si="5"/>
        <v/>
      </c>
      <c r="U350" s="29" t="str">
        <f>IF(Feuil2!$O350&lt;&gt;"",Feuil2!$O350*Feuil2!$M350*0.25,"")</f>
        <v/>
      </c>
      <c r="V350" s="29" t="str">
        <f>IF(Feuil2!$P350&lt;&gt;"",Feuil2!$P350*Feuil2!$M350*0.5,"")</f>
        <v/>
      </c>
      <c r="W350" s="29" t="str">
        <f>IF(Feuil2!$Q350&lt;&gt;"",Feuil2!$Q350*Feuil2!$M350*0.75,"")</f>
        <v/>
      </c>
      <c r="X350" s="29" t="str">
        <f>IF(Feuil2!$R350&lt;&gt;"",Feuil2!$R350*Feuil2!$M350*1,"")</f>
        <v/>
      </c>
      <c r="Y350" s="29" t="str">
        <f>IF(Feuil2!$N350="","",Feuil2!$M350-MAX(Feuil2!$U350:$X350))</f>
        <v/>
      </c>
      <c r="Z350" s="35"/>
      <c r="AA350" s="35"/>
      <c r="AB350" s="35"/>
      <c r="AC350" s="35"/>
      <c r="AD350" s="29"/>
      <c r="AE350" s="29"/>
      <c r="AF350" s="29"/>
      <c r="AG350" s="29"/>
      <c r="AH350" s="29"/>
    </row>
    <row r="351" spans="4:34" s="27" customFormat="1" x14ac:dyDescent="0.25">
      <c r="D351" s="29" t="s">
        <v>542</v>
      </c>
      <c r="E351" s="29" t="s">
        <v>508</v>
      </c>
      <c r="F351" s="29">
        <v>31</v>
      </c>
      <c r="G351" s="29" t="s">
        <v>518</v>
      </c>
      <c r="H351" s="30" t="s">
        <v>562</v>
      </c>
      <c r="I351" s="29" t="s">
        <v>213</v>
      </c>
      <c r="J351" s="29" t="s">
        <v>9</v>
      </c>
      <c r="K351" s="31">
        <v>41326</v>
      </c>
      <c r="L351" s="31">
        <v>41328</v>
      </c>
      <c r="M351" s="29">
        <v>81</v>
      </c>
      <c r="N351" s="29"/>
      <c r="O351" s="32"/>
      <c r="P351" s="29"/>
      <c r="Q351" s="29"/>
      <c r="R351" s="29"/>
      <c r="S351" s="33" t="str">
        <f>IF(AND(Feuil2!$O351="",Feuil2!$P351="",Feuil2!$Q351="",Feuil2!$R351=""),"",O351*$O$2+$P$2*P351+$Q$2*Q351+$R$2*R351)</f>
        <v/>
      </c>
      <c r="T351" s="29" t="str">
        <f t="shared" si="5"/>
        <v/>
      </c>
      <c r="U351" s="29" t="str">
        <f>IF(Feuil2!$O351&lt;&gt;"",Feuil2!$O351*Feuil2!$M351*0.25,"")</f>
        <v/>
      </c>
      <c r="V351" s="29" t="str">
        <f>IF(Feuil2!$P351&lt;&gt;"",Feuil2!$P351*Feuil2!$M351*0.5,"")</f>
        <v/>
      </c>
      <c r="W351" s="29" t="str">
        <f>IF(Feuil2!$Q351&lt;&gt;"",Feuil2!$Q351*Feuil2!$M351*0.75,"")</f>
        <v/>
      </c>
      <c r="X351" s="29" t="str">
        <f>IF(Feuil2!$R351&lt;&gt;"",Feuil2!$R351*Feuil2!$M351*1,"")</f>
        <v/>
      </c>
      <c r="Y351" s="29" t="str">
        <f>IF(Feuil2!$N351="","",Feuil2!$M351-MAX(Feuil2!$U351:$X351))</f>
        <v/>
      </c>
      <c r="Z351" s="35"/>
      <c r="AA351" s="35"/>
      <c r="AB351" s="35"/>
      <c r="AC351" s="35"/>
      <c r="AD351" s="29"/>
      <c r="AE351" s="29"/>
      <c r="AF351" s="29"/>
      <c r="AG351" s="29"/>
      <c r="AH351" s="29"/>
    </row>
    <row r="352" spans="4:34" s="27" customFormat="1" x14ac:dyDescent="0.25">
      <c r="D352" s="29" t="s">
        <v>542</v>
      </c>
      <c r="E352" s="29" t="s">
        <v>508</v>
      </c>
      <c r="F352" s="29">
        <v>31</v>
      </c>
      <c r="G352" s="29" t="s">
        <v>518</v>
      </c>
      <c r="H352" s="30" t="s">
        <v>563</v>
      </c>
      <c r="I352" s="29" t="s">
        <v>214</v>
      </c>
      <c r="J352" s="29" t="s">
        <v>7</v>
      </c>
      <c r="K352" s="31">
        <v>41334</v>
      </c>
      <c r="L352" s="31">
        <v>41336</v>
      </c>
      <c r="M352" s="29">
        <v>81</v>
      </c>
      <c r="N352" s="29"/>
      <c r="O352" s="32"/>
      <c r="P352" s="29"/>
      <c r="Q352" s="29"/>
      <c r="R352" s="29"/>
      <c r="S352" s="33" t="str">
        <f>IF(AND(Feuil2!$O352="",Feuil2!$P352="",Feuil2!$Q352="",Feuil2!$R352=""),"",O352*$O$2+$P$2*P352+$Q$2*Q352+$R$2*R352)</f>
        <v/>
      </c>
      <c r="T352" s="29" t="str">
        <f t="shared" si="5"/>
        <v/>
      </c>
      <c r="U352" s="29" t="str">
        <f>IF(Feuil2!$O352&lt;&gt;"",Feuil2!$O352*Feuil2!$M352*0.25,"")</f>
        <v/>
      </c>
      <c r="V352" s="29" t="str">
        <f>IF(Feuil2!$P352&lt;&gt;"",Feuil2!$P352*Feuil2!$M352*0.5,"")</f>
        <v/>
      </c>
      <c r="W352" s="29" t="str">
        <f>IF(Feuil2!$Q352&lt;&gt;"",Feuil2!$Q352*Feuil2!$M352*0.75,"")</f>
        <v/>
      </c>
      <c r="X352" s="29" t="str">
        <f>IF(Feuil2!$R352&lt;&gt;"",Feuil2!$R352*Feuil2!$M352*1,"")</f>
        <v/>
      </c>
      <c r="Y352" s="29" t="str">
        <f>IF(Feuil2!$N352="","",Feuil2!$M352-MAX(Feuil2!$U352:$X352))</f>
        <v/>
      </c>
      <c r="Z352" s="35"/>
      <c r="AA352" s="35"/>
      <c r="AB352" s="35"/>
      <c r="AC352" s="35"/>
      <c r="AD352" s="29"/>
      <c r="AE352" s="29"/>
      <c r="AF352" s="29"/>
      <c r="AG352" s="29"/>
      <c r="AH352" s="29"/>
    </row>
    <row r="353" spans="4:34" s="27" customFormat="1" x14ac:dyDescent="0.25">
      <c r="D353" s="29" t="s">
        <v>542</v>
      </c>
      <c r="E353" s="29" t="s">
        <v>508</v>
      </c>
      <c r="F353" s="29">
        <v>31</v>
      </c>
      <c r="G353" s="29" t="s">
        <v>518</v>
      </c>
      <c r="H353" s="30" t="s">
        <v>564</v>
      </c>
      <c r="I353" s="29" t="s">
        <v>215</v>
      </c>
      <c r="J353" s="29" t="s">
        <v>7</v>
      </c>
      <c r="K353" s="31">
        <v>41333</v>
      </c>
      <c r="L353" s="31">
        <v>41336</v>
      </c>
      <c r="M353" s="29">
        <v>81</v>
      </c>
      <c r="N353" s="29"/>
      <c r="O353" s="32"/>
      <c r="P353" s="29"/>
      <c r="Q353" s="29"/>
      <c r="R353" s="29"/>
      <c r="S353" s="33" t="str">
        <f>IF(AND(Feuil2!$O353="",Feuil2!$P353="",Feuil2!$Q353="",Feuil2!$R353=""),"",O353*$O$2+$P$2*P353+$Q$2*Q353+$R$2*R353)</f>
        <v/>
      </c>
      <c r="T353" s="29" t="str">
        <f t="shared" si="5"/>
        <v/>
      </c>
      <c r="U353" s="29" t="str">
        <f>IF(Feuil2!$O353&lt;&gt;"",Feuil2!$O353*Feuil2!$M353*0.25,"")</f>
        <v/>
      </c>
      <c r="V353" s="29" t="str">
        <f>IF(Feuil2!$P353&lt;&gt;"",Feuil2!$P353*Feuil2!$M353*0.5,"")</f>
        <v/>
      </c>
      <c r="W353" s="29" t="str">
        <f>IF(Feuil2!$Q353&lt;&gt;"",Feuil2!$Q353*Feuil2!$M353*0.75,"")</f>
        <v/>
      </c>
      <c r="X353" s="29" t="str">
        <f>IF(Feuil2!$R353&lt;&gt;"",Feuil2!$R353*Feuil2!$M353*1,"")</f>
        <v/>
      </c>
      <c r="Y353" s="29" t="str">
        <f>IF(Feuil2!$N353="","",Feuil2!$M353-MAX(Feuil2!$U353:$X353))</f>
        <v/>
      </c>
      <c r="Z353" s="35"/>
      <c r="AA353" s="35"/>
      <c r="AB353" s="35"/>
      <c r="AC353" s="35"/>
      <c r="AD353" s="29"/>
      <c r="AE353" s="29"/>
      <c r="AF353" s="29"/>
      <c r="AG353" s="29"/>
      <c r="AH353" s="29"/>
    </row>
    <row r="354" spans="4:34" s="27" customFormat="1" x14ac:dyDescent="0.25">
      <c r="D354" s="29" t="s">
        <v>542</v>
      </c>
      <c r="E354" s="29" t="s">
        <v>508</v>
      </c>
      <c r="F354" s="29">
        <v>31</v>
      </c>
      <c r="G354" s="29" t="s">
        <v>518</v>
      </c>
      <c r="H354" s="30" t="s">
        <v>565</v>
      </c>
      <c r="I354" s="29" t="s">
        <v>217</v>
      </c>
      <c r="J354" s="29" t="s">
        <v>7</v>
      </c>
      <c r="K354" s="31">
        <v>41328</v>
      </c>
      <c r="L354" s="31">
        <v>41330</v>
      </c>
      <c r="M354" s="29">
        <v>81</v>
      </c>
      <c r="N354" s="29"/>
      <c r="O354" s="32"/>
      <c r="P354" s="29"/>
      <c r="Q354" s="29"/>
      <c r="R354" s="29"/>
      <c r="S354" s="33" t="str">
        <f>IF(AND(Feuil2!$O354="",Feuil2!$P354="",Feuil2!$Q354="",Feuil2!$R354=""),"",O354*$O$2+$P$2*P354+$Q$2*Q354+$R$2*R354)</f>
        <v/>
      </c>
      <c r="T354" s="29" t="str">
        <f t="shared" si="5"/>
        <v/>
      </c>
      <c r="U354" s="29" t="str">
        <f>IF(Feuil2!$O354&lt;&gt;"",Feuil2!$O354*Feuil2!$M354*0.25,"")</f>
        <v/>
      </c>
      <c r="V354" s="29" t="str">
        <f>IF(Feuil2!$P354&lt;&gt;"",Feuil2!$P354*Feuil2!$M354*0.5,"")</f>
        <v/>
      </c>
      <c r="W354" s="29" t="str">
        <f>IF(Feuil2!$Q354&lt;&gt;"",Feuil2!$Q354*Feuil2!$M354*0.75,"")</f>
        <v/>
      </c>
      <c r="X354" s="29" t="str">
        <f>IF(Feuil2!$R354&lt;&gt;"",Feuil2!$R354*Feuil2!$M354*1,"")</f>
        <v/>
      </c>
      <c r="Y354" s="29" t="str">
        <f>IF(Feuil2!$N354="","",Feuil2!$M354-MAX(Feuil2!$U354:$X354))</f>
        <v/>
      </c>
      <c r="Z354" s="35"/>
      <c r="AA354" s="35"/>
      <c r="AB354" s="35"/>
      <c r="AC354" s="35"/>
      <c r="AD354" s="29"/>
      <c r="AE354" s="29"/>
      <c r="AF354" s="29"/>
      <c r="AG354" s="29"/>
      <c r="AH354" s="29"/>
    </row>
    <row r="355" spans="4:34" s="27" customFormat="1" x14ac:dyDescent="0.25">
      <c r="D355" s="29" t="s">
        <v>542</v>
      </c>
      <c r="E355" s="29" t="s">
        <v>508</v>
      </c>
      <c r="F355" s="29">
        <v>32</v>
      </c>
      <c r="G355" s="29" t="s">
        <v>518</v>
      </c>
      <c r="H355" s="30" t="s">
        <v>570</v>
      </c>
      <c r="I355" s="29" t="s">
        <v>218</v>
      </c>
      <c r="J355" s="29" t="s">
        <v>7</v>
      </c>
      <c r="K355" s="31">
        <v>41337</v>
      </c>
      <c r="L355" s="31">
        <v>41339</v>
      </c>
      <c r="M355" s="29">
        <v>81</v>
      </c>
      <c r="N355" s="29"/>
      <c r="O355" s="32"/>
      <c r="P355" s="29"/>
      <c r="Q355" s="29"/>
      <c r="R355" s="29"/>
      <c r="S355" s="33" t="str">
        <f>IF(AND(Feuil2!$O355="",Feuil2!$P355="",Feuil2!$Q355="",Feuil2!$R355=""),"",O355*$O$2+$P$2*P355+$Q$2*Q355+$R$2*R355)</f>
        <v/>
      </c>
      <c r="T355" s="29" t="str">
        <f t="shared" si="5"/>
        <v/>
      </c>
      <c r="U355" s="29" t="str">
        <f>IF(Feuil2!$O355&lt;&gt;"",Feuil2!$O355*Feuil2!$M355*0.25,"")</f>
        <v/>
      </c>
      <c r="V355" s="29" t="str">
        <f>IF(Feuil2!$P355&lt;&gt;"",Feuil2!$P355*Feuil2!$M355*0.5,"")</f>
        <v/>
      </c>
      <c r="W355" s="29" t="str">
        <f>IF(Feuil2!$Q355&lt;&gt;"",Feuil2!$Q355*Feuil2!$M355*0.75,"")</f>
        <v/>
      </c>
      <c r="X355" s="29" t="str">
        <f>IF(Feuil2!$R355&lt;&gt;"",Feuil2!$R355*Feuil2!$M355*1,"")</f>
        <v/>
      </c>
      <c r="Y355" s="29" t="str">
        <f>IF(Feuil2!$N355="","",Feuil2!$M355-MAX(Feuil2!$U355:$X355))</f>
        <v/>
      </c>
      <c r="Z355" s="35"/>
      <c r="AA355" s="35"/>
      <c r="AB355" s="35"/>
      <c r="AC355" s="35"/>
      <c r="AD355" s="29"/>
      <c r="AE355" s="29"/>
      <c r="AF355" s="29"/>
      <c r="AG355" s="29"/>
      <c r="AH355" s="29"/>
    </row>
    <row r="356" spans="4:34" s="27" customFormat="1" x14ac:dyDescent="0.25">
      <c r="D356" s="29" t="s">
        <v>542</v>
      </c>
      <c r="E356" s="29" t="s">
        <v>508</v>
      </c>
      <c r="F356" s="29">
        <v>32</v>
      </c>
      <c r="G356" s="29" t="s">
        <v>518</v>
      </c>
      <c r="H356" s="30" t="s">
        <v>571</v>
      </c>
      <c r="I356" s="29" t="s">
        <v>219</v>
      </c>
      <c r="J356" s="29" t="s">
        <v>7</v>
      </c>
      <c r="K356" s="31">
        <v>41334</v>
      </c>
      <c r="L356" s="31">
        <v>41337</v>
      </c>
      <c r="M356" s="29">
        <v>81</v>
      </c>
      <c r="N356" s="29"/>
      <c r="O356" s="32"/>
      <c r="P356" s="29"/>
      <c r="Q356" s="29"/>
      <c r="R356" s="29"/>
      <c r="S356" s="33" t="str">
        <f>IF(AND(Feuil2!$O356="",Feuil2!$P356="",Feuil2!$Q356="",Feuil2!$R356=""),"",O356*$O$2+$P$2*P356+$Q$2*Q356+$R$2*R356)</f>
        <v/>
      </c>
      <c r="T356" s="29" t="str">
        <f t="shared" si="5"/>
        <v/>
      </c>
      <c r="U356" s="29" t="str">
        <f>IF(Feuil2!$O356&lt;&gt;"",Feuil2!$O356*Feuil2!$M356*0.25,"")</f>
        <v/>
      </c>
      <c r="V356" s="29" t="str">
        <f>IF(Feuil2!$P356&lt;&gt;"",Feuil2!$P356*Feuil2!$M356*0.5,"")</f>
        <v/>
      </c>
      <c r="W356" s="29" t="str">
        <f>IF(Feuil2!$Q356&lt;&gt;"",Feuil2!$Q356*Feuil2!$M356*0.75,"")</f>
        <v/>
      </c>
      <c r="X356" s="29" t="str">
        <f>IF(Feuil2!$R356&lt;&gt;"",Feuil2!$R356*Feuil2!$M356*1,"")</f>
        <v/>
      </c>
      <c r="Y356" s="29" t="str">
        <f>IF(Feuil2!$N356="","",Feuil2!$M356-MAX(Feuil2!$U356:$X356))</f>
        <v/>
      </c>
      <c r="Z356" s="35"/>
      <c r="AA356" s="35"/>
      <c r="AB356" s="35"/>
      <c r="AC356" s="35"/>
      <c r="AD356" s="29"/>
      <c r="AE356" s="29"/>
      <c r="AF356" s="29"/>
      <c r="AG356" s="29"/>
      <c r="AH356" s="29"/>
    </row>
    <row r="357" spans="4:34" s="27" customFormat="1" x14ac:dyDescent="0.25">
      <c r="D357" s="29" t="s">
        <v>542</v>
      </c>
      <c r="E357" s="29" t="s">
        <v>508</v>
      </c>
      <c r="F357" s="29">
        <v>32</v>
      </c>
      <c r="G357" s="29" t="s">
        <v>518</v>
      </c>
      <c r="H357" s="30" t="s">
        <v>572</v>
      </c>
      <c r="I357" s="29" t="s">
        <v>220</v>
      </c>
      <c r="J357" s="29" t="s">
        <v>7</v>
      </c>
      <c r="K357" s="31">
        <v>41330</v>
      </c>
      <c r="L357" s="31">
        <v>41333</v>
      </c>
      <c r="M357" s="29">
        <v>81</v>
      </c>
      <c r="N357" s="29"/>
      <c r="O357" s="32"/>
      <c r="P357" s="29"/>
      <c r="Q357" s="29"/>
      <c r="R357" s="29"/>
      <c r="S357" s="33" t="str">
        <f>IF(AND(Feuil2!$O357="",Feuil2!$P357="",Feuil2!$Q357="",Feuil2!$R357=""),"",O357*$O$2+$P$2*P357+$Q$2*Q357+$R$2*R357)</f>
        <v/>
      </c>
      <c r="T357" s="29" t="str">
        <f t="shared" si="5"/>
        <v/>
      </c>
      <c r="U357" s="29" t="str">
        <f>IF(Feuil2!$O357&lt;&gt;"",Feuil2!$O357*Feuil2!$M357*0.25,"")</f>
        <v/>
      </c>
      <c r="V357" s="29" t="str">
        <f>IF(Feuil2!$P357&lt;&gt;"",Feuil2!$P357*Feuil2!$M357*0.5,"")</f>
        <v/>
      </c>
      <c r="W357" s="29" t="str">
        <f>IF(Feuil2!$Q357&lt;&gt;"",Feuil2!$Q357*Feuil2!$M357*0.75,"")</f>
        <v/>
      </c>
      <c r="X357" s="29" t="str">
        <f>IF(Feuil2!$R357&lt;&gt;"",Feuil2!$R357*Feuil2!$M357*1,"")</f>
        <v/>
      </c>
      <c r="Y357" s="29" t="str">
        <f>IF(Feuil2!$N357="","",Feuil2!$M357-MAX(Feuil2!$U357:$X357))</f>
        <v/>
      </c>
      <c r="Z357" s="35"/>
      <c r="AA357" s="35"/>
      <c r="AB357" s="35"/>
      <c r="AC357" s="35"/>
      <c r="AD357" s="29"/>
      <c r="AE357" s="29"/>
      <c r="AF357" s="29"/>
      <c r="AG357" s="29"/>
      <c r="AH357" s="29"/>
    </row>
    <row r="358" spans="4:34" s="27" customFormat="1" x14ac:dyDescent="0.25">
      <c r="D358" s="29" t="s">
        <v>542</v>
      </c>
      <c r="E358" s="29" t="s">
        <v>508</v>
      </c>
      <c r="F358" s="29">
        <v>32</v>
      </c>
      <c r="G358" s="29" t="s">
        <v>518</v>
      </c>
      <c r="H358" s="30" t="s">
        <v>573</v>
      </c>
      <c r="I358" s="29" t="s">
        <v>221</v>
      </c>
      <c r="J358" s="29" t="s">
        <v>7</v>
      </c>
      <c r="K358" s="31">
        <v>41330</v>
      </c>
      <c r="L358" s="31">
        <v>41333</v>
      </c>
      <c r="M358" s="29">
        <v>81</v>
      </c>
      <c r="N358" s="29"/>
      <c r="O358" s="32"/>
      <c r="P358" s="29"/>
      <c r="Q358" s="29"/>
      <c r="R358" s="29"/>
      <c r="S358" s="33" t="str">
        <f>IF(AND(Feuil2!$O358="",Feuil2!$P358="",Feuil2!$Q358="",Feuil2!$R358=""),"",O358*$O$2+$P$2*P358+$Q$2*Q358+$R$2*R358)</f>
        <v/>
      </c>
      <c r="T358" s="29" t="str">
        <f t="shared" si="5"/>
        <v/>
      </c>
      <c r="U358" s="29" t="str">
        <f>IF(Feuil2!$O358&lt;&gt;"",Feuil2!$O358*Feuil2!$M358*0.25,"")</f>
        <v/>
      </c>
      <c r="V358" s="29" t="str">
        <f>IF(Feuil2!$P358&lt;&gt;"",Feuil2!$P358*Feuil2!$M358*0.5,"")</f>
        <v/>
      </c>
      <c r="W358" s="29" t="str">
        <f>IF(Feuil2!$Q358&lt;&gt;"",Feuil2!$Q358*Feuil2!$M358*0.75,"")</f>
        <v/>
      </c>
      <c r="X358" s="29" t="str">
        <f>IF(Feuil2!$R358&lt;&gt;"",Feuil2!$R358*Feuil2!$M358*1,"")</f>
        <v/>
      </c>
      <c r="Y358" s="29" t="str">
        <f>IF(Feuil2!$N358="","",Feuil2!$M358-MAX(Feuil2!$U358:$X358))</f>
        <v/>
      </c>
      <c r="Z358" s="35"/>
      <c r="AA358" s="35"/>
      <c r="AB358" s="35"/>
      <c r="AC358" s="35"/>
      <c r="AD358" s="29"/>
      <c r="AE358" s="29"/>
      <c r="AF358" s="29"/>
      <c r="AG358" s="29"/>
      <c r="AH358" s="29"/>
    </row>
    <row r="359" spans="4:34" s="27" customFormat="1" x14ac:dyDescent="0.25">
      <c r="D359" s="29" t="s">
        <v>542</v>
      </c>
      <c r="E359" s="29" t="s">
        <v>508</v>
      </c>
      <c r="F359" s="29">
        <v>32</v>
      </c>
      <c r="G359" s="29" t="s">
        <v>518</v>
      </c>
      <c r="H359" s="30" t="s">
        <v>574</v>
      </c>
      <c r="I359" s="29" t="s">
        <v>222</v>
      </c>
      <c r="J359" s="29" t="s">
        <v>7</v>
      </c>
      <c r="K359" s="31">
        <v>41330</v>
      </c>
      <c r="L359" s="31">
        <v>41332</v>
      </c>
      <c r="M359" s="29">
        <v>81</v>
      </c>
      <c r="N359" s="29"/>
      <c r="O359" s="32"/>
      <c r="P359" s="29"/>
      <c r="Q359" s="29"/>
      <c r="R359" s="29"/>
      <c r="S359" s="33" t="str">
        <f>IF(AND(Feuil2!$O359="",Feuil2!$P359="",Feuil2!$Q359="",Feuil2!$R359=""),"",O359*$O$2+$P$2*P359+$Q$2*Q359+$R$2*R359)</f>
        <v/>
      </c>
      <c r="T359" s="29" t="str">
        <f t="shared" si="5"/>
        <v/>
      </c>
      <c r="U359" s="29" t="str">
        <f>IF(Feuil2!$O359&lt;&gt;"",Feuil2!$O359*Feuil2!$M359*0.25,"")</f>
        <v/>
      </c>
      <c r="V359" s="29" t="str">
        <f>IF(Feuil2!$P359&lt;&gt;"",Feuil2!$P359*Feuil2!$M359*0.5,"")</f>
        <v/>
      </c>
      <c r="W359" s="29" t="str">
        <f>IF(Feuil2!$Q359&lt;&gt;"",Feuil2!$Q359*Feuil2!$M359*0.75,"")</f>
        <v/>
      </c>
      <c r="X359" s="29" t="str">
        <f>IF(Feuil2!$R359&lt;&gt;"",Feuil2!$R359*Feuil2!$M359*1,"")</f>
        <v/>
      </c>
      <c r="Y359" s="29" t="str">
        <f>IF(Feuil2!$N359="","",Feuil2!$M359-MAX(Feuil2!$U359:$X359))</f>
        <v/>
      </c>
      <c r="Z359" s="35"/>
      <c r="AA359" s="35"/>
      <c r="AB359" s="35"/>
      <c r="AC359" s="35"/>
      <c r="AD359" s="29"/>
      <c r="AE359" s="29"/>
      <c r="AF359" s="29"/>
      <c r="AG359" s="29"/>
      <c r="AH359" s="29"/>
    </row>
    <row r="360" spans="4:34" s="27" customFormat="1" x14ac:dyDescent="0.25">
      <c r="D360" s="29" t="s">
        <v>542</v>
      </c>
      <c r="E360" s="29" t="s">
        <v>508</v>
      </c>
      <c r="F360" s="29">
        <v>32</v>
      </c>
      <c r="G360" s="29" t="s">
        <v>518</v>
      </c>
      <c r="H360" s="30" t="s">
        <v>575</v>
      </c>
      <c r="I360" s="29" t="s">
        <v>223</v>
      </c>
      <c r="J360" s="29" t="s">
        <v>7</v>
      </c>
      <c r="K360" s="31">
        <v>41330</v>
      </c>
      <c r="L360" s="31">
        <v>41333</v>
      </c>
      <c r="M360" s="29">
        <v>81</v>
      </c>
      <c r="N360" s="29"/>
      <c r="O360" s="32"/>
      <c r="P360" s="29"/>
      <c r="Q360" s="29"/>
      <c r="R360" s="29"/>
      <c r="S360" s="33" t="str">
        <f>IF(AND(Feuil2!$O360="",Feuil2!$P360="",Feuil2!$Q360="",Feuil2!$R360=""),"",O360*$O$2+$P$2*P360+$Q$2*Q360+$R$2*R360)</f>
        <v/>
      </c>
      <c r="T360" s="29" t="str">
        <f t="shared" si="5"/>
        <v/>
      </c>
      <c r="U360" s="29" t="str">
        <f>IF(Feuil2!$O360&lt;&gt;"",Feuil2!$O360*Feuil2!$M360*0.25,"")</f>
        <v/>
      </c>
      <c r="V360" s="29" t="str">
        <f>IF(Feuil2!$P360&lt;&gt;"",Feuil2!$P360*Feuil2!$M360*0.5,"")</f>
        <v/>
      </c>
      <c r="W360" s="29" t="str">
        <f>IF(Feuil2!$Q360&lt;&gt;"",Feuil2!$Q360*Feuil2!$M360*0.75,"")</f>
        <v/>
      </c>
      <c r="X360" s="29" t="str">
        <f>IF(Feuil2!$R360&lt;&gt;"",Feuil2!$R360*Feuil2!$M360*1,"")</f>
        <v/>
      </c>
      <c r="Y360" s="29" t="str">
        <f>IF(Feuil2!$N360="","",Feuil2!$M360-MAX(Feuil2!$U360:$X360))</f>
        <v/>
      </c>
      <c r="Z360" s="35"/>
      <c r="AA360" s="35"/>
      <c r="AB360" s="35"/>
      <c r="AC360" s="35"/>
      <c r="AD360" s="29"/>
      <c r="AE360" s="29"/>
      <c r="AF360" s="29"/>
      <c r="AG360" s="29"/>
      <c r="AH360" s="29"/>
    </row>
    <row r="361" spans="4:34" s="27" customFormat="1" x14ac:dyDescent="0.25">
      <c r="D361" s="29" t="s">
        <v>542</v>
      </c>
      <c r="E361" s="29" t="s">
        <v>508</v>
      </c>
      <c r="F361" s="29">
        <v>33</v>
      </c>
      <c r="G361" s="29" t="s">
        <v>518</v>
      </c>
      <c r="H361" s="30" t="s">
        <v>585</v>
      </c>
      <c r="I361" s="29" t="s">
        <v>224</v>
      </c>
      <c r="J361" s="29" t="s">
        <v>7</v>
      </c>
      <c r="K361" s="31">
        <v>41333</v>
      </c>
      <c r="L361" s="31">
        <v>41336</v>
      </c>
      <c r="M361" s="29">
        <v>81</v>
      </c>
      <c r="N361" s="29"/>
      <c r="O361" s="32"/>
      <c r="P361" s="29"/>
      <c r="Q361" s="29"/>
      <c r="R361" s="29"/>
      <c r="S361" s="33" t="str">
        <f>IF(AND(Feuil2!$O361="",Feuil2!$P361="",Feuil2!$Q361="",Feuil2!$R361=""),"",O361*$O$2+$P$2*P361+$Q$2*Q361+$R$2*R361)</f>
        <v/>
      </c>
      <c r="T361" s="29" t="str">
        <f t="shared" si="5"/>
        <v/>
      </c>
      <c r="U361" s="29" t="str">
        <f>IF(Feuil2!$O361&lt;&gt;"",Feuil2!$O361*Feuil2!$M361*0.25,"")</f>
        <v/>
      </c>
      <c r="V361" s="29" t="str">
        <f>IF(Feuil2!$P361&lt;&gt;"",Feuil2!$P361*Feuil2!$M361*0.5,"")</f>
        <v/>
      </c>
      <c r="W361" s="29" t="str">
        <f>IF(Feuil2!$Q361&lt;&gt;"",Feuil2!$Q361*Feuil2!$M361*0.75,"")</f>
        <v/>
      </c>
      <c r="X361" s="29" t="str">
        <f>IF(Feuil2!$R361&lt;&gt;"",Feuil2!$R361*Feuil2!$M361*1,"")</f>
        <v/>
      </c>
      <c r="Y361" s="29" t="str">
        <f>IF(Feuil2!$N361="","",Feuil2!$M361-MAX(Feuil2!$U361:$X361))</f>
        <v/>
      </c>
      <c r="Z361" s="35"/>
      <c r="AA361" s="35"/>
      <c r="AB361" s="35"/>
      <c r="AC361" s="35"/>
      <c r="AD361" s="29"/>
      <c r="AE361" s="29"/>
      <c r="AF361" s="29"/>
      <c r="AG361" s="29"/>
      <c r="AH361" s="29"/>
    </row>
    <row r="362" spans="4:34" s="27" customFormat="1" x14ac:dyDescent="0.25">
      <c r="D362" s="29" t="s">
        <v>542</v>
      </c>
      <c r="E362" s="29" t="s">
        <v>508</v>
      </c>
      <c r="F362" s="29">
        <v>33</v>
      </c>
      <c r="G362" s="29" t="s">
        <v>518</v>
      </c>
      <c r="H362" s="30" t="s">
        <v>586</v>
      </c>
      <c r="I362" s="29" t="s">
        <v>225</v>
      </c>
      <c r="J362" s="29" t="s">
        <v>7</v>
      </c>
      <c r="K362" s="31">
        <v>41331</v>
      </c>
      <c r="L362" s="31">
        <v>41334</v>
      </c>
      <c r="M362" s="29">
        <v>81</v>
      </c>
      <c r="N362" s="29"/>
      <c r="O362" s="32"/>
      <c r="P362" s="29"/>
      <c r="Q362" s="29"/>
      <c r="R362" s="29"/>
      <c r="S362" s="33" t="str">
        <f>IF(AND(Feuil2!$O362="",Feuil2!$P362="",Feuil2!$Q362="",Feuil2!$R362=""),"",O362*$O$2+$P$2*P362+$Q$2*Q362+$R$2*R362)</f>
        <v/>
      </c>
      <c r="T362" s="29" t="str">
        <f t="shared" si="5"/>
        <v/>
      </c>
      <c r="U362" s="29" t="str">
        <f>IF(Feuil2!$O362&lt;&gt;"",Feuil2!$O362*Feuil2!$M362*0.25,"")</f>
        <v/>
      </c>
      <c r="V362" s="29" t="str">
        <f>IF(Feuil2!$P362&lt;&gt;"",Feuil2!$P362*Feuil2!$M362*0.5,"")</f>
        <v/>
      </c>
      <c r="W362" s="29" t="str">
        <f>IF(Feuil2!$Q362&lt;&gt;"",Feuil2!$Q362*Feuil2!$M362*0.75,"")</f>
        <v/>
      </c>
      <c r="X362" s="29" t="str">
        <f>IF(Feuil2!$R362&lt;&gt;"",Feuil2!$R362*Feuil2!$M362*1,"")</f>
        <v/>
      </c>
      <c r="Y362" s="29" t="str">
        <f>IF(Feuil2!$N362="","",Feuil2!$M362-MAX(Feuil2!$U362:$X362))</f>
        <v/>
      </c>
      <c r="Z362" s="35"/>
      <c r="AA362" s="35"/>
      <c r="AB362" s="35"/>
      <c r="AC362" s="35"/>
      <c r="AD362" s="29"/>
      <c r="AE362" s="29"/>
      <c r="AF362" s="29"/>
      <c r="AG362" s="29"/>
      <c r="AH362" s="29"/>
    </row>
    <row r="363" spans="4:34" s="27" customFormat="1" x14ac:dyDescent="0.25">
      <c r="D363" s="29" t="s">
        <v>542</v>
      </c>
      <c r="E363" s="29" t="s">
        <v>508</v>
      </c>
      <c r="F363" s="29">
        <v>33</v>
      </c>
      <c r="G363" s="29" t="s">
        <v>518</v>
      </c>
      <c r="H363" s="30" t="s">
        <v>587</v>
      </c>
      <c r="I363" s="29" t="s">
        <v>226</v>
      </c>
      <c r="J363" s="29" t="s">
        <v>7</v>
      </c>
      <c r="K363" s="31">
        <v>41331</v>
      </c>
      <c r="L363" s="31">
        <v>41334</v>
      </c>
      <c r="M363" s="29">
        <v>81</v>
      </c>
      <c r="N363" s="29"/>
      <c r="O363" s="32"/>
      <c r="P363" s="29"/>
      <c r="Q363" s="29"/>
      <c r="R363" s="29"/>
      <c r="S363" s="33" t="str">
        <f>IF(AND(Feuil2!$O363="",Feuil2!$P363="",Feuil2!$Q363="",Feuil2!$R363=""),"",O363*$O$2+$P$2*P363+$Q$2*Q363+$R$2*R363)</f>
        <v/>
      </c>
      <c r="T363" s="29" t="str">
        <f t="shared" si="5"/>
        <v/>
      </c>
      <c r="U363" s="29" t="str">
        <f>IF(Feuil2!$O363&lt;&gt;"",Feuil2!$O363*Feuil2!$M363*0.25,"")</f>
        <v/>
      </c>
      <c r="V363" s="29" t="str">
        <f>IF(Feuil2!$P363&lt;&gt;"",Feuil2!$P363*Feuil2!$M363*0.5,"")</f>
        <v/>
      </c>
      <c r="W363" s="29" t="str">
        <f>IF(Feuil2!$Q363&lt;&gt;"",Feuil2!$Q363*Feuil2!$M363*0.75,"")</f>
        <v/>
      </c>
      <c r="X363" s="29" t="str">
        <f>IF(Feuil2!$R363&lt;&gt;"",Feuil2!$R363*Feuil2!$M363*1,"")</f>
        <v/>
      </c>
      <c r="Y363" s="29" t="str">
        <f>IF(Feuil2!$N363="","",Feuil2!$M363-MAX(Feuil2!$U363:$X363))</f>
        <v/>
      </c>
      <c r="Z363" s="35"/>
      <c r="AA363" s="35"/>
      <c r="AB363" s="35"/>
      <c r="AC363" s="35"/>
      <c r="AD363" s="29"/>
      <c r="AE363" s="29"/>
      <c r="AF363" s="29"/>
      <c r="AG363" s="29"/>
      <c r="AH363" s="29"/>
    </row>
    <row r="364" spans="4:34" s="27" customFormat="1" x14ac:dyDescent="0.25">
      <c r="D364" s="29" t="s">
        <v>542</v>
      </c>
      <c r="E364" s="29" t="s">
        <v>508</v>
      </c>
      <c r="F364" s="29">
        <v>33</v>
      </c>
      <c r="G364" s="29" t="s">
        <v>518</v>
      </c>
      <c r="H364" s="30" t="s">
        <v>588</v>
      </c>
      <c r="I364" s="29" t="s">
        <v>227</v>
      </c>
      <c r="J364" s="29" t="s">
        <v>7</v>
      </c>
      <c r="K364" s="31">
        <v>41337</v>
      </c>
      <c r="L364" s="31">
        <v>41339</v>
      </c>
      <c r="M364" s="29">
        <v>81</v>
      </c>
      <c r="N364" s="29"/>
      <c r="O364" s="32"/>
      <c r="P364" s="29"/>
      <c r="Q364" s="29"/>
      <c r="R364" s="29"/>
      <c r="S364" s="33" t="str">
        <f>IF(AND(Feuil2!$O364="",Feuil2!$P364="",Feuil2!$Q364="",Feuil2!$R364=""),"",O364*$O$2+$P$2*P364+$Q$2*Q364+$R$2*R364)</f>
        <v/>
      </c>
      <c r="T364" s="29" t="str">
        <f t="shared" si="5"/>
        <v/>
      </c>
      <c r="U364" s="29" t="str">
        <f>IF(Feuil2!$O364&lt;&gt;"",Feuil2!$O364*Feuil2!$M364*0.25,"")</f>
        <v/>
      </c>
      <c r="V364" s="29" t="str">
        <f>IF(Feuil2!$P364&lt;&gt;"",Feuil2!$P364*Feuil2!$M364*0.5,"")</f>
        <v/>
      </c>
      <c r="W364" s="29" t="str">
        <f>IF(Feuil2!$Q364&lt;&gt;"",Feuil2!$Q364*Feuil2!$M364*0.75,"")</f>
        <v/>
      </c>
      <c r="X364" s="29" t="str">
        <f>IF(Feuil2!$R364&lt;&gt;"",Feuil2!$R364*Feuil2!$M364*1,"")</f>
        <v/>
      </c>
      <c r="Y364" s="29" t="str">
        <f>IF(Feuil2!$N364="","",Feuil2!$M364-MAX(Feuil2!$U364:$X364))</f>
        <v/>
      </c>
      <c r="Z364" s="35"/>
      <c r="AA364" s="35"/>
      <c r="AB364" s="35"/>
      <c r="AC364" s="35"/>
      <c r="AD364" s="29"/>
      <c r="AE364" s="29"/>
      <c r="AF364" s="29"/>
      <c r="AG364" s="29"/>
      <c r="AH364" s="29"/>
    </row>
    <row r="365" spans="4:34" s="27" customFormat="1" x14ac:dyDescent="0.25">
      <c r="D365" s="29" t="s">
        <v>542</v>
      </c>
      <c r="E365" s="29" t="s">
        <v>508</v>
      </c>
      <c r="F365" s="29">
        <v>34</v>
      </c>
      <c r="G365" s="29" t="s">
        <v>518</v>
      </c>
      <c r="H365" s="30" t="s">
        <v>596</v>
      </c>
      <c r="I365" s="29" t="s">
        <v>228</v>
      </c>
      <c r="J365" s="29" t="s">
        <v>20</v>
      </c>
      <c r="K365" s="31">
        <v>41332</v>
      </c>
      <c r="L365" s="31">
        <v>41335</v>
      </c>
      <c r="M365" s="29">
        <v>81</v>
      </c>
      <c r="N365" s="29"/>
      <c r="O365" s="32"/>
      <c r="P365" s="29"/>
      <c r="Q365" s="29"/>
      <c r="R365" s="29"/>
      <c r="S365" s="33" t="str">
        <f>IF(AND(Feuil2!$O365="",Feuil2!$P365="",Feuil2!$Q365="",Feuil2!$R365=""),"",O365*$O$2+$P$2*P365+$Q$2*Q365+$R$2*R365)</f>
        <v/>
      </c>
      <c r="T365" s="29" t="str">
        <f t="shared" si="5"/>
        <v/>
      </c>
      <c r="U365" s="29" t="str">
        <f>IF(Feuil2!$O365&lt;&gt;"",Feuil2!$O365*Feuil2!$M365*0.25,"")</f>
        <v/>
      </c>
      <c r="V365" s="29" t="str">
        <f>IF(Feuil2!$P365&lt;&gt;"",Feuil2!$P365*Feuil2!$M365*0.5,"")</f>
        <v/>
      </c>
      <c r="W365" s="29" t="str">
        <f>IF(Feuil2!$Q365&lt;&gt;"",Feuil2!$Q365*Feuil2!$M365*0.75,"")</f>
        <v/>
      </c>
      <c r="X365" s="29" t="str">
        <f>IF(Feuil2!$R365&lt;&gt;"",Feuil2!$R365*Feuil2!$M365*1,"")</f>
        <v/>
      </c>
      <c r="Y365" s="29" t="str">
        <f>IF(Feuil2!$N365="","",Feuil2!$M365-MAX(Feuil2!$U365:$X365))</f>
        <v/>
      </c>
      <c r="Z365" s="35"/>
      <c r="AA365" s="35"/>
      <c r="AB365" s="35"/>
      <c r="AC365" s="35"/>
      <c r="AD365" s="29"/>
      <c r="AE365" s="29"/>
      <c r="AF365" s="29"/>
      <c r="AG365" s="29"/>
      <c r="AH365" s="29"/>
    </row>
    <row r="366" spans="4:34" s="27" customFormat="1" x14ac:dyDescent="0.25">
      <c r="D366" s="29" t="s">
        <v>542</v>
      </c>
      <c r="E366" s="29" t="s">
        <v>508</v>
      </c>
      <c r="F366" s="29">
        <v>34</v>
      </c>
      <c r="G366" s="29" t="s">
        <v>518</v>
      </c>
      <c r="H366" s="30" t="s">
        <v>597</v>
      </c>
      <c r="I366" s="29" t="s">
        <v>229</v>
      </c>
      <c r="J366" s="29" t="s">
        <v>7</v>
      </c>
      <c r="K366" s="31">
        <v>41330</v>
      </c>
      <c r="L366" s="31">
        <v>41333</v>
      </c>
      <c r="M366" s="29">
        <v>81</v>
      </c>
      <c r="N366" s="29"/>
      <c r="O366" s="32"/>
      <c r="P366" s="29"/>
      <c r="Q366" s="29"/>
      <c r="R366" s="29"/>
      <c r="S366" s="33" t="str">
        <f>IF(AND(Feuil2!$O366="",Feuil2!$P366="",Feuil2!$Q366="",Feuil2!$R366=""),"",O366*$O$2+$P$2*P366+$Q$2*Q366+$R$2*R366)</f>
        <v/>
      </c>
      <c r="T366" s="29" t="str">
        <f t="shared" si="5"/>
        <v/>
      </c>
      <c r="U366" s="29" t="str">
        <f>IF(Feuil2!$O366&lt;&gt;"",Feuil2!$O366*Feuil2!$M366*0.25,"")</f>
        <v/>
      </c>
      <c r="V366" s="29" t="str">
        <f>IF(Feuil2!$P366&lt;&gt;"",Feuil2!$P366*Feuil2!$M366*0.5,"")</f>
        <v/>
      </c>
      <c r="W366" s="29" t="str">
        <f>IF(Feuil2!$Q366&lt;&gt;"",Feuil2!$Q366*Feuil2!$M366*0.75,"")</f>
        <v/>
      </c>
      <c r="X366" s="29" t="str">
        <f>IF(Feuil2!$R366&lt;&gt;"",Feuil2!$R366*Feuil2!$M366*1,"")</f>
        <v/>
      </c>
      <c r="Y366" s="29" t="str">
        <f>IF(Feuil2!$N366="","",Feuil2!$M366-MAX(Feuil2!$U366:$X366))</f>
        <v/>
      </c>
      <c r="Z366" s="35"/>
      <c r="AA366" s="35"/>
      <c r="AB366" s="35"/>
      <c r="AC366" s="35"/>
      <c r="AD366" s="29"/>
      <c r="AE366" s="29"/>
      <c r="AF366" s="29"/>
      <c r="AG366" s="29"/>
      <c r="AH366" s="29"/>
    </row>
    <row r="367" spans="4:34" s="27" customFormat="1" x14ac:dyDescent="0.25">
      <c r="D367" s="29" t="s">
        <v>542</v>
      </c>
      <c r="E367" s="29" t="s">
        <v>508</v>
      </c>
      <c r="F367" s="29">
        <v>34</v>
      </c>
      <c r="G367" s="29" t="s">
        <v>518</v>
      </c>
      <c r="H367" s="30" t="s">
        <v>598</v>
      </c>
      <c r="I367" s="29" t="s">
        <v>230</v>
      </c>
      <c r="J367" s="29" t="s">
        <v>7</v>
      </c>
      <c r="K367" s="31">
        <v>41330</v>
      </c>
      <c r="L367" s="31">
        <v>41333</v>
      </c>
      <c r="M367" s="29">
        <v>81</v>
      </c>
      <c r="N367" s="29"/>
      <c r="O367" s="32"/>
      <c r="P367" s="29"/>
      <c r="Q367" s="29"/>
      <c r="R367" s="29"/>
      <c r="S367" s="33" t="str">
        <f>IF(AND(Feuil2!$O367="",Feuil2!$P367="",Feuil2!$Q367="",Feuil2!$R367=""),"",O367*$O$2+$P$2*P367+$Q$2*Q367+$R$2*R367)</f>
        <v/>
      </c>
      <c r="T367" s="29" t="str">
        <f t="shared" si="5"/>
        <v/>
      </c>
      <c r="U367" s="29" t="str">
        <f>IF(Feuil2!$O367&lt;&gt;"",Feuil2!$O367*Feuil2!$M367*0.25,"")</f>
        <v/>
      </c>
      <c r="V367" s="29" t="str">
        <f>IF(Feuil2!$P367&lt;&gt;"",Feuil2!$P367*Feuil2!$M367*0.5,"")</f>
        <v/>
      </c>
      <c r="W367" s="29" t="str">
        <f>IF(Feuil2!$Q367&lt;&gt;"",Feuil2!$Q367*Feuil2!$M367*0.75,"")</f>
        <v/>
      </c>
      <c r="X367" s="29" t="str">
        <f>IF(Feuil2!$R367&lt;&gt;"",Feuil2!$R367*Feuil2!$M367*1,"")</f>
        <v/>
      </c>
      <c r="Y367" s="29" t="str">
        <f>IF(Feuil2!$N367="","",Feuil2!$M367-MAX(Feuil2!$U367:$X367))</f>
        <v/>
      </c>
      <c r="Z367" s="35"/>
      <c r="AA367" s="35"/>
      <c r="AB367" s="35"/>
      <c r="AC367" s="35"/>
      <c r="AD367" s="29"/>
      <c r="AE367" s="29"/>
      <c r="AF367" s="29"/>
      <c r="AG367" s="29"/>
      <c r="AH367" s="29"/>
    </row>
    <row r="368" spans="4:34" s="27" customFormat="1" x14ac:dyDescent="0.25">
      <c r="D368" s="29" t="s">
        <v>542</v>
      </c>
      <c r="E368" s="29" t="s">
        <v>508</v>
      </c>
      <c r="F368" s="29">
        <v>34</v>
      </c>
      <c r="G368" s="29" t="s">
        <v>518</v>
      </c>
      <c r="H368" s="30" t="s">
        <v>599</v>
      </c>
      <c r="I368" s="29" t="s">
        <v>231</v>
      </c>
      <c r="J368" s="29" t="s">
        <v>7</v>
      </c>
      <c r="K368" s="31">
        <v>41330</v>
      </c>
      <c r="L368" s="31">
        <v>41333</v>
      </c>
      <c r="M368" s="29">
        <v>81</v>
      </c>
      <c r="N368" s="29"/>
      <c r="O368" s="32"/>
      <c r="P368" s="29"/>
      <c r="Q368" s="29"/>
      <c r="R368" s="29"/>
      <c r="S368" s="33" t="str">
        <f>IF(AND(Feuil2!$O368="",Feuil2!$P368="",Feuil2!$Q368="",Feuil2!$R368=""),"",O368*$O$2+$P$2*P368+$Q$2*Q368+$R$2*R368)</f>
        <v/>
      </c>
      <c r="T368" s="29" t="str">
        <f t="shared" si="5"/>
        <v/>
      </c>
      <c r="U368" s="29" t="str">
        <f>IF(Feuil2!$O368&lt;&gt;"",Feuil2!$O368*Feuil2!$M368*0.25,"")</f>
        <v/>
      </c>
      <c r="V368" s="29" t="str">
        <f>IF(Feuil2!$P368&lt;&gt;"",Feuil2!$P368*Feuil2!$M368*0.5,"")</f>
        <v/>
      </c>
      <c r="W368" s="29" t="str">
        <f>IF(Feuil2!$Q368&lt;&gt;"",Feuil2!$Q368*Feuil2!$M368*0.75,"")</f>
        <v/>
      </c>
      <c r="X368" s="29" t="str">
        <f>IF(Feuil2!$R368&lt;&gt;"",Feuil2!$R368*Feuil2!$M368*1,"")</f>
        <v/>
      </c>
      <c r="Y368" s="29" t="str">
        <f>IF(Feuil2!$N368="","",Feuil2!$M368-MAX(Feuil2!$U368:$X368))</f>
        <v/>
      </c>
      <c r="Z368" s="35"/>
      <c r="AA368" s="35"/>
      <c r="AB368" s="35"/>
      <c r="AC368" s="35"/>
      <c r="AD368" s="29"/>
      <c r="AE368" s="29"/>
      <c r="AF368" s="29"/>
      <c r="AG368" s="29"/>
      <c r="AH368" s="29"/>
    </row>
    <row r="369" spans="4:34" s="27" customFormat="1" x14ac:dyDescent="0.25">
      <c r="D369" s="29" t="s">
        <v>542</v>
      </c>
      <c r="E369" s="29" t="s">
        <v>508</v>
      </c>
      <c r="F369" s="29">
        <v>64</v>
      </c>
      <c r="G369" s="29" t="s">
        <v>518</v>
      </c>
      <c r="H369" s="30" t="s">
        <v>602</v>
      </c>
      <c r="I369" s="29" t="s">
        <v>232</v>
      </c>
      <c r="J369" s="29" t="s">
        <v>7</v>
      </c>
      <c r="K369" s="31">
        <v>41331</v>
      </c>
      <c r="L369" s="31">
        <v>41333</v>
      </c>
      <c r="M369" s="29">
        <v>81</v>
      </c>
      <c r="N369" s="29"/>
      <c r="O369" s="32"/>
      <c r="P369" s="29"/>
      <c r="Q369" s="29"/>
      <c r="R369" s="29"/>
      <c r="S369" s="33" t="str">
        <f>IF(AND(Feuil2!$O369="",Feuil2!$P369="",Feuil2!$Q369="",Feuil2!$R369=""),"",O369*$O$2+$P$2*P369+$Q$2*Q369+$R$2*R369)</f>
        <v/>
      </c>
      <c r="T369" s="29" t="str">
        <f t="shared" si="5"/>
        <v/>
      </c>
      <c r="U369" s="29" t="str">
        <f>IF(Feuil2!$O369&lt;&gt;"",Feuil2!$O369*Feuil2!$M369*0.25,"")</f>
        <v/>
      </c>
      <c r="V369" s="29" t="str">
        <f>IF(Feuil2!$P369&lt;&gt;"",Feuil2!$P369*Feuil2!$M369*0.5,"")</f>
        <v/>
      </c>
      <c r="W369" s="29" t="str">
        <f>IF(Feuil2!$Q369&lt;&gt;"",Feuil2!$Q369*Feuil2!$M369*0.75,"")</f>
        <v/>
      </c>
      <c r="X369" s="29" t="str">
        <f>IF(Feuil2!$R369&lt;&gt;"",Feuil2!$R369*Feuil2!$M369*1,"")</f>
        <v/>
      </c>
      <c r="Y369" s="29" t="str">
        <f>IF(Feuil2!$N369="","",Feuil2!$M369-MAX(Feuil2!$U369:$X369))</f>
        <v/>
      </c>
      <c r="Z369" s="35"/>
      <c r="AA369" s="35"/>
      <c r="AB369" s="35"/>
      <c r="AC369" s="35"/>
      <c r="AD369" s="29"/>
      <c r="AE369" s="29"/>
      <c r="AF369" s="29"/>
      <c r="AG369" s="29"/>
      <c r="AH369" s="29"/>
    </row>
    <row r="370" spans="4:34" s="27" customFormat="1" x14ac:dyDescent="0.25">
      <c r="D370" s="29" t="s">
        <v>507</v>
      </c>
      <c r="E370" s="29" t="s">
        <v>508</v>
      </c>
      <c r="F370" s="29">
        <v>41</v>
      </c>
      <c r="G370" s="29" t="s">
        <v>518</v>
      </c>
      <c r="H370" s="30" t="s">
        <v>519</v>
      </c>
      <c r="I370" s="29" t="s">
        <v>44</v>
      </c>
      <c r="J370" s="29" t="s">
        <v>7</v>
      </c>
      <c r="K370" s="31">
        <v>41334</v>
      </c>
      <c r="L370" s="31">
        <v>41337</v>
      </c>
      <c r="M370" s="29">
        <v>81</v>
      </c>
      <c r="N370" s="29"/>
      <c r="O370" s="32"/>
      <c r="P370" s="29"/>
      <c r="Q370" s="29"/>
      <c r="R370" s="29"/>
      <c r="S370" s="33" t="str">
        <f>IF(AND(Feuil2!$O370="",Feuil2!$P370="",Feuil2!$Q370="",Feuil2!$R370=""),"",O370*$O$2+$P$2*P370+$Q$2*Q370+$R$2*R370)</f>
        <v/>
      </c>
      <c r="T370" s="29" t="str">
        <f t="shared" si="5"/>
        <v/>
      </c>
      <c r="U370" s="29" t="str">
        <f>IF(Feuil2!$O370&lt;&gt;"",Feuil2!$O370*Feuil2!$M370*0.25,"")</f>
        <v/>
      </c>
      <c r="V370" s="29" t="str">
        <f>IF(Feuil2!$P370&lt;&gt;"",Feuil2!$P370*Feuil2!$M370*0.5,"")</f>
        <v/>
      </c>
      <c r="W370" s="29" t="str">
        <f>IF(Feuil2!$Q370&lt;&gt;"",Feuil2!$Q370*Feuil2!$M370*0.75,"")</f>
        <v/>
      </c>
      <c r="X370" s="29" t="str">
        <f>IF(Feuil2!$R370&lt;&gt;"",Feuil2!$R370*Feuil2!$M370*1,"")</f>
        <v/>
      </c>
      <c r="Y370" s="29" t="str">
        <f>IF(Feuil2!$N370="","",Feuil2!$M370-MAX(Feuil2!$U370:$X370))</f>
        <v/>
      </c>
      <c r="Z370" s="35"/>
      <c r="AA370" s="35"/>
      <c r="AB370" s="35"/>
      <c r="AC370" s="35"/>
      <c r="AD370" s="29"/>
      <c r="AE370" s="29"/>
      <c r="AF370" s="29"/>
      <c r="AG370" s="29"/>
      <c r="AH370" s="29"/>
    </row>
    <row r="371" spans="4:34" s="27" customFormat="1" x14ac:dyDescent="0.25">
      <c r="D371" s="29" t="s">
        <v>507</v>
      </c>
      <c r="E371" s="29" t="s">
        <v>508</v>
      </c>
      <c r="F371" s="29">
        <v>41</v>
      </c>
      <c r="G371" s="29" t="s">
        <v>518</v>
      </c>
      <c r="H371" s="30" t="s">
        <v>520</v>
      </c>
      <c r="I371" s="29" t="s">
        <v>46</v>
      </c>
      <c r="J371" s="29" t="s">
        <v>7</v>
      </c>
      <c r="K371" s="31">
        <v>41334</v>
      </c>
      <c r="L371" s="31">
        <v>41336</v>
      </c>
      <c r="M371" s="29">
        <v>81</v>
      </c>
      <c r="N371" s="29"/>
      <c r="O371" s="32"/>
      <c r="P371" s="29"/>
      <c r="Q371" s="29"/>
      <c r="R371" s="29"/>
      <c r="S371" s="33" t="str">
        <f>IF(AND(Feuil2!$O371="",Feuil2!$P371="",Feuil2!$Q371="",Feuil2!$R371=""),"",O371*$O$2+$P$2*P371+$Q$2*Q371+$R$2*R371)</f>
        <v/>
      </c>
      <c r="T371" s="29" t="str">
        <f t="shared" si="5"/>
        <v/>
      </c>
      <c r="U371" s="29" t="str">
        <f>IF(Feuil2!$O371&lt;&gt;"",Feuil2!$O371*Feuil2!$M371*0.25,"")</f>
        <v/>
      </c>
      <c r="V371" s="29" t="str">
        <f>IF(Feuil2!$P371&lt;&gt;"",Feuil2!$P371*Feuil2!$M371*0.5,"")</f>
        <v/>
      </c>
      <c r="W371" s="29" t="str">
        <f>IF(Feuil2!$Q371&lt;&gt;"",Feuil2!$Q371*Feuil2!$M371*0.75,"")</f>
        <v/>
      </c>
      <c r="X371" s="29" t="str">
        <f>IF(Feuil2!$R371&lt;&gt;"",Feuil2!$R371*Feuil2!$M371*1,"")</f>
        <v/>
      </c>
      <c r="Y371" s="29" t="str">
        <f>IF(Feuil2!$N371="","",Feuil2!$M371-MAX(Feuil2!$U371:$X371))</f>
        <v/>
      </c>
      <c r="Z371" s="35"/>
      <c r="AA371" s="35"/>
      <c r="AB371" s="35"/>
      <c r="AC371" s="35"/>
      <c r="AD371" s="29"/>
      <c r="AE371" s="29"/>
      <c r="AF371" s="29"/>
      <c r="AG371" s="29"/>
      <c r="AH371" s="29"/>
    </row>
    <row r="372" spans="4:34" s="27" customFormat="1" x14ac:dyDescent="0.25">
      <c r="D372" s="29" t="s">
        <v>507</v>
      </c>
      <c r="E372" s="29" t="s">
        <v>508</v>
      </c>
      <c r="F372" s="29">
        <v>41</v>
      </c>
      <c r="G372" s="29" t="s">
        <v>518</v>
      </c>
      <c r="H372" s="30" t="s">
        <v>521</v>
      </c>
      <c r="I372" s="29" t="s">
        <v>49</v>
      </c>
      <c r="J372" s="29" t="s">
        <v>7</v>
      </c>
      <c r="K372" s="31">
        <v>41334</v>
      </c>
      <c r="L372" s="31">
        <v>41337</v>
      </c>
      <c r="M372" s="29">
        <v>81</v>
      </c>
      <c r="N372" s="29"/>
      <c r="O372" s="32"/>
      <c r="P372" s="29"/>
      <c r="Q372" s="29"/>
      <c r="R372" s="29"/>
      <c r="S372" s="33" t="str">
        <f>IF(AND(Feuil2!$O372="",Feuil2!$P372="",Feuil2!$Q372="",Feuil2!$R372=""),"",O372*$O$2+$P$2*P372+$Q$2*Q372+$R$2*R372)</f>
        <v/>
      </c>
      <c r="T372" s="29" t="str">
        <f t="shared" si="5"/>
        <v/>
      </c>
      <c r="U372" s="29" t="str">
        <f>IF(Feuil2!$O372&lt;&gt;"",Feuil2!$O372*Feuil2!$M372*0.25,"")</f>
        <v/>
      </c>
      <c r="V372" s="29" t="str">
        <f>IF(Feuil2!$P372&lt;&gt;"",Feuil2!$P372*Feuil2!$M372*0.5,"")</f>
        <v/>
      </c>
      <c r="W372" s="29" t="str">
        <f>IF(Feuil2!$Q372&lt;&gt;"",Feuil2!$Q372*Feuil2!$M372*0.75,"")</f>
        <v/>
      </c>
      <c r="X372" s="29" t="str">
        <f>IF(Feuil2!$R372&lt;&gt;"",Feuil2!$R372*Feuil2!$M372*1,"")</f>
        <v/>
      </c>
      <c r="Y372" s="29" t="str">
        <f>IF(Feuil2!$N372="","",Feuil2!$M372-MAX(Feuil2!$U372:$X372))</f>
        <v/>
      </c>
      <c r="Z372" s="35"/>
      <c r="AA372" s="35"/>
      <c r="AB372" s="35"/>
      <c r="AC372" s="35"/>
      <c r="AD372" s="29"/>
      <c r="AE372" s="29"/>
      <c r="AF372" s="29"/>
      <c r="AG372" s="29"/>
      <c r="AH372" s="29"/>
    </row>
    <row r="373" spans="4:34" s="27" customFormat="1" x14ac:dyDescent="0.25">
      <c r="D373" s="29" t="s">
        <v>507</v>
      </c>
      <c r="E373" s="29" t="s">
        <v>508</v>
      </c>
      <c r="F373" s="29">
        <v>41</v>
      </c>
      <c r="G373" s="29" t="s">
        <v>518</v>
      </c>
      <c r="H373" s="30" t="s">
        <v>522</v>
      </c>
      <c r="I373" s="29" t="s">
        <v>52</v>
      </c>
      <c r="J373" s="29" t="s">
        <v>7</v>
      </c>
      <c r="K373" s="31">
        <v>41335</v>
      </c>
      <c r="L373" s="31">
        <v>41337</v>
      </c>
      <c r="M373" s="29">
        <v>81</v>
      </c>
      <c r="N373" s="29"/>
      <c r="O373" s="32"/>
      <c r="P373" s="29"/>
      <c r="Q373" s="29"/>
      <c r="R373" s="29"/>
      <c r="S373" s="33" t="str">
        <f>IF(AND(Feuil2!$O373="",Feuil2!$P373="",Feuil2!$Q373="",Feuil2!$R373=""),"",O373*$O$2+$P$2*P373+$Q$2*Q373+$R$2*R373)</f>
        <v/>
      </c>
      <c r="T373" s="29" t="str">
        <f t="shared" si="5"/>
        <v/>
      </c>
      <c r="U373" s="29" t="str">
        <f>IF(Feuil2!$O373&lt;&gt;"",Feuil2!$O373*Feuil2!$M373*0.25,"")</f>
        <v/>
      </c>
      <c r="V373" s="29" t="str">
        <f>IF(Feuil2!$P373&lt;&gt;"",Feuil2!$P373*Feuil2!$M373*0.5,"")</f>
        <v/>
      </c>
      <c r="W373" s="29" t="str">
        <f>IF(Feuil2!$Q373&lt;&gt;"",Feuil2!$Q373*Feuil2!$M373*0.75,"")</f>
        <v/>
      </c>
      <c r="X373" s="29" t="str">
        <f>IF(Feuil2!$R373&lt;&gt;"",Feuil2!$R373*Feuil2!$M373*1,"")</f>
        <v/>
      </c>
      <c r="Y373" s="29" t="str">
        <f>IF(Feuil2!$N373="","",Feuil2!$M373-MAX(Feuil2!$U373:$X373))</f>
        <v/>
      </c>
      <c r="Z373" s="35"/>
      <c r="AA373" s="35"/>
      <c r="AB373" s="35"/>
      <c r="AC373" s="35"/>
      <c r="AD373" s="29"/>
      <c r="AE373" s="29"/>
      <c r="AF373" s="29"/>
      <c r="AG373" s="29"/>
      <c r="AH373" s="29"/>
    </row>
    <row r="374" spans="4:34" s="27" customFormat="1" x14ac:dyDescent="0.25">
      <c r="D374" s="29" t="s">
        <v>507</v>
      </c>
      <c r="E374" s="29" t="s">
        <v>508</v>
      </c>
      <c r="F374" s="29">
        <v>42</v>
      </c>
      <c r="G374" s="29" t="s">
        <v>518</v>
      </c>
      <c r="H374" s="30" t="s">
        <v>525</v>
      </c>
      <c r="I374" s="29" t="s">
        <v>55</v>
      </c>
      <c r="J374" s="29" t="s">
        <v>7</v>
      </c>
      <c r="K374" s="31">
        <v>41323</v>
      </c>
      <c r="L374" s="31">
        <v>41326</v>
      </c>
      <c r="M374" s="29">
        <v>81</v>
      </c>
      <c r="N374" s="29"/>
      <c r="O374" s="32"/>
      <c r="P374" s="29"/>
      <c r="Q374" s="29"/>
      <c r="R374" s="29"/>
      <c r="S374" s="33" t="str">
        <f>IF(AND(Feuil2!$O374="",Feuil2!$P374="",Feuil2!$Q374="",Feuil2!$R374=""),"",O374*$O$2+$P$2*P374+$Q$2*Q374+$R$2*R374)</f>
        <v/>
      </c>
      <c r="T374" s="29" t="str">
        <f t="shared" si="5"/>
        <v/>
      </c>
      <c r="U374" s="29" t="str">
        <f>IF(Feuil2!$O374&lt;&gt;"",Feuil2!$O374*Feuil2!$M374*0.25,"")</f>
        <v/>
      </c>
      <c r="V374" s="29" t="str">
        <f>IF(Feuil2!$P374&lt;&gt;"",Feuil2!$P374*Feuil2!$M374*0.5,"")</f>
        <v/>
      </c>
      <c r="W374" s="29" t="str">
        <f>IF(Feuil2!$Q374&lt;&gt;"",Feuil2!$Q374*Feuil2!$M374*0.75,"")</f>
        <v/>
      </c>
      <c r="X374" s="29" t="str">
        <f>IF(Feuil2!$R374&lt;&gt;"",Feuil2!$R374*Feuil2!$M374*1,"")</f>
        <v/>
      </c>
      <c r="Y374" s="29" t="str">
        <f>IF(Feuil2!$N374="","",Feuil2!$M374-MAX(Feuil2!$U374:$X374))</f>
        <v/>
      </c>
      <c r="Z374" s="35"/>
      <c r="AA374" s="35"/>
      <c r="AB374" s="35"/>
      <c r="AC374" s="35"/>
      <c r="AD374" s="29"/>
      <c r="AE374" s="29"/>
      <c r="AF374" s="29"/>
      <c r="AG374" s="29"/>
      <c r="AH374" s="29"/>
    </row>
    <row r="375" spans="4:34" s="27" customFormat="1" x14ac:dyDescent="0.25">
      <c r="D375" s="29" t="s">
        <v>507</v>
      </c>
      <c r="E375" s="29" t="s">
        <v>508</v>
      </c>
      <c r="F375" s="29">
        <v>42</v>
      </c>
      <c r="G375" s="29" t="s">
        <v>518</v>
      </c>
      <c r="H375" s="30" t="s">
        <v>526</v>
      </c>
      <c r="I375" s="29" t="s">
        <v>59</v>
      </c>
      <c r="J375" s="29" t="s">
        <v>7</v>
      </c>
      <c r="K375" s="31">
        <v>41332</v>
      </c>
      <c r="L375" s="31">
        <v>41334</v>
      </c>
      <c r="M375" s="29">
        <v>81</v>
      </c>
      <c r="N375" s="29"/>
      <c r="O375" s="32"/>
      <c r="P375" s="29"/>
      <c r="Q375" s="29"/>
      <c r="R375" s="29"/>
      <c r="S375" s="33" t="str">
        <f>IF(AND(Feuil2!$O375="",Feuil2!$P375="",Feuil2!$Q375="",Feuil2!$R375=""),"",O375*$O$2+$P$2*P375+$Q$2*Q375+$R$2*R375)</f>
        <v/>
      </c>
      <c r="T375" s="29" t="str">
        <f t="shared" si="5"/>
        <v/>
      </c>
      <c r="U375" s="29" t="str">
        <f>IF(Feuil2!$O375&lt;&gt;"",Feuil2!$O375*Feuil2!$M375*0.25,"")</f>
        <v/>
      </c>
      <c r="V375" s="29" t="str">
        <f>IF(Feuil2!$P375&lt;&gt;"",Feuil2!$P375*Feuil2!$M375*0.5,"")</f>
        <v/>
      </c>
      <c r="W375" s="29" t="str">
        <f>IF(Feuil2!$Q375&lt;&gt;"",Feuil2!$Q375*Feuil2!$M375*0.75,"")</f>
        <v/>
      </c>
      <c r="X375" s="29" t="str">
        <f>IF(Feuil2!$R375&lt;&gt;"",Feuil2!$R375*Feuil2!$M375*1,"")</f>
        <v/>
      </c>
      <c r="Y375" s="29" t="str">
        <f>IF(Feuil2!$N375="","",Feuil2!$M375-MAX(Feuil2!$U375:$X375))</f>
        <v/>
      </c>
      <c r="Z375" s="35"/>
      <c r="AA375" s="35"/>
      <c r="AB375" s="35"/>
      <c r="AC375" s="35"/>
      <c r="AD375" s="29"/>
      <c r="AE375" s="29"/>
      <c r="AF375" s="29"/>
      <c r="AG375" s="29"/>
      <c r="AH375" s="29"/>
    </row>
    <row r="376" spans="4:34" s="27" customFormat="1" x14ac:dyDescent="0.25">
      <c r="D376" s="29" t="s">
        <v>507</v>
      </c>
      <c r="E376" s="29" t="s">
        <v>508</v>
      </c>
      <c r="F376" s="29">
        <v>42</v>
      </c>
      <c r="G376" s="29" t="s">
        <v>518</v>
      </c>
      <c r="H376" s="30" t="s">
        <v>527</v>
      </c>
      <c r="I376" s="29" t="s">
        <v>62</v>
      </c>
      <c r="J376" s="29" t="s">
        <v>7</v>
      </c>
      <c r="K376" s="31">
        <v>41333</v>
      </c>
      <c r="L376" s="31">
        <v>41335</v>
      </c>
      <c r="M376" s="29">
        <v>81</v>
      </c>
      <c r="N376" s="29"/>
      <c r="O376" s="32"/>
      <c r="P376" s="29"/>
      <c r="Q376" s="29"/>
      <c r="R376" s="29"/>
      <c r="S376" s="33" t="str">
        <f>IF(AND(Feuil2!$O376="",Feuil2!$P376="",Feuil2!$Q376="",Feuil2!$R376=""),"",O376*$O$2+$P$2*P376+$Q$2*Q376+$R$2*R376)</f>
        <v/>
      </c>
      <c r="T376" s="29" t="str">
        <f t="shared" si="5"/>
        <v/>
      </c>
      <c r="U376" s="29" t="str">
        <f>IF(Feuil2!$O376&lt;&gt;"",Feuil2!$O376*Feuil2!$M376*0.25,"")</f>
        <v/>
      </c>
      <c r="V376" s="29" t="str">
        <f>IF(Feuil2!$P376&lt;&gt;"",Feuil2!$P376*Feuil2!$M376*0.5,"")</f>
        <v/>
      </c>
      <c r="W376" s="29" t="str">
        <f>IF(Feuil2!$Q376&lt;&gt;"",Feuil2!$Q376*Feuil2!$M376*0.75,"")</f>
        <v/>
      </c>
      <c r="X376" s="29" t="str">
        <f>IF(Feuil2!$R376&lt;&gt;"",Feuil2!$R376*Feuil2!$M376*1,"")</f>
        <v/>
      </c>
      <c r="Y376" s="29" t="str">
        <f>IF(Feuil2!$N376="","",Feuil2!$M376-MAX(Feuil2!$U376:$X376))</f>
        <v/>
      </c>
      <c r="Z376" s="35"/>
      <c r="AA376" s="35"/>
      <c r="AB376" s="35"/>
      <c r="AC376" s="35"/>
      <c r="AD376" s="29"/>
      <c r="AE376" s="29"/>
      <c r="AF376" s="29"/>
      <c r="AG376" s="29"/>
      <c r="AH376" s="29"/>
    </row>
    <row r="377" spans="4:34" s="27" customFormat="1" x14ac:dyDescent="0.25">
      <c r="D377" s="29" t="s">
        <v>507</v>
      </c>
      <c r="E377" s="29" t="s">
        <v>508</v>
      </c>
      <c r="F377" s="29">
        <v>42</v>
      </c>
      <c r="G377" s="29" t="s">
        <v>518</v>
      </c>
      <c r="H377" s="30" t="s">
        <v>528</v>
      </c>
      <c r="I377" s="29" t="s">
        <v>65</v>
      </c>
      <c r="J377" s="29" t="s">
        <v>7</v>
      </c>
      <c r="K377" s="31">
        <v>41323</v>
      </c>
      <c r="L377" s="31">
        <v>41326</v>
      </c>
      <c r="M377" s="29">
        <v>81</v>
      </c>
      <c r="N377" s="29"/>
      <c r="O377" s="32"/>
      <c r="P377" s="29"/>
      <c r="Q377" s="29"/>
      <c r="R377" s="29"/>
      <c r="S377" s="33" t="str">
        <f>IF(AND(Feuil2!$O377="",Feuil2!$P377="",Feuil2!$Q377="",Feuil2!$R377=""),"",O377*$O$2+$P$2*P377+$Q$2*Q377+$R$2*R377)</f>
        <v/>
      </c>
      <c r="T377" s="29" t="str">
        <f t="shared" si="5"/>
        <v/>
      </c>
      <c r="U377" s="29" t="str">
        <f>IF(Feuil2!$O377&lt;&gt;"",Feuil2!$O377*Feuil2!$M377*0.25,"")</f>
        <v/>
      </c>
      <c r="V377" s="29" t="str">
        <f>IF(Feuil2!$P377&lt;&gt;"",Feuil2!$P377*Feuil2!$M377*0.5,"")</f>
        <v/>
      </c>
      <c r="W377" s="29" t="str">
        <f>IF(Feuil2!$Q377&lt;&gt;"",Feuil2!$Q377*Feuil2!$M377*0.75,"")</f>
        <v/>
      </c>
      <c r="X377" s="29" t="str">
        <f>IF(Feuil2!$R377&lt;&gt;"",Feuil2!$R377*Feuil2!$M377*1,"")</f>
        <v/>
      </c>
      <c r="Y377" s="29" t="str">
        <f>IF(Feuil2!$N377="","",Feuil2!$M377-MAX(Feuil2!$U377:$X377))</f>
        <v/>
      </c>
      <c r="Z377" s="35"/>
      <c r="AA377" s="35"/>
      <c r="AB377" s="35"/>
      <c r="AC377" s="35"/>
      <c r="AD377" s="29"/>
      <c r="AE377" s="29"/>
      <c r="AF377" s="29"/>
      <c r="AG377" s="29"/>
      <c r="AH377" s="29"/>
    </row>
    <row r="378" spans="4:34" s="27" customFormat="1" x14ac:dyDescent="0.25">
      <c r="D378" s="29" t="s">
        <v>507</v>
      </c>
      <c r="E378" s="29" t="s">
        <v>508</v>
      </c>
      <c r="F378" s="29">
        <v>42</v>
      </c>
      <c r="G378" s="29" t="s">
        <v>518</v>
      </c>
      <c r="H378" s="30" t="s">
        <v>529</v>
      </c>
      <c r="I378" s="29" t="s">
        <v>68</v>
      </c>
      <c r="J378" s="29" t="s">
        <v>7</v>
      </c>
      <c r="K378" s="31">
        <v>41324</v>
      </c>
      <c r="L378" s="31">
        <v>41326</v>
      </c>
      <c r="M378" s="29">
        <v>81</v>
      </c>
      <c r="N378" s="29"/>
      <c r="O378" s="32"/>
      <c r="P378" s="29"/>
      <c r="Q378" s="29"/>
      <c r="R378" s="29"/>
      <c r="S378" s="33" t="str">
        <f>IF(AND(Feuil2!$O378="",Feuil2!$P378="",Feuil2!$Q378="",Feuil2!$R378=""),"",O378*$O$2+$P$2*P378+$Q$2*Q378+$R$2*R378)</f>
        <v/>
      </c>
      <c r="T378" s="29" t="str">
        <f t="shared" si="5"/>
        <v/>
      </c>
      <c r="U378" s="29" t="str">
        <f>IF(Feuil2!$O378&lt;&gt;"",Feuil2!$O378*Feuil2!$M378*0.25,"")</f>
        <v/>
      </c>
      <c r="V378" s="29" t="str">
        <f>IF(Feuil2!$P378&lt;&gt;"",Feuil2!$P378*Feuil2!$M378*0.5,"")</f>
        <v/>
      </c>
      <c r="W378" s="29" t="str">
        <f>IF(Feuil2!$Q378&lt;&gt;"",Feuil2!$Q378*Feuil2!$M378*0.75,"")</f>
        <v/>
      </c>
      <c r="X378" s="29" t="str">
        <f>IF(Feuil2!$R378&lt;&gt;"",Feuil2!$R378*Feuil2!$M378*1,"")</f>
        <v/>
      </c>
      <c r="Y378" s="29" t="str">
        <f>IF(Feuil2!$N378="","",Feuil2!$M378-MAX(Feuil2!$U378:$X378))</f>
        <v/>
      </c>
      <c r="Z378" s="35"/>
      <c r="AA378" s="35"/>
      <c r="AB378" s="35"/>
      <c r="AC378" s="35"/>
      <c r="AD378" s="29"/>
      <c r="AE378" s="29"/>
      <c r="AF378" s="29"/>
      <c r="AG378" s="29"/>
      <c r="AH378" s="29"/>
    </row>
    <row r="379" spans="4:34" s="27" customFormat="1" x14ac:dyDescent="0.25">
      <c r="D379" s="29" t="s">
        <v>507</v>
      </c>
      <c r="E379" s="29" t="s">
        <v>508</v>
      </c>
      <c r="F379" s="29">
        <v>64</v>
      </c>
      <c r="G379" s="29" t="s">
        <v>518</v>
      </c>
      <c r="H379" s="30" t="s">
        <v>532</v>
      </c>
      <c r="I379" s="29" t="s">
        <v>71</v>
      </c>
      <c r="J379" s="29" t="s">
        <v>7</v>
      </c>
      <c r="K379" s="31">
        <v>41334</v>
      </c>
      <c r="L379" s="31">
        <v>41336</v>
      </c>
      <c r="M379" s="29">
        <v>81</v>
      </c>
      <c r="N379" s="29"/>
      <c r="O379" s="32"/>
      <c r="P379" s="29"/>
      <c r="Q379" s="29"/>
      <c r="R379" s="29"/>
      <c r="S379" s="33" t="str">
        <f>IF(AND(Feuil2!$O379="",Feuil2!$P379="",Feuil2!$Q379="",Feuil2!$R379=""),"",O379*$O$2+$P$2*P379+$Q$2*Q379+$R$2*R379)</f>
        <v/>
      </c>
      <c r="T379" s="29" t="str">
        <f t="shared" si="5"/>
        <v/>
      </c>
      <c r="U379" s="29" t="str">
        <f>IF(Feuil2!$O379&lt;&gt;"",Feuil2!$O379*Feuil2!$M379*0.25,"")</f>
        <v/>
      </c>
      <c r="V379" s="29" t="str">
        <f>IF(Feuil2!$P379&lt;&gt;"",Feuil2!$P379*Feuil2!$M379*0.5,"")</f>
        <v/>
      </c>
      <c r="W379" s="29" t="str">
        <f>IF(Feuil2!$Q379&lt;&gt;"",Feuil2!$Q379*Feuil2!$M379*0.75,"")</f>
        <v/>
      </c>
      <c r="X379" s="29" t="str">
        <f>IF(Feuil2!$R379&lt;&gt;"",Feuil2!$R379*Feuil2!$M379*1,"")</f>
        <v/>
      </c>
      <c r="Y379" s="29" t="str">
        <f>IF(Feuil2!$N379="","",Feuil2!$M379-MAX(Feuil2!$U379:$X379))</f>
        <v/>
      </c>
      <c r="Z379" s="35"/>
      <c r="AA379" s="35"/>
      <c r="AB379" s="35"/>
      <c r="AC379" s="35"/>
      <c r="AD379" s="29"/>
      <c r="AE379" s="29"/>
      <c r="AF379" s="29"/>
      <c r="AG379" s="29"/>
      <c r="AH379" s="29"/>
    </row>
    <row r="380" spans="4:34" s="27" customFormat="1" x14ac:dyDescent="0.25">
      <c r="D380" s="29" t="s">
        <v>507</v>
      </c>
      <c r="E380" s="29" t="s">
        <v>508</v>
      </c>
      <c r="F380" s="29">
        <v>64</v>
      </c>
      <c r="G380" s="29" t="s">
        <v>518</v>
      </c>
      <c r="H380" s="30" t="s">
        <v>533</v>
      </c>
      <c r="I380" s="29" t="s">
        <v>74</v>
      </c>
      <c r="J380" s="29" t="s">
        <v>7</v>
      </c>
      <c r="K380" s="31">
        <v>41330</v>
      </c>
      <c r="L380" s="31">
        <v>41333</v>
      </c>
      <c r="M380" s="29">
        <v>81</v>
      </c>
      <c r="N380" s="29"/>
      <c r="O380" s="32"/>
      <c r="P380" s="29"/>
      <c r="Q380" s="29"/>
      <c r="R380" s="29"/>
      <c r="S380" s="33" t="str">
        <f>IF(AND(Feuil2!$O380="",Feuil2!$P380="",Feuil2!$Q380="",Feuil2!$R380=""),"",O380*$O$2+$P$2*P380+$Q$2*Q380+$R$2*R380)</f>
        <v/>
      </c>
      <c r="T380" s="29" t="str">
        <f t="shared" si="5"/>
        <v/>
      </c>
      <c r="U380" s="29" t="str">
        <f>IF(Feuil2!$O380&lt;&gt;"",Feuil2!$O380*Feuil2!$M380*0.25,"")</f>
        <v/>
      </c>
      <c r="V380" s="29" t="str">
        <f>IF(Feuil2!$P380&lt;&gt;"",Feuil2!$P380*Feuil2!$M380*0.5,"")</f>
        <v/>
      </c>
      <c r="W380" s="29" t="str">
        <f>IF(Feuil2!$Q380&lt;&gt;"",Feuil2!$Q380*Feuil2!$M380*0.75,"")</f>
        <v/>
      </c>
      <c r="X380" s="29" t="str">
        <f>IF(Feuil2!$R380&lt;&gt;"",Feuil2!$R380*Feuil2!$M380*1,"")</f>
        <v/>
      </c>
      <c r="Y380" s="29" t="str">
        <f>IF(Feuil2!$N380="","",Feuil2!$M380-MAX(Feuil2!$U380:$X380))</f>
        <v/>
      </c>
      <c r="Z380" s="35"/>
      <c r="AA380" s="35"/>
      <c r="AB380" s="35"/>
      <c r="AC380" s="35"/>
      <c r="AD380" s="29"/>
      <c r="AE380" s="29"/>
      <c r="AF380" s="29"/>
      <c r="AG380" s="29"/>
      <c r="AH380" s="29"/>
    </row>
    <row r="381" spans="4:34" s="27" customFormat="1" x14ac:dyDescent="0.25">
      <c r="D381" s="29" t="s">
        <v>507</v>
      </c>
      <c r="E381" s="29" t="s">
        <v>508</v>
      </c>
      <c r="F381" s="29">
        <v>64</v>
      </c>
      <c r="G381" s="29" t="s">
        <v>518</v>
      </c>
      <c r="H381" s="30" t="s">
        <v>534</v>
      </c>
      <c r="I381" s="29" t="s">
        <v>77</v>
      </c>
      <c r="J381" s="29" t="s">
        <v>7</v>
      </c>
      <c r="K381" s="31">
        <v>41330</v>
      </c>
      <c r="L381" s="31">
        <v>41333</v>
      </c>
      <c r="M381" s="29">
        <v>81</v>
      </c>
      <c r="N381" s="29"/>
      <c r="O381" s="32"/>
      <c r="P381" s="29"/>
      <c r="Q381" s="29"/>
      <c r="R381" s="29"/>
      <c r="S381" s="33" t="str">
        <f>IF(AND(Feuil2!$O381="",Feuil2!$P381="",Feuil2!$Q381="",Feuil2!$R381=""),"",O381*$O$2+$P$2*P381+$Q$2*Q381+$R$2*R381)</f>
        <v/>
      </c>
      <c r="T381" s="29" t="str">
        <f t="shared" si="5"/>
        <v/>
      </c>
      <c r="U381" s="29" t="str">
        <f>IF(Feuil2!$O381&lt;&gt;"",Feuil2!$O381*Feuil2!$M381*0.25,"")</f>
        <v/>
      </c>
      <c r="V381" s="29" t="str">
        <f>IF(Feuil2!$P381&lt;&gt;"",Feuil2!$P381*Feuil2!$M381*0.5,"")</f>
        <v/>
      </c>
      <c r="W381" s="29" t="str">
        <f>IF(Feuil2!$Q381&lt;&gt;"",Feuil2!$Q381*Feuil2!$M381*0.75,"")</f>
        <v/>
      </c>
      <c r="X381" s="29" t="str">
        <f>IF(Feuil2!$R381&lt;&gt;"",Feuil2!$R381*Feuil2!$M381*1,"")</f>
        <v/>
      </c>
      <c r="Y381" s="29" t="str">
        <f>IF(Feuil2!$N381="","",Feuil2!$M381-MAX(Feuil2!$U381:$X381))</f>
        <v/>
      </c>
      <c r="Z381" s="35"/>
      <c r="AA381" s="35"/>
      <c r="AB381" s="35"/>
      <c r="AC381" s="35"/>
      <c r="AD381" s="29"/>
      <c r="AE381" s="29"/>
      <c r="AF381" s="29"/>
      <c r="AG381" s="29"/>
      <c r="AH381" s="29"/>
    </row>
    <row r="382" spans="4:34" s="27" customFormat="1" x14ac:dyDescent="0.25">
      <c r="D382" s="29" t="s">
        <v>507</v>
      </c>
      <c r="E382" s="29" t="s">
        <v>508</v>
      </c>
      <c r="F382" s="29">
        <v>64</v>
      </c>
      <c r="G382" s="29" t="s">
        <v>518</v>
      </c>
      <c r="H382" s="30" t="s">
        <v>535</v>
      </c>
      <c r="I382" s="29" t="s">
        <v>80</v>
      </c>
      <c r="J382" s="29" t="s">
        <v>7</v>
      </c>
      <c r="K382" s="31">
        <v>41331</v>
      </c>
      <c r="L382" s="31">
        <v>41333</v>
      </c>
      <c r="M382" s="29">
        <v>81</v>
      </c>
      <c r="N382" s="29"/>
      <c r="O382" s="32"/>
      <c r="P382" s="29"/>
      <c r="Q382" s="29"/>
      <c r="R382" s="29"/>
      <c r="S382" s="33" t="str">
        <f>IF(AND(Feuil2!$O382="",Feuil2!$P382="",Feuil2!$Q382="",Feuil2!$R382=""),"",O382*$O$2+$P$2*P382+$Q$2*Q382+$R$2*R382)</f>
        <v/>
      </c>
      <c r="T382" s="29" t="str">
        <f t="shared" si="5"/>
        <v/>
      </c>
      <c r="U382" s="29" t="str">
        <f>IF(Feuil2!$O382&lt;&gt;"",Feuil2!$O382*Feuil2!$M382*0.25,"")</f>
        <v/>
      </c>
      <c r="V382" s="29" t="str">
        <f>IF(Feuil2!$P382&lt;&gt;"",Feuil2!$P382*Feuil2!$M382*0.5,"")</f>
        <v/>
      </c>
      <c r="W382" s="29" t="str">
        <f>IF(Feuil2!$Q382&lt;&gt;"",Feuil2!$Q382*Feuil2!$M382*0.75,"")</f>
        <v/>
      </c>
      <c r="X382" s="29" t="str">
        <f>IF(Feuil2!$R382&lt;&gt;"",Feuil2!$R382*Feuil2!$M382*1,"")</f>
        <v/>
      </c>
      <c r="Y382" s="29" t="str">
        <f>IF(Feuil2!$N382="","",Feuil2!$M382-MAX(Feuil2!$U382:$X382))</f>
        <v/>
      </c>
      <c r="Z382" s="35"/>
      <c r="AA382" s="35"/>
      <c r="AB382" s="35"/>
      <c r="AC382" s="35"/>
      <c r="AD382" s="29"/>
      <c r="AE382" s="29"/>
      <c r="AF382" s="29"/>
      <c r="AG382" s="29"/>
      <c r="AH382" s="29"/>
    </row>
    <row r="383" spans="4:34" s="27" customFormat="1" x14ac:dyDescent="0.25">
      <c r="D383" s="29" t="s">
        <v>542</v>
      </c>
      <c r="E383" s="29" t="s">
        <v>508</v>
      </c>
      <c r="F383" s="29">
        <v>30</v>
      </c>
      <c r="G383" s="29" t="s">
        <v>517</v>
      </c>
      <c r="H383" s="30" t="s">
        <v>550</v>
      </c>
      <c r="I383" s="34" t="s">
        <v>140</v>
      </c>
      <c r="J383" s="29" t="s">
        <v>7</v>
      </c>
      <c r="K383" s="31">
        <v>41330</v>
      </c>
      <c r="L383" s="31">
        <v>41331</v>
      </c>
      <c r="M383" s="29">
        <v>80</v>
      </c>
      <c r="N383" s="29"/>
      <c r="O383" s="32"/>
      <c r="P383" s="29"/>
      <c r="Q383" s="29"/>
      <c r="R383" s="29"/>
      <c r="S383" s="33" t="str">
        <f>IF(AND(Feuil2!$O383="",Feuil2!$P383="",Feuil2!$Q383="",Feuil2!$R383=""),"",O383*$O$2+$P$2*P383+$Q$2*Q383+$R$2*R383)</f>
        <v/>
      </c>
      <c r="T383" s="29" t="str">
        <f t="shared" si="5"/>
        <v/>
      </c>
      <c r="U383" s="29" t="str">
        <f>IF(Feuil2!$O383&lt;&gt;"",Feuil2!$O383*Feuil2!$M383*0.25,"")</f>
        <v/>
      </c>
      <c r="V383" s="29" t="str">
        <f>IF(Feuil2!$P383&lt;&gt;"",Feuil2!$P383*Feuil2!$M383*0.5,"")</f>
        <v/>
      </c>
      <c r="W383" s="29" t="str">
        <f>IF(Feuil2!$Q383&lt;&gt;"",Feuil2!$Q383*Feuil2!$M383*0.75,"")</f>
        <v/>
      </c>
      <c r="X383" s="29" t="str">
        <f>IF(Feuil2!$R383&lt;&gt;"",Feuil2!$R383*Feuil2!$M383*1,"")</f>
        <v/>
      </c>
      <c r="Y383" s="29" t="str">
        <f>IF(Feuil2!$N383="","",Feuil2!$M383-MAX(Feuil2!$U383:$X383))</f>
        <v/>
      </c>
      <c r="Z383" s="35"/>
      <c r="AA383" s="35"/>
      <c r="AB383" s="35"/>
      <c r="AC383" s="35"/>
      <c r="AD383" s="29"/>
      <c r="AE383" s="29"/>
      <c r="AF383" s="29"/>
      <c r="AG383" s="29"/>
      <c r="AH383" s="29"/>
    </row>
    <row r="384" spans="4:34" s="27" customFormat="1" x14ac:dyDescent="0.25">
      <c r="D384" s="29" t="s">
        <v>542</v>
      </c>
      <c r="E384" s="29" t="s">
        <v>508</v>
      </c>
      <c r="F384" s="29">
        <v>30</v>
      </c>
      <c r="G384" s="29" t="s">
        <v>523</v>
      </c>
      <c r="H384" s="30" t="s">
        <v>551</v>
      </c>
      <c r="I384" s="29" t="s">
        <v>141</v>
      </c>
      <c r="J384" s="29" t="s">
        <v>17</v>
      </c>
      <c r="K384" s="31">
        <v>41318</v>
      </c>
      <c r="L384" s="31">
        <v>41319</v>
      </c>
      <c r="M384" s="29">
        <v>80</v>
      </c>
      <c r="N384" s="29"/>
      <c r="O384" s="32"/>
      <c r="P384" s="29"/>
      <c r="Q384" s="29"/>
      <c r="R384" s="29"/>
      <c r="S384" s="33" t="str">
        <f>IF(AND(Feuil2!$O384="",Feuil2!$P384="",Feuil2!$Q384="",Feuil2!$R384=""),"",O384*$O$2+$P$2*P384+$Q$2*Q384+$R$2*R384)</f>
        <v/>
      </c>
      <c r="T384" s="29" t="str">
        <f t="shared" si="5"/>
        <v/>
      </c>
      <c r="U384" s="29" t="str">
        <f>IF(Feuil2!$O384&lt;&gt;"",Feuil2!$O384*Feuil2!$M384*0.25,"")</f>
        <v/>
      </c>
      <c r="V384" s="29" t="str">
        <f>IF(Feuil2!$P384&lt;&gt;"",Feuil2!$P384*Feuil2!$M384*0.5,"")</f>
        <v/>
      </c>
      <c r="W384" s="29" t="str">
        <f>IF(Feuil2!$Q384&lt;&gt;"",Feuil2!$Q384*Feuil2!$M384*0.75,"")</f>
        <v/>
      </c>
      <c r="X384" s="29" t="str">
        <f>IF(Feuil2!$R384&lt;&gt;"",Feuil2!$R384*Feuil2!$M384*1,"")</f>
        <v/>
      </c>
      <c r="Y384" s="29" t="str">
        <f>IF(Feuil2!$N384="","",Feuil2!$M384-MAX(Feuil2!$U384:$X384))</f>
        <v/>
      </c>
      <c r="Z384" s="35"/>
      <c r="AA384" s="35"/>
      <c r="AB384" s="35"/>
      <c r="AC384" s="35"/>
      <c r="AD384" s="29"/>
      <c r="AE384" s="29"/>
      <c r="AF384" s="29"/>
      <c r="AG384" s="29"/>
      <c r="AH384" s="29"/>
    </row>
    <row r="385" spans="4:34" s="27" customFormat="1" x14ac:dyDescent="0.25">
      <c r="D385" s="29" t="s">
        <v>542</v>
      </c>
      <c r="E385" s="29" t="s">
        <v>508</v>
      </c>
      <c r="F385" s="29">
        <v>31</v>
      </c>
      <c r="G385" s="29" t="s">
        <v>513</v>
      </c>
      <c r="H385" s="30" t="s">
        <v>553</v>
      </c>
      <c r="I385" s="29" t="s">
        <v>143</v>
      </c>
      <c r="J385" s="29" t="s">
        <v>24</v>
      </c>
      <c r="K385" s="31">
        <v>41339</v>
      </c>
      <c r="L385" s="31">
        <v>41341</v>
      </c>
      <c r="M385" s="29">
        <v>80</v>
      </c>
      <c r="N385" s="29"/>
      <c r="O385" s="32"/>
      <c r="P385" s="29"/>
      <c r="Q385" s="29"/>
      <c r="R385" s="29"/>
      <c r="S385" s="33" t="str">
        <f>IF(AND(Feuil2!$O385="",Feuil2!$P385="",Feuil2!$Q385="",Feuil2!$R385=""),"",O385*$O$2+$P$2*P385+$Q$2*Q385+$R$2*R385)</f>
        <v/>
      </c>
      <c r="T385" s="29" t="str">
        <f t="shared" si="5"/>
        <v/>
      </c>
      <c r="U385" s="29" t="str">
        <f>IF(Feuil2!$O385&lt;&gt;"",Feuil2!$O385*Feuil2!$M385*0.25,"")</f>
        <v/>
      </c>
      <c r="V385" s="29" t="str">
        <f>IF(Feuil2!$P385&lt;&gt;"",Feuil2!$P385*Feuil2!$M385*0.5,"")</f>
        <v/>
      </c>
      <c r="W385" s="29" t="str">
        <f>IF(Feuil2!$Q385&lt;&gt;"",Feuil2!$Q385*Feuil2!$M385*0.75,"")</f>
        <v/>
      </c>
      <c r="X385" s="29" t="str">
        <f>IF(Feuil2!$R385&lt;&gt;"",Feuil2!$R385*Feuil2!$M385*1,"")</f>
        <v/>
      </c>
      <c r="Y385" s="29" t="str">
        <f>IF(Feuil2!$N385="","",Feuil2!$M385-MAX(Feuil2!$U385:$X385))</f>
        <v/>
      </c>
      <c r="Z385" s="35"/>
      <c r="AA385" s="35"/>
      <c r="AB385" s="35"/>
      <c r="AC385" s="35"/>
      <c r="AD385" s="29"/>
      <c r="AE385" s="29"/>
      <c r="AF385" s="29"/>
      <c r="AG385" s="29"/>
      <c r="AH385" s="29"/>
    </row>
    <row r="386" spans="4:34" s="27" customFormat="1" x14ac:dyDescent="0.25">
      <c r="D386" s="29" t="s">
        <v>542</v>
      </c>
      <c r="E386" s="29" t="s">
        <v>508</v>
      </c>
      <c r="F386" s="29">
        <v>31</v>
      </c>
      <c r="G386" s="29" t="s">
        <v>513</v>
      </c>
      <c r="H386" s="30" t="s">
        <v>554</v>
      </c>
      <c r="I386" s="29" t="s">
        <v>144</v>
      </c>
      <c r="J386" s="29" t="s">
        <v>17</v>
      </c>
      <c r="K386" s="31">
        <v>41317</v>
      </c>
      <c r="L386" s="31">
        <v>41319</v>
      </c>
      <c r="M386" s="29">
        <v>80</v>
      </c>
      <c r="N386" s="29"/>
      <c r="O386" s="32"/>
      <c r="P386" s="29"/>
      <c r="Q386" s="29"/>
      <c r="R386" s="29"/>
      <c r="S386" s="33" t="str">
        <f>IF(AND(Feuil2!$O386="",Feuil2!$P386="",Feuil2!$Q386="",Feuil2!$R386=""),"",O386*$O$2+$P$2*P386+$Q$2*Q386+$R$2*R386)</f>
        <v/>
      </c>
      <c r="T386" s="29" t="str">
        <f t="shared" si="5"/>
        <v/>
      </c>
      <c r="U386" s="29" t="str">
        <f>IF(Feuil2!$O386&lt;&gt;"",Feuil2!$O386*Feuil2!$M386*0.25,"")</f>
        <v/>
      </c>
      <c r="V386" s="29" t="str">
        <f>IF(Feuil2!$P386&lt;&gt;"",Feuil2!$P386*Feuil2!$M386*0.5,"")</f>
        <v/>
      </c>
      <c r="W386" s="29" t="str">
        <f>IF(Feuil2!$Q386&lt;&gt;"",Feuil2!$Q386*Feuil2!$M386*0.75,"")</f>
        <v/>
      </c>
      <c r="X386" s="29" t="str">
        <f>IF(Feuil2!$R386&lt;&gt;"",Feuil2!$R386*Feuil2!$M386*1,"")</f>
        <v/>
      </c>
      <c r="Y386" s="29" t="str">
        <f>IF(Feuil2!$N386="","",Feuil2!$M386-MAX(Feuil2!$U386:$X386))</f>
        <v/>
      </c>
      <c r="Z386" s="35"/>
      <c r="AA386" s="35"/>
      <c r="AB386" s="35"/>
      <c r="AC386" s="35"/>
      <c r="AD386" s="29"/>
      <c r="AE386" s="29"/>
      <c r="AF386" s="29"/>
      <c r="AG386" s="29"/>
      <c r="AH386" s="29"/>
    </row>
    <row r="387" spans="4:34" s="27" customFormat="1" x14ac:dyDescent="0.25">
      <c r="D387" s="29" t="s">
        <v>542</v>
      </c>
      <c r="E387" s="29" t="s">
        <v>508</v>
      </c>
      <c r="F387" s="29">
        <v>31</v>
      </c>
      <c r="G387" s="29" t="s">
        <v>513</v>
      </c>
      <c r="H387" s="30" t="s">
        <v>554</v>
      </c>
      <c r="I387" s="29" t="s">
        <v>145</v>
      </c>
      <c r="J387" s="29" t="s">
        <v>20</v>
      </c>
      <c r="K387" s="31">
        <v>41334</v>
      </c>
      <c r="L387" s="31">
        <v>41336</v>
      </c>
      <c r="M387" s="29">
        <v>80</v>
      </c>
      <c r="N387" s="29"/>
      <c r="O387" s="32"/>
      <c r="P387" s="29"/>
      <c r="Q387" s="29"/>
      <c r="R387" s="29"/>
      <c r="S387" s="33" t="str">
        <f>IF(AND(Feuil2!$O387="",Feuil2!$P387="",Feuil2!$Q387="",Feuil2!$R387=""),"",O387*$O$2+$P$2*P387+$Q$2*Q387+$R$2*R387)</f>
        <v/>
      </c>
      <c r="T387" s="29" t="str">
        <f t="shared" ref="T387:T450" si="6">IF(S387=25%,"1",IF(S387=50%,"2",IF(S387=75%,"3",IF(S387=100%,"4",IF(S387=125%,"5",IF(S387=150%,"6",IF(S387=175%,"7",IF(S387=200%,"8",IF(S387=225%,"9",IF(S387=250%,"10",IF(S387="","")))))))))))</f>
        <v/>
      </c>
      <c r="U387" s="29" t="str">
        <f>IF(Feuil2!$O387&lt;&gt;"",Feuil2!$O387*Feuil2!$M387*0.25,"")</f>
        <v/>
      </c>
      <c r="V387" s="29" t="str">
        <f>IF(Feuil2!$P387&lt;&gt;"",Feuil2!$P387*Feuil2!$M387*0.5,"")</f>
        <v/>
      </c>
      <c r="W387" s="29" t="str">
        <f>IF(Feuil2!$Q387&lt;&gt;"",Feuil2!$Q387*Feuil2!$M387*0.75,"")</f>
        <v/>
      </c>
      <c r="X387" s="29" t="str">
        <f>IF(Feuil2!$R387&lt;&gt;"",Feuil2!$R387*Feuil2!$M387*1,"")</f>
        <v/>
      </c>
      <c r="Y387" s="29" t="str">
        <f>IF(Feuil2!$N387="","",Feuil2!$M387-MAX(Feuil2!$U387:$X387))</f>
        <v/>
      </c>
      <c r="Z387" s="35"/>
      <c r="AA387" s="35"/>
      <c r="AB387" s="35"/>
      <c r="AC387" s="35"/>
      <c r="AD387" s="29"/>
      <c r="AE387" s="29"/>
      <c r="AF387" s="29"/>
      <c r="AG387" s="29"/>
      <c r="AH387" s="29"/>
    </row>
    <row r="388" spans="4:34" s="27" customFormat="1" x14ac:dyDescent="0.25">
      <c r="D388" s="29" t="s">
        <v>542</v>
      </c>
      <c r="E388" s="29" t="s">
        <v>508</v>
      </c>
      <c r="F388" s="29">
        <v>31</v>
      </c>
      <c r="G388" s="29" t="s">
        <v>513</v>
      </c>
      <c r="H388" s="30" t="s">
        <v>555</v>
      </c>
      <c r="I388" s="29" t="s">
        <v>146</v>
      </c>
      <c r="J388" s="29" t="s">
        <v>17</v>
      </c>
      <c r="K388" s="31">
        <v>41318</v>
      </c>
      <c r="L388" s="31">
        <v>41319</v>
      </c>
      <c r="M388" s="29">
        <v>80</v>
      </c>
      <c r="N388" s="29"/>
      <c r="O388" s="32"/>
      <c r="P388" s="29"/>
      <c r="Q388" s="29"/>
      <c r="R388" s="29"/>
      <c r="S388" s="33" t="str">
        <f>IF(AND(Feuil2!$O388="",Feuil2!$P388="",Feuil2!$Q388="",Feuil2!$R388=""),"",O388*$O$2+$P$2*P388+$Q$2*Q388+$R$2*R388)</f>
        <v/>
      </c>
      <c r="T388" s="29" t="str">
        <f t="shared" si="6"/>
        <v/>
      </c>
      <c r="U388" s="29" t="str">
        <f>IF(Feuil2!$O388&lt;&gt;"",Feuil2!$O388*Feuil2!$M388*0.25,"")</f>
        <v/>
      </c>
      <c r="V388" s="29" t="str">
        <f>IF(Feuil2!$P388&lt;&gt;"",Feuil2!$P388*Feuil2!$M388*0.5,"")</f>
        <v/>
      </c>
      <c r="W388" s="29" t="str">
        <f>IF(Feuil2!$Q388&lt;&gt;"",Feuil2!$Q388*Feuil2!$M388*0.75,"")</f>
        <v/>
      </c>
      <c r="X388" s="29" t="str">
        <f>IF(Feuil2!$R388&lt;&gt;"",Feuil2!$R388*Feuil2!$M388*1,"")</f>
        <v/>
      </c>
      <c r="Y388" s="29" t="str">
        <f>IF(Feuil2!$N388="","",Feuil2!$M388-MAX(Feuil2!$U388:$X388))</f>
        <v/>
      </c>
      <c r="Z388" s="35"/>
      <c r="AA388" s="35"/>
      <c r="AB388" s="35"/>
      <c r="AC388" s="35"/>
      <c r="AD388" s="29"/>
      <c r="AE388" s="29"/>
      <c r="AF388" s="29"/>
      <c r="AG388" s="29"/>
      <c r="AH388" s="29"/>
    </row>
    <row r="389" spans="4:34" s="27" customFormat="1" x14ac:dyDescent="0.25">
      <c r="D389" s="29" t="s">
        <v>542</v>
      </c>
      <c r="E389" s="29" t="s">
        <v>508</v>
      </c>
      <c r="F389" s="29">
        <v>31</v>
      </c>
      <c r="G389" s="29" t="s">
        <v>513</v>
      </c>
      <c r="H389" s="30" t="s">
        <v>555</v>
      </c>
      <c r="I389" s="29" t="s">
        <v>147</v>
      </c>
      <c r="J389" s="29" t="s">
        <v>20</v>
      </c>
      <c r="K389" s="31">
        <v>41334</v>
      </c>
      <c r="L389" s="31">
        <v>41336</v>
      </c>
      <c r="M389" s="29">
        <v>80</v>
      </c>
      <c r="N389" s="29"/>
      <c r="O389" s="32"/>
      <c r="P389" s="29"/>
      <c r="Q389" s="29"/>
      <c r="R389" s="29"/>
      <c r="S389" s="33" t="str">
        <f>IF(AND(Feuil2!$O389="",Feuil2!$P389="",Feuil2!$Q389="",Feuil2!$R389=""),"",O389*$O$2+$P$2*P389+$Q$2*Q389+$R$2*R389)</f>
        <v/>
      </c>
      <c r="T389" s="29" t="str">
        <f t="shared" si="6"/>
        <v/>
      </c>
      <c r="U389" s="29" t="str">
        <f>IF(Feuil2!$O389&lt;&gt;"",Feuil2!$O389*Feuil2!$M389*0.25,"")</f>
        <v/>
      </c>
      <c r="V389" s="29" t="str">
        <f>IF(Feuil2!$P389&lt;&gt;"",Feuil2!$P389*Feuil2!$M389*0.5,"")</f>
        <v/>
      </c>
      <c r="W389" s="29" t="str">
        <f>IF(Feuil2!$Q389&lt;&gt;"",Feuil2!$Q389*Feuil2!$M389*0.75,"")</f>
        <v/>
      </c>
      <c r="X389" s="29" t="str">
        <f>IF(Feuil2!$R389&lt;&gt;"",Feuil2!$R389*Feuil2!$M389*1,"")</f>
        <v/>
      </c>
      <c r="Y389" s="29" t="str">
        <f>IF(Feuil2!$N389="","",Feuil2!$M389-MAX(Feuil2!$U389:$X389))</f>
        <v/>
      </c>
      <c r="Z389" s="35"/>
      <c r="AA389" s="35"/>
      <c r="AB389" s="35"/>
      <c r="AC389" s="35"/>
      <c r="AD389" s="29"/>
      <c r="AE389" s="29"/>
      <c r="AF389" s="29"/>
      <c r="AG389" s="29"/>
      <c r="AH389" s="29"/>
    </row>
    <row r="390" spans="4:34" s="27" customFormat="1" x14ac:dyDescent="0.25">
      <c r="D390" s="29" t="s">
        <v>542</v>
      </c>
      <c r="E390" s="29" t="s">
        <v>508</v>
      </c>
      <c r="F390" s="29">
        <v>31</v>
      </c>
      <c r="G390" s="29" t="s">
        <v>513</v>
      </c>
      <c r="H390" s="30" t="s">
        <v>556</v>
      </c>
      <c r="I390" s="29" t="s">
        <v>148</v>
      </c>
      <c r="J390" s="29" t="s">
        <v>17</v>
      </c>
      <c r="K390" s="31">
        <v>41319</v>
      </c>
      <c r="L390" s="31">
        <v>41320</v>
      </c>
      <c r="M390" s="29">
        <v>80</v>
      </c>
      <c r="N390" s="29"/>
      <c r="O390" s="32"/>
      <c r="P390" s="29"/>
      <c r="Q390" s="29"/>
      <c r="R390" s="29"/>
      <c r="S390" s="33" t="str">
        <f>IF(AND(Feuil2!$O390="",Feuil2!$P390="",Feuil2!$Q390="",Feuil2!$R390=""),"",O390*$O$2+$P$2*P390+$Q$2*Q390+$R$2*R390)</f>
        <v/>
      </c>
      <c r="T390" s="29" t="str">
        <f t="shared" si="6"/>
        <v/>
      </c>
      <c r="U390" s="29" t="str">
        <f>IF(Feuil2!$O390&lt;&gt;"",Feuil2!$O390*Feuil2!$M390*0.25,"")</f>
        <v/>
      </c>
      <c r="V390" s="29" t="str">
        <f>IF(Feuil2!$P390&lt;&gt;"",Feuil2!$P390*Feuil2!$M390*0.5,"")</f>
        <v/>
      </c>
      <c r="W390" s="29" t="str">
        <f>IF(Feuil2!$Q390&lt;&gt;"",Feuil2!$Q390*Feuil2!$M390*0.75,"")</f>
        <v/>
      </c>
      <c r="X390" s="29" t="str">
        <f>IF(Feuil2!$R390&lt;&gt;"",Feuil2!$R390*Feuil2!$M390*1,"")</f>
        <v/>
      </c>
      <c r="Y390" s="29" t="str">
        <f>IF(Feuil2!$N390="","",Feuil2!$M390-MAX(Feuil2!$U390:$X390))</f>
        <v/>
      </c>
      <c r="Z390" s="35"/>
      <c r="AA390" s="35"/>
      <c r="AB390" s="35"/>
      <c r="AC390" s="35"/>
      <c r="AD390" s="29"/>
      <c r="AE390" s="29"/>
      <c r="AF390" s="29"/>
      <c r="AG390" s="29"/>
      <c r="AH390" s="29"/>
    </row>
    <row r="391" spans="4:34" s="27" customFormat="1" x14ac:dyDescent="0.25">
      <c r="D391" s="29" t="s">
        <v>542</v>
      </c>
      <c r="E391" s="29" t="s">
        <v>508</v>
      </c>
      <c r="F391" s="29">
        <v>31</v>
      </c>
      <c r="G391" s="29" t="s">
        <v>513</v>
      </c>
      <c r="H391" s="30" t="s">
        <v>556</v>
      </c>
      <c r="I391" s="29" t="s">
        <v>149</v>
      </c>
      <c r="J391" s="29" t="s">
        <v>20</v>
      </c>
      <c r="K391" s="31">
        <v>41338</v>
      </c>
      <c r="L391" s="31">
        <v>41340</v>
      </c>
      <c r="M391" s="29">
        <v>80</v>
      </c>
      <c r="N391" s="29"/>
      <c r="O391" s="32"/>
      <c r="P391" s="29"/>
      <c r="Q391" s="29"/>
      <c r="R391" s="29"/>
      <c r="S391" s="33" t="str">
        <f>IF(AND(Feuil2!$O391="",Feuil2!$P391="",Feuil2!$Q391="",Feuil2!$R391=""),"",O391*$O$2+$P$2*P391+$Q$2*Q391+$R$2*R391)</f>
        <v/>
      </c>
      <c r="T391" s="29" t="str">
        <f t="shared" si="6"/>
        <v/>
      </c>
      <c r="U391" s="29" t="str">
        <f>IF(Feuil2!$O391&lt;&gt;"",Feuil2!$O391*Feuil2!$M391*0.25,"")</f>
        <v/>
      </c>
      <c r="V391" s="29" t="str">
        <f>IF(Feuil2!$P391&lt;&gt;"",Feuil2!$P391*Feuil2!$M391*0.5,"")</f>
        <v/>
      </c>
      <c r="W391" s="29" t="str">
        <f>IF(Feuil2!$Q391&lt;&gt;"",Feuil2!$Q391*Feuil2!$M391*0.75,"")</f>
        <v/>
      </c>
      <c r="X391" s="29" t="str">
        <f>IF(Feuil2!$R391&lt;&gt;"",Feuil2!$R391*Feuil2!$M391*1,"")</f>
        <v/>
      </c>
      <c r="Y391" s="29" t="str">
        <f>IF(Feuil2!$N391="","",Feuil2!$M391-MAX(Feuil2!$U391:$X391))</f>
        <v/>
      </c>
      <c r="Z391" s="35"/>
      <c r="AA391" s="35"/>
      <c r="AB391" s="35"/>
      <c r="AC391" s="35"/>
      <c r="AD391" s="29"/>
      <c r="AE391" s="29"/>
      <c r="AF391" s="29"/>
      <c r="AG391" s="29"/>
      <c r="AH391" s="29"/>
    </row>
    <row r="392" spans="4:34" s="27" customFormat="1" x14ac:dyDescent="0.25">
      <c r="D392" s="29" t="s">
        <v>542</v>
      </c>
      <c r="E392" s="29" t="s">
        <v>508</v>
      </c>
      <c r="F392" s="29">
        <v>31</v>
      </c>
      <c r="G392" s="29" t="s">
        <v>513</v>
      </c>
      <c r="H392" s="30" t="s">
        <v>557</v>
      </c>
      <c r="I392" s="29" t="s">
        <v>150</v>
      </c>
      <c r="J392" s="29" t="s">
        <v>17</v>
      </c>
      <c r="K392" s="31">
        <v>41320</v>
      </c>
      <c r="L392" s="31">
        <v>41321</v>
      </c>
      <c r="M392" s="29">
        <v>80</v>
      </c>
      <c r="N392" s="29"/>
      <c r="O392" s="32"/>
      <c r="P392" s="29"/>
      <c r="Q392" s="29"/>
      <c r="R392" s="29"/>
      <c r="S392" s="33" t="str">
        <f>IF(AND(Feuil2!$O392="",Feuil2!$P392="",Feuil2!$Q392="",Feuil2!$R392=""),"",O392*$O$2+$P$2*P392+$Q$2*Q392+$R$2*R392)</f>
        <v/>
      </c>
      <c r="T392" s="29" t="str">
        <f t="shared" si="6"/>
        <v/>
      </c>
      <c r="U392" s="29" t="str">
        <f>IF(Feuil2!$O392&lt;&gt;"",Feuil2!$O392*Feuil2!$M392*0.25,"")</f>
        <v/>
      </c>
      <c r="V392" s="29" t="str">
        <f>IF(Feuil2!$P392&lt;&gt;"",Feuil2!$P392*Feuil2!$M392*0.5,"")</f>
        <v/>
      </c>
      <c r="W392" s="29" t="str">
        <f>IF(Feuil2!$Q392&lt;&gt;"",Feuil2!$Q392*Feuil2!$M392*0.75,"")</f>
        <v/>
      </c>
      <c r="X392" s="29" t="str">
        <f>IF(Feuil2!$R392&lt;&gt;"",Feuil2!$R392*Feuil2!$M392*1,"")</f>
        <v/>
      </c>
      <c r="Y392" s="29" t="str">
        <f>IF(Feuil2!$N392="","",Feuil2!$M392-MAX(Feuil2!$U392:$X392))</f>
        <v/>
      </c>
      <c r="Z392" s="35"/>
      <c r="AA392" s="35"/>
      <c r="AB392" s="35"/>
      <c r="AC392" s="35"/>
      <c r="AD392" s="29"/>
      <c r="AE392" s="29"/>
      <c r="AF392" s="29"/>
      <c r="AG392" s="29"/>
      <c r="AH392" s="29"/>
    </row>
    <row r="393" spans="4:34" s="27" customFormat="1" x14ac:dyDescent="0.25">
      <c r="D393" s="29" t="s">
        <v>542</v>
      </c>
      <c r="E393" s="29" t="s">
        <v>508</v>
      </c>
      <c r="F393" s="29">
        <v>31</v>
      </c>
      <c r="G393" s="29" t="s">
        <v>513</v>
      </c>
      <c r="H393" s="30" t="s">
        <v>557</v>
      </c>
      <c r="I393" s="29" t="s">
        <v>151</v>
      </c>
      <c r="J393" s="29" t="s">
        <v>23</v>
      </c>
      <c r="K393" s="31">
        <v>41324</v>
      </c>
      <c r="L393" s="31">
        <v>41325</v>
      </c>
      <c r="M393" s="29">
        <v>80</v>
      </c>
      <c r="N393" s="29"/>
      <c r="O393" s="32"/>
      <c r="P393" s="29"/>
      <c r="Q393" s="29"/>
      <c r="R393" s="29"/>
      <c r="S393" s="33" t="str">
        <f>IF(AND(Feuil2!$O393="",Feuil2!$P393="",Feuil2!$Q393="",Feuil2!$R393=""),"",O393*$O$2+$P$2*P393+$Q$2*Q393+$R$2*R393)</f>
        <v/>
      </c>
      <c r="T393" s="29" t="str">
        <f t="shared" si="6"/>
        <v/>
      </c>
      <c r="U393" s="29" t="str">
        <f>IF(Feuil2!$O393&lt;&gt;"",Feuil2!$O393*Feuil2!$M393*0.25,"")</f>
        <v/>
      </c>
      <c r="V393" s="29" t="str">
        <f>IF(Feuil2!$P393&lt;&gt;"",Feuil2!$P393*Feuil2!$M393*0.5,"")</f>
        <v/>
      </c>
      <c r="W393" s="29" t="str">
        <f>IF(Feuil2!$Q393&lt;&gt;"",Feuil2!$Q393*Feuil2!$M393*0.75,"")</f>
        <v/>
      </c>
      <c r="X393" s="29" t="str">
        <f>IF(Feuil2!$R393&lt;&gt;"",Feuil2!$R393*Feuil2!$M393*1,"")</f>
        <v/>
      </c>
      <c r="Y393" s="29" t="str">
        <f>IF(Feuil2!$N393="","",Feuil2!$M393-MAX(Feuil2!$U393:$X393))</f>
        <v/>
      </c>
      <c r="Z393" s="35"/>
      <c r="AA393" s="35"/>
      <c r="AB393" s="35"/>
      <c r="AC393" s="35"/>
      <c r="AD393" s="29"/>
      <c r="AE393" s="29"/>
      <c r="AF393" s="29"/>
      <c r="AG393" s="29"/>
      <c r="AH393" s="29"/>
    </row>
    <row r="394" spans="4:34" s="27" customFormat="1" x14ac:dyDescent="0.25">
      <c r="D394" s="29" t="s">
        <v>542</v>
      </c>
      <c r="E394" s="29" t="s">
        <v>508</v>
      </c>
      <c r="F394" s="29">
        <v>31</v>
      </c>
      <c r="G394" s="29" t="s">
        <v>513</v>
      </c>
      <c r="H394" s="30" t="s">
        <v>557</v>
      </c>
      <c r="I394" s="29" t="s">
        <v>152</v>
      </c>
      <c r="J394" s="29" t="s">
        <v>25</v>
      </c>
      <c r="K394" s="31">
        <v>41326</v>
      </c>
      <c r="L394" s="31">
        <v>41327</v>
      </c>
      <c r="M394" s="29">
        <v>80</v>
      </c>
      <c r="N394" s="29"/>
      <c r="O394" s="32"/>
      <c r="P394" s="29"/>
      <c r="Q394" s="29"/>
      <c r="R394" s="29"/>
      <c r="S394" s="33" t="str">
        <f>IF(AND(Feuil2!$O394="",Feuil2!$P394="",Feuil2!$Q394="",Feuil2!$R394=""),"",O394*$O$2+$P$2*P394+$Q$2*Q394+$R$2*R394)</f>
        <v/>
      </c>
      <c r="T394" s="29" t="str">
        <f t="shared" si="6"/>
        <v/>
      </c>
      <c r="U394" s="29" t="str">
        <f>IF(Feuil2!$O394&lt;&gt;"",Feuil2!$O394*Feuil2!$M394*0.25,"")</f>
        <v/>
      </c>
      <c r="V394" s="29" t="str">
        <f>IF(Feuil2!$P394&lt;&gt;"",Feuil2!$P394*Feuil2!$M394*0.5,"")</f>
        <v/>
      </c>
      <c r="W394" s="29" t="str">
        <f>IF(Feuil2!$Q394&lt;&gt;"",Feuil2!$Q394*Feuil2!$M394*0.75,"")</f>
        <v/>
      </c>
      <c r="X394" s="29" t="str">
        <f>IF(Feuil2!$R394&lt;&gt;"",Feuil2!$R394*Feuil2!$M394*1,"")</f>
        <v/>
      </c>
      <c r="Y394" s="29" t="str">
        <f>IF(Feuil2!$N394="","",Feuil2!$M394-MAX(Feuil2!$U394:$X394))</f>
        <v/>
      </c>
      <c r="Z394" s="35"/>
      <c r="AA394" s="35"/>
      <c r="AB394" s="35"/>
      <c r="AC394" s="35"/>
      <c r="AD394" s="29"/>
      <c r="AE394" s="29"/>
      <c r="AF394" s="29"/>
      <c r="AG394" s="29"/>
      <c r="AH394" s="29"/>
    </row>
    <row r="395" spans="4:34" s="27" customFormat="1" x14ac:dyDescent="0.25">
      <c r="D395" s="29" t="s">
        <v>542</v>
      </c>
      <c r="E395" s="29" t="s">
        <v>508</v>
      </c>
      <c r="F395" s="29">
        <v>31</v>
      </c>
      <c r="G395" s="29" t="s">
        <v>513</v>
      </c>
      <c r="H395" s="30" t="s">
        <v>557</v>
      </c>
      <c r="I395" s="29" t="s">
        <v>153</v>
      </c>
      <c r="J395" s="29" t="s">
        <v>26</v>
      </c>
      <c r="K395" s="31">
        <v>41332</v>
      </c>
      <c r="L395" s="31">
        <v>41333</v>
      </c>
      <c r="M395" s="29">
        <v>80</v>
      </c>
      <c r="N395" s="29"/>
      <c r="O395" s="32"/>
      <c r="P395" s="29"/>
      <c r="Q395" s="29"/>
      <c r="R395" s="29"/>
      <c r="S395" s="33" t="str">
        <f>IF(AND(Feuil2!$O395="",Feuil2!$P395="",Feuil2!$Q395="",Feuil2!$R395=""),"",O395*$O$2+$P$2*P395+$Q$2*Q395+$R$2*R395)</f>
        <v/>
      </c>
      <c r="T395" s="29" t="str">
        <f t="shared" si="6"/>
        <v/>
      </c>
      <c r="U395" s="29" t="str">
        <f>IF(Feuil2!$O395&lt;&gt;"",Feuil2!$O395*Feuil2!$M395*0.25,"")</f>
        <v/>
      </c>
      <c r="V395" s="29" t="str">
        <f>IF(Feuil2!$P395&lt;&gt;"",Feuil2!$P395*Feuil2!$M395*0.5,"")</f>
        <v/>
      </c>
      <c r="W395" s="29" t="str">
        <f>IF(Feuil2!$Q395&lt;&gt;"",Feuil2!$Q395*Feuil2!$M395*0.75,"")</f>
        <v/>
      </c>
      <c r="X395" s="29" t="str">
        <f>IF(Feuil2!$R395&lt;&gt;"",Feuil2!$R395*Feuil2!$M395*1,"")</f>
        <v/>
      </c>
      <c r="Y395" s="29" t="str">
        <f>IF(Feuil2!$N395="","",Feuil2!$M395-MAX(Feuil2!$U395:$X395))</f>
        <v/>
      </c>
      <c r="Z395" s="35"/>
      <c r="AA395" s="35"/>
      <c r="AB395" s="35"/>
      <c r="AC395" s="35"/>
      <c r="AD395" s="29"/>
      <c r="AE395" s="29"/>
      <c r="AF395" s="29"/>
      <c r="AG395" s="29"/>
      <c r="AH395" s="29"/>
    </row>
    <row r="396" spans="4:34" s="27" customFormat="1" x14ac:dyDescent="0.25">
      <c r="D396" s="29" t="s">
        <v>542</v>
      </c>
      <c r="E396" s="29" t="s">
        <v>508</v>
      </c>
      <c r="F396" s="29">
        <v>31</v>
      </c>
      <c r="G396" s="29" t="s">
        <v>513</v>
      </c>
      <c r="H396" s="30" t="s">
        <v>557</v>
      </c>
      <c r="I396" s="29" t="s">
        <v>154</v>
      </c>
      <c r="J396" s="29" t="s">
        <v>20</v>
      </c>
      <c r="K396" s="31">
        <v>41335</v>
      </c>
      <c r="L396" s="31">
        <v>41336</v>
      </c>
      <c r="M396" s="29">
        <v>80</v>
      </c>
      <c r="N396" s="29"/>
      <c r="O396" s="32"/>
      <c r="P396" s="29"/>
      <c r="Q396" s="29"/>
      <c r="R396" s="29"/>
      <c r="S396" s="33" t="str">
        <f>IF(AND(Feuil2!$O396="",Feuil2!$P396="",Feuil2!$Q396="",Feuil2!$R396=""),"",O396*$O$2+$P$2*P396+$Q$2*Q396+$R$2*R396)</f>
        <v/>
      </c>
      <c r="T396" s="29" t="str">
        <f t="shared" si="6"/>
        <v/>
      </c>
      <c r="U396" s="29" t="str">
        <f>IF(Feuil2!$O396&lt;&gt;"",Feuil2!$O396*Feuil2!$M396*0.25,"")</f>
        <v/>
      </c>
      <c r="V396" s="29" t="str">
        <f>IF(Feuil2!$P396&lt;&gt;"",Feuil2!$P396*Feuil2!$M396*0.5,"")</f>
        <v/>
      </c>
      <c r="W396" s="29" t="str">
        <f>IF(Feuil2!$Q396&lt;&gt;"",Feuil2!$Q396*Feuil2!$M396*0.75,"")</f>
        <v/>
      </c>
      <c r="X396" s="29" t="str">
        <f>IF(Feuil2!$R396&lt;&gt;"",Feuil2!$R396*Feuil2!$M396*1,"")</f>
        <v/>
      </c>
      <c r="Y396" s="29" t="str">
        <f>IF(Feuil2!$N396="","",Feuil2!$M396-MAX(Feuil2!$U396:$X396))</f>
        <v/>
      </c>
      <c r="Z396" s="35"/>
      <c r="AA396" s="35"/>
      <c r="AB396" s="35"/>
      <c r="AC396" s="35"/>
      <c r="AD396" s="29"/>
      <c r="AE396" s="29"/>
      <c r="AF396" s="29"/>
      <c r="AG396" s="29"/>
      <c r="AH396" s="29"/>
    </row>
    <row r="397" spans="4:34" s="27" customFormat="1" x14ac:dyDescent="0.25">
      <c r="D397" s="29" t="s">
        <v>542</v>
      </c>
      <c r="E397" s="29" t="s">
        <v>508</v>
      </c>
      <c r="F397" s="29">
        <v>31</v>
      </c>
      <c r="G397" s="29" t="s">
        <v>517</v>
      </c>
      <c r="H397" s="30" t="s">
        <v>607</v>
      </c>
      <c r="I397" s="29" t="s">
        <v>177</v>
      </c>
      <c r="J397" s="29" t="s">
        <v>7</v>
      </c>
      <c r="K397" s="31">
        <v>41331</v>
      </c>
      <c r="L397" s="31">
        <v>41333</v>
      </c>
      <c r="M397" s="29">
        <v>80</v>
      </c>
      <c r="N397" s="29"/>
      <c r="O397" s="32"/>
      <c r="P397" s="29"/>
      <c r="Q397" s="29"/>
      <c r="R397" s="29"/>
      <c r="S397" s="33" t="str">
        <f>IF(AND(Feuil2!$O397="",Feuil2!$P397="",Feuil2!$Q397="",Feuil2!$R397=""),"",O397*$O$2+$P$2*P397+$Q$2*Q397+$R$2*R397)</f>
        <v/>
      </c>
      <c r="T397" s="29" t="str">
        <f t="shared" si="6"/>
        <v/>
      </c>
      <c r="U397" s="29" t="str">
        <f>IF(Feuil2!$O397&lt;&gt;"",Feuil2!$O397*Feuil2!$M397*0.25,"")</f>
        <v/>
      </c>
      <c r="V397" s="29" t="str">
        <f>IF(Feuil2!$P397&lt;&gt;"",Feuil2!$P397*Feuil2!$M397*0.5,"")</f>
        <v/>
      </c>
      <c r="W397" s="29" t="str">
        <f>IF(Feuil2!$Q397&lt;&gt;"",Feuil2!$Q397*Feuil2!$M397*0.75,"")</f>
        <v/>
      </c>
      <c r="X397" s="29" t="str">
        <f>IF(Feuil2!$R397&lt;&gt;"",Feuil2!$R397*Feuil2!$M397*1,"")</f>
        <v/>
      </c>
      <c r="Y397" s="29" t="str">
        <f>IF(Feuil2!$N397="","",Feuil2!$M397-MAX(Feuil2!$U397:$X397))</f>
        <v/>
      </c>
      <c r="Z397" s="35"/>
      <c r="AA397" s="35"/>
      <c r="AB397" s="35"/>
      <c r="AC397" s="35"/>
      <c r="AD397" s="29"/>
      <c r="AE397" s="29"/>
      <c r="AF397" s="29"/>
      <c r="AG397" s="29"/>
      <c r="AH397" s="29"/>
    </row>
    <row r="398" spans="4:34" s="27" customFormat="1" x14ac:dyDescent="0.25">
      <c r="D398" s="29" t="s">
        <v>542</v>
      </c>
      <c r="E398" s="29" t="s">
        <v>508</v>
      </c>
      <c r="F398" s="29">
        <v>31</v>
      </c>
      <c r="G398" s="29" t="s">
        <v>517</v>
      </c>
      <c r="H398" s="30" t="s">
        <v>608</v>
      </c>
      <c r="I398" s="29" t="s">
        <v>178</v>
      </c>
      <c r="J398" s="29" t="s">
        <v>7</v>
      </c>
      <c r="K398" s="31">
        <v>41331</v>
      </c>
      <c r="L398" s="31">
        <v>41333</v>
      </c>
      <c r="M398" s="29">
        <v>80</v>
      </c>
      <c r="N398" s="29"/>
      <c r="O398" s="32"/>
      <c r="P398" s="29"/>
      <c r="Q398" s="29"/>
      <c r="R398" s="29"/>
      <c r="S398" s="33" t="str">
        <f>IF(AND(Feuil2!$O398="",Feuil2!$P398="",Feuil2!$Q398="",Feuil2!$R398=""),"",O398*$O$2+$P$2*P398+$Q$2*Q398+$R$2*R398)</f>
        <v/>
      </c>
      <c r="T398" s="29" t="str">
        <f t="shared" si="6"/>
        <v/>
      </c>
      <c r="U398" s="29" t="str">
        <f>IF(Feuil2!$O398&lt;&gt;"",Feuil2!$O398*Feuil2!$M398*0.25,"")</f>
        <v/>
      </c>
      <c r="V398" s="29" t="str">
        <f>IF(Feuil2!$P398&lt;&gt;"",Feuil2!$P398*Feuil2!$M398*0.5,"")</f>
        <v/>
      </c>
      <c r="W398" s="29" t="str">
        <f>IF(Feuil2!$Q398&lt;&gt;"",Feuil2!$Q398*Feuil2!$M398*0.75,"")</f>
        <v/>
      </c>
      <c r="X398" s="29" t="str">
        <f>IF(Feuil2!$R398&lt;&gt;"",Feuil2!$R398*Feuil2!$M398*1,"")</f>
        <v/>
      </c>
      <c r="Y398" s="29" t="str">
        <f>IF(Feuil2!$N398="","",Feuil2!$M398-MAX(Feuil2!$U398:$X398))</f>
        <v/>
      </c>
      <c r="Z398" s="35"/>
      <c r="AA398" s="35"/>
      <c r="AB398" s="35"/>
      <c r="AC398" s="35"/>
      <c r="AD398" s="29"/>
      <c r="AE398" s="29"/>
      <c r="AF398" s="29"/>
      <c r="AG398" s="29"/>
      <c r="AH398" s="29"/>
    </row>
    <row r="399" spans="4:34" s="27" customFormat="1" x14ac:dyDescent="0.25">
      <c r="D399" s="29" t="s">
        <v>542</v>
      </c>
      <c r="E399" s="29" t="s">
        <v>508</v>
      </c>
      <c r="F399" s="29">
        <v>31</v>
      </c>
      <c r="G399" s="29" t="s">
        <v>517</v>
      </c>
      <c r="H399" s="30" t="s">
        <v>609</v>
      </c>
      <c r="I399" s="29" t="s">
        <v>179</v>
      </c>
      <c r="J399" s="29" t="s">
        <v>7</v>
      </c>
      <c r="K399" s="31">
        <v>41331</v>
      </c>
      <c r="L399" s="31">
        <v>41332</v>
      </c>
      <c r="M399" s="29">
        <v>80</v>
      </c>
      <c r="N399" s="29"/>
      <c r="O399" s="32"/>
      <c r="P399" s="29"/>
      <c r="Q399" s="29"/>
      <c r="R399" s="29"/>
      <c r="S399" s="33" t="str">
        <f>IF(AND(Feuil2!$O399="",Feuil2!$P399="",Feuil2!$Q399="",Feuil2!$R399=""),"",O399*$O$2+$P$2*P399+$Q$2*Q399+$R$2*R399)</f>
        <v/>
      </c>
      <c r="T399" s="29" t="str">
        <f t="shared" si="6"/>
        <v/>
      </c>
      <c r="U399" s="29" t="str">
        <f>IF(Feuil2!$O399&lt;&gt;"",Feuil2!$O399*Feuil2!$M399*0.25,"")</f>
        <v/>
      </c>
      <c r="V399" s="29" t="str">
        <f>IF(Feuil2!$P399&lt;&gt;"",Feuil2!$P399*Feuil2!$M399*0.5,"")</f>
        <v/>
      </c>
      <c r="W399" s="29" t="str">
        <f>IF(Feuil2!$Q399&lt;&gt;"",Feuil2!$Q399*Feuil2!$M399*0.75,"")</f>
        <v/>
      </c>
      <c r="X399" s="29" t="str">
        <f>IF(Feuil2!$R399&lt;&gt;"",Feuil2!$R399*Feuil2!$M399*1,"")</f>
        <v/>
      </c>
      <c r="Y399" s="29" t="str">
        <f>IF(Feuil2!$N399="","",Feuil2!$M399-MAX(Feuil2!$U399:$X399))</f>
        <v/>
      </c>
      <c r="Z399" s="35"/>
      <c r="AA399" s="35"/>
      <c r="AB399" s="35"/>
      <c r="AC399" s="35"/>
      <c r="AD399" s="29"/>
      <c r="AE399" s="29"/>
      <c r="AF399" s="29"/>
      <c r="AG399" s="29"/>
      <c r="AH399" s="29"/>
    </row>
    <row r="400" spans="4:34" s="27" customFormat="1" x14ac:dyDescent="0.25">
      <c r="D400" s="29" t="s">
        <v>542</v>
      </c>
      <c r="E400" s="29" t="s">
        <v>508</v>
      </c>
      <c r="F400" s="29">
        <v>31</v>
      </c>
      <c r="G400" s="29" t="s">
        <v>517</v>
      </c>
      <c r="H400" s="30" t="s">
        <v>610</v>
      </c>
      <c r="I400" s="29" t="s">
        <v>180</v>
      </c>
      <c r="J400" s="29" t="s">
        <v>7</v>
      </c>
      <c r="K400" s="31">
        <v>41331</v>
      </c>
      <c r="L400" s="31">
        <v>41333</v>
      </c>
      <c r="M400" s="29">
        <v>80</v>
      </c>
      <c r="N400" s="29"/>
      <c r="O400" s="32"/>
      <c r="P400" s="29"/>
      <c r="Q400" s="29"/>
      <c r="R400" s="29"/>
      <c r="S400" s="33" t="str">
        <f>IF(AND(Feuil2!$O400="",Feuil2!$P400="",Feuil2!$Q400="",Feuil2!$R400=""),"",O400*$O$2+$P$2*P400+$Q$2*Q400+$R$2*R400)</f>
        <v/>
      </c>
      <c r="T400" s="29" t="str">
        <f t="shared" si="6"/>
        <v/>
      </c>
      <c r="U400" s="29" t="str">
        <f>IF(Feuil2!$O400&lt;&gt;"",Feuil2!$O400*Feuil2!$M400*0.25,"")</f>
        <v/>
      </c>
      <c r="V400" s="29" t="str">
        <f>IF(Feuil2!$P400&lt;&gt;"",Feuil2!$P400*Feuil2!$M400*0.5,"")</f>
        <v/>
      </c>
      <c r="W400" s="29" t="str">
        <f>IF(Feuil2!$Q400&lt;&gt;"",Feuil2!$Q400*Feuil2!$M400*0.75,"")</f>
        <v/>
      </c>
      <c r="X400" s="29" t="str">
        <f>IF(Feuil2!$R400&lt;&gt;"",Feuil2!$R400*Feuil2!$M400*1,"")</f>
        <v/>
      </c>
      <c r="Y400" s="29" t="str">
        <f>IF(Feuil2!$N400="","",Feuil2!$M400-MAX(Feuil2!$U400:$X400))</f>
        <v/>
      </c>
      <c r="Z400" s="35"/>
      <c r="AA400" s="35"/>
      <c r="AB400" s="35"/>
      <c r="AC400" s="35"/>
      <c r="AD400" s="29"/>
      <c r="AE400" s="29"/>
      <c r="AF400" s="29"/>
      <c r="AG400" s="29"/>
      <c r="AH400" s="29"/>
    </row>
    <row r="401" spans="4:34" s="27" customFormat="1" x14ac:dyDescent="0.25">
      <c r="D401" s="29" t="s">
        <v>542</v>
      </c>
      <c r="E401" s="29" t="s">
        <v>508</v>
      </c>
      <c r="F401" s="29">
        <v>31</v>
      </c>
      <c r="G401" s="29" t="s">
        <v>517</v>
      </c>
      <c r="H401" s="30" t="s">
        <v>611</v>
      </c>
      <c r="I401" s="29" t="s">
        <v>181</v>
      </c>
      <c r="J401" s="29" t="s">
        <v>7</v>
      </c>
      <c r="K401" s="31">
        <v>41331</v>
      </c>
      <c r="L401" s="31">
        <v>41333</v>
      </c>
      <c r="M401" s="29">
        <v>80</v>
      </c>
      <c r="N401" s="29"/>
      <c r="O401" s="32"/>
      <c r="P401" s="29"/>
      <c r="Q401" s="29"/>
      <c r="R401" s="29"/>
      <c r="S401" s="33" t="str">
        <f>IF(AND(Feuil2!$O401="",Feuil2!$P401="",Feuil2!$Q401="",Feuil2!$R401=""),"",O401*$O$2+$P$2*P401+$Q$2*Q401+$R$2*R401)</f>
        <v/>
      </c>
      <c r="T401" s="29" t="str">
        <f t="shared" si="6"/>
        <v/>
      </c>
      <c r="U401" s="29" t="str">
        <f>IF(Feuil2!$O401&lt;&gt;"",Feuil2!$O401*Feuil2!$M401*0.25,"")</f>
        <v/>
      </c>
      <c r="V401" s="29" t="str">
        <f>IF(Feuil2!$P401&lt;&gt;"",Feuil2!$P401*Feuil2!$M401*0.5,"")</f>
        <v/>
      </c>
      <c r="W401" s="29" t="str">
        <f>IF(Feuil2!$Q401&lt;&gt;"",Feuil2!$Q401*Feuil2!$M401*0.75,"")</f>
        <v/>
      </c>
      <c r="X401" s="29" t="str">
        <f>IF(Feuil2!$R401&lt;&gt;"",Feuil2!$R401*Feuil2!$M401*1,"")</f>
        <v/>
      </c>
      <c r="Y401" s="29" t="str">
        <f>IF(Feuil2!$N401="","",Feuil2!$M401-MAX(Feuil2!$U401:$X401))</f>
        <v/>
      </c>
      <c r="Z401" s="35"/>
      <c r="AA401" s="35"/>
      <c r="AB401" s="35"/>
      <c r="AC401" s="35"/>
      <c r="AD401" s="29"/>
      <c r="AE401" s="29"/>
      <c r="AF401" s="29"/>
      <c r="AG401" s="29"/>
      <c r="AH401" s="29"/>
    </row>
    <row r="402" spans="4:34" s="27" customFormat="1" x14ac:dyDescent="0.25">
      <c r="D402" s="29" t="s">
        <v>542</v>
      </c>
      <c r="E402" s="29" t="s">
        <v>508</v>
      </c>
      <c r="F402" s="29">
        <v>31</v>
      </c>
      <c r="G402" s="29" t="s">
        <v>517</v>
      </c>
      <c r="H402" s="30" t="s">
        <v>612</v>
      </c>
      <c r="I402" s="29" t="s">
        <v>182</v>
      </c>
      <c r="J402" s="29" t="s">
        <v>7</v>
      </c>
      <c r="K402" s="31">
        <v>41331</v>
      </c>
      <c r="L402" s="31">
        <v>41332</v>
      </c>
      <c r="M402" s="29">
        <v>80</v>
      </c>
      <c r="N402" s="29"/>
      <c r="O402" s="32"/>
      <c r="P402" s="29"/>
      <c r="Q402" s="29"/>
      <c r="R402" s="29"/>
      <c r="S402" s="33" t="str">
        <f>IF(AND(Feuil2!$O402="",Feuil2!$P402="",Feuil2!$Q402="",Feuil2!$R402=""),"",O402*$O$2+$P$2*P402+$Q$2*Q402+$R$2*R402)</f>
        <v/>
      </c>
      <c r="T402" s="29" t="str">
        <f t="shared" si="6"/>
        <v/>
      </c>
      <c r="U402" s="29" t="str">
        <f>IF(Feuil2!$O402&lt;&gt;"",Feuil2!$O402*Feuil2!$M402*0.25,"")</f>
        <v/>
      </c>
      <c r="V402" s="29" t="str">
        <f>IF(Feuil2!$P402&lt;&gt;"",Feuil2!$P402*Feuil2!$M402*0.5,"")</f>
        <v/>
      </c>
      <c r="W402" s="29" t="str">
        <f>IF(Feuil2!$Q402&lt;&gt;"",Feuil2!$Q402*Feuil2!$M402*0.75,"")</f>
        <v/>
      </c>
      <c r="X402" s="29" t="str">
        <f>IF(Feuil2!$R402&lt;&gt;"",Feuil2!$R402*Feuil2!$M402*1,"")</f>
        <v/>
      </c>
      <c r="Y402" s="29" t="str">
        <f>IF(Feuil2!$N402="","",Feuil2!$M402-MAX(Feuil2!$U402:$X402))</f>
        <v/>
      </c>
      <c r="Z402" s="35"/>
      <c r="AA402" s="35"/>
      <c r="AB402" s="35"/>
      <c r="AC402" s="35"/>
      <c r="AD402" s="29"/>
      <c r="AE402" s="29"/>
      <c r="AF402" s="29"/>
      <c r="AG402" s="29"/>
      <c r="AH402" s="29"/>
    </row>
    <row r="403" spans="4:34" s="27" customFormat="1" x14ac:dyDescent="0.25">
      <c r="D403" s="29" t="s">
        <v>542</v>
      </c>
      <c r="E403" s="29" t="s">
        <v>508</v>
      </c>
      <c r="F403" s="29">
        <v>31</v>
      </c>
      <c r="G403" s="29" t="s">
        <v>517</v>
      </c>
      <c r="H403" s="30" t="s">
        <v>654</v>
      </c>
      <c r="I403" s="29" t="s">
        <v>155</v>
      </c>
      <c r="J403" s="29" t="s">
        <v>108</v>
      </c>
      <c r="K403" s="31">
        <v>41329</v>
      </c>
      <c r="L403" s="31">
        <v>41331</v>
      </c>
      <c r="M403" s="29">
        <v>80</v>
      </c>
      <c r="N403" s="29"/>
      <c r="O403" s="32"/>
      <c r="P403" s="29"/>
      <c r="Q403" s="29"/>
      <c r="R403" s="29"/>
      <c r="S403" s="33" t="str">
        <f>IF(AND(Feuil2!$O403="",Feuil2!$P403="",Feuil2!$Q403="",Feuil2!$R403=""),"",O403*$O$2+$P$2*P403+$Q$2*Q403+$R$2*R403)</f>
        <v/>
      </c>
      <c r="T403" s="29" t="str">
        <f t="shared" si="6"/>
        <v/>
      </c>
      <c r="U403" s="29" t="str">
        <f>IF(Feuil2!$O403&lt;&gt;"",Feuil2!$O403*Feuil2!$M403*0.25,"")</f>
        <v/>
      </c>
      <c r="V403" s="29" t="str">
        <f>IF(Feuil2!$P403&lt;&gt;"",Feuil2!$P403*Feuil2!$M403*0.5,"")</f>
        <v/>
      </c>
      <c r="W403" s="29" t="str">
        <f>IF(Feuil2!$Q403&lt;&gt;"",Feuil2!$Q403*Feuil2!$M403*0.75,"")</f>
        <v/>
      </c>
      <c r="X403" s="29" t="str">
        <f>IF(Feuil2!$R403&lt;&gt;"",Feuil2!$R403*Feuil2!$M403*1,"")</f>
        <v/>
      </c>
      <c r="Y403" s="29" t="str">
        <f>IF(Feuil2!$N403="","",Feuil2!$M403-MAX(Feuil2!$U403:$X403))</f>
        <v/>
      </c>
      <c r="Z403" s="35"/>
      <c r="AA403" s="35"/>
      <c r="AB403" s="35"/>
      <c r="AC403" s="35"/>
      <c r="AD403" s="29"/>
      <c r="AE403" s="29"/>
      <c r="AF403" s="29"/>
      <c r="AG403" s="29"/>
      <c r="AH403" s="29"/>
    </row>
    <row r="404" spans="4:34" s="27" customFormat="1" x14ac:dyDescent="0.25">
      <c r="D404" s="29" t="s">
        <v>542</v>
      </c>
      <c r="E404" s="29" t="s">
        <v>508</v>
      </c>
      <c r="F404" s="29">
        <v>31</v>
      </c>
      <c r="G404" s="29" t="s">
        <v>517</v>
      </c>
      <c r="H404" s="30" t="s">
        <v>654</v>
      </c>
      <c r="I404" s="29" t="s">
        <v>183</v>
      </c>
      <c r="J404" s="29" t="s">
        <v>7</v>
      </c>
      <c r="K404" s="31">
        <v>41333</v>
      </c>
      <c r="L404" s="31">
        <v>41335</v>
      </c>
      <c r="M404" s="29">
        <v>80</v>
      </c>
      <c r="N404" s="29"/>
      <c r="O404" s="32"/>
      <c r="P404" s="29"/>
      <c r="Q404" s="29"/>
      <c r="R404" s="29"/>
      <c r="S404" s="33" t="str">
        <f>IF(AND(Feuil2!$O404="",Feuil2!$P404="",Feuil2!$Q404="",Feuil2!$R404=""),"",O404*$O$2+$P$2*P404+$Q$2*Q404+$R$2*R404)</f>
        <v/>
      </c>
      <c r="T404" s="29" t="str">
        <f t="shared" si="6"/>
        <v/>
      </c>
      <c r="U404" s="29" t="str">
        <f>IF(Feuil2!$O404&lt;&gt;"",Feuil2!$O404*Feuil2!$M404*0.25,"")</f>
        <v/>
      </c>
      <c r="V404" s="29" t="str">
        <f>IF(Feuil2!$P404&lt;&gt;"",Feuil2!$P404*Feuil2!$M404*0.5,"")</f>
        <v/>
      </c>
      <c r="W404" s="29" t="str">
        <f>IF(Feuil2!$Q404&lt;&gt;"",Feuil2!$Q404*Feuil2!$M404*0.75,"")</f>
        <v/>
      </c>
      <c r="X404" s="29" t="str">
        <f>IF(Feuil2!$R404&lt;&gt;"",Feuil2!$R404*Feuil2!$M404*1,"")</f>
        <v/>
      </c>
      <c r="Y404" s="29" t="str">
        <f>IF(Feuil2!$N404="","",Feuil2!$M404-MAX(Feuil2!$U404:$X404))</f>
        <v/>
      </c>
      <c r="Z404" s="35"/>
      <c r="AA404" s="35"/>
      <c r="AB404" s="35"/>
      <c r="AC404" s="35"/>
      <c r="AD404" s="29"/>
      <c r="AE404" s="29"/>
      <c r="AF404" s="29"/>
      <c r="AG404" s="29"/>
      <c r="AH404" s="29"/>
    </row>
    <row r="405" spans="4:34" s="27" customFormat="1" x14ac:dyDescent="0.25">
      <c r="D405" s="29" t="s">
        <v>542</v>
      </c>
      <c r="E405" s="29" t="s">
        <v>508</v>
      </c>
      <c r="F405" s="29">
        <v>31</v>
      </c>
      <c r="G405" s="29" t="s">
        <v>523</v>
      </c>
      <c r="H405" s="30" t="s">
        <v>567</v>
      </c>
      <c r="I405" s="29" t="s">
        <v>156</v>
      </c>
      <c r="J405" s="29" t="s">
        <v>17</v>
      </c>
      <c r="K405" s="31">
        <v>41316</v>
      </c>
      <c r="L405" s="31">
        <v>41318</v>
      </c>
      <c r="M405" s="29">
        <v>80</v>
      </c>
      <c r="N405" s="29"/>
      <c r="O405" s="32"/>
      <c r="P405" s="29"/>
      <c r="Q405" s="29"/>
      <c r="R405" s="29"/>
      <c r="S405" s="33" t="str">
        <f>IF(AND(Feuil2!$O405="",Feuil2!$P405="",Feuil2!$Q405="",Feuil2!$R405=""),"",O405*$O$2+$P$2*P405+$Q$2*Q405+$R$2*R405)</f>
        <v/>
      </c>
      <c r="T405" s="29" t="str">
        <f t="shared" si="6"/>
        <v/>
      </c>
      <c r="U405" s="29" t="str">
        <f>IF(Feuil2!$O405&lt;&gt;"",Feuil2!$O405*Feuil2!$M405*0.25,"")</f>
        <v/>
      </c>
      <c r="V405" s="29" t="str">
        <f>IF(Feuil2!$P405&lt;&gt;"",Feuil2!$P405*Feuil2!$M405*0.5,"")</f>
        <v/>
      </c>
      <c r="W405" s="29" t="str">
        <f>IF(Feuil2!$Q405&lt;&gt;"",Feuil2!$Q405*Feuil2!$M405*0.75,"")</f>
        <v/>
      </c>
      <c r="X405" s="29" t="str">
        <f>IF(Feuil2!$R405&lt;&gt;"",Feuil2!$R405*Feuil2!$M405*1,"")</f>
        <v/>
      </c>
      <c r="Y405" s="29" t="str">
        <f>IF(Feuil2!$N405="","",Feuil2!$M405-MAX(Feuil2!$U405:$X405))</f>
        <v/>
      </c>
      <c r="Z405" s="35"/>
      <c r="AA405" s="35"/>
      <c r="AB405" s="35"/>
      <c r="AC405" s="35"/>
      <c r="AD405" s="29"/>
      <c r="AE405" s="29"/>
      <c r="AF405" s="29"/>
      <c r="AG405" s="29"/>
      <c r="AH405" s="29"/>
    </row>
    <row r="406" spans="4:34" s="27" customFormat="1" x14ac:dyDescent="0.25">
      <c r="D406" s="29" t="s">
        <v>542</v>
      </c>
      <c r="E406" s="29" t="s">
        <v>508</v>
      </c>
      <c r="F406" s="29">
        <v>31</v>
      </c>
      <c r="G406" s="29" t="s">
        <v>523</v>
      </c>
      <c r="H406" s="30" t="s">
        <v>567</v>
      </c>
      <c r="I406" s="29" t="s">
        <v>157</v>
      </c>
      <c r="J406" s="29" t="s">
        <v>17</v>
      </c>
      <c r="K406" s="31">
        <v>41316</v>
      </c>
      <c r="L406" s="31">
        <v>41318</v>
      </c>
      <c r="M406" s="29">
        <v>80</v>
      </c>
      <c r="N406" s="29"/>
      <c r="O406" s="32"/>
      <c r="P406" s="29"/>
      <c r="Q406" s="29"/>
      <c r="R406" s="29"/>
      <c r="S406" s="33" t="str">
        <f>IF(AND(Feuil2!$O406="",Feuil2!$P406="",Feuil2!$Q406="",Feuil2!$R406=""),"",O406*$O$2+$P$2*P406+$Q$2*Q406+$R$2*R406)</f>
        <v/>
      </c>
      <c r="T406" s="29" t="str">
        <f t="shared" si="6"/>
        <v/>
      </c>
      <c r="U406" s="29" t="str">
        <f>IF(Feuil2!$O406&lt;&gt;"",Feuil2!$O406*Feuil2!$M406*0.25,"")</f>
        <v/>
      </c>
      <c r="V406" s="29" t="str">
        <f>IF(Feuil2!$P406&lt;&gt;"",Feuil2!$P406*Feuil2!$M406*0.5,"")</f>
        <v/>
      </c>
      <c r="W406" s="29" t="str">
        <f>IF(Feuil2!$Q406&lt;&gt;"",Feuil2!$Q406*Feuil2!$M406*0.75,"")</f>
        <v/>
      </c>
      <c r="X406" s="29" t="str">
        <f>IF(Feuil2!$R406&lt;&gt;"",Feuil2!$R406*Feuil2!$M406*1,"")</f>
        <v/>
      </c>
      <c r="Y406" s="29" t="str">
        <f>IF(Feuil2!$N406="","",Feuil2!$M406-MAX(Feuil2!$U406:$X406))</f>
        <v/>
      </c>
      <c r="Z406" s="35"/>
      <c r="AA406" s="35"/>
      <c r="AB406" s="35"/>
      <c r="AC406" s="35"/>
      <c r="AD406" s="29"/>
      <c r="AE406" s="29"/>
      <c r="AF406" s="29"/>
      <c r="AG406" s="29"/>
      <c r="AH406" s="29"/>
    </row>
    <row r="407" spans="4:34" s="27" customFormat="1" x14ac:dyDescent="0.25">
      <c r="D407" s="29" t="s">
        <v>542</v>
      </c>
      <c r="E407" s="29" t="s">
        <v>508</v>
      </c>
      <c r="F407" s="29">
        <v>31</v>
      </c>
      <c r="G407" s="29" t="s">
        <v>523</v>
      </c>
      <c r="H407" s="30" t="s">
        <v>567</v>
      </c>
      <c r="I407" s="29" t="s">
        <v>158</v>
      </c>
      <c r="J407" s="29" t="s">
        <v>5</v>
      </c>
      <c r="K407" s="31">
        <v>41316</v>
      </c>
      <c r="L407" s="31">
        <v>41317</v>
      </c>
      <c r="M407" s="29">
        <v>80</v>
      </c>
      <c r="N407" s="29"/>
      <c r="O407" s="32"/>
      <c r="P407" s="29"/>
      <c r="Q407" s="29"/>
      <c r="R407" s="29"/>
      <c r="S407" s="33" t="str">
        <f>IF(AND(Feuil2!$O407="",Feuil2!$P407="",Feuil2!$Q407="",Feuil2!$R407=""),"",O407*$O$2+$P$2*P407+$Q$2*Q407+$R$2*R407)</f>
        <v/>
      </c>
      <c r="T407" s="29" t="str">
        <f t="shared" si="6"/>
        <v/>
      </c>
      <c r="U407" s="29" t="str">
        <f>IF(Feuil2!$O407&lt;&gt;"",Feuil2!$O407*Feuil2!$M407*0.25,"")</f>
        <v/>
      </c>
      <c r="V407" s="29" t="str">
        <f>IF(Feuil2!$P407&lt;&gt;"",Feuil2!$P407*Feuil2!$M407*0.5,"")</f>
        <v/>
      </c>
      <c r="W407" s="29" t="str">
        <f>IF(Feuil2!$Q407&lt;&gt;"",Feuil2!$Q407*Feuil2!$M407*0.75,"")</f>
        <v/>
      </c>
      <c r="X407" s="29" t="str">
        <f>IF(Feuil2!$R407&lt;&gt;"",Feuil2!$R407*Feuil2!$M407*1,"")</f>
        <v/>
      </c>
      <c r="Y407" s="29" t="str">
        <f>IF(Feuil2!$N407="","",Feuil2!$M407-MAX(Feuil2!$U407:$X407))</f>
        <v/>
      </c>
      <c r="Z407" s="35"/>
      <c r="AA407" s="35"/>
      <c r="AB407" s="35"/>
      <c r="AC407" s="35"/>
      <c r="AD407" s="29"/>
      <c r="AE407" s="29"/>
      <c r="AF407" s="29"/>
      <c r="AG407" s="29"/>
      <c r="AH407" s="29"/>
    </row>
    <row r="408" spans="4:34" s="27" customFormat="1" x14ac:dyDescent="0.25">
      <c r="D408" s="29" t="s">
        <v>542</v>
      </c>
      <c r="E408" s="29" t="s">
        <v>508</v>
      </c>
      <c r="F408" s="29">
        <v>31</v>
      </c>
      <c r="G408" s="29" t="s">
        <v>523</v>
      </c>
      <c r="H408" s="30" t="s">
        <v>567</v>
      </c>
      <c r="I408" s="29" t="s">
        <v>159</v>
      </c>
      <c r="J408" s="29" t="s">
        <v>5</v>
      </c>
      <c r="K408" s="31">
        <v>41318</v>
      </c>
      <c r="L408" s="31">
        <v>41320</v>
      </c>
      <c r="M408" s="29">
        <v>80</v>
      </c>
      <c r="N408" s="29"/>
      <c r="O408" s="32"/>
      <c r="P408" s="29"/>
      <c r="Q408" s="29"/>
      <c r="R408" s="29"/>
      <c r="S408" s="33" t="str">
        <f>IF(AND(Feuil2!$O408="",Feuil2!$P408="",Feuil2!$Q408="",Feuil2!$R408=""),"",O408*$O$2+$P$2*P408+$Q$2*Q408+$R$2*R408)</f>
        <v/>
      </c>
      <c r="T408" s="29" t="str">
        <f t="shared" si="6"/>
        <v/>
      </c>
      <c r="U408" s="29" t="str">
        <f>IF(Feuil2!$O408&lt;&gt;"",Feuil2!$O408*Feuil2!$M408*0.25,"")</f>
        <v/>
      </c>
      <c r="V408" s="29" t="str">
        <f>IF(Feuil2!$P408&lt;&gt;"",Feuil2!$P408*Feuil2!$M408*0.5,"")</f>
        <v/>
      </c>
      <c r="W408" s="29" t="str">
        <f>IF(Feuil2!$Q408&lt;&gt;"",Feuil2!$Q408*Feuil2!$M408*0.75,"")</f>
        <v/>
      </c>
      <c r="X408" s="29" t="str">
        <f>IF(Feuil2!$R408&lt;&gt;"",Feuil2!$R408*Feuil2!$M408*1,"")</f>
        <v/>
      </c>
      <c r="Y408" s="29" t="str">
        <f>IF(Feuil2!$N408="","",Feuil2!$M408-MAX(Feuil2!$U408:$X408))</f>
        <v/>
      </c>
      <c r="Z408" s="35"/>
      <c r="AA408" s="35"/>
      <c r="AB408" s="35"/>
      <c r="AC408" s="35"/>
      <c r="AD408" s="29"/>
      <c r="AE408" s="29"/>
      <c r="AF408" s="29"/>
      <c r="AG408" s="29"/>
      <c r="AH408" s="29"/>
    </row>
    <row r="409" spans="4:34" s="27" customFormat="1" x14ac:dyDescent="0.25">
      <c r="D409" s="29" t="s">
        <v>542</v>
      </c>
      <c r="E409" s="29" t="s">
        <v>508</v>
      </c>
      <c r="F409" s="29">
        <v>31</v>
      </c>
      <c r="G409" s="29" t="s">
        <v>523</v>
      </c>
      <c r="H409" s="30" t="s">
        <v>567</v>
      </c>
      <c r="I409" s="29" t="s">
        <v>160</v>
      </c>
      <c r="J409" s="29" t="s">
        <v>5</v>
      </c>
      <c r="K409" s="31">
        <v>41318</v>
      </c>
      <c r="L409" s="31">
        <v>41320</v>
      </c>
      <c r="M409" s="29">
        <v>80</v>
      </c>
      <c r="N409" s="29"/>
      <c r="O409" s="32"/>
      <c r="P409" s="29"/>
      <c r="Q409" s="29"/>
      <c r="R409" s="29"/>
      <c r="S409" s="33" t="str">
        <f>IF(AND(Feuil2!$O409="",Feuil2!$P409="",Feuil2!$Q409="",Feuil2!$R409=""),"",O409*$O$2+$P$2*P409+$Q$2*Q409+$R$2*R409)</f>
        <v/>
      </c>
      <c r="T409" s="29" t="str">
        <f t="shared" si="6"/>
        <v/>
      </c>
      <c r="U409" s="29" t="str">
        <f>IF(Feuil2!$O409&lt;&gt;"",Feuil2!$O409*Feuil2!$M409*0.25,"")</f>
        <v/>
      </c>
      <c r="V409" s="29" t="str">
        <f>IF(Feuil2!$P409&lt;&gt;"",Feuil2!$P409*Feuil2!$M409*0.5,"")</f>
        <v/>
      </c>
      <c r="W409" s="29" t="str">
        <f>IF(Feuil2!$Q409&lt;&gt;"",Feuil2!$Q409*Feuil2!$M409*0.75,"")</f>
        <v/>
      </c>
      <c r="X409" s="29" t="str">
        <f>IF(Feuil2!$R409&lt;&gt;"",Feuil2!$R409*Feuil2!$M409*1,"")</f>
        <v/>
      </c>
      <c r="Y409" s="29" t="str">
        <f>IF(Feuil2!$N409="","",Feuil2!$M409-MAX(Feuil2!$U409:$X409))</f>
        <v/>
      </c>
      <c r="Z409" s="35"/>
      <c r="AA409" s="35"/>
      <c r="AB409" s="35"/>
      <c r="AC409" s="35"/>
      <c r="AD409" s="29"/>
      <c r="AE409" s="29"/>
      <c r="AF409" s="29"/>
      <c r="AG409" s="29"/>
      <c r="AH409" s="29"/>
    </row>
    <row r="410" spans="4:34" s="27" customFormat="1" x14ac:dyDescent="0.25">
      <c r="D410" s="29" t="s">
        <v>542</v>
      </c>
      <c r="E410" s="29" t="s">
        <v>508</v>
      </c>
      <c r="F410" s="29">
        <v>32</v>
      </c>
      <c r="G410" s="29" t="s">
        <v>513</v>
      </c>
      <c r="H410" s="30" t="s">
        <v>568</v>
      </c>
      <c r="I410" s="29" t="s">
        <v>161</v>
      </c>
      <c r="J410" s="29" t="s">
        <v>5</v>
      </c>
      <c r="K410" s="31">
        <v>41320</v>
      </c>
      <c r="L410" s="31">
        <v>41322</v>
      </c>
      <c r="M410" s="29">
        <v>80</v>
      </c>
      <c r="N410" s="29"/>
      <c r="O410" s="32"/>
      <c r="P410" s="29"/>
      <c r="Q410" s="29"/>
      <c r="R410" s="29"/>
      <c r="S410" s="33" t="str">
        <f>IF(AND(Feuil2!$O410="",Feuil2!$P410="",Feuil2!$Q410="",Feuil2!$R410=""),"",O410*$O$2+$P$2*P410+$Q$2*Q410+$R$2*R410)</f>
        <v/>
      </c>
      <c r="T410" s="29" t="str">
        <f t="shared" si="6"/>
        <v/>
      </c>
      <c r="U410" s="29" t="str">
        <f>IF(Feuil2!$O410&lt;&gt;"",Feuil2!$O410*Feuil2!$M410*0.25,"")</f>
        <v/>
      </c>
      <c r="V410" s="29" t="str">
        <f>IF(Feuil2!$P410&lt;&gt;"",Feuil2!$P410*Feuil2!$M410*0.5,"")</f>
        <v/>
      </c>
      <c r="W410" s="29" t="str">
        <f>IF(Feuil2!$Q410&lt;&gt;"",Feuil2!$Q410*Feuil2!$M410*0.75,"")</f>
        <v/>
      </c>
      <c r="X410" s="29" t="str">
        <f>IF(Feuil2!$R410&lt;&gt;"",Feuil2!$R410*Feuil2!$M410*1,"")</f>
        <v/>
      </c>
      <c r="Y410" s="29" t="str">
        <f>IF(Feuil2!$N410="","",Feuil2!$M410-MAX(Feuil2!$U410:$X410))</f>
        <v/>
      </c>
      <c r="Z410" s="35"/>
      <c r="AA410" s="35"/>
      <c r="AB410" s="35"/>
      <c r="AC410" s="35"/>
      <c r="AD410" s="29"/>
      <c r="AE410" s="29"/>
      <c r="AF410" s="29"/>
      <c r="AG410" s="29"/>
      <c r="AH410" s="29"/>
    </row>
    <row r="411" spans="4:34" s="27" customFormat="1" x14ac:dyDescent="0.25">
      <c r="D411" s="29" t="s">
        <v>542</v>
      </c>
      <c r="E411" s="29" t="s">
        <v>508</v>
      </c>
      <c r="F411" s="29">
        <v>32</v>
      </c>
      <c r="G411" s="29" t="s">
        <v>513</v>
      </c>
      <c r="H411" s="30" t="s">
        <v>568</v>
      </c>
      <c r="I411" s="29" t="s">
        <v>162</v>
      </c>
      <c r="J411" s="29" t="s">
        <v>23</v>
      </c>
      <c r="K411" s="31">
        <v>41320</v>
      </c>
      <c r="L411" s="31">
        <v>41322</v>
      </c>
      <c r="M411" s="29">
        <v>80</v>
      </c>
      <c r="N411" s="29"/>
      <c r="O411" s="32"/>
      <c r="P411" s="29"/>
      <c r="Q411" s="29"/>
      <c r="R411" s="29"/>
      <c r="S411" s="33" t="str">
        <f>IF(AND(Feuil2!$O411="",Feuil2!$P411="",Feuil2!$Q411="",Feuil2!$R411=""),"",O411*$O$2+$P$2*P411+$Q$2*Q411+$R$2*R411)</f>
        <v/>
      </c>
      <c r="T411" s="29" t="str">
        <f t="shared" si="6"/>
        <v/>
      </c>
      <c r="U411" s="29" t="str">
        <f>IF(Feuil2!$O411&lt;&gt;"",Feuil2!$O411*Feuil2!$M411*0.25,"")</f>
        <v/>
      </c>
      <c r="V411" s="29" t="str">
        <f>IF(Feuil2!$P411&lt;&gt;"",Feuil2!$P411*Feuil2!$M411*0.5,"")</f>
        <v/>
      </c>
      <c r="W411" s="29" t="str">
        <f>IF(Feuil2!$Q411&lt;&gt;"",Feuil2!$Q411*Feuil2!$M411*0.75,"")</f>
        <v/>
      </c>
      <c r="X411" s="29" t="str">
        <f>IF(Feuil2!$R411&lt;&gt;"",Feuil2!$R411*Feuil2!$M411*1,"")</f>
        <v/>
      </c>
      <c r="Y411" s="29" t="str">
        <f>IF(Feuil2!$N411="","",Feuil2!$M411-MAX(Feuil2!$U411:$X411))</f>
        <v/>
      </c>
      <c r="Z411" s="35"/>
      <c r="AA411" s="35"/>
      <c r="AB411" s="35"/>
      <c r="AC411" s="35"/>
      <c r="AD411" s="29"/>
      <c r="AE411" s="29"/>
      <c r="AF411" s="29"/>
      <c r="AG411" s="29"/>
      <c r="AH411" s="29"/>
    </row>
    <row r="412" spans="4:34" s="27" customFormat="1" x14ac:dyDescent="0.25">
      <c r="D412" s="29" t="s">
        <v>542</v>
      </c>
      <c r="E412" s="29" t="s">
        <v>508</v>
      </c>
      <c r="F412" s="29">
        <v>32</v>
      </c>
      <c r="G412" s="29" t="s">
        <v>513</v>
      </c>
      <c r="H412" s="30" t="s">
        <v>568</v>
      </c>
      <c r="I412" s="29" t="s">
        <v>163</v>
      </c>
      <c r="J412" s="29" t="s">
        <v>24</v>
      </c>
      <c r="K412" s="31">
        <v>41342</v>
      </c>
      <c r="L412" s="31">
        <v>41344</v>
      </c>
      <c r="M412" s="29">
        <v>80</v>
      </c>
      <c r="N412" s="29"/>
      <c r="O412" s="32"/>
      <c r="P412" s="29"/>
      <c r="Q412" s="29"/>
      <c r="R412" s="29"/>
      <c r="S412" s="33" t="str">
        <f>IF(AND(Feuil2!$O412="",Feuil2!$P412="",Feuil2!$Q412="",Feuil2!$R412=""),"",O412*$O$2+$P$2*P412+$Q$2*Q412+$R$2*R412)</f>
        <v/>
      </c>
      <c r="T412" s="29" t="str">
        <f t="shared" si="6"/>
        <v/>
      </c>
      <c r="U412" s="29" t="str">
        <f>IF(Feuil2!$O412&lt;&gt;"",Feuil2!$O412*Feuil2!$M412*0.25,"")</f>
        <v/>
      </c>
      <c r="V412" s="29" t="str">
        <f>IF(Feuil2!$P412&lt;&gt;"",Feuil2!$P412*Feuil2!$M412*0.5,"")</f>
        <v/>
      </c>
      <c r="W412" s="29" t="str">
        <f>IF(Feuil2!$Q412&lt;&gt;"",Feuil2!$Q412*Feuil2!$M412*0.75,"")</f>
        <v/>
      </c>
      <c r="X412" s="29" t="str">
        <f>IF(Feuil2!$R412&lt;&gt;"",Feuil2!$R412*Feuil2!$M412*1,"")</f>
        <v/>
      </c>
      <c r="Y412" s="29" t="str">
        <f>IF(Feuil2!$N412="","",Feuil2!$M412-MAX(Feuil2!$U412:$X412))</f>
        <v/>
      </c>
      <c r="Z412" s="35"/>
      <c r="AA412" s="35"/>
      <c r="AB412" s="35"/>
      <c r="AC412" s="35"/>
      <c r="AD412" s="29"/>
      <c r="AE412" s="29"/>
      <c r="AF412" s="29"/>
      <c r="AG412" s="29"/>
      <c r="AH412" s="29"/>
    </row>
    <row r="413" spans="4:34" s="27" customFormat="1" x14ac:dyDescent="0.25">
      <c r="D413" s="29" t="s">
        <v>542</v>
      </c>
      <c r="E413" s="29" t="s">
        <v>508</v>
      </c>
      <c r="F413" s="29">
        <v>32</v>
      </c>
      <c r="G413" s="29" t="s">
        <v>513</v>
      </c>
      <c r="H413" s="30" t="s">
        <v>568</v>
      </c>
      <c r="I413" s="29" t="s">
        <v>164</v>
      </c>
      <c r="J413" s="29" t="s">
        <v>16</v>
      </c>
      <c r="K413" s="31">
        <v>41342</v>
      </c>
      <c r="L413" s="31">
        <v>41344</v>
      </c>
      <c r="M413" s="29">
        <v>80</v>
      </c>
      <c r="N413" s="29"/>
      <c r="O413" s="32"/>
      <c r="P413" s="29"/>
      <c r="Q413" s="29"/>
      <c r="R413" s="29"/>
      <c r="S413" s="33" t="str">
        <f>IF(AND(Feuil2!$O413="",Feuil2!$P413="",Feuil2!$Q413="",Feuil2!$R413=""),"",O413*$O$2+$P$2*P413+$Q$2*Q413+$R$2*R413)</f>
        <v/>
      </c>
      <c r="T413" s="29" t="str">
        <f t="shared" si="6"/>
        <v/>
      </c>
      <c r="U413" s="29" t="str">
        <f>IF(Feuil2!$O413&lt;&gt;"",Feuil2!$O413*Feuil2!$M413*0.25,"")</f>
        <v/>
      </c>
      <c r="V413" s="29" t="str">
        <f>IF(Feuil2!$P413&lt;&gt;"",Feuil2!$P413*Feuil2!$M413*0.5,"")</f>
        <v/>
      </c>
      <c r="W413" s="29" t="str">
        <f>IF(Feuil2!$Q413&lt;&gt;"",Feuil2!$Q413*Feuil2!$M413*0.75,"")</f>
        <v/>
      </c>
      <c r="X413" s="29" t="str">
        <f>IF(Feuil2!$R413&lt;&gt;"",Feuil2!$R413*Feuil2!$M413*1,"")</f>
        <v/>
      </c>
      <c r="Y413" s="29" t="str">
        <f>IF(Feuil2!$N413="","",Feuil2!$M413-MAX(Feuil2!$U413:$X413))</f>
        <v/>
      </c>
      <c r="Z413" s="35"/>
      <c r="AA413" s="35"/>
      <c r="AB413" s="35"/>
      <c r="AC413" s="35"/>
      <c r="AD413" s="29"/>
      <c r="AE413" s="29"/>
      <c r="AF413" s="29"/>
      <c r="AG413" s="29"/>
      <c r="AH413" s="29"/>
    </row>
    <row r="414" spans="4:34" s="27" customFormat="1" x14ac:dyDescent="0.25">
      <c r="D414" s="29" t="s">
        <v>542</v>
      </c>
      <c r="E414" s="29" t="s">
        <v>508</v>
      </c>
      <c r="F414" s="29">
        <v>32</v>
      </c>
      <c r="G414" s="29" t="s">
        <v>513</v>
      </c>
      <c r="H414" s="30" t="s">
        <v>569</v>
      </c>
      <c r="I414" s="29" t="s">
        <v>165</v>
      </c>
      <c r="J414" s="29" t="s">
        <v>17</v>
      </c>
      <c r="K414" s="31">
        <v>41317</v>
      </c>
      <c r="L414" s="31">
        <v>41319</v>
      </c>
      <c r="M414" s="29">
        <v>80</v>
      </c>
      <c r="N414" s="29"/>
      <c r="O414" s="32"/>
      <c r="P414" s="29"/>
      <c r="Q414" s="29"/>
      <c r="R414" s="29"/>
      <c r="S414" s="33" t="str">
        <f>IF(AND(Feuil2!$O414="",Feuil2!$P414="",Feuil2!$Q414="",Feuil2!$R414=""),"",O414*$O$2+$P$2*P414+$Q$2*Q414+$R$2*R414)</f>
        <v/>
      </c>
      <c r="T414" s="29" t="str">
        <f t="shared" si="6"/>
        <v/>
      </c>
      <c r="U414" s="29" t="str">
        <f>IF(Feuil2!$O414&lt;&gt;"",Feuil2!$O414*Feuil2!$M414*0.25,"")</f>
        <v/>
      </c>
      <c r="V414" s="29" t="str">
        <f>IF(Feuil2!$P414&lt;&gt;"",Feuil2!$P414*Feuil2!$M414*0.5,"")</f>
        <v/>
      </c>
      <c r="W414" s="29" t="str">
        <f>IF(Feuil2!$Q414&lt;&gt;"",Feuil2!$Q414*Feuil2!$M414*0.75,"")</f>
        <v/>
      </c>
      <c r="X414" s="29" t="str">
        <f>IF(Feuil2!$R414&lt;&gt;"",Feuil2!$R414*Feuil2!$M414*1,"")</f>
        <v/>
      </c>
      <c r="Y414" s="29" t="str">
        <f>IF(Feuil2!$N414="","",Feuil2!$M414-MAX(Feuil2!$U414:$X414))</f>
        <v/>
      </c>
      <c r="Z414" s="35"/>
      <c r="AA414" s="35"/>
      <c r="AB414" s="35"/>
      <c r="AC414" s="35"/>
      <c r="AD414" s="29"/>
      <c r="AE414" s="29"/>
      <c r="AF414" s="29"/>
      <c r="AG414" s="29"/>
      <c r="AH414" s="29"/>
    </row>
    <row r="415" spans="4:34" s="27" customFormat="1" x14ac:dyDescent="0.25">
      <c r="D415" s="29" t="s">
        <v>542</v>
      </c>
      <c r="E415" s="29" t="s">
        <v>508</v>
      </c>
      <c r="F415" s="29">
        <v>32</v>
      </c>
      <c r="G415" s="29" t="s">
        <v>513</v>
      </c>
      <c r="H415" s="30" t="s">
        <v>569</v>
      </c>
      <c r="I415" s="29" t="s">
        <v>166</v>
      </c>
      <c r="J415" s="29" t="s">
        <v>5</v>
      </c>
      <c r="K415" s="31">
        <v>41319</v>
      </c>
      <c r="L415" s="31">
        <v>41321</v>
      </c>
      <c r="M415" s="29">
        <v>80</v>
      </c>
      <c r="N415" s="29"/>
      <c r="O415" s="32"/>
      <c r="P415" s="29"/>
      <c r="Q415" s="29"/>
      <c r="R415" s="29"/>
      <c r="S415" s="33" t="str">
        <f>IF(AND(Feuil2!$O415="",Feuil2!$P415="",Feuil2!$Q415="",Feuil2!$R415=""),"",O415*$O$2+$P$2*P415+$Q$2*Q415+$R$2*R415)</f>
        <v/>
      </c>
      <c r="T415" s="29" t="str">
        <f t="shared" si="6"/>
        <v/>
      </c>
      <c r="U415" s="29" t="str">
        <f>IF(Feuil2!$O415&lt;&gt;"",Feuil2!$O415*Feuil2!$M415*0.25,"")</f>
        <v/>
      </c>
      <c r="V415" s="29" t="str">
        <f>IF(Feuil2!$P415&lt;&gt;"",Feuil2!$P415*Feuil2!$M415*0.5,"")</f>
        <v/>
      </c>
      <c r="W415" s="29" t="str">
        <f>IF(Feuil2!$Q415&lt;&gt;"",Feuil2!$Q415*Feuil2!$M415*0.75,"")</f>
        <v/>
      </c>
      <c r="X415" s="29" t="str">
        <f>IF(Feuil2!$R415&lt;&gt;"",Feuil2!$R415*Feuil2!$M415*1,"")</f>
        <v/>
      </c>
      <c r="Y415" s="29" t="str">
        <f>IF(Feuil2!$N415="","",Feuil2!$M415-MAX(Feuil2!$U415:$X415))</f>
        <v/>
      </c>
      <c r="Z415" s="35"/>
      <c r="AA415" s="35"/>
      <c r="AB415" s="35"/>
      <c r="AC415" s="35"/>
      <c r="AD415" s="29"/>
      <c r="AE415" s="29"/>
      <c r="AF415" s="29"/>
      <c r="AG415" s="29"/>
      <c r="AH415" s="29"/>
    </row>
    <row r="416" spans="4:34" s="27" customFormat="1" x14ac:dyDescent="0.25">
      <c r="D416" s="29" t="s">
        <v>542</v>
      </c>
      <c r="E416" s="29" t="s">
        <v>508</v>
      </c>
      <c r="F416" s="29">
        <v>32</v>
      </c>
      <c r="G416" s="29" t="s">
        <v>513</v>
      </c>
      <c r="H416" s="30" t="s">
        <v>569</v>
      </c>
      <c r="I416" s="29" t="s">
        <v>167</v>
      </c>
      <c r="J416" s="29" t="s">
        <v>23</v>
      </c>
      <c r="K416" s="31">
        <v>41326</v>
      </c>
      <c r="L416" s="31">
        <v>41328</v>
      </c>
      <c r="M416" s="29">
        <v>80</v>
      </c>
      <c r="N416" s="29"/>
      <c r="O416" s="32"/>
      <c r="P416" s="29"/>
      <c r="Q416" s="29"/>
      <c r="R416" s="29"/>
      <c r="S416" s="33" t="str">
        <f>IF(AND(Feuil2!$O416="",Feuil2!$P416="",Feuil2!$Q416="",Feuil2!$R416=""),"",O416*$O$2+$P$2*P416+$Q$2*Q416+$R$2*R416)</f>
        <v/>
      </c>
      <c r="T416" s="29" t="str">
        <f t="shared" si="6"/>
        <v/>
      </c>
      <c r="U416" s="29" t="str">
        <f>IF(Feuil2!$O416&lt;&gt;"",Feuil2!$O416*Feuil2!$M416*0.25,"")</f>
        <v/>
      </c>
      <c r="V416" s="29" t="str">
        <f>IF(Feuil2!$P416&lt;&gt;"",Feuil2!$P416*Feuil2!$M416*0.5,"")</f>
        <v/>
      </c>
      <c r="W416" s="29" t="str">
        <f>IF(Feuil2!$Q416&lt;&gt;"",Feuil2!$Q416*Feuil2!$M416*0.75,"")</f>
        <v/>
      </c>
      <c r="X416" s="29" t="str">
        <f>IF(Feuil2!$R416&lt;&gt;"",Feuil2!$R416*Feuil2!$M416*1,"")</f>
        <v/>
      </c>
      <c r="Y416" s="29" t="str">
        <f>IF(Feuil2!$N416="","",Feuil2!$M416-MAX(Feuil2!$U416:$X416))</f>
        <v/>
      </c>
      <c r="Z416" s="35"/>
      <c r="AA416" s="35"/>
      <c r="AB416" s="35"/>
      <c r="AC416" s="35"/>
      <c r="AD416" s="29"/>
      <c r="AE416" s="29"/>
      <c r="AF416" s="29"/>
      <c r="AG416" s="29"/>
      <c r="AH416" s="29"/>
    </row>
    <row r="417" spans="4:34" s="27" customFormat="1" x14ac:dyDescent="0.25">
      <c r="D417" s="29" t="s">
        <v>542</v>
      </c>
      <c r="E417" s="29" t="s">
        <v>508</v>
      </c>
      <c r="F417" s="29">
        <v>32</v>
      </c>
      <c r="G417" s="29" t="s">
        <v>513</v>
      </c>
      <c r="H417" s="30" t="s">
        <v>569</v>
      </c>
      <c r="I417" s="29" t="s">
        <v>168</v>
      </c>
      <c r="J417" s="29" t="s">
        <v>20</v>
      </c>
      <c r="K417" s="31">
        <v>41342</v>
      </c>
      <c r="L417" s="31">
        <v>41343</v>
      </c>
      <c r="M417" s="29">
        <v>80</v>
      </c>
      <c r="N417" s="29"/>
      <c r="O417" s="32"/>
      <c r="P417" s="29"/>
      <c r="Q417" s="29"/>
      <c r="R417" s="29"/>
      <c r="S417" s="33" t="str">
        <f>IF(AND(Feuil2!$O417="",Feuil2!$P417="",Feuil2!$Q417="",Feuil2!$R417=""),"",O417*$O$2+$P$2*P417+$Q$2*Q417+$R$2*R417)</f>
        <v/>
      </c>
      <c r="T417" s="29" t="str">
        <f t="shared" si="6"/>
        <v/>
      </c>
      <c r="U417" s="29" t="str">
        <f>IF(Feuil2!$O417&lt;&gt;"",Feuil2!$O417*Feuil2!$M417*0.25,"")</f>
        <v/>
      </c>
      <c r="V417" s="29" t="str">
        <f>IF(Feuil2!$P417&lt;&gt;"",Feuil2!$P417*Feuil2!$M417*0.5,"")</f>
        <v/>
      </c>
      <c r="W417" s="29" t="str">
        <f>IF(Feuil2!$Q417&lt;&gt;"",Feuil2!$Q417*Feuil2!$M417*0.75,"")</f>
        <v/>
      </c>
      <c r="X417" s="29" t="str">
        <f>IF(Feuil2!$R417&lt;&gt;"",Feuil2!$R417*Feuil2!$M417*1,"")</f>
        <v/>
      </c>
      <c r="Y417" s="29" t="str">
        <f>IF(Feuil2!$N417="","",Feuil2!$M417-MAX(Feuil2!$U417:$X417))</f>
        <v/>
      </c>
      <c r="Z417" s="35"/>
      <c r="AA417" s="35"/>
      <c r="AB417" s="35"/>
      <c r="AC417" s="35"/>
      <c r="AD417" s="29"/>
      <c r="AE417" s="29"/>
      <c r="AF417" s="29"/>
      <c r="AG417" s="29"/>
      <c r="AH417" s="29"/>
    </row>
    <row r="418" spans="4:34" s="27" customFormat="1" x14ac:dyDescent="0.25">
      <c r="D418" s="29" t="s">
        <v>542</v>
      </c>
      <c r="E418" s="29" t="s">
        <v>508</v>
      </c>
      <c r="F418" s="29">
        <v>32</v>
      </c>
      <c r="G418" s="29" t="s">
        <v>517</v>
      </c>
      <c r="H418" s="30" t="s">
        <v>620</v>
      </c>
      <c r="I418" s="29" t="s">
        <v>169</v>
      </c>
      <c r="J418" s="29" t="s">
        <v>108</v>
      </c>
      <c r="K418" s="31">
        <v>41319</v>
      </c>
      <c r="L418" s="31">
        <v>41321</v>
      </c>
      <c r="M418" s="29">
        <v>80</v>
      </c>
      <c r="N418" s="29"/>
      <c r="O418" s="32"/>
      <c r="P418" s="29"/>
      <c r="Q418" s="29"/>
      <c r="R418" s="29"/>
      <c r="S418" s="33" t="str">
        <f>IF(AND(Feuil2!$O418="",Feuil2!$P418="",Feuil2!$Q418="",Feuil2!$R418=""),"",O418*$O$2+$P$2*P418+$Q$2*Q418+$R$2*R418)</f>
        <v/>
      </c>
      <c r="T418" s="29" t="str">
        <f t="shared" si="6"/>
        <v/>
      </c>
      <c r="U418" s="29" t="str">
        <f>IF(Feuil2!$O418&lt;&gt;"",Feuil2!$O418*Feuil2!$M418*0.25,"")</f>
        <v/>
      </c>
      <c r="V418" s="29" t="str">
        <f>IF(Feuil2!$P418&lt;&gt;"",Feuil2!$P418*Feuil2!$M418*0.5,"")</f>
        <v/>
      </c>
      <c r="W418" s="29" t="str">
        <f>IF(Feuil2!$Q418&lt;&gt;"",Feuil2!$Q418*Feuil2!$M418*0.75,"")</f>
        <v/>
      </c>
      <c r="X418" s="29" t="str">
        <f>IF(Feuil2!$R418&lt;&gt;"",Feuil2!$R418*Feuil2!$M418*1,"")</f>
        <v/>
      </c>
      <c r="Y418" s="29" t="str">
        <f>IF(Feuil2!$N418="","",Feuil2!$M418-MAX(Feuil2!$U418:$X418))</f>
        <v/>
      </c>
      <c r="Z418" s="35"/>
      <c r="AA418" s="35"/>
      <c r="AB418" s="35"/>
      <c r="AC418" s="35"/>
      <c r="AD418" s="29"/>
      <c r="AE418" s="29"/>
      <c r="AF418" s="29"/>
      <c r="AG418" s="29"/>
      <c r="AH418" s="29"/>
    </row>
    <row r="419" spans="4:34" s="27" customFormat="1" x14ac:dyDescent="0.25">
      <c r="D419" s="29" t="s">
        <v>542</v>
      </c>
      <c r="E419" s="29" t="s">
        <v>508</v>
      </c>
      <c r="F419" s="29">
        <v>32</v>
      </c>
      <c r="G419" s="29" t="s">
        <v>517</v>
      </c>
      <c r="H419" s="30" t="s">
        <v>621</v>
      </c>
      <c r="I419" s="29" t="s">
        <v>184</v>
      </c>
      <c r="J419" s="29" t="s">
        <v>108</v>
      </c>
      <c r="K419" s="31">
        <v>41329</v>
      </c>
      <c r="L419" s="31">
        <v>41330</v>
      </c>
      <c r="M419" s="29">
        <v>80</v>
      </c>
      <c r="N419" s="29"/>
      <c r="O419" s="32"/>
      <c r="P419" s="29"/>
      <c r="Q419" s="29"/>
      <c r="R419" s="29"/>
      <c r="S419" s="33" t="str">
        <f>IF(AND(Feuil2!$O419="",Feuil2!$P419="",Feuil2!$Q419="",Feuil2!$R419=""),"",O419*$O$2+$P$2*P419+$Q$2*Q419+$R$2*R419)</f>
        <v/>
      </c>
      <c r="T419" s="29" t="str">
        <f t="shared" si="6"/>
        <v/>
      </c>
      <c r="U419" s="29" t="str">
        <f>IF(Feuil2!$O419&lt;&gt;"",Feuil2!$O419*Feuil2!$M419*0.25,"")</f>
        <v/>
      </c>
      <c r="V419" s="29" t="str">
        <f>IF(Feuil2!$P419&lt;&gt;"",Feuil2!$P419*Feuil2!$M419*0.5,"")</f>
        <v/>
      </c>
      <c r="W419" s="29" t="str">
        <f>IF(Feuil2!$Q419&lt;&gt;"",Feuil2!$Q419*Feuil2!$M419*0.75,"")</f>
        <v/>
      </c>
      <c r="X419" s="29" t="str">
        <f>IF(Feuil2!$R419&lt;&gt;"",Feuil2!$R419*Feuil2!$M419*1,"")</f>
        <v/>
      </c>
      <c r="Y419" s="29" t="str">
        <f>IF(Feuil2!$N419="","",Feuil2!$M419-MAX(Feuil2!$U419:$X419))</f>
        <v/>
      </c>
      <c r="Z419" s="35"/>
      <c r="AA419" s="35"/>
      <c r="AB419" s="35"/>
      <c r="AC419" s="35"/>
      <c r="AD419" s="29"/>
      <c r="AE419" s="29"/>
      <c r="AF419" s="29"/>
      <c r="AG419" s="29"/>
      <c r="AH419" s="29"/>
    </row>
    <row r="420" spans="4:34" s="27" customFormat="1" x14ac:dyDescent="0.25">
      <c r="D420" s="29" t="s">
        <v>542</v>
      </c>
      <c r="E420" s="29" t="s">
        <v>508</v>
      </c>
      <c r="F420" s="29">
        <v>32</v>
      </c>
      <c r="G420" s="29" t="s">
        <v>523</v>
      </c>
      <c r="H420" s="30" t="s">
        <v>576</v>
      </c>
      <c r="I420" s="29" t="s">
        <v>170</v>
      </c>
      <c r="J420" s="29" t="s">
        <v>9</v>
      </c>
      <c r="K420" s="31">
        <v>41325</v>
      </c>
      <c r="L420" s="31">
        <v>41326</v>
      </c>
      <c r="M420" s="29">
        <v>80</v>
      </c>
      <c r="N420" s="29"/>
      <c r="O420" s="32"/>
      <c r="P420" s="29"/>
      <c r="Q420" s="29"/>
      <c r="R420" s="29"/>
      <c r="S420" s="33" t="str">
        <f>IF(AND(Feuil2!$O420="",Feuil2!$P420="",Feuil2!$Q420="",Feuil2!$R420=""),"",O420*$O$2+$P$2*P420+$Q$2*Q420+$R$2*R420)</f>
        <v/>
      </c>
      <c r="T420" s="29" t="str">
        <f t="shared" si="6"/>
        <v/>
      </c>
      <c r="U420" s="29" t="str">
        <f>IF(Feuil2!$O420&lt;&gt;"",Feuil2!$O420*Feuil2!$M420*0.25,"")</f>
        <v/>
      </c>
      <c r="V420" s="29" t="str">
        <f>IF(Feuil2!$P420&lt;&gt;"",Feuil2!$P420*Feuil2!$M420*0.5,"")</f>
        <v/>
      </c>
      <c r="W420" s="29" t="str">
        <f>IF(Feuil2!$Q420&lt;&gt;"",Feuil2!$Q420*Feuil2!$M420*0.75,"")</f>
        <v/>
      </c>
      <c r="X420" s="29" t="str">
        <f>IF(Feuil2!$R420&lt;&gt;"",Feuil2!$R420*Feuil2!$M420*1,"")</f>
        <v/>
      </c>
      <c r="Y420" s="29" t="str">
        <f>IF(Feuil2!$N420="","",Feuil2!$M420-MAX(Feuil2!$U420:$X420))</f>
        <v/>
      </c>
      <c r="Z420" s="35"/>
      <c r="AA420" s="35"/>
      <c r="AB420" s="35"/>
      <c r="AC420" s="35"/>
      <c r="AD420" s="29"/>
      <c r="AE420" s="29"/>
      <c r="AF420" s="29"/>
      <c r="AG420" s="29"/>
      <c r="AH420" s="29"/>
    </row>
    <row r="421" spans="4:34" s="27" customFormat="1" x14ac:dyDescent="0.25">
      <c r="D421" s="29" t="s">
        <v>542</v>
      </c>
      <c r="E421" s="29" t="s">
        <v>508</v>
      </c>
      <c r="F421" s="29">
        <v>33</v>
      </c>
      <c r="G421" s="29" t="s">
        <v>513</v>
      </c>
      <c r="H421" s="30" t="s">
        <v>580</v>
      </c>
      <c r="I421" s="29" t="s">
        <v>173</v>
      </c>
      <c r="J421" s="29" t="s">
        <v>23</v>
      </c>
      <c r="K421" s="31">
        <v>41320</v>
      </c>
      <c r="L421" s="31">
        <v>41321</v>
      </c>
      <c r="M421" s="29">
        <v>80</v>
      </c>
      <c r="N421" s="29"/>
      <c r="O421" s="32"/>
      <c r="P421" s="29"/>
      <c r="Q421" s="29"/>
      <c r="R421" s="29"/>
      <c r="S421" s="33" t="str">
        <f>IF(AND(Feuil2!$O421="",Feuil2!$P421="",Feuil2!$Q421="",Feuil2!$R421=""),"",O421*$O$2+$P$2*P421+$Q$2*Q421+$R$2*R421)</f>
        <v/>
      </c>
      <c r="T421" s="29" t="str">
        <f t="shared" si="6"/>
        <v/>
      </c>
      <c r="U421" s="29" t="str">
        <f>IF(Feuil2!$O421&lt;&gt;"",Feuil2!$O421*Feuil2!$M421*0.25,"")</f>
        <v/>
      </c>
      <c r="V421" s="29" t="str">
        <f>IF(Feuil2!$P421&lt;&gt;"",Feuil2!$P421*Feuil2!$M421*0.5,"")</f>
        <v/>
      </c>
      <c r="W421" s="29" t="str">
        <f>IF(Feuil2!$Q421&lt;&gt;"",Feuil2!$Q421*Feuil2!$M421*0.75,"")</f>
        <v/>
      </c>
      <c r="X421" s="29" t="str">
        <f>IF(Feuil2!$R421&lt;&gt;"",Feuil2!$R421*Feuil2!$M421*1,"")</f>
        <v/>
      </c>
      <c r="Y421" s="29" t="str">
        <f>IF(Feuil2!$N421="","",Feuil2!$M421-MAX(Feuil2!$U421:$X421))</f>
        <v/>
      </c>
      <c r="Z421" s="35"/>
      <c r="AA421" s="35"/>
      <c r="AB421" s="35"/>
      <c r="AC421" s="35"/>
      <c r="AD421" s="29"/>
      <c r="AE421" s="29"/>
      <c r="AF421" s="29"/>
      <c r="AG421" s="29"/>
      <c r="AH421" s="29"/>
    </row>
    <row r="422" spans="4:34" s="27" customFormat="1" x14ac:dyDescent="0.25">
      <c r="D422" s="29" t="s">
        <v>542</v>
      </c>
      <c r="E422" s="29" t="s">
        <v>508</v>
      </c>
      <c r="F422" s="29">
        <v>33</v>
      </c>
      <c r="G422" s="29" t="s">
        <v>513</v>
      </c>
      <c r="H422" s="30" t="s">
        <v>580</v>
      </c>
      <c r="I422" s="29" t="s">
        <v>248</v>
      </c>
      <c r="J422" s="29" t="s">
        <v>5</v>
      </c>
      <c r="K422" s="31">
        <v>41321</v>
      </c>
      <c r="L422" s="31">
        <v>41323</v>
      </c>
      <c r="M422" s="29">
        <v>80</v>
      </c>
      <c r="N422" s="29"/>
      <c r="O422" s="32"/>
      <c r="P422" s="29"/>
      <c r="Q422" s="29"/>
      <c r="R422" s="29"/>
      <c r="S422" s="33" t="str">
        <f>IF(AND(Feuil2!$O422="",Feuil2!$P422="",Feuil2!$Q422="",Feuil2!$R422=""),"",O422*$O$2+$P$2*P422+$Q$2*Q422+$R$2*R422)</f>
        <v/>
      </c>
      <c r="T422" s="29" t="str">
        <f t="shared" si="6"/>
        <v/>
      </c>
      <c r="U422" s="29" t="str">
        <f>IF(Feuil2!$O422&lt;&gt;"",Feuil2!$O422*Feuil2!$M422*0.25,"")</f>
        <v/>
      </c>
      <c r="V422" s="29" t="str">
        <f>IF(Feuil2!$P422&lt;&gt;"",Feuil2!$P422*Feuil2!$M422*0.5,"")</f>
        <v/>
      </c>
      <c r="W422" s="29" t="str">
        <f>IF(Feuil2!$Q422&lt;&gt;"",Feuil2!$Q422*Feuil2!$M422*0.75,"")</f>
        <v/>
      </c>
      <c r="X422" s="29" t="str">
        <f>IF(Feuil2!$R422&lt;&gt;"",Feuil2!$R422*Feuil2!$M422*1,"")</f>
        <v/>
      </c>
      <c r="Y422" s="29" t="str">
        <f>IF(Feuil2!$N422="","",Feuil2!$M422-MAX(Feuil2!$U422:$X422))</f>
        <v/>
      </c>
      <c r="Z422" s="35"/>
      <c r="AA422" s="35"/>
      <c r="AB422" s="35"/>
      <c r="AC422" s="35"/>
      <c r="AD422" s="29"/>
      <c r="AE422" s="29"/>
      <c r="AF422" s="29"/>
      <c r="AG422" s="29"/>
      <c r="AH422" s="29"/>
    </row>
    <row r="423" spans="4:34" s="27" customFormat="1" x14ac:dyDescent="0.25">
      <c r="D423" s="29" t="s">
        <v>542</v>
      </c>
      <c r="E423" s="29" t="s">
        <v>508</v>
      </c>
      <c r="F423" s="29">
        <v>33</v>
      </c>
      <c r="G423" s="29" t="s">
        <v>513</v>
      </c>
      <c r="H423" s="30" t="s">
        <v>580</v>
      </c>
      <c r="I423" s="29" t="s">
        <v>134</v>
      </c>
      <c r="J423" s="29" t="s">
        <v>7</v>
      </c>
      <c r="K423" s="31">
        <v>41339</v>
      </c>
      <c r="L423" s="31">
        <v>41340</v>
      </c>
      <c r="M423" s="29">
        <v>80</v>
      </c>
      <c r="N423" s="29"/>
      <c r="O423" s="32"/>
      <c r="P423" s="29"/>
      <c r="Q423" s="29"/>
      <c r="R423" s="29"/>
      <c r="S423" s="33" t="str">
        <f>IF(AND(Feuil2!$O423="",Feuil2!$P423="",Feuil2!$Q423="",Feuil2!$R423=""),"",O423*$O$2+$P$2*P423+$Q$2*Q423+$R$2*R423)</f>
        <v/>
      </c>
      <c r="T423" s="29" t="str">
        <f t="shared" si="6"/>
        <v/>
      </c>
      <c r="U423" s="29" t="str">
        <f>IF(Feuil2!$O423&lt;&gt;"",Feuil2!$O423*Feuil2!$M423*0.25,"")</f>
        <v/>
      </c>
      <c r="V423" s="29" t="str">
        <f>IF(Feuil2!$P423&lt;&gt;"",Feuil2!$P423*Feuil2!$M423*0.5,"")</f>
        <v/>
      </c>
      <c r="W423" s="29" t="str">
        <f>IF(Feuil2!$Q423&lt;&gt;"",Feuil2!$Q423*Feuil2!$M423*0.75,"")</f>
        <v/>
      </c>
      <c r="X423" s="29" t="str">
        <f>IF(Feuil2!$R423&lt;&gt;"",Feuil2!$R423*Feuil2!$M423*1,"")</f>
        <v/>
      </c>
      <c r="Y423" s="29" t="str">
        <f>IF(Feuil2!$N423="","",Feuil2!$M423-MAX(Feuil2!$U423:$X423))</f>
        <v/>
      </c>
      <c r="Z423" s="35"/>
      <c r="AA423" s="35"/>
      <c r="AB423" s="35"/>
      <c r="AC423" s="35"/>
      <c r="AD423" s="29"/>
      <c r="AE423" s="29"/>
      <c r="AF423" s="29"/>
      <c r="AG423" s="29"/>
      <c r="AH423" s="29"/>
    </row>
    <row r="424" spans="4:34" s="27" customFormat="1" x14ac:dyDescent="0.25">
      <c r="D424" s="29" t="s">
        <v>542</v>
      </c>
      <c r="E424" s="29" t="s">
        <v>508</v>
      </c>
      <c r="F424" s="29">
        <v>33</v>
      </c>
      <c r="G424" s="29" t="s">
        <v>513</v>
      </c>
      <c r="H424" s="30" t="s">
        <v>580</v>
      </c>
      <c r="I424" s="29" t="s">
        <v>135</v>
      </c>
      <c r="J424" s="29" t="s">
        <v>7</v>
      </c>
      <c r="K424" s="31">
        <v>41340</v>
      </c>
      <c r="L424" s="31">
        <v>41341</v>
      </c>
      <c r="M424" s="29">
        <v>80</v>
      </c>
      <c r="N424" s="29"/>
      <c r="O424" s="32"/>
      <c r="P424" s="29"/>
      <c r="Q424" s="29"/>
      <c r="R424" s="29"/>
      <c r="S424" s="33" t="str">
        <f>IF(AND(Feuil2!$O424="",Feuil2!$P424="",Feuil2!$Q424="",Feuil2!$R424=""),"",O424*$O$2+$P$2*P424+$Q$2*Q424+$R$2*R424)</f>
        <v/>
      </c>
      <c r="T424" s="29" t="str">
        <f t="shared" si="6"/>
        <v/>
      </c>
      <c r="U424" s="29" t="str">
        <f>IF(Feuil2!$O424&lt;&gt;"",Feuil2!$O424*Feuil2!$M424*0.25,"")</f>
        <v/>
      </c>
      <c r="V424" s="29" t="str">
        <f>IF(Feuil2!$P424&lt;&gt;"",Feuil2!$P424*Feuil2!$M424*0.5,"")</f>
        <v/>
      </c>
      <c r="W424" s="29" t="str">
        <f>IF(Feuil2!$Q424&lt;&gt;"",Feuil2!$Q424*Feuil2!$M424*0.75,"")</f>
        <v/>
      </c>
      <c r="X424" s="29" t="str">
        <f>IF(Feuil2!$R424&lt;&gt;"",Feuil2!$R424*Feuil2!$M424*1,"")</f>
        <v/>
      </c>
      <c r="Y424" s="29" t="str">
        <f>IF(Feuil2!$N424="","",Feuil2!$M424-MAX(Feuil2!$U424:$X424))</f>
        <v/>
      </c>
      <c r="Z424" s="35"/>
      <c r="AA424" s="35"/>
      <c r="AB424" s="35"/>
      <c r="AC424" s="35"/>
      <c r="AD424" s="29"/>
      <c r="AE424" s="29"/>
      <c r="AF424" s="29"/>
      <c r="AG424" s="29"/>
      <c r="AH424" s="29"/>
    </row>
    <row r="425" spans="4:34" s="27" customFormat="1" x14ac:dyDescent="0.25">
      <c r="D425" s="29" t="s">
        <v>542</v>
      </c>
      <c r="E425" s="29" t="s">
        <v>508</v>
      </c>
      <c r="F425" s="29">
        <v>33</v>
      </c>
      <c r="G425" s="29" t="s">
        <v>513</v>
      </c>
      <c r="H425" s="30" t="s">
        <v>580</v>
      </c>
      <c r="I425" s="29" t="s">
        <v>133</v>
      </c>
      <c r="J425" s="29" t="s">
        <v>24</v>
      </c>
      <c r="K425" s="31">
        <v>41343</v>
      </c>
      <c r="L425" s="31">
        <v>41344</v>
      </c>
      <c r="M425" s="29">
        <v>80</v>
      </c>
      <c r="N425" s="29"/>
      <c r="O425" s="32"/>
      <c r="P425" s="29"/>
      <c r="Q425" s="29"/>
      <c r="R425" s="29"/>
      <c r="S425" s="33" t="str">
        <f>IF(AND(Feuil2!$O425="",Feuil2!$P425="",Feuil2!$Q425="",Feuil2!$R425=""),"",O425*$O$2+$P$2*P425+$Q$2*Q425+$R$2*R425)</f>
        <v/>
      </c>
      <c r="T425" s="29" t="str">
        <f t="shared" si="6"/>
        <v/>
      </c>
      <c r="U425" s="29" t="str">
        <f>IF(Feuil2!$O425&lt;&gt;"",Feuil2!$O425*Feuil2!$M425*0.25,"")</f>
        <v/>
      </c>
      <c r="V425" s="29" t="str">
        <f>IF(Feuil2!$P425&lt;&gt;"",Feuil2!$P425*Feuil2!$M425*0.5,"")</f>
        <v/>
      </c>
      <c r="W425" s="29" t="str">
        <f>IF(Feuil2!$Q425&lt;&gt;"",Feuil2!$Q425*Feuil2!$M425*0.75,"")</f>
        <v/>
      </c>
      <c r="X425" s="29" t="str">
        <f>IF(Feuil2!$R425&lt;&gt;"",Feuil2!$R425*Feuil2!$M425*1,"")</f>
        <v/>
      </c>
      <c r="Y425" s="29" t="str">
        <f>IF(Feuil2!$N425="","",Feuil2!$M425-MAX(Feuil2!$U425:$X425))</f>
        <v/>
      </c>
      <c r="Z425" s="35"/>
      <c r="AA425" s="35"/>
      <c r="AB425" s="35"/>
      <c r="AC425" s="35"/>
      <c r="AD425" s="29"/>
      <c r="AE425" s="29"/>
      <c r="AF425" s="29"/>
      <c r="AG425" s="29"/>
      <c r="AH425" s="29"/>
    </row>
    <row r="426" spans="4:34" s="27" customFormat="1" x14ac:dyDescent="0.25">
      <c r="D426" s="29" t="s">
        <v>542</v>
      </c>
      <c r="E426" s="29" t="s">
        <v>508</v>
      </c>
      <c r="F426" s="29">
        <v>33</v>
      </c>
      <c r="G426" s="29" t="s">
        <v>513</v>
      </c>
      <c r="H426" s="30" t="s">
        <v>580</v>
      </c>
      <c r="I426" s="29" t="s">
        <v>132</v>
      </c>
      <c r="J426" s="29" t="s">
        <v>16</v>
      </c>
      <c r="K426" s="31">
        <v>41343</v>
      </c>
      <c r="L426" s="31">
        <v>41344</v>
      </c>
      <c r="M426" s="29">
        <v>80</v>
      </c>
      <c r="N426" s="29"/>
      <c r="O426" s="32"/>
      <c r="P426" s="29"/>
      <c r="Q426" s="29"/>
      <c r="R426" s="29"/>
      <c r="S426" s="33" t="str">
        <f>IF(AND(Feuil2!$O426="",Feuil2!$P426="",Feuil2!$Q426="",Feuil2!$R426=""),"",O426*$O$2+$P$2*P426+$Q$2*Q426+$R$2*R426)</f>
        <v/>
      </c>
      <c r="T426" s="29" t="str">
        <f t="shared" si="6"/>
        <v/>
      </c>
      <c r="U426" s="29" t="str">
        <f>IF(Feuil2!$O426&lt;&gt;"",Feuil2!$O426*Feuil2!$M426*0.25,"")</f>
        <v/>
      </c>
      <c r="V426" s="29" t="str">
        <f>IF(Feuil2!$P426&lt;&gt;"",Feuil2!$P426*Feuil2!$M426*0.5,"")</f>
        <v/>
      </c>
      <c r="W426" s="29" t="str">
        <f>IF(Feuil2!$Q426&lt;&gt;"",Feuil2!$Q426*Feuil2!$M426*0.75,"")</f>
        <v/>
      </c>
      <c r="X426" s="29" t="str">
        <f>IF(Feuil2!$R426&lt;&gt;"",Feuil2!$R426*Feuil2!$M426*1,"")</f>
        <v/>
      </c>
      <c r="Y426" s="29" t="str">
        <f>IF(Feuil2!$N426="","",Feuil2!$M426-MAX(Feuil2!$U426:$X426))</f>
        <v/>
      </c>
      <c r="Z426" s="35"/>
      <c r="AA426" s="35"/>
      <c r="AB426" s="35"/>
      <c r="AC426" s="35"/>
      <c r="AD426" s="29"/>
      <c r="AE426" s="29"/>
      <c r="AF426" s="29"/>
      <c r="AG426" s="29"/>
      <c r="AH426" s="29"/>
    </row>
    <row r="427" spans="4:34" s="27" customFormat="1" x14ac:dyDescent="0.25">
      <c r="D427" s="29" t="s">
        <v>542</v>
      </c>
      <c r="E427" s="29" t="s">
        <v>508</v>
      </c>
      <c r="F427" s="29">
        <v>33</v>
      </c>
      <c r="G427" s="29" t="s">
        <v>517</v>
      </c>
      <c r="H427" s="30" t="s">
        <v>581</v>
      </c>
      <c r="I427" s="29" t="s">
        <v>185</v>
      </c>
      <c r="J427" s="29" t="s">
        <v>7</v>
      </c>
      <c r="K427" s="31">
        <v>41340</v>
      </c>
      <c r="L427" s="31">
        <v>41342</v>
      </c>
      <c r="M427" s="29">
        <v>80</v>
      </c>
      <c r="N427" s="29"/>
      <c r="O427" s="32"/>
      <c r="P427" s="29"/>
      <c r="Q427" s="29"/>
      <c r="R427" s="29"/>
      <c r="S427" s="33" t="str">
        <f>IF(AND(Feuil2!$O427="",Feuil2!$P427="",Feuil2!$Q427="",Feuil2!$R427=""),"",O427*$O$2+$P$2*P427+$Q$2*Q427+$R$2*R427)</f>
        <v/>
      </c>
      <c r="T427" s="29" t="str">
        <f t="shared" si="6"/>
        <v/>
      </c>
      <c r="U427" s="29" t="str">
        <f>IF(Feuil2!$O427&lt;&gt;"",Feuil2!$O427*Feuil2!$M427*0.25,"")</f>
        <v/>
      </c>
      <c r="V427" s="29" t="str">
        <f>IF(Feuil2!$P427&lt;&gt;"",Feuil2!$P427*Feuil2!$M427*0.5,"")</f>
        <v/>
      </c>
      <c r="W427" s="29" t="str">
        <f>IF(Feuil2!$Q427&lt;&gt;"",Feuil2!$Q427*Feuil2!$M427*0.75,"")</f>
        <v/>
      </c>
      <c r="X427" s="29" t="str">
        <f>IF(Feuil2!$R427&lt;&gt;"",Feuil2!$R427*Feuil2!$M427*1,"")</f>
        <v/>
      </c>
      <c r="Y427" s="29" t="str">
        <f>IF(Feuil2!$N427="","",Feuil2!$M427-MAX(Feuil2!$U427:$X427))</f>
        <v/>
      </c>
      <c r="Z427" s="35"/>
      <c r="AA427" s="35"/>
      <c r="AB427" s="35"/>
      <c r="AC427" s="35"/>
      <c r="AD427" s="29"/>
      <c r="AE427" s="29"/>
      <c r="AF427" s="29"/>
      <c r="AG427" s="29"/>
      <c r="AH427" s="29"/>
    </row>
    <row r="428" spans="4:34" s="27" customFormat="1" x14ac:dyDescent="0.25">
      <c r="D428" s="29" t="s">
        <v>542</v>
      </c>
      <c r="E428" s="29" t="s">
        <v>508</v>
      </c>
      <c r="F428" s="29">
        <v>33</v>
      </c>
      <c r="G428" s="29" t="s">
        <v>517</v>
      </c>
      <c r="H428" s="30" t="s">
        <v>582</v>
      </c>
      <c r="I428" s="29" t="s">
        <v>186</v>
      </c>
      <c r="J428" s="29" t="s">
        <v>7</v>
      </c>
      <c r="K428" s="31">
        <v>41340</v>
      </c>
      <c r="L428" s="31">
        <v>41342</v>
      </c>
      <c r="M428" s="29">
        <v>80</v>
      </c>
      <c r="N428" s="29"/>
      <c r="O428" s="32"/>
      <c r="P428" s="29"/>
      <c r="Q428" s="29"/>
      <c r="R428" s="29"/>
      <c r="S428" s="33" t="str">
        <f>IF(AND(Feuil2!$O428="",Feuil2!$P428="",Feuil2!$Q428="",Feuil2!$R428=""),"",O428*$O$2+$P$2*P428+$Q$2*Q428+$R$2*R428)</f>
        <v/>
      </c>
      <c r="T428" s="29" t="str">
        <f t="shared" si="6"/>
        <v/>
      </c>
      <c r="U428" s="29" t="str">
        <f>IF(Feuil2!$O428&lt;&gt;"",Feuil2!$O428*Feuil2!$M428*0.25,"")</f>
        <v/>
      </c>
      <c r="V428" s="29" t="str">
        <f>IF(Feuil2!$P428&lt;&gt;"",Feuil2!$P428*Feuil2!$M428*0.5,"")</f>
        <v/>
      </c>
      <c r="W428" s="29" t="str">
        <f>IF(Feuil2!$Q428&lt;&gt;"",Feuil2!$Q428*Feuil2!$M428*0.75,"")</f>
        <v/>
      </c>
      <c r="X428" s="29" t="str">
        <f>IF(Feuil2!$R428&lt;&gt;"",Feuil2!$R428*Feuil2!$M428*1,"")</f>
        <v/>
      </c>
      <c r="Y428" s="29" t="str">
        <f>IF(Feuil2!$N428="","",Feuil2!$M428-MAX(Feuil2!$U428:$X428))</f>
        <v/>
      </c>
      <c r="Z428" s="35"/>
      <c r="AA428" s="35"/>
      <c r="AB428" s="35"/>
      <c r="AC428" s="35"/>
      <c r="AD428" s="29"/>
      <c r="AE428" s="29"/>
      <c r="AF428" s="29"/>
      <c r="AG428" s="29"/>
      <c r="AH428" s="29"/>
    </row>
    <row r="429" spans="4:34" s="27" customFormat="1" x14ac:dyDescent="0.25">
      <c r="D429" s="29" t="s">
        <v>542</v>
      </c>
      <c r="E429" s="29" t="s">
        <v>508</v>
      </c>
      <c r="F429" s="29">
        <v>33</v>
      </c>
      <c r="G429" s="29" t="s">
        <v>517</v>
      </c>
      <c r="H429" s="30" t="s">
        <v>583</v>
      </c>
      <c r="I429" s="29" t="s">
        <v>187</v>
      </c>
      <c r="J429" s="29" t="s">
        <v>7</v>
      </c>
      <c r="K429" s="31">
        <v>41332</v>
      </c>
      <c r="L429" s="31">
        <v>41333</v>
      </c>
      <c r="M429" s="29">
        <v>80</v>
      </c>
      <c r="N429" s="29"/>
      <c r="O429" s="32"/>
      <c r="P429" s="29"/>
      <c r="Q429" s="29"/>
      <c r="R429" s="29"/>
      <c r="S429" s="33" t="str">
        <f>IF(AND(Feuil2!$O429="",Feuil2!$P429="",Feuil2!$Q429="",Feuil2!$R429=""),"",O429*$O$2+$P$2*P429+$Q$2*Q429+$R$2*R429)</f>
        <v/>
      </c>
      <c r="T429" s="29" t="str">
        <f t="shared" si="6"/>
        <v/>
      </c>
      <c r="U429" s="29" t="str">
        <f>IF(Feuil2!$O429&lt;&gt;"",Feuil2!$O429*Feuil2!$M429*0.25,"")</f>
        <v/>
      </c>
      <c r="V429" s="29" t="str">
        <f>IF(Feuil2!$P429&lt;&gt;"",Feuil2!$P429*Feuil2!$M429*0.5,"")</f>
        <v/>
      </c>
      <c r="W429" s="29" t="str">
        <f>IF(Feuil2!$Q429&lt;&gt;"",Feuil2!$Q429*Feuil2!$M429*0.75,"")</f>
        <v/>
      </c>
      <c r="X429" s="29" t="str">
        <f>IF(Feuil2!$R429&lt;&gt;"",Feuil2!$R429*Feuil2!$M429*1,"")</f>
        <v/>
      </c>
      <c r="Y429" s="29" t="str">
        <f>IF(Feuil2!$N429="","",Feuil2!$M429-MAX(Feuil2!$U429:$X429))</f>
        <v/>
      </c>
      <c r="Z429" s="35"/>
      <c r="AA429" s="35"/>
      <c r="AB429" s="35"/>
      <c r="AC429" s="35"/>
      <c r="AD429" s="29"/>
      <c r="AE429" s="29"/>
      <c r="AF429" s="29"/>
      <c r="AG429" s="29"/>
      <c r="AH429" s="29"/>
    </row>
    <row r="430" spans="4:34" s="27" customFormat="1" x14ac:dyDescent="0.25">
      <c r="D430" s="29" t="s">
        <v>542</v>
      </c>
      <c r="E430" s="29" t="s">
        <v>508</v>
      </c>
      <c r="F430" s="29">
        <v>33</v>
      </c>
      <c r="G430" s="29" t="s">
        <v>517</v>
      </c>
      <c r="H430" s="30" t="s">
        <v>584</v>
      </c>
      <c r="I430" s="29" t="s">
        <v>188</v>
      </c>
      <c r="J430" s="29" t="s">
        <v>7</v>
      </c>
      <c r="K430" s="31">
        <v>41332</v>
      </c>
      <c r="L430" s="31">
        <v>41333</v>
      </c>
      <c r="M430" s="29">
        <v>80</v>
      </c>
      <c r="N430" s="29"/>
      <c r="O430" s="32"/>
      <c r="P430" s="29"/>
      <c r="Q430" s="29"/>
      <c r="R430" s="29"/>
      <c r="S430" s="33" t="str">
        <f>IF(AND(Feuil2!$O430="",Feuil2!$P430="",Feuil2!$Q430="",Feuil2!$R430=""),"",O430*$O$2+$P$2*P430+$Q$2*Q430+$R$2*R430)</f>
        <v/>
      </c>
      <c r="T430" s="29" t="str">
        <f t="shared" si="6"/>
        <v/>
      </c>
      <c r="U430" s="29" t="str">
        <f>IF(Feuil2!$O430&lt;&gt;"",Feuil2!$O430*Feuil2!$M430*0.25,"")</f>
        <v/>
      </c>
      <c r="V430" s="29" t="str">
        <f>IF(Feuil2!$P430&lt;&gt;"",Feuil2!$P430*Feuil2!$M430*0.5,"")</f>
        <v/>
      </c>
      <c r="W430" s="29" t="str">
        <f>IF(Feuil2!$Q430&lt;&gt;"",Feuil2!$Q430*Feuil2!$M430*0.75,"")</f>
        <v/>
      </c>
      <c r="X430" s="29" t="str">
        <f>IF(Feuil2!$R430&lt;&gt;"",Feuil2!$R430*Feuil2!$M430*1,"")</f>
        <v/>
      </c>
      <c r="Y430" s="29" t="str">
        <f>IF(Feuil2!$N430="","",Feuil2!$M430-MAX(Feuil2!$U430:$X430))</f>
        <v/>
      </c>
      <c r="Z430" s="35"/>
      <c r="AA430" s="35"/>
      <c r="AB430" s="35"/>
      <c r="AC430" s="35"/>
      <c r="AD430" s="29"/>
      <c r="AE430" s="29"/>
      <c r="AF430" s="29"/>
      <c r="AG430" s="29"/>
      <c r="AH430" s="29"/>
    </row>
    <row r="431" spans="4:34" s="27" customFormat="1" x14ac:dyDescent="0.25">
      <c r="D431" s="29" t="s">
        <v>542</v>
      </c>
      <c r="E431" s="29" t="s">
        <v>508</v>
      </c>
      <c r="F431" s="29">
        <v>33</v>
      </c>
      <c r="G431" s="29" t="s">
        <v>523</v>
      </c>
      <c r="H431" s="30" t="s">
        <v>589</v>
      </c>
      <c r="I431" s="29" t="s">
        <v>284</v>
      </c>
      <c r="J431" s="29" t="s">
        <v>9</v>
      </c>
      <c r="K431" s="31">
        <v>41319</v>
      </c>
      <c r="L431" s="31">
        <v>41322</v>
      </c>
      <c r="M431" s="29">
        <v>80</v>
      </c>
      <c r="N431" s="29"/>
      <c r="O431" s="32"/>
      <c r="P431" s="29"/>
      <c r="Q431" s="29"/>
      <c r="R431" s="29"/>
      <c r="S431" s="33" t="str">
        <f>IF(AND(Feuil2!$O431="",Feuil2!$P431="",Feuil2!$Q431="",Feuil2!$R431=""),"",O431*$O$2+$P$2*P431+$Q$2*Q431+$R$2*R431)</f>
        <v/>
      </c>
      <c r="T431" s="29" t="str">
        <f t="shared" si="6"/>
        <v/>
      </c>
      <c r="U431" s="29" t="str">
        <f>IF(Feuil2!$O431&lt;&gt;"",Feuil2!$O431*Feuil2!$M431*0.25,"")</f>
        <v/>
      </c>
      <c r="V431" s="29" t="str">
        <f>IF(Feuil2!$P431&lt;&gt;"",Feuil2!$P431*Feuil2!$M431*0.5,"")</f>
        <v/>
      </c>
      <c r="W431" s="29" t="str">
        <f>IF(Feuil2!$Q431&lt;&gt;"",Feuil2!$Q431*Feuil2!$M431*0.75,"")</f>
        <v/>
      </c>
      <c r="X431" s="29" t="str">
        <f>IF(Feuil2!$R431&lt;&gt;"",Feuil2!$R431*Feuil2!$M431*1,"")</f>
        <v/>
      </c>
      <c r="Y431" s="29" t="str">
        <f>IF(Feuil2!$N431="","",Feuil2!$M431-MAX(Feuil2!$U431:$X431))</f>
        <v/>
      </c>
      <c r="Z431" s="35"/>
      <c r="AA431" s="35"/>
      <c r="AB431" s="35"/>
      <c r="AC431" s="35"/>
      <c r="AD431" s="29"/>
      <c r="AE431" s="29"/>
      <c r="AF431" s="29"/>
      <c r="AG431" s="29"/>
      <c r="AH431" s="29"/>
    </row>
    <row r="432" spans="4:34" s="27" customFormat="1" x14ac:dyDescent="0.25">
      <c r="D432" s="29" t="s">
        <v>542</v>
      </c>
      <c r="E432" s="29" t="s">
        <v>508</v>
      </c>
      <c r="F432" s="29">
        <v>33</v>
      </c>
      <c r="G432" s="29" t="s">
        <v>523</v>
      </c>
      <c r="H432" s="30" t="s">
        <v>589</v>
      </c>
      <c r="I432" s="29" t="s">
        <v>285</v>
      </c>
      <c r="J432" s="29" t="s">
        <v>9</v>
      </c>
      <c r="K432" s="31">
        <v>41319</v>
      </c>
      <c r="L432" s="31">
        <v>41322</v>
      </c>
      <c r="M432" s="29">
        <v>80</v>
      </c>
      <c r="N432" s="29"/>
      <c r="O432" s="32"/>
      <c r="P432" s="29"/>
      <c r="Q432" s="29"/>
      <c r="R432" s="29"/>
      <c r="S432" s="33" t="str">
        <f>IF(AND(Feuil2!$O432="",Feuil2!$P432="",Feuil2!$Q432="",Feuil2!$R432=""),"",O432*$O$2+$P$2*P432+$Q$2*Q432+$R$2*R432)</f>
        <v/>
      </c>
      <c r="T432" s="29" t="str">
        <f t="shared" si="6"/>
        <v/>
      </c>
      <c r="U432" s="29" t="str">
        <f>IF(Feuil2!$O432&lt;&gt;"",Feuil2!$O432*Feuil2!$M432*0.25,"")</f>
        <v/>
      </c>
      <c r="V432" s="29" t="str">
        <f>IF(Feuil2!$P432&lt;&gt;"",Feuil2!$P432*Feuil2!$M432*0.5,"")</f>
        <v/>
      </c>
      <c r="W432" s="29" t="str">
        <f>IF(Feuil2!$Q432&lt;&gt;"",Feuil2!$Q432*Feuil2!$M432*0.75,"")</f>
        <v/>
      </c>
      <c r="X432" s="29" t="str">
        <f>IF(Feuil2!$R432&lt;&gt;"",Feuil2!$R432*Feuil2!$M432*1,"")</f>
        <v/>
      </c>
      <c r="Y432" s="29" t="str">
        <f>IF(Feuil2!$N432="","",Feuil2!$M432-MAX(Feuil2!$U432:$X432))</f>
        <v/>
      </c>
      <c r="Z432" s="35"/>
      <c r="AA432" s="35"/>
      <c r="AB432" s="35"/>
      <c r="AC432" s="35"/>
      <c r="AD432" s="29"/>
      <c r="AE432" s="29"/>
      <c r="AF432" s="29"/>
      <c r="AG432" s="29"/>
      <c r="AH432" s="29"/>
    </row>
    <row r="433" spans="4:34" s="27" customFormat="1" x14ac:dyDescent="0.25">
      <c r="D433" s="29" t="s">
        <v>542</v>
      </c>
      <c r="E433" s="29" t="s">
        <v>508</v>
      </c>
      <c r="F433" s="29">
        <v>33</v>
      </c>
      <c r="G433" s="29" t="s">
        <v>523</v>
      </c>
      <c r="H433" s="30" t="s">
        <v>589</v>
      </c>
      <c r="I433" s="29" t="s">
        <v>286</v>
      </c>
      <c r="J433" s="29" t="s">
        <v>9</v>
      </c>
      <c r="K433" s="31">
        <v>41319</v>
      </c>
      <c r="L433" s="31">
        <v>41322</v>
      </c>
      <c r="M433" s="29">
        <v>80</v>
      </c>
      <c r="N433" s="29"/>
      <c r="O433" s="32"/>
      <c r="P433" s="29"/>
      <c r="Q433" s="29"/>
      <c r="R433" s="29"/>
      <c r="S433" s="33" t="str">
        <f>IF(AND(Feuil2!$O433="",Feuil2!$P433="",Feuil2!$Q433="",Feuil2!$R433=""),"",O433*$O$2+$P$2*P433+$Q$2*Q433+$R$2*R433)</f>
        <v/>
      </c>
      <c r="T433" s="29" t="str">
        <f t="shared" si="6"/>
        <v/>
      </c>
      <c r="U433" s="29" t="str">
        <f>IF(Feuil2!$O433&lt;&gt;"",Feuil2!$O433*Feuil2!$M433*0.25,"")</f>
        <v/>
      </c>
      <c r="V433" s="29" t="str">
        <f>IF(Feuil2!$P433&lt;&gt;"",Feuil2!$P433*Feuil2!$M433*0.5,"")</f>
        <v/>
      </c>
      <c r="W433" s="29" t="str">
        <f>IF(Feuil2!$Q433&lt;&gt;"",Feuil2!$Q433*Feuil2!$M433*0.75,"")</f>
        <v/>
      </c>
      <c r="X433" s="29" t="str">
        <f>IF(Feuil2!$R433&lt;&gt;"",Feuil2!$R433*Feuil2!$M433*1,"")</f>
        <v/>
      </c>
      <c r="Y433" s="29" t="str">
        <f>IF(Feuil2!$N433="","",Feuil2!$M433-MAX(Feuil2!$U433:$X433))</f>
        <v/>
      </c>
      <c r="Z433" s="35"/>
      <c r="AA433" s="35"/>
      <c r="AB433" s="35"/>
      <c r="AC433" s="35"/>
      <c r="AD433" s="29"/>
      <c r="AE433" s="29"/>
      <c r="AF433" s="29"/>
      <c r="AG433" s="29"/>
      <c r="AH433" s="29"/>
    </row>
    <row r="434" spans="4:34" s="27" customFormat="1" x14ac:dyDescent="0.25">
      <c r="D434" s="29" t="s">
        <v>542</v>
      </c>
      <c r="E434" s="29" t="s">
        <v>508</v>
      </c>
      <c r="F434" s="29">
        <v>33</v>
      </c>
      <c r="G434" s="29" t="s">
        <v>523</v>
      </c>
      <c r="H434" s="30" t="s">
        <v>590</v>
      </c>
      <c r="I434" s="29" t="s">
        <v>288</v>
      </c>
      <c r="J434" s="29" t="s">
        <v>8</v>
      </c>
      <c r="K434" s="31">
        <v>41335</v>
      </c>
      <c r="L434" s="31">
        <v>41340</v>
      </c>
      <c r="M434" s="29">
        <v>80</v>
      </c>
      <c r="N434" s="29"/>
      <c r="O434" s="32"/>
      <c r="P434" s="29"/>
      <c r="Q434" s="29"/>
      <c r="R434" s="29"/>
      <c r="S434" s="33" t="str">
        <f>IF(AND(Feuil2!$O434="",Feuil2!$P434="",Feuil2!$Q434="",Feuil2!$R434=""),"",O434*$O$2+$P$2*P434+$Q$2*Q434+$R$2*R434)</f>
        <v/>
      </c>
      <c r="T434" s="29" t="str">
        <f t="shared" si="6"/>
        <v/>
      </c>
      <c r="U434" s="29" t="str">
        <f>IF(Feuil2!$O434&lt;&gt;"",Feuil2!$O434*Feuil2!$M434*0.25,"")</f>
        <v/>
      </c>
      <c r="V434" s="29" t="str">
        <f>IF(Feuil2!$P434&lt;&gt;"",Feuil2!$P434*Feuil2!$M434*0.5,"")</f>
        <v/>
      </c>
      <c r="W434" s="29" t="str">
        <f>IF(Feuil2!$Q434&lt;&gt;"",Feuil2!$Q434*Feuil2!$M434*0.75,"")</f>
        <v/>
      </c>
      <c r="X434" s="29" t="str">
        <f>IF(Feuil2!$R434&lt;&gt;"",Feuil2!$R434*Feuil2!$M434*1,"")</f>
        <v/>
      </c>
      <c r="Y434" s="29" t="str">
        <f>IF(Feuil2!$N434="","",Feuil2!$M434-MAX(Feuil2!$U434:$X434))</f>
        <v/>
      </c>
      <c r="Z434" s="35"/>
      <c r="AA434" s="35"/>
      <c r="AB434" s="35"/>
      <c r="AC434" s="35"/>
      <c r="AD434" s="29"/>
      <c r="AE434" s="29"/>
      <c r="AF434" s="29"/>
      <c r="AG434" s="29"/>
      <c r="AH434" s="29"/>
    </row>
    <row r="435" spans="4:34" s="27" customFormat="1" x14ac:dyDescent="0.25">
      <c r="D435" s="29" t="s">
        <v>542</v>
      </c>
      <c r="E435" s="29" t="s">
        <v>508</v>
      </c>
      <c r="F435" s="29">
        <v>34</v>
      </c>
      <c r="G435" s="29" t="s">
        <v>513</v>
      </c>
      <c r="H435" s="30" t="s">
        <v>595</v>
      </c>
      <c r="I435" s="29" t="s">
        <v>174</v>
      </c>
      <c r="J435" s="29" t="s">
        <v>5</v>
      </c>
      <c r="K435" s="31">
        <v>41320</v>
      </c>
      <c r="L435" s="31">
        <v>41322</v>
      </c>
      <c r="M435" s="29">
        <v>80</v>
      </c>
      <c r="N435" s="29"/>
      <c r="O435" s="32"/>
      <c r="P435" s="29"/>
      <c r="Q435" s="29"/>
      <c r="R435" s="29"/>
      <c r="S435" s="33" t="str">
        <f>IF(AND(Feuil2!$O435="",Feuil2!$P435="",Feuil2!$Q435="",Feuil2!$R435=""),"",O435*$O$2+$P$2*P435+$Q$2*Q435+$R$2*R435)</f>
        <v/>
      </c>
      <c r="T435" s="29" t="str">
        <f t="shared" si="6"/>
        <v/>
      </c>
      <c r="U435" s="29" t="str">
        <f>IF(Feuil2!$O435&lt;&gt;"",Feuil2!$O435*Feuil2!$M435*0.25,"")</f>
        <v/>
      </c>
      <c r="V435" s="29" t="str">
        <f>IF(Feuil2!$P435&lt;&gt;"",Feuil2!$P435*Feuil2!$M435*0.5,"")</f>
        <v/>
      </c>
      <c r="W435" s="29" t="str">
        <f>IF(Feuil2!$Q435&lt;&gt;"",Feuil2!$Q435*Feuil2!$M435*0.75,"")</f>
        <v/>
      </c>
      <c r="X435" s="29" t="str">
        <f>IF(Feuil2!$R435&lt;&gt;"",Feuil2!$R435*Feuil2!$M435*1,"")</f>
        <v/>
      </c>
      <c r="Y435" s="29" t="str">
        <f>IF(Feuil2!$N435="","",Feuil2!$M435-MAX(Feuil2!$U435:$X435))</f>
        <v/>
      </c>
      <c r="Z435" s="35"/>
      <c r="AA435" s="35"/>
      <c r="AB435" s="35"/>
      <c r="AC435" s="35"/>
      <c r="AD435" s="29"/>
      <c r="AE435" s="29"/>
      <c r="AF435" s="29"/>
      <c r="AG435" s="29"/>
      <c r="AH435" s="29"/>
    </row>
    <row r="436" spans="4:34" s="27" customFormat="1" x14ac:dyDescent="0.25">
      <c r="D436" s="29" t="s">
        <v>542</v>
      </c>
      <c r="E436" s="29" t="s">
        <v>508</v>
      </c>
      <c r="F436" s="29">
        <v>34</v>
      </c>
      <c r="G436" s="29" t="s">
        <v>513</v>
      </c>
      <c r="H436" s="30" t="s">
        <v>595</v>
      </c>
      <c r="I436" s="29" t="s">
        <v>175</v>
      </c>
      <c r="J436" s="29" t="s">
        <v>23</v>
      </c>
      <c r="K436" s="31">
        <v>41326</v>
      </c>
      <c r="L436" s="31">
        <v>41328</v>
      </c>
      <c r="M436" s="29">
        <v>80</v>
      </c>
      <c r="N436" s="29"/>
      <c r="O436" s="32"/>
      <c r="P436" s="29"/>
      <c r="Q436" s="29"/>
      <c r="R436" s="29"/>
      <c r="S436" s="33" t="str">
        <f>IF(AND(Feuil2!$O436="",Feuil2!$P436="",Feuil2!$Q436="",Feuil2!$R436=""),"",O436*$O$2+$P$2*P436+$Q$2*Q436+$R$2*R436)</f>
        <v/>
      </c>
      <c r="T436" s="29" t="str">
        <f t="shared" si="6"/>
        <v/>
      </c>
      <c r="U436" s="29" t="str">
        <f>IF(Feuil2!$O436&lt;&gt;"",Feuil2!$O436*Feuil2!$M436*0.25,"")</f>
        <v/>
      </c>
      <c r="V436" s="29" t="str">
        <f>IF(Feuil2!$P436&lt;&gt;"",Feuil2!$P436*Feuil2!$M436*0.5,"")</f>
        <v/>
      </c>
      <c r="W436" s="29" t="str">
        <f>IF(Feuil2!$Q436&lt;&gt;"",Feuil2!$Q436*Feuil2!$M436*0.75,"")</f>
        <v/>
      </c>
      <c r="X436" s="29" t="str">
        <f>IF(Feuil2!$R436&lt;&gt;"",Feuil2!$R436*Feuil2!$M436*1,"")</f>
        <v/>
      </c>
      <c r="Y436" s="29" t="str">
        <f>IF(Feuil2!$N436="","",Feuil2!$M436-MAX(Feuil2!$U436:$X436))</f>
        <v/>
      </c>
      <c r="Z436" s="35"/>
      <c r="AA436" s="35"/>
      <c r="AB436" s="35"/>
      <c r="AC436" s="35"/>
      <c r="AD436" s="29"/>
      <c r="AE436" s="29"/>
      <c r="AF436" s="29"/>
      <c r="AG436" s="29"/>
      <c r="AH436" s="29"/>
    </row>
    <row r="437" spans="4:34" s="27" customFormat="1" x14ac:dyDescent="0.25">
      <c r="D437" s="29" t="s">
        <v>542</v>
      </c>
      <c r="E437" s="29" t="s">
        <v>508</v>
      </c>
      <c r="F437" s="29">
        <v>34</v>
      </c>
      <c r="G437" s="29" t="s">
        <v>513</v>
      </c>
      <c r="H437" s="30" t="s">
        <v>595</v>
      </c>
      <c r="I437" s="29" t="s">
        <v>176</v>
      </c>
      <c r="J437" s="29" t="s">
        <v>7</v>
      </c>
      <c r="K437" s="31">
        <v>41334</v>
      </c>
      <c r="L437" s="31">
        <v>41336</v>
      </c>
      <c r="M437" s="29">
        <v>80</v>
      </c>
      <c r="N437" s="29"/>
      <c r="O437" s="32"/>
      <c r="P437" s="29"/>
      <c r="Q437" s="29"/>
      <c r="R437" s="29"/>
      <c r="S437" s="33" t="str">
        <f>IF(AND(Feuil2!$O437="",Feuil2!$P437="",Feuil2!$Q437="",Feuil2!$R437=""),"",O437*$O$2+$P$2*P437+$Q$2*Q437+$R$2*R437)</f>
        <v/>
      </c>
      <c r="T437" s="29" t="str">
        <f t="shared" si="6"/>
        <v/>
      </c>
      <c r="U437" s="29" t="str">
        <f>IF(Feuil2!$O437&lt;&gt;"",Feuil2!$O437*Feuil2!$M437*0.25,"")</f>
        <v/>
      </c>
      <c r="V437" s="29" t="str">
        <f>IF(Feuil2!$P437&lt;&gt;"",Feuil2!$P437*Feuil2!$M437*0.5,"")</f>
        <v/>
      </c>
      <c r="W437" s="29" t="str">
        <f>IF(Feuil2!$Q437&lt;&gt;"",Feuil2!$Q437*Feuil2!$M437*0.75,"")</f>
        <v/>
      </c>
      <c r="X437" s="29" t="str">
        <f>IF(Feuil2!$R437&lt;&gt;"",Feuil2!$R437*Feuil2!$M437*1,"")</f>
        <v/>
      </c>
      <c r="Y437" s="29" t="str">
        <f>IF(Feuil2!$N437="","",Feuil2!$M437-MAX(Feuil2!$U437:$X437))</f>
        <v/>
      </c>
      <c r="Z437" s="35"/>
      <c r="AA437" s="35"/>
      <c r="AB437" s="35"/>
      <c r="AC437" s="35"/>
      <c r="AD437" s="29"/>
      <c r="AE437" s="29"/>
      <c r="AF437" s="29"/>
      <c r="AG437" s="29"/>
      <c r="AH437" s="29"/>
    </row>
    <row r="438" spans="4:34" s="27" customFormat="1" x14ac:dyDescent="0.25">
      <c r="D438" s="29" t="s">
        <v>507</v>
      </c>
      <c r="E438" s="29" t="s">
        <v>508</v>
      </c>
      <c r="F438" s="29">
        <v>41</v>
      </c>
      <c r="G438" s="29" t="s">
        <v>513</v>
      </c>
      <c r="H438" s="30" t="s">
        <v>539</v>
      </c>
      <c r="I438" s="29" t="s">
        <v>31</v>
      </c>
      <c r="J438" s="29" t="s">
        <v>30</v>
      </c>
      <c r="K438" s="31">
        <v>41309</v>
      </c>
      <c r="L438" s="31">
        <v>41309</v>
      </c>
      <c r="M438" s="29">
        <v>80</v>
      </c>
      <c r="N438" s="29"/>
      <c r="O438" s="32"/>
      <c r="P438" s="29"/>
      <c r="Q438" s="29"/>
      <c r="R438" s="29"/>
      <c r="S438" s="33" t="str">
        <f>IF(AND(Feuil2!$O438="",Feuil2!$P438="",Feuil2!$Q438="",Feuil2!$R438=""),"",O438*$O$2+$P$2*P438+$Q$2*Q438+$R$2*R438)</f>
        <v/>
      </c>
      <c r="T438" s="29" t="str">
        <f t="shared" si="6"/>
        <v/>
      </c>
      <c r="U438" s="29" t="str">
        <f>IF(Feuil2!$O438&lt;&gt;"",Feuil2!$O438*Feuil2!$M438*0.25,"")</f>
        <v/>
      </c>
      <c r="V438" s="29" t="str">
        <f>IF(Feuil2!$P438&lt;&gt;"",Feuil2!$P438*Feuil2!$M438*0.5,"")</f>
        <v/>
      </c>
      <c r="W438" s="29" t="str">
        <f>IF(Feuil2!$Q438&lt;&gt;"",Feuil2!$Q438*Feuil2!$M438*0.75,"")</f>
        <v/>
      </c>
      <c r="X438" s="29" t="str">
        <f>IF(Feuil2!$R438&lt;&gt;"",Feuil2!$R438*Feuil2!$M438*1,"")</f>
        <v/>
      </c>
      <c r="Y438" s="29" t="str">
        <f>IF(Feuil2!$N438="","",Feuil2!$M438-MAX(Feuil2!$U438:$X438))</f>
        <v/>
      </c>
      <c r="Z438" s="35"/>
      <c r="AA438" s="35"/>
      <c r="AB438" s="35"/>
      <c r="AC438" s="35"/>
      <c r="AD438" s="29"/>
      <c r="AE438" s="29"/>
      <c r="AF438" s="29"/>
      <c r="AG438" s="29"/>
      <c r="AH438" s="29"/>
    </row>
    <row r="439" spans="4:34" s="27" customFormat="1" x14ac:dyDescent="0.25">
      <c r="D439" s="29" t="s">
        <v>507</v>
      </c>
      <c r="E439" s="29" t="s">
        <v>508</v>
      </c>
      <c r="F439" s="29">
        <v>41</v>
      </c>
      <c r="G439" s="29" t="s">
        <v>513</v>
      </c>
      <c r="H439" s="30" t="s">
        <v>514</v>
      </c>
      <c r="I439" s="29" t="s">
        <v>32</v>
      </c>
      <c r="J439" s="29" t="s">
        <v>30</v>
      </c>
      <c r="K439" s="31">
        <v>41309</v>
      </c>
      <c r="L439" s="31">
        <v>41309</v>
      </c>
      <c r="M439" s="29">
        <v>80</v>
      </c>
      <c r="N439" s="29"/>
      <c r="O439" s="32"/>
      <c r="P439" s="29"/>
      <c r="Q439" s="29"/>
      <c r="R439" s="29"/>
      <c r="S439" s="33" t="str">
        <f>IF(AND(Feuil2!$O439="",Feuil2!$P439="",Feuil2!$Q439="",Feuil2!$R439=""),"",O439*$O$2+$P$2*P439+$Q$2*Q439+$R$2*R439)</f>
        <v/>
      </c>
      <c r="T439" s="29" t="str">
        <f t="shared" si="6"/>
        <v/>
      </c>
      <c r="U439" s="29" t="str">
        <f>IF(Feuil2!$O439&lt;&gt;"",Feuil2!$O439*Feuil2!$M439*0.25,"")</f>
        <v/>
      </c>
      <c r="V439" s="29" t="str">
        <f>IF(Feuil2!$P439&lt;&gt;"",Feuil2!$P439*Feuil2!$M439*0.5,"")</f>
        <v/>
      </c>
      <c r="W439" s="29" t="str">
        <f>IF(Feuil2!$Q439&lt;&gt;"",Feuil2!$Q439*Feuil2!$M439*0.75,"")</f>
        <v/>
      </c>
      <c r="X439" s="29" t="str">
        <f>IF(Feuil2!$R439&lt;&gt;"",Feuil2!$R439*Feuil2!$M439*1,"")</f>
        <v/>
      </c>
      <c r="Y439" s="29" t="str">
        <f>IF(Feuil2!$N439="","",Feuil2!$M439-MAX(Feuil2!$U439:$X439))</f>
        <v/>
      </c>
      <c r="Z439" s="35"/>
      <c r="AA439" s="35"/>
      <c r="AB439" s="35"/>
      <c r="AC439" s="35"/>
      <c r="AD439" s="29"/>
      <c r="AE439" s="29"/>
      <c r="AF439" s="29"/>
      <c r="AG439" s="29"/>
      <c r="AH439" s="29"/>
    </row>
    <row r="440" spans="4:34" s="27" customFormat="1" x14ac:dyDescent="0.25">
      <c r="D440" s="29" t="s">
        <v>507</v>
      </c>
      <c r="E440" s="29" t="s">
        <v>508</v>
      </c>
      <c r="F440" s="29">
        <v>41</v>
      </c>
      <c r="G440" s="29" t="s">
        <v>523</v>
      </c>
      <c r="H440" s="30" t="s">
        <v>524</v>
      </c>
      <c r="I440" s="29" t="s">
        <v>87</v>
      </c>
      <c r="J440" s="29" t="s">
        <v>22</v>
      </c>
      <c r="K440" s="31">
        <v>41313</v>
      </c>
      <c r="L440" s="31">
        <v>41317</v>
      </c>
      <c r="M440" s="29">
        <v>80</v>
      </c>
      <c r="N440" s="29"/>
      <c r="O440" s="32"/>
      <c r="P440" s="29"/>
      <c r="Q440" s="29"/>
      <c r="R440" s="29"/>
      <c r="S440" s="33" t="str">
        <f>IF(AND(Feuil2!$O440="",Feuil2!$P440="",Feuil2!$Q440="",Feuil2!$R440=""),"",O440*$O$2+$P$2*P440+$Q$2*Q440+$R$2*R440)</f>
        <v/>
      </c>
      <c r="T440" s="29" t="str">
        <f t="shared" si="6"/>
        <v/>
      </c>
      <c r="U440" s="29" t="str">
        <f>IF(Feuil2!$O440&lt;&gt;"",Feuil2!$O440*Feuil2!$M440*0.25,"")</f>
        <v/>
      </c>
      <c r="V440" s="29" t="str">
        <f>IF(Feuil2!$P440&lt;&gt;"",Feuil2!$P440*Feuil2!$M440*0.5,"")</f>
        <v/>
      </c>
      <c r="W440" s="29" t="str">
        <f>IF(Feuil2!$Q440&lt;&gt;"",Feuil2!$Q440*Feuil2!$M440*0.75,"")</f>
        <v/>
      </c>
      <c r="X440" s="29" t="str">
        <f>IF(Feuil2!$R440&lt;&gt;"",Feuil2!$R440*Feuil2!$M440*1,"")</f>
        <v/>
      </c>
      <c r="Y440" s="29" t="str">
        <f>IF(Feuil2!$N440="","",Feuil2!$M440-MAX(Feuil2!$U440:$X440))</f>
        <v/>
      </c>
      <c r="Z440" s="35"/>
      <c r="AA440" s="35"/>
      <c r="AB440" s="35"/>
      <c r="AC440" s="35"/>
      <c r="AD440" s="29"/>
      <c r="AE440" s="29"/>
      <c r="AF440" s="29"/>
      <c r="AG440" s="29"/>
      <c r="AH440" s="29"/>
    </row>
    <row r="441" spans="4:34" s="27" customFormat="1" x14ac:dyDescent="0.25">
      <c r="D441" s="29" t="s">
        <v>507</v>
      </c>
      <c r="E441" s="29" t="s">
        <v>508</v>
      </c>
      <c r="F441" s="29">
        <v>41</v>
      </c>
      <c r="G441" s="29" t="s">
        <v>523</v>
      </c>
      <c r="H441" s="30" t="s">
        <v>524</v>
      </c>
      <c r="I441" s="29" t="s">
        <v>86</v>
      </c>
      <c r="J441" s="29" t="s">
        <v>9</v>
      </c>
      <c r="K441" s="31">
        <v>41316</v>
      </c>
      <c r="L441" s="31">
        <v>41320</v>
      </c>
      <c r="M441" s="29">
        <v>80</v>
      </c>
      <c r="N441" s="29"/>
      <c r="O441" s="32"/>
      <c r="P441" s="29"/>
      <c r="Q441" s="29"/>
      <c r="R441" s="29"/>
      <c r="S441" s="33" t="str">
        <f>IF(AND(Feuil2!$O441="",Feuil2!$P441="",Feuil2!$Q441="",Feuil2!$R441=""),"",O441*$O$2+$P$2*P441+$Q$2*Q441+$R$2*R441)</f>
        <v/>
      </c>
      <c r="T441" s="29" t="str">
        <f t="shared" si="6"/>
        <v/>
      </c>
      <c r="U441" s="29" t="str">
        <f>IF(Feuil2!$O441&lt;&gt;"",Feuil2!$O441*Feuil2!$M441*0.25,"")</f>
        <v/>
      </c>
      <c r="V441" s="29" t="str">
        <f>IF(Feuil2!$P441&lt;&gt;"",Feuil2!$P441*Feuil2!$M441*0.5,"")</f>
        <v/>
      </c>
      <c r="W441" s="29" t="str">
        <f>IF(Feuil2!$Q441&lt;&gt;"",Feuil2!$Q441*Feuil2!$M441*0.75,"")</f>
        <v/>
      </c>
      <c r="X441" s="29" t="str">
        <f>IF(Feuil2!$R441&lt;&gt;"",Feuil2!$R441*Feuil2!$M441*1,"")</f>
        <v/>
      </c>
      <c r="Y441" s="29" t="str">
        <f>IF(Feuil2!$N441="","",Feuil2!$M441-MAX(Feuil2!$U441:$X441))</f>
        <v/>
      </c>
      <c r="Z441" s="35"/>
      <c r="AA441" s="35"/>
      <c r="AB441" s="35"/>
      <c r="AC441" s="35"/>
      <c r="AD441" s="29"/>
      <c r="AE441" s="29"/>
      <c r="AF441" s="29"/>
      <c r="AG441" s="29"/>
      <c r="AH441" s="29"/>
    </row>
    <row r="442" spans="4:34" s="27" customFormat="1" x14ac:dyDescent="0.25">
      <c r="D442" s="29" t="s">
        <v>507</v>
      </c>
      <c r="E442" s="29" t="s">
        <v>508</v>
      </c>
      <c r="F442" s="29">
        <v>41</v>
      </c>
      <c r="G442" s="29" t="s">
        <v>523</v>
      </c>
      <c r="H442" s="30" t="s">
        <v>524</v>
      </c>
      <c r="I442" s="29" t="s">
        <v>88</v>
      </c>
      <c r="J442" s="29" t="s">
        <v>7</v>
      </c>
      <c r="K442" s="31">
        <v>41331</v>
      </c>
      <c r="L442" s="31">
        <v>41334</v>
      </c>
      <c r="M442" s="29">
        <v>80</v>
      </c>
      <c r="N442" s="29"/>
      <c r="O442" s="32"/>
      <c r="P442" s="29"/>
      <c r="Q442" s="29"/>
      <c r="R442" s="29"/>
      <c r="S442" s="33" t="str">
        <f>IF(AND(Feuil2!$O442="",Feuil2!$P442="",Feuil2!$Q442="",Feuil2!$R442=""),"",O442*$O$2+$P$2*P442+$Q$2*Q442+$R$2*R442)</f>
        <v/>
      </c>
      <c r="T442" s="29" t="str">
        <f t="shared" si="6"/>
        <v/>
      </c>
      <c r="U442" s="29" t="str">
        <f>IF(Feuil2!$O442&lt;&gt;"",Feuil2!$O442*Feuil2!$M442*0.25,"")</f>
        <v/>
      </c>
      <c r="V442" s="29" t="str">
        <f>IF(Feuil2!$P442&lt;&gt;"",Feuil2!$P442*Feuil2!$M442*0.5,"")</f>
        <v/>
      </c>
      <c r="W442" s="29" t="str">
        <f>IF(Feuil2!$Q442&lt;&gt;"",Feuil2!$Q442*Feuil2!$M442*0.75,"")</f>
        <v/>
      </c>
      <c r="X442" s="29" t="str">
        <f>IF(Feuil2!$R442&lt;&gt;"",Feuil2!$R442*Feuil2!$M442*1,"")</f>
        <v/>
      </c>
      <c r="Y442" s="29" t="str">
        <f>IF(Feuil2!$N442="","",Feuil2!$M442-MAX(Feuil2!$U442:$X442))</f>
        <v/>
      </c>
      <c r="Z442" s="35"/>
      <c r="AA442" s="35"/>
      <c r="AB442" s="35"/>
      <c r="AC442" s="35"/>
      <c r="AD442" s="29"/>
      <c r="AE442" s="29"/>
      <c r="AF442" s="29"/>
      <c r="AG442" s="29"/>
      <c r="AH442" s="29"/>
    </row>
    <row r="443" spans="4:34" s="27" customFormat="1" x14ac:dyDescent="0.25">
      <c r="D443" s="29" t="s">
        <v>507</v>
      </c>
      <c r="E443" s="29" t="s">
        <v>508</v>
      </c>
      <c r="F443" s="29">
        <v>41</v>
      </c>
      <c r="G443" s="29" t="s">
        <v>523</v>
      </c>
      <c r="H443" s="30" t="s">
        <v>524</v>
      </c>
      <c r="I443" s="29" t="s">
        <v>89</v>
      </c>
      <c r="J443" s="29" t="s">
        <v>7</v>
      </c>
      <c r="K443" s="31">
        <v>41331</v>
      </c>
      <c r="L443" s="31">
        <v>41334</v>
      </c>
      <c r="M443" s="29">
        <v>80</v>
      </c>
      <c r="N443" s="29"/>
      <c r="O443" s="32"/>
      <c r="P443" s="29"/>
      <c r="Q443" s="29"/>
      <c r="R443" s="29"/>
      <c r="S443" s="33" t="str">
        <f>IF(AND(Feuil2!$O443="",Feuil2!$P443="",Feuil2!$Q443="",Feuil2!$R443=""),"",O443*$O$2+$P$2*P443+$Q$2*Q443+$R$2*R443)</f>
        <v/>
      </c>
      <c r="T443" s="29" t="str">
        <f t="shared" si="6"/>
        <v/>
      </c>
      <c r="U443" s="29" t="str">
        <f>IF(Feuil2!$O443&lt;&gt;"",Feuil2!$O443*Feuil2!$M443*0.25,"")</f>
        <v/>
      </c>
      <c r="V443" s="29" t="str">
        <f>IF(Feuil2!$P443&lt;&gt;"",Feuil2!$P443*Feuil2!$M443*0.5,"")</f>
        <v/>
      </c>
      <c r="W443" s="29" t="str">
        <f>IF(Feuil2!$Q443&lt;&gt;"",Feuil2!$Q443*Feuil2!$M443*0.75,"")</f>
        <v/>
      </c>
      <c r="X443" s="29" t="str">
        <f>IF(Feuil2!$R443&lt;&gt;"",Feuil2!$R443*Feuil2!$M443*1,"")</f>
        <v/>
      </c>
      <c r="Y443" s="29" t="str">
        <f>IF(Feuil2!$N443="","",Feuil2!$M443-MAX(Feuil2!$U443:$X443))</f>
        <v/>
      </c>
      <c r="Z443" s="35"/>
      <c r="AA443" s="35"/>
      <c r="AB443" s="35"/>
      <c r="AC443" s="35"/>
      <c r="AD443" s="29"/>
      <c r="AE443" s="29"/>
      <c r="AF443" s="29"/>
      <c r="AG443" s="29"/>
      <c r="AH443" s="29"/>
    </row>
    <row r="444" spans="4:34" s="27" customFormat="1" x14ac:dyDescent="0.25">
      <c r="D444" s="29" t="s">
        <v>507</v>
      </c>
      <c r="E444" s="29" t="s">
        <v>508</v>
      </c>
      <c r="F444" s="29">
        <v>41</v>
      </c>
      <c r="G444" s="29" t="s">
        <v>523</v>
      </c>
      <c r="H444" s="30" t="s">
        <v>524</v>
      </c>
      <c r="I444" s="29" t="s">
        <v>90</v>
      </c>
      <c r="J444" s="29" t="s">
        <v>7</v>
      </c>
      <c r="K444" s="31">
        <v>41331</v>
      </c>
      <c r="L444" s="31">
        <v>41335</v>
      </c>
      <c r="M444" s="29">
        <v>80</v>
      </c>
      <c r="N444" s="29"/>
      <c r="O444" s="32"/>
      <c r="P444" s="29"/>
      <c r="Q444" s="29"/>
      <c r="R444" s="29"/>
      <c r="S444" s="33" t="str">
        <f>IF(AND(Feuil2!$O444="",Feuil2!$P444="",Feuil2!$Q444="",Feuil2!$R444=""),"",O444*$O$2+$P$2*P444+$Q$2*Q444+$R$2*R444)</f>
        <v/>
      </c>
      <c r="T444" s="29" t="str">
        <f t="shared" si="6"/>
        <v/>
      </c>
      <c r="U444" s="29" t="str">
        <f>IF(Feuil2!$O444&lt;&gt;"",Feuil2!$O444*Feuil2!$M444*0.25,"")</f>
        <v/>
      </c>
      <c r="V444" s="29" t="str">
        <f>IF(Feuil2!$P444&lt;&gt;"",Feuil2!$P444*Feuil2!$M444*0.5,"")</f>
        <v/>
      </c>
      <c r="W444" s="29" t="str">
        <f>IF(Feuil2!$Q444&lt;&gt;"",Feuil2!$Q444*Feuil2!$M444*0.75,"")</f>
        <v/>
      </c>
      <c r="X444" s="29" t="str">
        <f>IF(Feuil2!$R444&lt;&gt;"",Feuil2!$R444*Feuil2!$M444*1,"")</f>
        <v/>
      </c>
      <c r="Y444" s="29" t="str">
        <f>IF(Feuil2!$N444="","",Feuil2!$M444-MAX(Feuil2!$U444:$X444))</f>
        <v/>
      </c>
      <c r="Z444" s="35"/>
      <c r="AA444" s="35"/>
      <c r="AB444" s="35"/>
      <c r="AC444" s="35"/>
      <c r="AD444" s="29"/>
      <c r="AE444" s="29"/>
      <c r="AF444" s="29"/>
      <c r="AG444" s="29"/>
      <c r="AH444" s="29"/>
    </row>
    <row r="445" spans="4:34" s="27" customFormat="1" x14ac:dyDescent="0.25">
      <c r="D445" s="29" t="s">
        <v>507</v>
      </c>
      <c r="E445" s="29" t="s">
        <v>508</v>
      </c>
      <c r="F445" s="29">
        <v>42</v>
      </c>
      <c r="G445" s="29" t="s">
        <v>513</v>
      </c>
      <c r="H445" s="30" t="s">
        <v>540</v>
      </c>
      <c r="I445" s="29" t="s">
        <v>33</v>
      </c>
      <c r="J445" s="29" t="s">
        <v>26</v>
      </c>
      <c r="K445" s="31">
        <v>41326</v>
      </c>
      <c r="L445" s="31">
        <v>41327</v>
      </c>
      <c r="M445" s="29">
        <v>80</v>
      </c>
      <c r="N445" s="29"/>
      <c r="O445" s="32"/>
      <c r="P445" s="29"/>
      <c r="Q445" s="29"/>
      <c r="R445" s="29"/>
      <c r="S445" s="33" t="str">
        <f>IF(AND(Feuil2!$O445="",Feuil2!$P445="",Feuil2!$Q445="",Feuil2!$R445=""),"",O445*$O$2+$P$2*P445+$Q$2*Q445+$R$2*R445)</f>
        <v/>
      </c>
      <c r="T445" s="29" t="str">
        <f t="shared" si="6"/>
        <v/>
      </c>
      <c r="U445" s="29" t="str">
        <f>IF(Feuil2!$O445&lt;&gt;"",Feuil2!$O445*Feuil2!$M445*0.25,"")</f>
        <v/>
      </c>
      <c r="V445" s="29" t="str">
        <f>IF(Feuil2!$P445&lt;&gt;"",Feuil2!$P445*Feuil2!$M445*0.5,"")</f>
        <v/>
      </c>
      <c r="W445" s="29" t="str">
        <f>IF(Feuil2!$Q445&lt;&gt;"",Feuil2!$Q445*Feuil2!$M445*0.75,"")</f>
        <v/>
      </c>
      <c r="X445" s="29" t="str">
        <f>IF(Feuil2!$R445&lt;&gt;"",Feuil2!$R445*Feuil2!$M445*1,"")</f>
        <v/>
      </c>
      <c r="Y445" s="29" t="str">
        <f>IF(Feuil2!$N445="","",Feuil2!$M445-MAX(Feuil2!$U445:$X445))</f>
        <v/>
      </c>
      <c r="Z445" s="35"/>
      <c r="AA445" s="35"/>
      <c r="AB445" s="35"/>
      <c r="AC445" s="35"/>
      <c r="AD445" s="29"/>
      <c r="AE445" s="29"/>
      <c r="AF445" s="29"/>
      <c r="AG445" s="29"/>
      <c r="AH445" s="29"/>
    </row>
    <row r="446" spans="4:34" s="27" customFormat="1" x14ac:dyDescent="0.25">
      <c r="D446" s="29" t="s">
        <v>507</v>
      </c>
      <c r="E446" s="29" t="s">
        <v>508</v>
      </c>
      <c r="F446" s="29">
        <v>42</v>
      </c>
      <c r="G446" s="29" t="s">
        <v>513</v>
      </c>
      <c r="H446" s="30" t="s">
        <v>540</v>
      </c>
      <c r="I446" s="29" t="s">
        <v>34</v>
      </c>
      <c r="J446" s="29" t="s">
        <v>25</v>
      </c>
      <c r="K446" s="31">
        <v>41328</v>
      </c>
      <c r="L446" s="31">
        <v>41330</v>
      </c>
      <c r="M446" s="29">
        <v>80</v>
      </c>
      <c r="N446" s="29"/>
      <c r="O446" s="32"/>
      <c r="P446" s="29"/>
      <c r="Q446" s="29"/>
      <c r="R446" s="29"/>
      <c r="S446" s="33" t="str">
        <f>IF(AND(Feuil2!$O446="",Feuil2!$P446="",Feuil2!$Q446="",Feuil2!$R446=""),"",O446*$O$2+$P$2*P446+$Q$2*Q446+$R$2*R446)</f>
        <v/>
      </c>
      <c r="T446" s="29" t="str">
        <f t="shared" si="6"/>
        <v/>
      </c>
      <c r="U446" s="29" t="str">
        <f>IF(Feuil2!$O446&lt;&gt;"",Feuil2!$O446*Feuil2!$M446*0.25,"")</f>
        <v/>
      </c>
      <c r="V446" s="29" t="str">
        <f>IF(Feuil2!$P446&lt;&gt;"",Feuil2!$P446*Feuil2!$M446*0.5,"")</f>
        <v/>
      </c>
      <c r="W446" s="29" t="str">
        <f>IF(Feuil2!$Q446&lt;&gt;"",Feuil2!$Q446*Feuil2!$M446*0.75,"")</f>
        <v/>
      </c>
      <c r="X446" s="29" t="str">
        <f>IF(Feuil2!$R446&lt;&gt;"",Feuil2!$R446*Feuil2!$M446*1,"")</f>
        <v/>
      </c>
      <c r="Y446" s="29" t="str">
        <f>IF(Feuil2!$N446="","",Feuil2!$M446-MAX(Feuil2!$U446:$X446))</f>
        <v/>
      </c>
      <c r="Z446" s="35"/>
      <c r="AA446" s="35"/>
      <c r="AB446" s="35"/>
      <c r="AC446" s="35"/>
      <c r="AD446" s="29"/>
      <c r="AE446" s="29"/>
      <c r="AF446" s="29"/>
      <c r="AG446" s="29"/>
      <c r="AH446" s="29"/>
    </row>
    <row r="447" spans="4:34" s="27" customFormat="1" x14ac:dyDescent="0.25">
      <c r="D447" s="29" t="s">
        <v>634</v>
      </c>
      <c r="E447" s="29" t="s">
        <v>508</v>
      </c>
      <c r="F447" s="29">
        <v>50</v>
      </c>
      <c r="G447" s="29" t="s">
        <v>517</v>
      </c>
      <c r="H447" s="30" t="s">
        <v>660</v>
      </c>
      <c r="I447" s="29" t="s">
        <v>485</v>
      </c>
      <c r="J447" s="29" t="s">
        <v>108</v>
      </c>
      <c r="K447" s="31">
        <v>41324</v>
      </c>
      <c r="L447" s="31">
        <v>41326</v>
      </c>
      <c r="M447" s="29">
        <v>80</v>
      </c>
      <c r="N447" s="29"/>
      <c r="O447" s="32"/>
      <c r="P447" s="29"/>
      <c r="Q447" s="29"/>
      <c r="R447" s="29"/>
      <c r="S447" s="33" t="str">
        <f>IF(AND(Feuil2!$O447="",Feuil2!$P447="",Feuil2!$Q447="",Feuil2!$R447=""),"",O447*$O$2+$P$2*P447+$Q$2*Q447+$R$2*R447)</f>
        <v/>
      </c>
      <c r="T447" s="29" t="str">
        <f t="shared" si="6"/>
        <v/>
      </c>
      <c r="U447" s="29" t="str">
        <f>IF(Feuil2!$O447&lt;&gt;"",Feuil2!$O447*Feuil2!$M447*0.25,"")</f>
        <v/>
      </c>
      <c r="V447" s="29" t="str">
        <f>IF(Feuil2!$P447&lt;&gt;"",Feuil2!$P447*Feuil2!$M447*0.5,"")</f>
        <v/>
      </c>
      <c r="W447" s="29" t="str">
        <f>IF(Feuil2!$Q447&lt;&gt;"",Feuil2!$Q447*Feuil2!$M447*0.75,"")</f>
        <v/>
      </c>
      <c r="X447" s="29" t="str">
        <f>IF(Feuil2!$R447&lt;&gt;"",Feuil2!$R447*Feuil2!$M447*1,"")</f>
        <v/>
      </c>
      <c r="Y447" s="29" t="str">
        <f>IF(Feuil2!$N447="","",Feuil2!$M447-MAX(Feuil2!$U447:$X447))</f>
        <v/>
      </c>
      <c r="Z447" s="35"/>
      <c r="AA447" s="35"/>
      <c r="AB447" s="35"/>
      <c r="AC447" s="35"/>
      <c r="AD447" s="29"/>
      <c r="AE447" s="29"/>
      <c r="AF447" s="29"/>
      <c r="AG447" s="29"/>
      <c r="AH447" s="29"/>
    </row>
    <row r="448" spans="4:34" s="27" customFormat="1" x14ac:dyDescent="0.25">
      <c r="D448" s="29" t="s">
        <v>634</v>
      </c>
      <c r="E448" s="29" t="s">
        <v>508</v>
      </c>
      <c r="F448" s="29">
        <v>54</v>
      </c>
      <c r="G448" s="29" t="s">
        <v>511</v>
      </c>
      <c r="H448" s="30" t="s">
        <v>644</v>
      </c>
      <c r="I448" s="29" t="s">
        <v>472</v>
      </c>
      <c r="J448" s="29" t="s">
        <v>30</v>
      </c>
      <c r="K448" s="31">
        <v>41317</v>
      </c>
      <c r="L448" s="31">
        <v>41318</v>
      </c>
      <c r="M448" s="29">
        <v>80</v>
      </c>
      <c r="N448" s="29"/>
      <c r="O448" s="32"/>
      <c r="P448" s="29"/>
      <c r="Q448" s="29"/>
      <c r="R448" s="29"/>
      <c r="S448" s="33" t="str">
        <f>IF(AND(Feuil2!$O448="",Feuil2!$P448="",Feuil2!$Q448="",Feuil2!$R448=""),"",O448*$O$2+$P$2*P448+$Q$2*Q448+$R$2*R448)</f>
        <v/>
      </c>
      <c r="T448" s="29" t="str">
        <f t="shared" si="6"/>
        <v/>
      </c>
      <c r="U448" s="29" t="str">
        <f>IF(Feuil2!$O448&lt;&gt;"",Feuil2!$O448*Feuil2!$M448*0.25,"")</f>
        <v/>
      </c>
      <c r="V448" s="29" t="str">
        <f>IF(Feuil2!$P448&lt;&gt;"",Feuil2!$P448*Feuil2!$M448*0.5,"")</f>
        <v/>
      </c>
      <c r="W448" s="29" t="str">
        <f>IF(Feuil2!$Q448&lt;&gt;"",Feuil2!$Q448*Feuil2!$M448*0.75,"")</f>
        <v/>
      </c>
      <c r="X448" s="29" t="str">
        <f>IF(Feuil2!$R448&lt;&gt;"",Feuil2!$R448*Feuil2!$M448*1,"")</f>
        <v/>
      </c>
      <c r="Y448" s="29" t="str">
        <f>IF(Feuil2!$N448="","",Feuil2!$M448-MAX(Feuil2!$U448:$X448))</f>
        <v/>
      </c>
      <c r="Z448" s="35"/>
      <c r="AA448" s="35"/>
      <c r="AB448" s="35"/>
      <c r="AC448" s="35"/>
      <c r="AD448" s="29"/>
      <c r="AE448" s="29"/>
      <c r="AF448" s="29"/>
      <c r="AG448" s="29"/>
      <c r="AH448" s="29"/>
    </row>
    <row r="449" spans="4:34" s="27" customFormat="1" x14ac:dyDescent="0.25">
      <c r="D449" s="29" t="s">
        <v>634</v>
      </c>
      <c r="E449" s="29" t="s">
        <v>508</v>
      </c>
      <c r="F449" s="29">
        <v>54</v>
      </c>
      <c r="G449" s="29" t="s">
        <v>511</v>
      </c>
      <c r="H449" s="30" t="s">
        <v>644</v>
      </c>
      <c r="I449" s="29" t="s">
        <v>473</v>
      </c>
      <c r="J449" s="29" t="s">
        <v>19</v>
      </c>
      <c r="K449" s="31">
        <v>41332</v>
      </c>
      <c r="L449" s="31">
        <v>41333</v>
      </c>
      <c r="M449" s="29">
        <v>80</v>
      </c>
      <c r="N449" s="29"/>
      <c r="O449" s="32"/>
      <c r="P449" s="29"/>
      <c r="Q449" s="29"/>
      <c r="R449" s="29"/>
      <c r="S449" s="33" t="str">
        <f>IF(AND(Feuil2!$O449="",Feuil2!$P449="",Feuil2!$Q449="",Feuil2!$R449=""),"",O449*$O$2+$P$2*P449+$Q$2*Q449+$R$2*R449)</f>
        <v/>
      </c>
      <c r="T449" s="29" t="str">
        <f t="shared" si="6"/>
        <v/>
      </c>
      <c r="U449" s="29" t="str">
        <f>IF(Feuil2!$O449&lt;&gt;"",Feuil2!$O449*Feuil2!$M449*0.25,"")</f>
        <v/>
      </c>
      <c r="V449" s="29" t="str">
        <f>IF(Feuil2!$P449&lt;&gt;"",Feuil2!$P449*Feuil2!$M449*0.5,"")</f>
        <v/>
      </c>
      <c r="W449" s="29" t="str">
        <f>IF(Feuil2!$Q449&lt;&gt;"",Feuil2!$Q449*Feuil2!$M449*0.75,"")</f>
        <v/>
      </c>
      <c r="X449" s="29" t="str">
        <f>IF(Feuil2!$R449&lt;&gt;"",Feuil2!$R449*Feuil2!$M449*1,"")</f>
        <v/>
      </c>
      <c r="Y449" s="29" t="str">
        <f>IF(Feuil2!$N449="","",Feuil2!$M449-MAX(Feuil2!$U449:$X449))</f>
        <v/>
      </c>
      <c r="Z449" s="35"/>
      <c r="AA449" s="35"/>
      <c r="AB449" s="35"/>
      <c r="AC449" s="35"/>
      <c r="AD449" s="29"/>
      <c r="AE449" s="29"/>
      <c r="AF449" s="29"/>
      <c r="AG449" s="29"/>
      <c r="AH449" s="29"/>
    </row>
    <row r="450" spans="4:34" s="27" customFormat="1" x14ac:dyDescent="0.25">
      <c r="D450" s="29" t="s">
        <v>634</v>
      </c>
      <c r="E450" s="29" t="s">
        <v>508</v>
      </c>
      <c r="F450" s="29">
        <v>64</v>
      </c>
      <c r="G450" s="29" t="s">
        <v>511</v>
      </c>
      <c r="H450" s="30" t="s">
        <v>645</v>
      </c>
      <c r="I450" s="29" t="s">
        <v>474</v>
      </c>
      <c r="J450" s="29" t="s">
        <v>29</v>
      </c>
      <c r="K450" s="31">
        <v>41323</v>
      </c>
      <c r="L450" s="31">
        <v>41325</v>
      </c>
      <c r="M450" s="29">
        <v>80</v>
      </c>
      <c r="N450" s="29"/>
      <c r="O450" s="32"/>
      <c r="P450" s="29"/>
      <c r="Q450" s="29"/>
      <c r="R450" s="29"/>
      <c r="S450" s="33" t="str">
        <f>IF(AND(Feuil2!$O450="",Feuil2!$P450="",Feuil2!$Q450="",Feuil2!$R450=""),"",O450*$O$2+$P$2*P450+$Q$2*Q450+$R$2*R450)</f>
        <v/>
      </c>
      <c r="T450" s="29" t="str">
        <f t="shared" si="6"/>
        <v/>
      </c>
      <c r="U450" s="29" t="str">
        <f>IF(Feuil2!$O450&lt;&gt;"",Feuil2!$O450*Feuil2!$M450*0.25,"")</f>
        <v/>
      </c>
      <c r="V450" s="29" t="str">
        <f>IF(Feuil2!$P450&lt;&gt;"",Feuil2!$P450*Feuil2!$M450*0.5,"")</f>
        <v/>
      </c>
      <c r="W450" s="29" t="str">
        <f>IF(Feuil2!$Q450&lt;&gt;"",Feuil2!$Q450*Feuil2!$M450*0.75,"")</f>
        <v/>
      </c>
      <c r="X450" s="29" t="str">
        <f>IF(Feuil2!$R450&lt;&gt;"",Feuil2!$R450*Feuil2!$M450*1,"")</f>
        <v/>
      </c>
      <c r="Y450" s="29" t="str">
        <f>IF(Feuil2!$N450="","",Feuil2!$M450-MAX(Feuil2!$U450:$X450))</f>
        <v/>
      </c>
      <c r="Z450" s="35"/>
      <c r="AA450" s="35"/>
      <c r="AB450" s="35"/>
      <c r="AC450" s="35"/>
      <c r="AD450" s="29"/>
      <c r="AE450" s="29"/>
      <c r="AF450" s="29"/>
      <c r="AG450" s="29"/>
      <c r="AH450" s="29"/>
    </row>
    <row r="451" spans="4:34" s="27" customFormat="1" x14ac:dyDescent="0.25">
      <c r="D451" s="29" t="s">
        <v>634</v>
      </c>
      <c r="E451" s="29" t="s">
        <v>508</v>
      </c>
      <c r="F451" s="29">
        <v>64</v>
      </c>
      <c r="G451" s="29" t="s">
        <v>511</v>
      </c>
      <c r="H451" s="30" t="s">
        <v>645</v>
      </c>
      <c r="I451" s="29" t="s">
        <v>475</v>
      </c>
      <c r="J451" s="29" t="s">
        <v>16</v>
      </c>
      <c r="K451" s="31">
        <v>41325</v>
      </c>
      <c r="L451" s="31">
        <v>41327</v>
      </c>
      <c r="M451" s="29">
        <v>80</v>
      </c>
      <c r="N451" s="29"/>
      <c r="O451" s="32"/>
      <c r="P451" s="29"/>
      <c r="Q451" s="29"/>
      <c r="R451" s="29"/>
      <c r="S451" s="33" t="str">
        <f>IF(AND(Feuil2!$O451="",Feuil2!$P451="",Feuil2!$Q451="",Feuil2!$R451=""),"",O451*$O$2+$P$2*P451+$Q$2*Q451+$R$2*R451)</f>
        <v/>
      </c>
      <c r="T451" s="29" t="str">
        <f t="shared" ref="T451:T461" si="7">IF(S451=25%,"1",IF(S451=50%,"2",IF(S451=75%,"3",IF(S451=100%,"4",IF(S451=125%,"5",IF(S451=150%,"6",IF(S451=175%,"7",IF(S451=200%,"8",IF(S451=225%,"9",IF(S451=250%,"10",IF(S451="","")))))))))))</f>
        <v/>
      </c>
      <c r="U451" s="29" t="str">
        <f>IF(Feuil2!$O451&lt;&gt;"",Feuil2!$O451*Feuil2!$M451*0.25,"")</f>
        <v/>
      </c>
      <c r="V451" s="29" t="str">
        <f>IF(Feuil2!$P451&lt;&gt;"",Feuil2!$P451*Feuil2!$M451*0.5,"")</f>
        <v/>
      </c>
      <c r="W451" s="29" t="str">
        <f>IF(Feuil2!$Q451&lt;&gt;"",Feuil2!$Q451*Feuil2!$M451*0.75,"")</f>
        <v/>
      </c>
      <c r="X451" s="29" t="str">
        <f>IF(Feuil2!$R451&lt;&gt;"",Feuil2!$R451*Feuil2!$M451*1,"")</f>
        <v/>
      </c>
      <c r="Y451" s="29" t="str">
        <f>IF(Feuil2!$N451="","",Feuil2!$M451-MAX(Feuil2!$U451:$X451))</f>
        <v/>
      </c>
      <c r="Z451" s="35"/>
      <c r="AA451" s="35"/>
      <c r="AB451" s="35"/>
      <c r="AC451" s="35"/>
      <c r="AD451" s="29"/>
      <c r="AE451" s="29"/>
      <c r="AF451" s="29"/>
      <c r="AG451" s="29"/>
      <c r="AH451" s="29"/>
    </row>
    <row r="452" spans="4:34" s="27" customFormat="1" x14ac:dyDescent="0.25">
      <c r="D452" s="29" t="s">
        <v>634</v>
      </c>
      <c r="E452" s="29" t="s">
        <v>508</v>
      </c>
      <c r="F452" s="29">
        <v>64</v>
      </c>
      <c r="G452" s="29" t="s">
        <v>511</v>
      </c>
      <c r="H452" s="30" t="s">
        <v>646</v>
      </c>
      <c r="I452" s="29" t="s">
        <v>476</v>
      </c>
      <c r="J452" s="29" t="s">
        <v>477</v>
      </c>
      <c r="K452" s="31">
        <v>41323</v>
      </c>
      <c r="L452" s="31">
        <v>41325</v>
      </c>
      <c r="M452" s="29">
        <v>80</v>
      </c>
      <c r="N452" s="29"/>
      <c r="O452" s="32"/>
      <c r="P452" s="29"/>
      <c r="Q452" s="29"/>
      <c r="R452" s="29"/>
      <c r="S452" s="33" t="str">
        <f>IF(AND(Feuil2!$O452="",Feuil2!$P452="",Feuil2!$Q452="",Feuil2!$R452=""),"",O452*$O$2+$P$2*P452+$Q$2*Q452+$R$2*R452)</f>
        <v/>
      </c>
      <c r="T452" s="29" t="str">
        <f t="shared" si="7"/>
        <v/>
      </c>
      <c r="U452" s="29" t="str">
        <f>IF(Feuil2!$O452&lt;&gt;"",Feuil2!$O452*Feuil2!$M452*0.25,"")</f>
        <v/>
      </c>
      <c r="V452" s="29" t="str">
        <f>IF(Feuil2!$P452&lt;&gt;"",Feuil2!$P452*Feuil2!$M452*0.5,"")</f>
        <v/>
      </c>
      <c r="W452" s="29" t="str">
        <f>IF(Feuil2!$Q452&lt;&gt;"",Feuil2!$Q452*Feuil2!$M452*0.75,"")</f>
        <v/>
      </c>
      <c r="X452" s="29" t="str">
        <f>IF(Feuil2!$R452&lt;&gt;"",Feuil2!$R452*Feuil2!$M452*1,"")</f>
        <v/>
      </c>
      <c r="Y452" s="29" t="str">
        <f>IF(Feuil2!$N452="","",Feuil2!$M452-MAX(Feuil2!$U452:$X452))</f>
        <v/>
      </c>
      <c r="Z452" s="35"/>
      <c r="AA452" s="35"/>
      <c r="AB452" s="35"/>
      <c r="AC452" s="35"/>
      <c r="AD452" s="29"/>
      <c r="AE452" s="29"/>
      <c r="AF452" s="29"/>
      <c r="AG452" s="29"/>
      <c r="AH452" s="29"/>
    </row>
    <row r="453" spans="4:34" s="27" customFormat="1" x14ac:dyDescent="0.25">
      <c r="D453" s="29" t="s">
        <v>634</v>
      </c>
      <c r="E453" s="29" t="s">
        <v>508</v>
      </c>
      <c r="F453" s="29">
        <v>64</v>
      </c>
      <c r="G453" s="29" t="s">
        <v>511</v>
      </c>
      <c r="H453" s="30" t="s">
        <v>646</v>
      </c>
      <c r="I453" s="29" t="s">
        <v>478</v>
      </c>
      <c r="J453" s="29" t="s">
        <v>16</v>
      </c>
      <c r="K453" s="31">
        <v>41325</v>
      </c>
      <c r="L453" s="31">
        <v>41327</v>
      </c>
      <c r="M453" s="29">
        <v>80</v>
      </c>
      <c r="N453" s="29"/>
      <c r="O453" s="32"/>
      <c r="P453" s="29"/>
      <c r="Q453" s="29"/>
      <c r="R453" s="29"/>
      <c r="S453" s="33" t="str">
        <f>IF(AND(Feuil2!$O453="",Feuil2!$P453="",Feuil2!$Q453="",Feuil2!$R453=""),"",O453*$O$2+$P$2*P453+$Q$2*Q453+$R$2*R453)</f>
        <v/>
      </c>
      <c r="T453" s="29" t="str">
        <f t="shared" si="7"/>
        <v/>
      </c>
      <c r="U453" s="29" t="str">
        <f>IF(Feuil2!$O453&lt;&gt;"",Feuil2!$O453*Feuil2!$M453*0.25,"")</f>
        <v/>
      </c>
      <c r="V453" s="29" t="str">
        <f>IF(Feuil2!$P453&lt;&gt;"",Feuil2!$P453*Feuil2!$M453*0.5,"")</f>
        <v/>
      </c>
      <c r="W453" s="29" t="str">
        <f>IF(Feuil2!$Q453&lt;&gt;"",Feuil2!$Q453*Feuil2!$M453*0.75,"")</f>
        <v/>
      </c>
      <c r="X453" s="29" t="str">
        <f>IF(Feuil2!$R453&lt;&gt;"",Feuil2!$R453*Feuil2!$M453*1,"")</f>
        <v/>
      </c>
      <c r="Y453" s="29" t="str">
        <f>IF(Feuil2!$N453="","",Feuil2!$M453-MAX(Feuil2!$U453:$X453))</f>
        <v/>
      </c>
      <c r="Z453" s="35"/>
      <c r="AA453" s="35"/>
      <c r="AB453" s="35"/>
      <c r="AC453" s="35"/>
      <c r="AD453" s="29"/>
      <c r="AE453" s="29"/>
      <c r="AF453" s="29"/>
      <c r="AG453" s="29"/>
      <c r="AH453" s="29"/>
    </row>
    <row r="454" spans="4:34" s="27" customFormat="1" x14ac:dyDescent="0.25">
      <c r="D454" s="29" t="s">
        <v>634</v>
      </c>
      <c r="E454" s="29" t="s">
        <v>536</v>
      </c>
      <c r="F454" s="29">
        <v>54</v>
      </c>
      <c r="G454" s="29" t="s">
        <v>537</v>
      </c>
      <c r="H454" s="30" t="s">
        <v>647</v>
      </c>
      <c r="I454" s="29" t="s">
        <v>479</v>
      </c>
      <c r="J454" s="29" t="s">
        <v>480</v>
      </c>
      <c r="K454" s="31">
        <v>41327</v>
      </c>
      <c r="L454" s="31">
        <v>41328</v>
      </c>
      <c r="M454" s="29">
        <v>80</v>
      </c>
      <c r="N454" s="29"/>
      <c r="O454" s="32"/>
      <c r="P454" s="29"/>
      <c r="Q454" s="29"/>
      <c r="R454" s="29"/>
      <c r="S454" s="33" t="str">
        <f>IF(AND(Feuil2!$O454="",Feuil2!$P454="",Feuil2!$Q454="",Feuil2!$R454=""),"",O454*$O$2+$P$2*P454+$Q$2*Q454+$R$2*R454)</f>
        <v/>
      </c>
      <c r="T454" s="29" t="str">
        <f t="shared" si="7"/>
        <v/>
      </c>
      <c r="U454" s="29" t="str">
        <f>IF(Feuil2!$O454&lt;&gt;"",Feuil2!$O454*Feuil2!$M454*0.25,"")</f>
        <v/>
      </c>
      <c r="V454" s="29" t="str">
        <f>IF(Feuil2!$P454&lt;&gt;"",Feuil2!$P454*Feuil2!$M454*0.5,"")</f>
        <v/>
      </c>
      <c r="W454" s="29" t="str">
        <f>IF(Feuil2!$Q454&lt;&gt;"",Feuil2!$Q454*Feuil2!$M454*0.75,"")</f>
        <v/>
      </c>
      <c r="X454" s="29" t="str">
        <f>IF(Feuil2!$R454&lt;&gt;"",Feuil2!$R454*Feuil2!$M454*1,"")</f>
        <v/>
      </c>
      <c r="Y454" s="29" t="str">
        <f>IF(Feuil2!$N454="","",Feuil2!$M454-MAX(Feuil2!$U454:$X454))</f>
        <v/>
      </c>
      <c r="Z454" s="35"/>
      <c r="AA454" s="35"/>
      <c r="AB454" s="35"/>
      <c r="AC454" s="35"/>
      <c r="AD454" s="29"/>
      <c r="AE454" s="29"/>
      <c r="AF454" s="29"/>
      <c r="AG454" s="29"/>
      <c r="AH454" s="29"/>
    </row>
    <row r="455" spans="4:34" s="27" customFormat="1" x14ac:dyDescent="0.25">
      <c r="D455" s="29" t="s">
        <v>634</v>
      </c>
      <c r="E455" s="29" t="s">
        <v>536</v>
      </c>
      <c r="F455" s="29">
        <v>54</v>
      </c>
      <c r="G455" s="29" t="s">
        <v>537</v>
      </c>
      <c r="H455" s="30" t="s">
        <v>648</v>
      </c>
      <c r="I455" s="29" t="s">
        <v>481</v>
      </c>
      <c r="J455" s="29" t="s">
        <v>463</v>
      </c>
      <c r="K455" s="31">
        <v>41321</v>
      </c>
      <c r="L455" s="31">
        <v>41322</v>
      </c>
      <c r="M455" s="29">
        <v>80</v>
      </c>
      <c r="N455" s="29"/>
      <c r="O455" s="32"/>
      <c r="P455" s="29"/>
      <c r="Q455" s="29"/>
      <c r="R455" s="29"/>
      <c r="S455" s="33" t="str">
        <f>IF(AND(Feuil2!$O455="",Feuil2!$P455="",Feuil2!$Q455="",Feuil2!$R455=""),"",O455*$O$2+$P$2*P455+$Q$2*Q455+$R$2*R455)</f>
        <v/>
      </c>
      <c r="T455" s="29" t="str">
        <f t="shared" si="7"/>
        <v/>
      </c>
      <c r="U455" s="29" t="str">
        <f>IF(Feuil2!$O455&lt;&gt;"",Feuil2!$O455*Feuil2!$M455*0.25,"")</f>
        <v/>
      </c>
      <c r="V455" s="29" t="str">
        <f>IF(Feuil2!$P455&lt;&gt;"",Feuil2!$P455*Feuil2!$M455*0.5,"")</f>
        <v/>
      </c>
      <c r="W455" s="29" t="str">
        <f>IF(Feuil2!$Q455&lt;&gt;"",Feuil2!$Q455*Feuil2!$M455*0.75,"")</f>
        <v/>
      </c>
      <c r="X455" s="29" t="str">
        <f>IF(Feuil2!$R455&lt;&gt;"",Feuil2!$R455*Feuil2!$M455*1,"")</f>
        <v/>
      </c>
      <c r="Y455" s="29" t="str">
        <f>IF(Feuil2!$N455="","",Feuil2!$M455-MAX(Feuil2!$U455:$X455))</f>
        <v/>
      </c>
      <c r="Z455" s="35"/>
      <c r="AA455" s="35"/>
      <c r="AB455" s="35"/>
      <c r="AC455" s="35"/>
      <c r="AD455" s="29"/>
      <c r="AE455" s="29"/>
      <c r="AF455" s="29"/>
      <c r="AG455" s="29"/>
      <c r="AH455" s="29"/>
    </row>
    <row r="456" spans="4:34" s="27" customFormat="1" x14ac:dyDescent="0.25">
      <c r="D456" s="29" t="s">
        <v>634</v>
      </c>
      <c r="E456" s="29" t="s">
        <v>536</v>
      </c>
      <c r="F456" s="29">
        <v>54</v>
      </c>
      <c r="G456" s="29" t="s">
        <v>537</v>
      </c>
      <c r="H456" s="30" t="s">
        <v>649</v>
      </c>
      <c r="I456" s="29" t="s">
        <v>482</v>
      </c>
      <c r="J456" s="29" t="s">
        <v>463</v>
      </c>
      <c r="K456" s="31">
        <v>41321</v>
      </c>
      <c r="L456" s="31">
        <v>41323</v>
      </c>
      <c r="M456" s="29">
        <v>80</v>
      </c>
      <c r="N456" s="29"/>
      <c r="O456" s="32"/>
      <c r="P456" s="29"/>
      <c r="Q456" s="29"/>
      <c r="R456" s="29"/>
      <c r="S456" s="33" t="str">
        <f>IF(AND(Feuil2!$O456="",Feuil2!$P456="",Feuil2!$Q456="",Feuil2!$R456=""),"",O456*$O$2+$P$2*P456+$Q$2*Q456+$R$2*R456)</f>
        <v/>
      </c>
      <c r="T456" s="29" t="str">
        <f t="shared" si="7"/>
        <v/>
      </c>
      <c r="U456" s="29" t="str">
        <f>IF(Feuil2!$O456&lt;&gt;"",Feuil2!$O456*Feuil2!$M456*0.25,"")</f>
        <v/>
      </c>
      <c r="V456" s="29" t="str">
        <f>IF(Feuil2!$P456&lt;&gt;"",Feuil2!$P456*Feuil2!$M456*0.5,"")</f>
        <v/>
      </c>
      <c r="W456" s="29" t="str">
        <f>IF(Feuil2!$Q456&lt;&gt;"",Feuil2!$Q456*Feuil2!$M456*0.75,"")</f>
        <v/>
      </c>
      <c r="X456" s="29" t="str">
        <f>IF(Feuil2!$R456&lt;&gt;"",Feuil2!$R456*Feuil2!$M456*1,"")</f>
        <v/>
      </c>
      <c r="Y456" s="29" t="str">
        <f>IF(Feuil2!$N456="","",Feuil2!$M456-MAX(Feuil2!$U456:$X456))</f>
        <v/>
      </c>
      <c r="Z456" s="35"/>
      <c r="AA456" s="35"/>
      <c r="AB456" s="35"/>
      <c r="AC456" s="35"/>
      <c r="AD456" s="29"/>
      <c r="AE456" s="29"/>
      <c r="AF456" s="29"/>
      <c r="AG456" s="29"/>
      <c r="AH456" s="29"/>
    </row>
    <row r="457" spans="4:34" s="27" customFormat="1" x14ac:dyDescent="0.25">
      <c r="D457" s="29" t="s">
        <v>634</v>
      </c>
      <c r="E457" s="29" t="s">
        <v>536</v>
      </c>
      <c r="F457" s="29">
        <v>54</v>
      </c>
      <c r="G457" s="29" t="s">
        <v>537</v>
      </c>
      <c r="H457" s="30" t="s">
        <v>651</v>
      </c>
      <c r="I457" s="29" t="s">
        <v>483</v>
      </c>
      <c r="J457" s="29" t="s">
        <v>463</v>
      </c>
      <c r="K457" s="31">
        <v>41321</v>
      </c>
      <c r="L457" s="31">
        <v>41322</v>
      </c>
      <c r="M457" s="29">
        <v>80</v>
      </c>
      <c r="N457" s="29"/>
      <c r="O457" s="32"/>
      <c r="P457" s="29"/>
      <c r="Q457" s="29"/>
      <c r="R457" s="29"/>
      <c r="S457" s="33" t="str">
        <f>IF(AND(Feuil2!$O457="",Feuil2!$P457="",Feuil2!$Q457="",Feuil2!$R457=""),"",O457*$O$2+$P$2*P457+$Q$2*Q457+$R$2*R457)</f>
        <v/>
      </c>
      <c r="T457" s="29" t="str">
        <f t="shared" si="7"/>
        <v/>
      </c>
      <c r="U457" s="29" t="str">
        <f>IF(Feuil2!$O457&lt;&gt;"",Feuil2!$O457*Feuil2!$M457*0.25,"")</f>
        <v/>
      </c>
      <c r="V457" s="29" t="str">
        <f>IF(Feuil2!$P457&lt;&gt;"",Feuil2!$P457*Feuil2!$M457*0.5,"")</f>
        <v/>
      </c>
      <c r="W457" s="29" t="str">
        <f>IF(Feuil2!$Q457&lt;&gt;"",Feuil2!$Q457*Feuil2!$M457*0.75,"")</f>
        <v/>
      </c>
      <c r="X457" s="29" t="str">
        <f>IF(Feuil2!$R457&lt;&gt;"",Feuil2!$R457*Feuil2!$M457*1,"")</f>
        <v/>
      </c>
      <c r="Y457" s="29" t="str">
        <f>IF(Feuil2!$N457="","",Feuil2!$M457-MAX(Feuil2!$U457:$X457))</f>
        <v/>
      </c>
      <c r="Z457" s="35"/>
      <c r="AA457" s="35"/>
      <c r="AB457" s="35"/>
      <c r="AC457" s="35"/>
      <c r="AD457" s="29"/>
      <c r="AE457" s="29"/>
      <c r="AF457" s="29"/>
      <c r="AG457" s="29"/>
      <c r="AH457" s="29"/>
    </row>
    <row r="458" spans="4:34" s="27" customFormat="1" x14ac:dyDescent="0.25">
      <c r="D458" s="29" t="s">
        <v>634</v>
      </c>
      <c r="E458" s="29" t="s">
        <v>536</v>
      </c>
      <c r="F458" s="29">
        <v>54</v>
      </c>
      <c r="G458" s="29" t="s">
        <v>537</v>
      </c>
      <c r="H458" s="30" t="s">
        <v>652</v>
      </c>
      <c r="I458" s="29" t="s">
        <v>484</v>
      </c>
      <c r="J458" s="29" t="s">
        <v>463</v>
      </c>
      <c r="K458" s="31">
        <v>41321</v>
      </c>
      <c r="L458" s="31">
        <v>41322</v>
      </c>
      <c r="M458" s="29">
        <v>80</v>
      </c>
      <c r="N458" s="29"/>
      <c r="O458" s="32"/>
      <c r="P458" s="29"/>
      <c r="Q458" s="29"/>
      <c r="R458" s="29"/>
      <c r="S458" s="33" t="str">
        <f>IF(AND(Feuil2!$O458="",Feuil2!$P458="",Feuil2!$Q458="",Feuil2!$R458=""),"",O458*$O$2+$P$2*P458+$Q$2*Q458+$R$2*R458)</f>
        <v/>
      </c>
      <c r="T458" s="29" t="str">
        <f t="shared" si="7"/>
        <v/>
      </c>
      <c r="U458" s="29" t="str">
        <f>IF(Feuil2!$O458&lt;&gt;"",Feuil2!$O458*Feuil2!$M458*0.25,"")</f>
        <v/>
      </c>
      <c r="V458" s="29" t="str">
        <f>IF(Feuil2!$P458&lt;&gt;"",Feuil2!$P458*Feuil2!$M458*0.5,"")</f>
        <v/>
      </c>
      <c r="W458" s="29" t="str">
        <f>IF(Feuil2!$Q458&lt;&gt;"",Feuil2!$Q458*Feuil2!$M458*0.75,"")</f>
        <v/>
      </c>
      <c r="X458" s="29" t="str">
        <f>IF(Feuil2!$R458&lt;&gt;"",Feuil2!$R458*Feuil2!$M458*1,"")</f>
        <v/>
      </c>
      <c r="Y458" s="29" t="str">
        <f>IF(Feuil2!$N458="","",Feuil2!$M458-MAX(Feuil2!$U458:$X458))</f>
        <v/>
      </c>
      <c r="Z458" s="35"/>
      <c r="AA458" s="35"/>
      <c r="AB458" s="35"/>
      <c r="AC458" s="35"/>
      <c r="AD458" s="29"/>
      <c r="AE458" s="29"/>
      <c r="AF458" s="29"/>
      <c r="AG458" s="29"/>
      <c r="AH458" s="29"/>
    </row>
    <row r="459" spans="4:34" s="27" customFormat="1" x14ac:dyDescent="0.25">
      <c r="D459" s="29" t="s">
        <v>542</v>
      </c>
      <c r="E459" s="29" t="s">
        <v>508</v>
      </c>
      <c r="F459" s="29">
        <v>30</v>
      </c>
      <c r="G459" s="29" t="s">
        <v>523</v>
      </c>
      <c r="H459" s="30" t="s">
        <v>551</v>
      </c>
      <c r="I459" s="29" t="s">
        <v>137</v>
      </c>
      <c r="J459" s="29" t="s">
        <v>20</v>
      </c>
      <c r="K459" s="31">
        <v>41334</v>
      </c>
      <c r="L459" s="31">
        <v>41335</v>
      </c>
      <c r="M459" s="29">
        <v>78</v>
      </c>
      <c r="N459" s="29"/>
      <c r="O459" s="32"/>
      <c r="P459" s="29"/>
      <c r="Q459" s="29"/>
      <c r="R459" s="29"/>
      <c r="S459" s="33" t="str">
        <f>IF(AND(Feuil2!$O459="",Feuil2!$P459="",Feuil2!$Q459="",Feuil2!$R459=""),"",O459*$O$2+$P$2*P459+$Q$2*Q459+$R$2*R459)</f>
        <v/>
      </c>
      <c r="T459" s="29" t="str">
        <f t="shared" si="7"/>
        <v/>
      </c>
      <c r="U459" s="29" t="str">
        <f>IF(Feuil2!$O459&lt;&gt;"",Feuil2!$O459*Feuil2!$M459*0.25,"")</f>
        <v/>
      </c>
      <c r="V459" s="29" t="str">
        <f>IF(Feuil2!$P459&lt;&gt;"",Feuil2!$P459*Feuil2!$M459*0.5,"")</f>
        <v/>
      </c>
      <c r="W459" s="29" t="str">
        <f>IF(Feuil2!$Q459&lt;&gt;"",Feuil2!$Q459*Feuil2!$M459*0.75,"")</f>
        <v/>
      </c>
      <c r="X459" s="29" t="str">
        <f>IF(Feuil2!$R459&lt;&gt;"",Feuil2!$R459*Feuil2!$M459*1,"")</f>
        <v/>
      </c>
      <c r="Y459" s="29" t="str">
        <f>IF(Feuil2!$N459="","",Feuil2!$M459-MAX(Feuil2!$U459:$X459))</f>
        <v/>
      </c>
      <c r="Z459" s="35"/>
      <c r="AA459" s="35"/>
      <c r="AB459" s="35"/>
      <c r="AC459" s="35"/>
      <c r="AD459" s="29"/>
      <c r="AE459" s="29"/>
      <c r="AF459" s="29"/>
      <c r="AG459" s="29"/>
      <c r="AH459" s="29"/>
    </row>
    <row r="460" spans="4:34" s="27" customFormat="1" x14ac:dyDescent="0.25">
      <c r="D460" s="29" t="s">
        <v>542</v>
      </c>
      <c r="E460" s="29" t="s">
        <v>508</v>
      </c>
      <c r="F460" s="29">
        <v>32</v>
      </c>
      <c r="G460" s="29" t="s">
        <v>523</v>
      </c>
      <c r="H460" s="30" t="s">
        <v>576</v>
      </c>
      <c r="I460" s="29" t="s">
        <v>138</v>
      </c>
      <c r="J460" s="29" t="s">
        <v>139</v>
      </c>
      <c r="K460" s="31">
        <v>41321</v>
      </c>
      <c r="L460" s="31">
        <v>41322</v>
      </c>
      <c r="M460" s="29">
        <v>78</v>
      </c>
      <c r="N460" s="29"/>
      <c r="O460" s="32"/>
      <c r="P460" s="29"/>
      <c r="Q460" s="29"/>
      <c r="R460" s="29"/>
      <c r="S460" s="33" t="str">
        <f>IF(AND(Feuil2!$O460="",Feuil2!$P460="",Feuil2!$Q460="",Feuil2!$R460=""),"",O460*$O$2+$P$2*P460+$Q$2*Q460+$R$2*R460)</f>
        <v/>
      </c>
      <c r="T460" s="29" t="str">
        <f t="shared" si="7"/>
        <v/>
      </c>
      <c r="U460" s="29" t="str">
        <f>IF(Feuil2!$O460&lt;&gt;"",Feuil2!$O460*Feuil2!$M460*0.25,"")</f>
        <v/>
      </c>
      <c r="V460" s="29" t="str">
        <f>IF(Feuil2!$P460&lt;&gt;"",Feuil2!$P460*Feuil2!$M460*0.5,"")</f>
        <v/>
      </c>
      <c r="W460" s="29" t="str">
        <f>IF(Feuil2!$Q460&lt;&gt;"",Feuil2!$Q460*Feuil2!$M460*0.75,"")</f>
        <v/>
      </c>
      <c r="X460" s="29" t="str">
        <f>IF(Feuil2!$R460&lt;&gt;"",Feuil2!$R460*Feuil2!$M460*1,"")</f>
        <v/>
      </c>
      <c r="Y460" s="29" t="str">
        <f>IF(Feuil2!$N460="","",Feuil2!$M460-MAX(Feuil2!$U460:$X460))</f>
        <v/>
      </c>
      <c r="Z460" s="35"/>
      <c r="AA460" s="35"/>
      <c r="AB460" s="35"/>
      <c r="AC460" s="35"/>
      <c r="AD460" s="29"/>
      <c r="AE460" s="29"/>
      <c r="AF460" s="29"/>
      <c r="AG460" s="29"/>
      <c r="AH460" s="29"/>
    </row>
    <row r="461" spans="4:34" s="27" customFormat="1" x14ac:dyDescent="0.25">
      <c r="D461" s="29" t="s">
        <v>542</v>
      </c>
      <c r="E461" s="29" t="s">
        <v>508</v>
      </c>
      <c r="F461" s="29">
        <v>31</v>
      </c>
      <c r="G461" s="29" t="s">
        <v>517</v>
      </c>
      <c r="H461" s="30" t="s">
        <v>607</v>
      </c>
      <c r="I461" s="29" t="s">
        <v>136</v>
      </c>
      <c r="J461" s="29" t="s">
        <v>7</v>
      </c>
      <c r="K461" s="31">
        <v>41333</v>
      </c>
      <c r="L461" s="31">
        <v>41335</v>
      </c>
      <c r="M461" s="29">
        <v>76</v>
      </c>
      <c r="N461" s="29"/>
      <c r="O461" s="32"/>
      <c r="P461" s="29"/>
      <c r="Q461" s="29"/>
      <c r="R461" s="29"/>
      <c r="S461" s="33" t="str">
        <f>IF(AND(Feuil2!$O461="",Feuil2!$P461="",Feuil2!$Q461="",Feuil2!$R461=""),"",O461*$O$2+$P$2*P461+$Q$2*Q461+$R$2*R461)</f>
        <v/>
      </c>
      <c r="T461" s="29" t="str">
        <f t="shared" si="7"/>
        <v/>
      </c>
      <c r="U461" s="29" t="str">
        <f>IF(Feuil2!$O461&lt;&gt;"",Feuil2!$O461*Feuil2!$M461*0.25,"")</f>
        <v/>
      </c>
      <c r="V461" s="29" t="str">
        <f>IF(Feuil2!$P461&lt;&gt;"",Feuil2!$P461*Feuil2!$M461*0.5,"")</f>
        <v/>
      </c>
      <c r="W461" s="29" t="str">
        <f>IF(Feuil2!$Q461&lt;&gt;"",Feuil2!$Q461*Feuil2!$M461*0.75,"")</f>
        <v/>
      </c>
      <c r="X461" s="29" t="str">
        <f>IF(Feuil2!$R461&lt;&gt;"",Feuil2!$R461*Feuil2!$M461*1,"")</f>
        <v/>
      </c>
      <c r="Y461" s="29" t="str">
        <f>IF(Feuil2!$N461="","",Feuil2!$M461-MAX(Feuil2!$U461:$X461))</f>
        <v/>
      </c>
      <c r="Z461" s="35"/>
      <c r="AA461" s="35"/>
      <c r="AB461" s="35"/>
      <c r="AC461" s="35"/>
      <c r="AD461" s="29"/>
      <c r="AE461" s="29"/>
      <c r="AF461" s="29"/>
      <c r="AG461" s="29"/>
      <c r="AH461" s="29"/>
    </row>
  </sheetData>
  <autoFilter ref="D2:AH2"/>
  <mergeCells count="7">
    <mergeCell ref="U1:X1"/>
    <mergeCell ref="D1:J1"/>
    <mergeCell ref="K1:L1"/>
    <mergeCell ref="AD1:AG1"/>
    <mergeCell ref="M1:N1"/>
    <mergeCell ref="O1:R1"/>
    <mergeCell ref="S1:T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CHRIST</dc:creator>
  <cp:lastModifiedBy>JEAN CHRIST</cp:lastModifiedBy>
  <dcterms:created xsi:type="dcterms:W3CDTF">2014-08-25T14:17:09Z</dcterms:created>
  <dcterms:modified xsi:type="dcterms:W3CDTF">2014-08-30T01:48:00Z</dcterms:modified>
</cp:coreProperties>
</file>