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715" windowHeight="646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Feuil1!$C$3:$E$3</definedName>
  </definedNames>
  <calcPr calcId="145621"/>
</workbook>
</file>

<file path=xl/calcChain.xml><?xml version="1.0" encoding="utf-8"?>
<calcChain xmlns="http://schemas.openxmlformats.org/spreadsheetml/2006/main">
  <c r="K6" i="2" l="1"/>
  <c r="K7" i="2"/>
  <c r="K8" i="2"/>
  <c r="K9" i="2"/>
  <c r="K10" i="2"/>
  <c r="K11" i="2"/>
  <c r="K12" i="2"/>
  <c r="K13" i="2"/>
  <c r="K14" i="2"/>
  <c r="K15" i="2"/>
  <c r="G6" i="2"/>
  <c r="G7" i="2"/>
  <c r="G8" i="2"/>
  <c r="G9" i="2"/>
  <c r="G10" i="2"/>
  <c r="G11" i="2"/>
  <c r="G12" i="2"/>
  <c r="G13" i="2"/>
  <c r="G14" i="2"/>
  <c r="G15" i="2"/>
  <c r="F13" i="2" l="1"/>
  <c r="F12" i="2"/>
  <c r="F11" i="2"/>
  <c r="F10" i="2"/>
  <c r="E16" i="2"/>
  <c r="D16" i="2"/>
  <c r="F6" i="2"/>
  <c r="F7" i="2"/>
  <c r="F8" i="2"/>
  <c r="F9" i="2"/>
  <c r="F14" i="2"/>
  <c r="F15" i="2"/>
  <c r="F5" i="2"/>
  <c r="G5" i="2" l="1"/>
  <c r="K5" i="2"/>
  <c r="L15" i="2"/>
  <c r="H9" i="2"/>
  <c r="L12" i="2"/>
  <c r="H12" i="2"/>
  <c r="F16" i="2"/>
  <c r="Q6" i="1"/>
  <c r="Q7" i="1"/>
  <c r="Q8" i="1"/>
  <c r="Q9" i="1"/>
  <c r="Q10" i="1"/>
  <c r="Q11" i="1"/>
  <c r="Q12" i="1"/>
  <c r="Q13" i="1"/>
  <c r="Q14" i="1"/>
  <c r="Q5" i="1"/>
  <c r="K4" i="1"/>
  <c r="L13" i="1" s="1"/>
  <c r="F11" i="1"/>
  <c r="F12" i="1"/>
  <c r="F13" i="1" s="1"/>
  <c r="F14" i="1" s="1"/>
  <c r="F10" i="1"/>
  <c r="F9" i="1"/>
  <c r="F8" i="1"/>
  <c r="F7" i="1"/>
  <c r="F6" i="1"/>
  <c r="F5" i="1"/>
  <c r="E5" i="1"/>
  <c r="E6" i="1"/>
  <c r="E7" i="1"/>
  <c r="E8" i="1"/>
  <c r="E9" i="1"/>
  <c r="E10" i="1"/>
  <c r="E11" i="1"/>
  <c r="E12" i="1"/>
  <c r="E13" i="1"/>
  <c r="E14" i="1"/>
  <c r="E4" i="1"/>
  <c r="D4" i="1"/>
  <c r="L5" i="2" l="1"/>
  <c r="L9" i="2"/>
  <c r="L10" i="2"/>
  <c r="L7" i="2"/>
  <c r="L8" i="2"/>
  <c r="L13" i="2"/>
  <c r="L11" i="2"/>
  <c r="L14" i="2"/>
  <c r="L6" i="2"/>
  <c r="H13" i="2"/>
  <c r="G16" i="2"/>
  <c r="H14" i="2"/>
  <c r="H11" i="2"/>
  <c r="H15" i="2"/>
  <c r="H5" i="2"/>
  <c r="K16" i="2"/>
  <c r="M13" i="2" s="1"/>
  <c r="H10" i="2"/>
  <c r="H8" i="2"/>
  <c r="H6" i="2"/>
  <c r="H7" i="2"/>
  <c r="L6" i="1"/>
  <c r="L8" i="1"/>
  <c r="L10" i="1"/>
  <c r="L12" i="1"/>
  <c r="L14" i="1"/>
  <c r="L4" i="1"/>
  <c r="L5" i="1"/>
  <c r="L7" i="1"/>
  <c r="L9" i="1"/>
  <c r="L11" i="1"/>
  <c r="M8" i="2" l="1"/>
  <c r="M6" i="2"/>
  <c r="M14" i="2"/>
  <c r="M15" i="2"/>
  <c r="M16" i="2"/>
  <c r="M11" i="2"/>
  <c r="M9" i="2"/>
  <c r="M7" i="2"/>
  <c r="I6" i="2"/>
  <c r="I9" i="2"/>
  <c r="I11" i="2"/>
  <c r="I15" i="2"/>
  <c r="I5" i="2"/>
  <c r="I7" i="2"/>
  <c r="I8" i="2"/>
  <c r="I14" i="2"/>
  <c r="I16" i="2"/>
  <c r="I10" i="2"/>
  <c r="I12" i="2"/>
  <c r="M10" i="2"/>
  <c r="I13" i="2"/>
  <c r="J13" i="2" s="1"/>
  <c r="J5" i="2" s="1"/>
  <c r="M5" i="2"/>
  <c r="M12" i="2"/>
  <c r="N12" i="2" s="1"/>
  <c r="M5" i="1"/>
  <c r="M6" i="1" s="1"/>
  <c r="M7" i="1" s="1"/>
  <c r="M8" i="1" s="1"/>
  <c r="M9" i="1" s="1"/>
  <c r="M10" i="1" s="1"/>
  <c r="M11" i="1" s="1"/>
  <c r="M12" i="1" s="1"/>
  <c r="M13" i="1" s="1"/>
  <c r="M14" i="1" s="1"/>
  <c r="N8" i="1"/>
  <c r="N6" i="1"/>
  <c r="N10" i="1"/>
  <c r="N14" i="1"/>
  <c r="N7" i="1"/>
  <c r="N11" i="1"/>
  <c r="N5" i="1"/>
  <c r="N12" i="1"/>
  <c r="N9" i="1"/>
  <c r="N13" i="1"/>
  <c r="J6" i="2" l="1"/>
  <c r="J7" i="2" s="1"/>
  <c r="J11" i="2" s="1"/>
  <c r="J9" i="2" s="1"/>
  <c r="J15" i="2" s="1"/>
  <c r="J8" i="2" s="1"/>
  <c r="J10" i="2" s="1"/>
  <c r="J12" i="2" s="1"/>
  <c r="J14" i="2" s="1"/>
  <c r="J2" i="2" a="1"/>
  <c r="J2" i="2" s="1"/>
  <c r="N8" i="2"/>
  <c r="N10" i="2" s="1"/>
  <c r="N5" i="2" s="1"/>
  <c r="N6" i="2" l="1"/>
  <c r="N7" i="2" s="1"/>
  <c r="N9" i="2" s="1"/>
  <c r="N11" i="2" s="1"/>
  <c r="N13" i="2" s="1"/>
  <c r="N14" i="2" s="1"/>
  <c r="N15" i="2" s="1"/>
  <c r="N2" i="2" l="1" a="1"/>
  <c r="N2" i="2" s="1"/>
</calcChain>
</file>

<file path=xl/sharedStrings.xml><?xml version="1.0" encoding="utf-8"?>
<sst xmlns="http://schemas.openxmlformats.org/spreadsheetml/2006/main" count="34" uniqueCount="27">
  <si>
    <t>Nombre</t>
  </si>
  <si>
    <t xml:space="preserve">Total </t>
  </si>
  <si>
    <t>% du total</t>
  </si>
  <si>
    <t>Résultat avec mise en forme conditionnelle: 80% des premieres valeurs</t>
  </si>
  <si>
    <t>% cumulé</t>
  </si>
  <si>
    <t>Résultat souhaité: mise en evidence des cellules dont le cumul des pourcentage du total dépasse 80%</t>
  </si>
  <si>
    <t>autre exemple:</t>
  </si>
  <si>
    <t>Charges de personnel</t>
  </si>
  <si>
    <t>Publicité</t>
  </si>
  <si>
    <t>Fournitures de bureau</t>
  </si>
  <si>
    <t>Carburant</t>
  </si>
  <si>
    <t>Electricité</t>
  </si>
  <si>
    <t>Loyer</t>
  </si>
  <si>
    <t>Téléphone</t>
  </si>
  <si>
    <t>Poste budgétaire</t>
  </si>
  <si>
    <t>Réalisé 2015</t>
  </si>
  <si>
    <t>Budget 2015</t>
  </si>
  <si>
    <t>Ecart Vs BU</t>
  </si>
  <si>
    <t>Ecart +</t>
  </si>
  <si>
    <t>Ecart -</t>
  </si>
  <si>
    <t>Eau</t>
  </si>
  <si>
    <t>Equipement de bureau</t>
  </si>
  <si>
    <t>Véhicules</t>
  </si>
  <si>
    <t>Mission</t>
  </si>
  <si>
    <t>% de l'ecart</t>
  </si>
  <si>
    <t>Rang</t>
  </si>
  <si>
    <t>% cumulé 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</si>
</sst>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0" fontId="0" fillId="0" borderId="0" xfId="0" applyNumberFormat="1"/>
    <xf numFmtId="0" fontId="0" fillId="2" borderId="0" xfId="0" applyFill="1"/>
    <xf numFmtId="9" fontId="0" fillId="0" borderId="0" xfId="0" applyNumberFormat="1"/>
    <xf numFmtId="10" fontId="0" fillId="2" borderId="0" xfId="0" applyNumberFormat="1" applyFill="1"/>
    <xf numFmtId="0" fontId="1" fillId="0" borderId="0" xfId="0" applyFont="1"/>
    <xf numFmtId="0" fontId="0" fillId="0" borderId="0" xfId="0" applyFill="1"/>
    <xf numFmtId="10" fontId="0" fillId="0" borderId="0" xfId="0" applyNumberFormat="1" applyFill="1"/>
    <xf numFmtId="0" fontId="0" fillId="0" borderId="1" xfId="0" applyBorder="1"/>
    <xf numFmtId="0" fontId="0" fillId="0" borderId="2" xfId="0" applyBorder="1"/>
    <xf numFmtId="10" fontId="0" fillId="0" borderId="0" xfId="0" applyNumberFormat="1" applyBorder="1"/>
    <xf numFmtId="0" fontId="0" fillId="0" borderId="0" xfId="0" applyBorder="1"/>
    <xf numFmtId="0" fontId="0" fillId="0" borderId="4" xfId="0" applyBorder="1"/>
    <xf numFmtId="0" fontId="0" fillId="0" borderId="6" xfId="0" applyBorder="1"/>
    <xf numFmtId="10" fontId="0" fillId="0" borderId="7" xfId="0" applyNumberFormat="1" applyBorder="1"/>
    <xf numFmtId="0" fontId="0" fillId="0" borderId="7" xfId="0" applyBorder="1"/>
    <xf numFmtId="3" fontId="0" fillId="0" borderId="0" xfId="0" applyNumberFormat="1" applyBorder="1"/>
    <xf numFmtId="10" fontId="0" fillId="0" borderId="0" xfId="0" applyNumberFormat="1" applyFill="1" applyBorder="1"/>
    <xf numFmtId="0" fontId="0" fillId="0" borderId="3" xfId="0" applyFill="1" applyBorder="1"/>
    <xf numFmtId="10" fontId="0" fillId="0" borderId="5" xfId="0" applyNumberFormat="1" applyFill="1" applyBorder="1"/>
    <xf numFmtId="10" fontId="0" fillId="0" borderId="8" xfId="0" applyNumberFormat="1" applyFill="1" applyBorder="1"/>
    <xf numFmtId="0" fontId="0" fillId="0" borderId="4" xfId="0" applyFill="1" applyBorder="1"/>
  </cellXfs>
  <cellStyles count="1">
    <cellStyle name="Normal" xfId="0" builtinId="0"/>
  </cellStyles>
  <dxfs count="7">
    <dxf>
      <font>
        <color rgb="FF00B050"/>
      </font>
      <fill>
        <patternFill>
          <bgColor rgb="FFCEFAE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EF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33"/>
  <sheetViews>
    <sheetView topLeftCell="D1" workbookViewId="0">
      <selection activeCell="K5" sqref="K5:K14"/>
    </sheetView>
  </sheetViews>
  <sheetFormatPr baseColWidth="10" defaultRowHeight="15" x14ac:dyDescent="0.25"/>
  <cols>
    <col min="15" max="15" width="14.5703125" bestFit="1" customWidth="1"/>
  </cols>
  <sheetData>
    <row r="2" spans="3:17" x14ac:dyDescent="0.25">
      <c r="C2" t="s">
        <v>3</v>
      </c>
      <c r="J2" t="s">
        <v>5</v>
      </c>
    </row>
    <row r="3" spans="3:17" x14ac:dyDescent="0.25">
      <c r="D3" t="s">
        <v>0</v>
      </c>
      <c r="E3" t="s">
        <v>2</v>
      </c>
      <c r="F3" t="s">
        <v>4</v>
      </c>
      <c r="K3" t="s">
        <v>0</v>
      </c>
      <c r="L3" t="s">
        <v>2</v>
      </c>
      <c r="M3" t="s">
        <v>4</v>
      </c>
    </row>
    <row r="4" spans="3:17" x14ac:dyDescent="0.25">
      <c r="C4" t="s">
        <v>1</v>
      </c>
      <c r="D4">
        <f>SUM(D5:D14)</f>
        <v>55</v>
      </c>
      <c r="E4" s="1">
        <f>D4/D$4</f>
        <v>1</v>
      </c>
      <c r="J4" t="s">
        <v>1</v>
      </c>
      <c r="K4">
        <f>SUM(K5:K14)</f>
        <v>123</v>
      </c>
      <c r="L4" s="1">
        <f>K4/K$4</f>
        <v>1</v>
      </c>
      <c r="O4" t="s">
        <v>6</v>
      </c>
      <c r="P4">
        <v>60</v>
      </c>
      <c r="Q4" s="3">
        <v>1</v>
      </c>
    </row>
    <row r="5" spans="3:17" ht="15.75" x14ac:dyDescent="0.3">
      <c r="D5">
        <v>10</v>
      </c>
      <c r="E5" s="1">
        <f t="shared" ref="E5:E14" si="0">D5/D$4</f>
        <v>0.18181818181818182</v>
      </c>
      <c r="F5" s="1">
        <f>E5</f>
        <v>0.18181818181818182</v>
      </c>
      <c r="K5" s="2">
        <v>10</v>
      </c>
      <c r="L5" s="1">
        <f t="shared" ref="L5:L14" si="1">K5/K$4</f>
        <v>8.1300813008130079E-2</v>
      </c>
      <c r="M5" s="1">
        <f>L5</f>
        <v>8.1300813008130079E-2</v>
      </c>
      <c r="N5" s="5" t="b">
        <f>OR(SUM($L5:L$5)&lt;=0.8,AND(SUM($L$5:L5)&gt;0.8,SUM($L4:L$5)&lt;0.8))</f>
        <v>1</v>
      </c>
      <c r="P5">
        <v>1</v>
      </c>
      <c r="Q5" s="1">
        <f>P5/P$4</f>
        <v>1.6666666666666666E-2</v>
      </c>
    </row>
    <row r="6" spans="3:17" ht="15.75" x14ac:dyDescent="0.3">
      <c r="D6">
        <v>9</v>
      </c>
      <c r="E6" s="1">
        <f t="shared" si="0"/>
        <v>0.16363636363636364</v>
      </c>
      <c r="F6" s="1">
        <f>F5+E6</f>
        <v>0.34545454545454546</v>
      </c>
      <c r="K6" s="2">
        <v>4</v>
      </c>
      <c r="L6" s="1">
        <f t="shared" si="1"/>
        <v>3.2520325203252036E-2</v>
      </c>
      <c r="M6" s="1">
        <f>M5+L6</f>
        <v>0.11382113821138212</v>
      </c>
      <c r="N6" s="5" t="b">
        <f>OR(SUM($L$5:L6)&lt;=0.8,AND(SUM($L$5:L6)&gt;0.8,SUM($L5:L$5)&lt;0.8))</f>
        <v>1</v>
      </c>
      <c r="P6">
        <v>0.5</v>
      </c>
      <c r="Q6" s="1">
        <f t="shared" ref="Q6:Q14" si="2">P6/P$4</f>
        <v>8.3333333333333332E-3</v>
      </c>
    </row>
    <row r="7" spans="3:17" ht="15.75" x14ac:dyDescent="0.3">
      <c r="D7">
        <v>8</v>
      </c>
      <c r="E7" s="1">
        <f t="shared" si="0"/>
        <v>0.14545454545454545</v>
      </c>
      <c r="F7" s="1">
        <f>F6+E7</f>
        <v>0.49090909090909091</v>
      </c>
      <c r="K7" s="2">
        <v>18</v>
      </c>
      <c r="L7" s="1">
        <f t="shared" si="1"/>
        <v>0.14634146341463414</v>
      </c>
      <c r="M7" s="1">
        <f>M6+L7</f>
        <v>0.26016260162601623</v>
      </c>
      <c r="N7" s="5" t="b">
        <f>OR(SUM($L$5:L7)&lt;=0.8,AND(SUM($L$5:L7)&gt;0.8,SUM($L$5:L6)&lt;0.8))</f>
        <v>1</v>
      </c>
      <c r="P7">
        <v>0.2</v>
      </c>
      <c r="Q7" s="1">
        <f t="shared" si="2"/>
        <v>3.3333333333333335E-3</v>
      </c>
    </row>
    <row r="8" spans="3:17" ht="15.75" x14ac:dyDescent="0.3">
      <c r="D8">
        <v>7</v>
      </c>
      <c r="E8" s="1">
        <f t="shared" si="0"/>
        <v>0.12727272727272726</v>
      </c>
      <c r="F8" s="1">
        <f>F7+E8</f>
        <v>0.61818181818181817</v>
      </c>
      <c r="K8" s="2">
        <v>7</v>
      </c>
      <c r="L8" s="1">
        <f t="shared" si="1"/>
        <v>5.6910569105691054E-2</v>
      </c>
      <c r="M8" s="1">
        <f>M7+L8</f>
        <v>0.31707317073170727</v>
      </c>
      <c r="N8" s="5" t="b">
        <f>OR(SUM($L$5:L8)&lt;=0.8,AND(SUM($L$5:L8)&gt;0.8,SUM($L$5:L7)&lt;0.8))</f>
        <v>1</v>
      </c>
      <c r="P8">
        <v>0.7</v>
      </c>
      <c r="Q8" s="1">
        <f t="shared" si="2"/>
        <v>1.1666666666666665E-2</v>
      </c>
    </row>
    <row r="9" spans="3:17" ht="15.75" x14ac:dyDescent="0.3">
      <c r="D9">
        <v>6</v>
      </c>
      <c r="E9" s="1">
        <f t="shared" si="0"/>
        <v>0.10909090909090909</v>
      </c>
      <c r="F9" s="1">
        <f>F8+E9</f>
        <v>0.72727272727272729</v>
      </c>
      <c r="K9" s="2">
        <v>1</v>
      </c>
      <c r="L9" s="1">
        <f t="shared" si="1"/>
        <v>8.130081300813009E-3</v>
      </c>
      <c r="M9" s="1">
        <f>M8+L9</f>
        <v>0.32520325203252026</v>
      </c>
      <c r="N9" s="5" t="b">
        <f>OR(SUM($L$5:L9)&lt;=0.8,AND(SUM($L$5:L9)&gt;0.8,SUM($L$5:L8)&lt;0.8))</f>
        <v>1</v>
      </c>
      <c r="P9">
        <v>0.9</v>
      </c>
      <c r="Q9" s="1">
        <f t="shared" si="2"/>
        <v>1.5000000000000001E-2</v>
      </c>
    </row>
    <row r="10" spans="3:17" ht="15.75" x14ac:dyDescent="0.3">
      <c r="D10">
        <v>5</v>
      </c>
      <c r="E10" s="1">
        <f t="shared" si="0"/>
        <v>9.0909090909090912E-2</v>
      </c>
      <c r="F10" s="1">
        <f>F9+E10</f>
        <v>0.81818181818181823</v>
      </c>
      <c r="K10" s="2">
        <v>5</v>
      </c>
      <c r="L10" s="1">
        <f t="shared" si="1"/>
        <v>4.065040650406504E-2</v>
      </c>
      <c r="M10" s="1">
        <f>M9+L10</f>
        <v>0.3658536585365853</v>
      </c>
      <c r="N10" s="5" t="b">
        <f>OR(SUM($L$5:L10)&lt;=0.8,AND(SUM($L$5:L10)&gt;0.8,SUM($L$5:L9)&lt;0.8))</f>
        <v>1</v>
      </c>
      <c r="P10">
        <v>0.6</v>
      </c>
      <c r="Q10" s="1">
        <f t="shared" si="2"/>
        <v>0.01</v>
      </c>
    </row>
    <row r="11" spans="3:17" ht="15.75" x14ac:dyDescent="0.3">
      <c r="D11">
        <v>4</v>
      </c>
      <c r="E11" s="1">
        <f t="shared" si="0"/>
        <v>7.2727272727272724E-2</v>
      </c>
      <c r="F11" s="1">
        <f t="shared" ref="F11:F14" si="3">F10+E11</f>
        <v>0.89090909090909098</v>
      </c>
      <c r="K11">
        <v>24</v>
      </c>
      <c r="L11" s="1">
        <f t="shared" si="1"/>
        <v>0.1951219512195122</v>
      </c>
      <c r="M11" s="1">
        <f t="shared" ref="M11:M14" si="4">M10+L11</f>
        <v>0.5609756097560975</v>
      </c>
      <c r="N11" s="5" t="b">
        <f>OR(SUM($L$5:L11)&lt;=0.8,AND(SUM($L$5:L11)&gt;0.8,SUM($L$5:L10)&lt;0.8))</f>
        <v>1</v>
      </c>
      <c r="P11">
        <v>0.5</v>
      </c>
      <c r="Q11" s="1">
        <f t="shared" si="2"/>
        <v>8.3333333333333332E-3</v>
      </c>
    </row>
    <row r="12" spans="3:17" ht="15.75" x14ac:dyDescent="0.3">
      <c r="D12">
        <v>3</v>
      </c>
      <c r="E12" s="1">
        <f t="shared" si="0"/>
        <v>5.4545454545454543E-2</v>
      </c>
      <c r="F12" s="1">
        <f t="shared" si="3"/>
        <v>0.94545454545454555</v>
      </c>
      <c r="K12">
        <v>3</v>
      </c>
      <c r="L12" s="1">
        <f t="shared" si="1"/>
        <v>2.4390243902439025E-2</v>
      </c>
      <c r="M12" s="1">
        <f t="shared" si="4"/>
        <v>0.58536585365853655</v>
      </c>
      <c r="N12" s="5" t="b">
        <f>OR(SUM($L$5:L12)&lt;=0.8,AND(SUM($L$5:L12)&gt;0.8,SUM($L$5:L11)&lt;0.8))</f>
        <v>1</v>
      </c>
      <c r="P12">
        <v>53.499999999999993</v>
      </c>
      <c r="Q12" s="4">
        <f t="shared" si="2"/>
        <v>0.8916666666666665</v>
      </c>
    </row>
    <row r="13" spans="3:17" ht="15.75" x14ac:dyDescent="0.3">
      <c r="D13">
        <v>2</v>
      </c>
      <c r="E13" s="1">
        <f t="shared" si="0"/>
        <v>3.6363636363636362E-2</v>
      </c>
      <c r="F13" s="1">
        <f t="shared" si="3"/>
        <v>0.98181818181818192</v>
      </c>
      <c r="K13">
        <v>45</v>
      </c>
      <c r="L13" s="1">
        <f t="shared" si="1"/>
        <v>0.36585365853658536</v>
      </c>
      <c r="M13" s="1">
        <f t="shared" si="4"/>
        <v>0.95121951219512191</v>
      </c>
      <c r="N13" s="5" t="b">
        <f>OR(SUM($L$5:L13)&lt;=0.8,AND(SUM($L$5:L13)&gt;0.8,SUM($L$5:L12)&lt;0.8))</f>
        <v>1</v>
      </c>
      <c r="P13">
        <v>0.9</v>
      </c>
      <c r="Q13" s="1">
        <f t="shared" si="2"/>
        <v>1.5000000000000001E-2</v>
      </c>
    </row>
    <row r="14" spans="3:17" ht="15.75" x14ac:dyDescent="0.3">
      <c r="D14">
        <v>1</v>
      </c>
      <c r="E14" s="1">
        <f t="shared" si="0"/>
        <v>1.8181818181818181E-2</v>
      </c>
      <c r="F14" s="1">
        <f t="shared" si="3"/>
        <v>1</v>
      </c>
      <c r="K14">
        <v>6</v>
      </c>
      <c r="L14" s="1">
        <f t="shared" si="1"/>
        <v>4.878048780487805E-2</v>
      </c>
      <c r="M14" s="1">
        <f t="shared" si="4"/>
        <v>1</v>
      </c>
      <c r="N14" s="5" t="b">
        <f>OR(SUM($L$5:L14)&lt;=0.8,AND(SUM($L$5:L14)&gt;0.8,SUM($L$5:L13)&lt;0.8))</f>
        <v>0</v>
      </c>
      <c r="P14">
        <v>1.2</v>
      </c>
      <c r="Q14" s="1">
        <f t="shared" si="2"/>
        <v>0.02</v>
      </c>
    </row>
    <row r="17" spans="8:10" ht="15.75" x14ac:dyDescent="0.3">
      <c r="J17" s="5"/>
    </row>
    <row r="18" spans="8:10" ht="15.75" x14ac:dyDescent="0.3">
      <c r="J18" s="5"/>
    </row>
    <row r="20" spans="8:10" x14ac:dyDescent="0.25">
      <c r="H20" s="6"/>
      <c r="I20" s="7"/>
    </row>
    <row r="21" spans="8:10" x14ac:dyDescent="0.25">
      <c r="H21" s="6"/>
      <c r="I21" s="7"/>
      <c r="J21" s="1"/>
    </row>
    <row r="22" spans="8:10" x14ac:dyDescent="0.25">
      <c r="H22" s="6"/>
      <c r="I22" s="7"/>
      <c r="J22" s="1"/>
    </row>
    <row r="23" spans="8:10" x14ac:dyDescent="0.25">
      <c r="H23" s="6"/>
      <c r="I23" s="7"/>
      <c r="J23" s="1"/>
    </row>
    <row r="24" spans="8:10" x14ac:dyDescent="0.25">
      <c r="H24" s="6"/>
      <c r="I24" s="7"/>
      <c r="J24" s="1"/>
    </row>
    <row r="25" spans="8:10" x14ac:dyDescent="0.25">
      <c r="H25" s="6"/>
      <c r="I25" s="7"/>
      <c r="J25" s="1"/>
    </row>
    <row r="26" spans="8:10" x14ac:dyDescent="0.25">
      <c r="H26" s="6"/>
      <c r="I26" s="7"/>
      <c r="J26" s="1"/>
    </row>
    <row r="27" spans="8:10" x14ac:dyDescent="0.25">
      <c r="H27" s="6"/>
      <c r="I27" s="7"/>
      <c r="J27" s="1"/>
    </row>
    <row r="28" spans="8:10" x14ac:dyDescent="0.25">
      <c r="H28" s="6"/>
      <c r="I28" s="7"/>
      <c r="J28" s="1"/>
    </row>
    <row r="29" spans="8:10" x14ac:dyDescent="0.25">
      <c r="H29" s="6"/>
      <c r="I29" s="7"/>
      <c r="J29" s="1"/>
    </row>
    <row r="30" spans="8:10" x14ac:dyDescent="0.25">
      <c r="H30" s="6"/>
      <c r="I30" s="7"/>
      <c r="J30" s="1"/>
    </row>
    <row r="31" spans="8:10" x14ac:dyDescent="0.25">
      <c r="H31" s="6"/>
      <c r="I31" s="6"/>
    </row>
    <row r="32" spans="8:10" x14ac:dyDescent="0.25">
      <c r="H32" s="6"/>
      <c r="I32" s="6"/>
    </row>
    <row r="33" spans="8:9" x14ac:dyDescent="0.25">
      <c r="H33" s="6"/>
      <c r="I33" s="6"/>
    </row>
  </sheetData>
  <conditionalFormatting sqref="D5:D14">
    <cfRule type="top10" dxfId="6" priority="5" percent="1" rank="80"/>
  </conditionalFormatting>
  <conditionalFormatting sqref="L5:L14">
    <cfRule type="expression" dxfId="5" priority="3">
      <formula>OR(SUM($L5:L$5)&lt;=0.8,AND(SUM($L$5:L5)&gt;0.8,SUM($L4:L$5)&lt;0.8))</formula>
    </cfRule>
  </conditionalFormatting>
  <conditionalFormatting sqref="Q5:Q14">
    <cfRule type="expression" dxfId="4" priority="2">
      <formula>OR(SUM($L5:L$5)&lt;=0.8,AND(SUM($L$5:L5)&gt;0.8,SUM($L4:L$5)&lt;0.8))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16"/>
  <sheetViews>
    <sheetView tabSelected="1" topLeftCell="C1" workbookViewId="0">
      <selection activeCell="G16" sqref="G16"/>
    </sheetView>
  </sheetViews>
  <sheetFormatPr baseColWidth="10" defaultRowHeight="15" x14ac:dyDescent="0.25"/>
  <cols>
    <col min="3" max="3" width="20.28515625" bestFit="1" customWidth="1"/>
    <col min="4" max="4" width="11.85546875" bestFit="1" customWidth="1"/>
    <col min="5" max="5" width="11.7109375" bestFit="1" customWidth="1"/>
    <col min="10" max="10" width="18" bestFit="1" customWidth="1"/>
    <col min="14" max="14" width="18" bestFit="1" customWidth="1"/>
  </cols>
  <sheetData>
    <row r="2" spans="3:14" x14ac:dyDescent="0.25">
      <c r="J2">
        <f t="array" ref="J2">MIN(IF(J5:J15&gt;0.8,J5:J15))</f>
        <v>0.87999999999999989</v>
      </c>
      <c r="N2">
        <f t="array" ref="N2">MIN(IF(N5:N15&gt;0.8,N5:N15))</f>
        <v>0.8571428571428571</v>
      </c>
    </row>
    <row r="3" spans="3:14" ht="15.75" thickBot="1" x14ac:dyDescent="0.3"/>
    <row r="4" spans="3:14" x14ac:dyDescent="0.25">
      <c r="C4" t="s">
        <v>14</v>
      </c>
      <c r="D4" t="s">
        <v>15</v>
      </c>
      <c r="E4" t="s">
        <v>16</v>
      </c>
      <c r="F4" t="s">
        <v>17</v>
      </c>
      <c r="G4" s="8" t="s">
        <v>18</v>
      </c>
      <c r="H4" s="9" t="s">
        <v>25</v>
      </c>
      <c r="I4" s="9" t="s">
        <v>24</v>
      </c>
      <c r="J4" s="9" t="s">
        <v>26</v>
      </c>
      <c r="K4" s="8" t="s">
        <v>19</v>
      </c>
      <c r="L4" s="9" t="s">
        <v>25</v>
      </c>
      <c r="M4" s="9" t="s">
        <v>24</v>
      </c>
      <c r="N4" s="18" t="s">
        <v>26</v>
      </c>
    </row>
    <row r="5" spans="3:14" x14ac:dyDescent="0.25">
      <c r="C5" t="s">
        <v>7</v>
      </c>
      <c r="D5">
        <v>10000</v>
      </c>
      <c r="E5">
        <v>9000</v>
      </c>
      <c r="F5">
        <f>D5-E5</f>
        <v>1000</v>
      </c>
      <c r="G5" s="21">
        <f t="shared" ref="G5:G15" si="0">IF(F5&gt;0,F5,0)</f>
        <v>1000</v>
      </c>
      <c r="H5" s="16">
        <f>RANK(G5,G$5:G$15)-1+COUNTIF(G$5:G5,G5)</f>
        <v>2</v>
      </c>
      <c r="I5" s="10">
        <f>IFERROR(G5/G$16,0)</f>
        <v>0.2</v>
      </c>
      <c r="J5" s="17">
        <f t="shared" ref="J5:J12" si="1">IF(H5=1,I5,VLOOKUP(H5-1,H$5:J$15,3,0)+I5)</f>
        <v>0.7</v>
      </c>
      <c r="K5" s="12">
        <f>IF(F5&lt;0,F5,0)</f>
        <v>0</v>
      </c>
      <c r="L5" s="11">
        <f>RANK(K5,K$5:K$15,1)-1+COUNTIF(K$5:K5,K5)</f>
        <v>4</v>
      </c>
      <c r="M5" s="10">
        <f>IFERROR(K5/K$16,0)</f>
        <v>0</v>
      </c>
      <c r="N5" s="19">
        <f t="shared" ref="N5:N15" si="2">IF(L5=1,M5,VLOOKUP(L5-1,L$5:N$15,3,0)+M5)</f>
        <v>1</v>
      </c>
    </row>
    <row r="6" spans="3:14" x14ac:dyDescent="0.25">
      <c r="C6" t="s">
        <v>8</v>
      </c>
      <c r="D6">
        <v>4500</v>
      </c>
      <c r="E6">
        <v>3600</v>
      </c>
      <c r="F6">
        <f t="shared" ref="F6:F15" si="3">D6-E6</f>
        <v>900</v>
      </c>
      <c r="G6" s="21">
        <f t="shared" si="0"/>
        <v>900</v>
      </c>
      <c r="H6" s="16">
        <f>RANK(G6,G$5:G$15)-1+COUNTIF(G$5:G6,G6)</f>
        <v>3</v>
      </c>
      <c r="I6" s="10">
        <f t="shared" ref="I6:I15" si="4">IFERROR(G6/G$16,0)</f>
        <v>0.18</v>
      </c>
      <c r="J6" s="17">
        <f t="shared" si="1"/>
        <v>0.87999999999999989</v>
      </c>
      <c r="K6" s="12">
        <f t="shared" ref="K6:K15" si="5">IF(F6&lt;0,F6,0)</f>
        <v>0</v>
      </c>
      <c r="L6" s="11">
        <f>RANK(K6,K$5:K$15,1)-1+COUNTIF(K$5:K6,K6)</f>
        <v>5</v>
      </c>
      <c r="M6" s="10">
        <f t="shared" ref="M6:M16" si="6">IFERROR(K6/K$16,0)</f>
        <v>0</v>
      </c>
      <c r="N6" s="19">
        <f t="shared" si="2"/>
        <v>1</v>
      </c>
    </row>
    <row r="7" spans="3:14" x14ac:dyDescent="0.25">
      <c r="C7" t="s">
        <v>9</v>
      </c>
      <c r="D7">
        <v>500</v>
      </c>
      <c r="E7">
        <v>250</v>
      </c>
      <c r="F7">
        <f t="shared" si="3"/>
        <v>250</v>
      </c>
      <c r="G7" s="21">
        <f t="shared" si="0"/>
        <v>250</v>
      </c>
      <c r="H7" s="16">
        <f>RANK(G7,G$5:G$15)-1+COUNTIF(G$5:G7,G7)</f>
        <v>4</v>
      </c>
      <c r="I7" s="10">
        <f t="shared" si="4"/>
        <v>0.05</v>
      </c>
      <c r="J7" s="17">
        <f t="shared" si="1"/>
        <v>0.92999999999999994</v>
      </c>
      <c r="K7" s="12">
        <f t="shared" si="5"/>
        <v>0</v>
      </c>
      <c r="L7" s="11">
        <f>RANK(K7,K$5:K$15,1)-1+COUNTIF(K$5:K7,K7)</f>
        <v>6</v>
      </c>
      <c r="M7" s="10">
        <f t="shared" si="6"/>
        <v>0</v>
      </c>
      <c r="N7" s="19">
        <f t="shared" si="2"/>
        <v>1</v>
      </c>
    </row>
    <row r="8" spans="3:14" x14ac:dyDescent="0.25">
      <c r="C8" t="s">
        <v>10</v>
      </c>
      <c r="D8">
        <v>1200</v>
      </c>
      <c r="E8">
        <v>1300</v>
      </c>
      <c r="F8">
        <f t="shared" si="3"/>
        <v>-100</v>
      </c>
      <c r="G8" s="21">
        <f t="shared" si="0"/>
        <v>0</v>
      </c>
      <c r="H8" s="16">
        <f>RANK(G8,G$5:G$15)-1+COUNTIF(G$5:G8,G8)</f>
        <v>8</v>
      </c>
      <c r="I8" s="10">
        <f t="shared" si="4"/>
        <v>0</v>
      </c>
      <c r="J8" s="17">
        <f t="shared" si="1"/>
        <v>1</v>
      </c>
      <c r="K8" s="12">
        <f t="shared" si="5"/>
        <v>-100</v>
      </c>
      <c r="L8" s="11">
        <f>RANK(K8,K$5:K$15,1)-1+COUNTIF(K$5:K8,K8)</f>
        <v>2</v>
      </c>
      <c r="M8" s="10">
        <f t="shared" si="6"/>
        <v>0.2857142857142857</v>
      </c>
      <c r="N8" s="19">
        <f t="shared" si="2"/>
        <v>0.8571428571428571</v>
      </c>
    </row>
    <row r="9" spans="3:14" x14ac:dyDescent="0.25">
      <c r="C9" t="s">
        <v>11</v>
      </c>
      <c r="D9">
        <v>750</v>
      </c>
      <c r="E9">
        <v>650</v>
      </c>
      <c r="F9">
        <f t="shared" si="3"/>
        <v>100</v>
      </c>
      <c r="G9" s="21">
        <f t="shared" si="0"/>
        <v>100</v>
      </c>
      <c r="H9" s="16">
        <f>RANK(G9,G$5:G$15)-1+COUNTIF(G$5:G9,G9)</f>
        <v>6</v>
      </c>
      <c r="I9" s="10">
        <f t="shared" si="4"/>
        <v>0.02</v>
      </c>
      <c r="J9" s="17">
        <f t="shared" si="1"/>
        <v>0.98</v>
      </c>
      <c r="K9" s="12">
        <f t="shared" si="5"/>
        <v>0</v>
      </c>
      <c r="L9" s="11">
        <f>RANK(K9,K$5:K$15,1)-1+COUNTIF(K$5:K9,K9)</f>
        <v>7</v>
      </c>
      <c r="M9" s="10">
        <f t="shared" si="6"/>
        <v>0</v>
      </c>
      <c r="N9" s="19">
        <f t="shared" si="2"/>
        <v>1</v>
      </c>
    </row>
    <row r="10" spans="3:14" x14ac:dyDescent="0.25">
      <c r="C10" t="s">
        <v>20</v>
      </c>
      <c r="D10">
        <v>250</v>
      </c>
      <c r="E10">
        <v>300</v>
      </c>
      <c r="F10">
        <f t="shared" si="3"/>
        <v>-50</v>
      </c>
      <c r="G10" s="21">
        <f t="shared" si="0"/>
        <v>0</v>
      </c>
      <c r="H10" s="16">
        <f>RANK(G10,G$5:G$15)-1+COUNTIF(G$5:G10,G10)</f>
        <v>9</v>
      </c>
      <c r="I10" s="10">
        <f t="shared" si="4"/>
        <v>0</v>
      </c>
      <c r="J10" s="17">
        <f t="shared" si="1"/>
        <v>1</v>
      </c>
      <c r="K10" s="12">
        <f t="shared" si="5"/>
        <v>-50</v>
      </c>
      <c r="L10" s="11">
        <f>RANK(K10,K$5:K$15,1)-1+COUNTIF(K$5:K10,K10)</f>
        <v>3</v>
      </c>
      <c r="M10" s="10">
        <f t="shared" si="6"/>
        <v>0.14285714285714285</v>
      </c>
      <c r="N10" s="19">
        <f t="shared" si="2"/>
        <v>1</v>
      </c>
    </row>
    <row r="11" spans="3:14" x14ac:dyDescent="0.25">
      <c r="C11" t="s">
        <v>21</v>
      </c>
      <c r="D11">
        <v>750</v>
      </c>
      <c r="E11">
        <v>600</v>
      </c>
      <c r="F11">
        <f t="shared" si="3"/>
        <v>150</v>
      </c>
      <c r="G11" s="21">
        <f t="shared" si="0"/>
        <v>150</v>
      </c>
      <c r="H11" s="16">
        <f>RANK(G11,G$5:G$15)-1+COUNTIF(G$5:G11,G11)</f>
        <v>5</v>
      </c>
      <c r="I11" s="10">
        <f t="shared" si="4"/>
        <v>0.03</v>
      </c>
      <c r="J11" s="17">
        <f t="shared" si="1"/>
        <v>0.96</v>
      </c>
      <c r="K11" s="12">
        <f t="shared" si="5"/>
        <v>0</v>
      </c>
      <c r="L11" s="11">
        <f>RANK(K11,K$5:K$15,1)-1+COUNTIF(K$5:K11,K11)</f>
        <v>8</v>
      </c>
      <c r="M11" s="10">
        <f t="shared" si="6"/>
        <v>0</v>
      </c>
      <c r="N11" s="19">
        <f t="shared" si="2"/>
        <v>1</v>
      </c>
    </row>
    <row r="12" spans="3:14" x14ac:dyDescent="0.25">
      <c r="C12" t="s">
        <v>22</v>
      </c>
      <c r="D12">
        <v>1000</v>
      </c>
      <c r="E12">
        <v>1200</v>
      </c>
      <c r="F12">
        <f t="shared" si="3"/>
        <v>-200</v>
      </c>
      <c r="G12" s="21">
        <f t="shared" si="0"/>
        <v>0</v>
      </c>
      <c r="H12" s="16">
        <f>RANK(G12,G$5:G$15)-1+COUNTIF(G$5:G12,G12)</f>
        <v>10</v>
      </c>
      <c r="I12" s="10">
        <f t="shared" si="4"/>
        <v>0</v>
      </c>
      <c r="J12" s="17">
        <f t="shared" si="1"/>
        <v>1</v>
      </c>
      <c r="K12" s="12">
        <f t="shared" si="5"/>
        <v>-200</v>
      </c>
      <c r="L12" s="11">
        <f>RANK(K12,K$5:K$15,1)-1+COUNTIF(K$5:K12,K12)</f>
        <v>1</v>
      </c>
      <c r="M12" s="10">
        <f t="shared" si="6"/>
        <v>0.5714285714285714</v>
      </c>
      <c r="N12" s="19">
        <f t="shared" si="2"/>
        <v>0.5714285714285714</v>
      </c>
    </row>
    <row r="13" spans="3:14" x14ac:dyDescent="0.25">
      <c r="C13" t="s">
        <v>23</v>
      </c>
      <c r="D13">
        <v>6000</v>
      </c>
      <c r="E13">
        <v>3500</v>
      </c>
      <c r="F13">
        <f t="shared" si="3"/>
        <v>2500</v>
      </c>
      <c r="G13" s="21">
        <f t="shared" si="0"/>
        <v>2500</v>
      </c>
      <c r="H13" s="16">
        <f>RANK(G13,G$5:G$15)-1+COUNTIF(G$5:G13,G13)</f>
        <v>1</v>
      </c>
      <c r="I13" s="10">
        <f t="shared" si="4"/>
        <v>0.5</v>
      </c>
      <c r="J13" s="17">
        <f>IF(H13=1,I13,VLOOKUP(H13-1,H$5:J$15,3,0)+I13)</f>
        <v>0.5</v>
      </c>
      <c r="K13" s="12">
        <f t="shared" si="5"/>
        <v>0</v>
      </c>
      <c r="L13" s="11">
        <f>RANK(K13,K$5:K$15,1)-1+COUNTIF(K$5:K13,K13)</f>
        <v>9</v>
      </c>
      <c r="M13" s="10">
        <f t="shared" si="6"/>
        <v>0</v>
      </c>
      <c r="N13" s="19">
        <f t="shared" si="2"/>
        <v>1</v>
      </c>
    </row>
    <row r="14" spans="3:14" x14ac:dyDescent="0.25">
      <c r="C14" t="s">
        <v>12</v>
      </c>
      <c r="D14">
        <v>2000</v>
      </c>
      <c r="E14">
        <v>2000</v>
      </c>
      <c r="F14">
        <f t="shared" si="3"/>
        <v>0</v>
      </c>
      <c r="G14" s="21">
        <f t="shared" si="0"/>
        <v>0</v>
      </c>
      <c r="H14" s="16">
        <f>RANK(G14,G$5:G$15)-1+COUNTIF(G$5:G14,G14)</f>
        <v>11</v>
      </c>
      <c r="I14" s="10">
        <f t="shared" si="4"/>
        <v>0</v>
      </c>
      <c r="J14" s="17">
        <f t="shared" ref="J14:J15" si="7">IF(H14=1,I14,VLOOKUP(H14-1,H$5:J$15,3,0)+I14)</f>
        <v>1</v>
      </c>
      <c r="K14" s="12">
        <f t="shared" si="5"/>
        <v>0</v>
      </c>
      <c r="L14" s="11">
        <f>RANK(K14,K$5:K$15,1)-1+COUNTIF(K$5:K14,K14)</f>
        <v>10</v>
      </c>
      <c r="M14" s="10">
        <f t="shared" si="6"/>
        <v>0</v>
      </c>
      <c r="N14" s="19">
        <f t="shared" si="2"/>
        <v>1</v>
      </c>
    </row>
    <row r="15" spans="3:14" x14ac:dyDescent="0.25">
      <c r="C15" t="s">
        <v>13</v>
      </c>
      <c r="D15">
        <v>350</v>
      </c>
      <c r="E15">
        <v>250</v>
      </c>
      <c r="F15">
        <f t="shared" si="3"/>
        <v>100</v>
      </c>
      <c r="G15" s="21">
        <f t="shared" si="0"/>
        <v>100</v>
      </c>
      <c r="H15" s="16">
        <f>RANK(G15,G$5:G$15)-1+COUNTIF(G$5:G15,G15)</f>
        <v>7</v>
      </c>
      <c r="I15" s="10">
        <f t="shared" si="4"/>
        <v>0.02</v>
      </c>
      <c r="J15" s="17">
        <f t="shared" si="7"/>
        <v>1</v>
      </c>
      <c r="K15" s="12">
        <f t="shared" si="5"/>
        <v>0</v>
      </c>
      <c r="L15" s="11">
        <f>RANK(K15,K$5:K$15,1)-1+COUNTIF(K$5:K15,K15)</f>
        <v>11</v>
      </c>
      <c r="M15" s="10">
        <f t="shared" si="6"/>
        <v>0</v>
      </c>
      <c r="N15" s="19">
        <f t="shared" si="2"/>
        <v>1</v>
      </c>
    </row>
    <row r="16" spans="3:14" ht="15.75" thickBot="1" x14ac:dyDescent="0.3">
      <c r="D16">
        <f>SUM(D5:D15)</f>
        <v>27300</v>
      </c>
      <c r="E16">
        <f t="shared" ref="E16:F16" si="8">SUM(E5:E15)</f>
        <v>22650</v>
      </c>
      <c r="F16">
        <f t="shared" si="8"/>
        <v>4650</v>
      </c>
      <c r="G16" s="13">
        <f t="shared" ref="G16" si="9">SUM(G5:G15)</f>
        <v>5000</v>
      </c>
      <c r="H16" s="15"/>
      <c r="I16" s="14">
        <f t="shared" ref="I16" si="10">G16/G$16</f>
        <v>1</v>
      </c>
      <c r="J16" s="15"/>
      <c r="K16" s="13">
        <f t="shared" ref="K16" si="11">SUM(K5:K15)</f>
        <v>-350</v>
      </c>
      <c r="L16" s="15"/>
      <c r="M16" s="14">
        <f t="shared" si="6"/>
        <v>1</v>
      </c>
      <c r="N16" s="20"/>
    </row>
  </sheetData>
  <conditionalFormatting sqref="J5:J15">
    <cfRule type="cellIs" dxfId="3" priority="4" operator="lessThanOrEqual">
      <formula>$J$2</formula>
    </cfRule>
  </conditionalFormatting>
  <conditionalFormatting sqref="N5:N15">
    <cfRule type="cellIs" dxfId="2" priority="3" operator="lessThanOrEqual">
      <formula>$N$2</formula>
    </cfRule>
  </conditionalFormatting>
  <conditionalFormatting sqref="G5:G15">
    <cfRule type="expression" dxfId="1" priority="2">
      <formula>$J5&lt;=$J$2</formula>
    </cfRule>
  </conditionalFormatting>
  <conditionalFormatting sqref="K5:K15">
    <cfRule type="expression" dxfId="0" priority="1">
      <formula>$N5&lt;=$N$2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Morand</dc:creator>
  <cp:lastModifiedBy>Antoine Morand</cp:lastModifiedBy>
  <dcterms:created xsi:type="dcterms:W3CDTF">2015-09-16T01:41:03Z</dcterms:created>
  <dcterms:modified xsi:type="dcterms:W3CDTF">2015-09-16T21:32:22Z</dcterms:modified>
</cp:coreProperties>
</file>