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Oussama\Desktop\dm vba\"/>
    </mc:Choice>
  </mc:AlternateContent>
  <bookViews>
    <workbookView xWindow="120" yWindow="30" windowWidth="15480" windowHeight="10050" tabRatio="776" firstSheet="5" activeTab="7"/>
  </bookViews>
  <sheets>
    <sheet name="Listes" sheetId="1" r:id="rId1"/>
    <sheet name="Fournisseurs" sheetId="4" r:id="rId2"/>
    <sheet name="Salariés" sheetId="12" r:id="rId3"/>
    <sheet name="Mat°1°" sheetId="8" r:id="rId4"/>
    <sheet name="Prod°Finis" sheetId="10" r:id="rId5"/>
    <sheet name="Prix-Mat°Prem-Fourn" sheetId="5" r:id="rId6"/>
    <sheet name="Mat1°-Prod Finis" sheetId="9" r:id="rId7"/>
    <sheet name="Récep°Mat°1°" sheetId="11" r:id="rId8"/>
    <sheet name="Motifs" sheetId="15" r:id="rId9"/>
    <sheet name="Ventes_clients" sheetId="14" r:id="rId10"/>
    <sheet name="TCD1" sheetId="16" r:id="rId11"/>
    <sheet name="TCD4" sheetId="20" r:id="rId12"/>
    <sheet name="Filtreavancé" sheetId="21" r:id="rId13"/>
    <sheet name="Ex13" sheetId="22" r:id="rId14"/>
    <sheet name="Feuil1" sheetId="23" r:id="rId15"/>
    <sheet name="Feuil2" sheetId="24" r:id="rId16"/>
  </sheets>
  <functionGroups builtInGroupCount="18"/>
  <definedNames>
    <definedName name="_xlnm._FilterDatabase" localSheetId="7" hidden="1">Récep°Mat°1°!$A$1:$H$189</definedName>
    <definedName name="CodeMatPrem">Mat°1°!$A$2:$A$64</definedName>
    <definedName name="codes">OFFSET(Récep°Mat°1°!$B$2,,,COUNTA(Récep°Mat°1°!$B:$B)-1,1)</definedName>
    <definedName name="_xlnm.Criteria" localSheetId="12">Filtreavancé!$A$1:$G$2</definedName>
    <definedName name="daterecep">OFFSET(Récep°Mat°1°!$B$2,,,COUNTA(Récep°Mat°1°!$B:$B)-1,5)</definedName>
    <definedName name="dates">OFFSET(Récep°Mat°1°!$F$2,,,COUNTA(Récep°Mat°1°!$B:$B)-1,1)</definedName>
    <definedName name="_xlnm.Extract" localSheetId="12">Filtreavancé!$A$7:$H$7</definedName>
    <definedName name="Gestion_1" localSheetId="0" hidden="1">Listes!$I$3:$I$11</definedName>
    <definedName name="MotifRefus">OFFSET(Motifs!$A$2,0,0,COUNTA(Motifs!$A$2:$A$189)+1,1)</definedName>
    <definedName name="Motifs">OFFSET(Listes!$N$4,,,COUNTA(Listes!$N:$N)-1)</definedName>
  </definedNames>
  <calcPr calcId="152511"/>
  <pivotCaches>
    <pivotCache cacheId="0" r:id="rId17"/>
    <pivotCache cacheId="1" r:id="rId18"/>
  </pivotCaches>
</workbook>
</file>

<file path=xl/calcChain.xml><?xml version="1.0" encoding="utf-8"?>
<calcChain xmlns="http://schemas.openxmlformats.org/spreadsheetml/2006/main">
  <c r="F4" i="9" l="1"/>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3" i="9"/>
  <c r="F2"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2"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2" i="9"/>
  <c r="D3" i="8" l="1"/>
  <c r="D4" i="8"/>
  <c r="D5" i="8"/>
  <c r="D6" i="8"/>
  <c r="D7" i="8"/>
  <c r="D8"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38" i="8"/>
  <c r="D39" i="8"/>
  <c r="N39" i="8" s="1"/>
  <c r="D40" i="8"/>
  <c r="D41" i="8"/>
  <c r="D42" i="8"/>
  <c r="N42" i="8" s="1"/>
  <c r="D43" i="8"/>
  <c r="D2" i="8"/>
  <c r="G2" i="9" l="1"/>
  <c r="N2" i="8"/>
  <c r="N40" i="8"/>
  <c r="G72" i="9"/>
  <c r="G67" i="9"/>
  <c r="N38" i="8"/>
  <c r="G17" i="9"/>
  <c r="N36" i="8"/>
  <c r="N34" i="8"/>
  <c r="G22" i="9"/>
  <c r="G60" i="9"/>
  <c r="G45" i="9"/>
  <c r="N32" i="8"/>
  <c r="G37" i="9"/>
  <c r="N30" i="8"/>
  <c r="G33" i="9"/>
  <c r="G59" i="9"/>
  <c r="N28" i="8"/>
  <c r="G48" i="9"/>
  <c r="G31" i="9"/>
  <c r="G41" i="9"/>
  <c r="G51" i="9"/>
  <c r="G69" i="9"/>
  <c r="N26" i="8"/>
  <c r="N24" i="8"/>
  <c r="G18" i="9"/>
  <c r="G28" i="9"/>
  <c r="G39" i="9"/>
  <c r="N22" i="8"/>
  <c r="G4" i="9"/>
  <c r="G46" i="9"/>
  <c r="G23" i="9"/>
  <c r="N20" i="8"/>
  <c r="N18" i="8"/>
  <c r="G20" i="9"/>
  <c r="G15" i="9"/>
  <c r="N16" i="8"/>
  <c r="G13" i="9"/>
  <c r="G61" i="9"/>
  <c r="N14" i="8"/>
  <c r="G50" i="9"/>
  <c r="G11" i="9"/>
  <c r="N12" i="8"/>
  <c r="G42" i="9"/>
  <c r="G9" i="9"/>
  <c r="N10" i="8"/>
  <c r="G25" i="9"/>
  <c r="G35" i="9"/>
  <c r="G43" i="9"/>
  <c r="G63" i="9"/>
  <c r="N8" i="8"/>
  <c r="G8" i="9"/>
  <c r="G52" i="9"/>
  <c r="G70" i="9"/>
  <c r="G74" i="9"/>
  <c r="N6" i="8"/>
  <c r="G6" i="9"/>
  <c r="G40" i="9"/>
  <c r="N4" i="8"/>
  <c r="G56" i="9"/>
  <c r="G54" i="9"/>
  <c r="G76" i="9"/>
  <c r="G62" i="9"/>
  <c r="N43" i="8"/>
  <c r="G73" i="9"/>
  <c r="N41" i="8"/>
  <c r="N37" i="8"/>
  <c r="G66" i="9"/>
  <c r="G16" i="9"/>
  <c r="N35" i="8"/>
  <c r="G55" i="9"/>
  <c r="N33" i="8"/>
  <c r="G38" i="9"/>
  <c r="N31" i="8"/>
  <c r="G47" i="9"/>
  <c r="G57" i="9"/>
  <c r="G34" i="9"/>
  <c r="N29" i="8"/>
  <c r="G32" i="9"/>
  <c r="G68" i="9"/>
  <c r="N27" i="8"/>
  <c r="G29" i="9"/>
  <c r="N25" i="8"/>
  <c r="G27" i="9"/>
  <c r="N23" i="8"/>
  <c r="G65" i="9"/>
  <c r="G24" i="9"/>
  <c r="G30" i="9"/>
  <c r="N21" i="8"/>
  <c r="G21" i="9"/>
  <c r="N19" i="8"/>
  <c r="G19" i="9"/>
  <c r="F3" i="10" s="1"/>
  <c r="N17" i="8"/>
  <c r="G49" i="9"/>
  <c r="G14" i="9"/>
  <c r="G58" i="9"/>
  <c r="N15" i="8"/>
  <c r="G12" i="9"/>
  <c r="N13" i="8"/>
  <c r="G10" i="9"/>
  <c r="N11" i="8"/>
  <c r="G53" i="9"/>
  <c r="G71" i="9"/>
  <c r="G75" i="9"/>
  <c r="G26" i="9"/>
  <c r="G36" i="9"/>
  <c r="G44" i="9"/>
  <c r="G64" i="9"/>
  <c r="N9" i="8"/>
  <c r="G7" i="9"/>
  <c r="N7" i="8"/>
  <c r="G5" i="9"/>
  <c r="N5" i="8"/>
  <c r="G3" i="9"/>
  <c r="N3" i="8"/>
  <c r="L3" i="8" a="1"/>
  <c r="L3" i="8" s="1"/>
  <c r="L4" i="8" a="1"/>
  <c r="L4" i="8" s="1"/>
  <c r="L5" i="8" a="1"/>
  <c r="L5" i="8" s="1"/>
  <c r="L6" i="8" a="1"/>
  <c r="L6" i="8" s="1"/>
  <c r="L7" i="8" a="1"/>
  <c r="L7" i="8" s="1"/>
  <c r="L8" i="8" a="1"/>
  <c r="L8" i="8" s="1"/>
  <c r="L9" i="8" a="1"/>
  <c r="L9" i="8" s="1"/>
  <c r="L10" i="8" a="1"/>
  <c r="L10" i="8" s="1"/>
  <c r="L11" i="8" a="1"/>
  <c r="L11" i="8" s="1"/>
  <c r="L12" i="8" a="1"/>
  <c r="L12" i="8" s="1"/>
  <c r="L13" i="8" a="1"/>
  <c r="L13" i="8" s="1"/>
  <c r="L14" i="8" a="1"/>
  <c r="L14" i="8" s="1"/>
  <c r="L15" i="8" a="1"/>
  <c r="L15" i="8" s="1"/>
  <c r="L16" i="8" a="1"/>
  <c r="L16" i="8" s="1"/>
  <c r="L17" i="8" a="1"/>
  <c r="L17" i="8" s="1"/>
  <c r="L18" i="8" a="1"/>
  <c r="L18" i="8" s="1"/>
  <c r="L19" i="8" a="1"/>
  <c r="L19" i="8" s="1"/>
  <c r="L20" i="8" a="1"/>
  <c r="L20" i="8" s="1"/>
  <c r="L21" i="8" a="1"/>
  <c r="L21" i="8" s="1"/>
  <c r="L22" i="8" a="1"/>
  <c r="L22" i="8" s="1"/>
  <c r="L23" i="8" a="1"/>
  <c r="L23" i="8" s="1"/>
  <c r="L24" i="8" a="1"/>
  <c r="L24" i="8" s="1"/>
  <c r="L25" i="8" a="1"/>
  <c r="L25" i="8" s="1"/>
  <c r="L26" i="8" a="1"/>
  <c r="L26" i="8" s="1"/>
  <c r="L27" i="8" a="1"/>
  <c r="L27" i="8" s="1"/>
  <c r="L28" i="8" a="1"/>
  <c r="L28" i="8" s="1"/>
  <c r="L29" i="8" a="1"/>
  <c r="L29" i="8" s="1"/>
  <c r="L30" i="8" a="1"/>
  <c r="L30" i="8" s="1"/>
  <c r="L31" i="8" a="1"/>
  <c r="L31" i="8" s="1"/>
  <c r="L32" i="8" a="1"/>
  <c r="L32" i="8" s="1"/>
  <c r="L33" i="8" a="1"/>
  <c r="L33" i="8" s="1"/>
  <c r="L34" i="8" a="1"/>
  <c r="L34" i="8" s="1"/>
  <c r="L35" i="8" a="1"/>
  <c r="L35" i="8" s="1"/>
  <c r="L36" i="8" a="1"/>
  <c r="L36" i="8" s="1"/>
  <c r="L37" i="8" a="1"/>
  <c r="L37" i="8" s="1"/>
  <c r="L38" i="8" a="1"/>
  <c r="L38" i="8" s="1"/>
  <c r="L39" i="8" a="1"/>
  <c r="L39" i="8" s="1"/>
  <c r="L40" i="8" a="1"/>
  <c r="L40" i="8" s="1"/>
  <c r="L41" i="8" a="1"/>
  <c r="L41" i="8" s="1"/>
  <c r="L42" i="8" a="1"/>
  <c r="L42" i="8" s="1"/>
  <c r="L43" i="8" a="1"/>
  <c r="L43" i="8" s="1"/>
  <c r="L2" i="8" a="1"/>
  <c r="L2" i="8" s="1"/>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47" i="11"/>
  <c r="G48" i="11"/>
  <c r="G49" i="11"/>
  <c r="G50" i="11"/>
  <c r="G51" i="11"/>
  <c r="G52" i="11"/>
  <c r="G53" i="11"/>
  <c r="G54" i="11"/>
  <c r="G55" i="11"/>
  <c r="G56" i="11"/>
  <c r="G57" i="11"/>
  <c r="G58" i="11"/>
  <c r="G59" i="11"/>
  <c r="G60" i="11"/>
  <c r="G61" i="11"/>
  <c r="G62" i="11"/>
  <c r="G63" i="11"/>
  <c r="G64" i="11"/>
  <c r="G65" i="11"/>
  <c r="G66" i="11"/>
  <c r="G67" i="11"/>
  <c r="G68" i="11"/>
  <c r="G69" i="11"/>
  <c r="G70" i="11"/>
  <c r="G71" i="11"/>
  <c r="G72" i="11"/>
  <c r="G73" i="11"/>
  <c r="G74" i="11"/>
  <c r="G75" i="11"/>
  <c r="G76" i="11"/>
  <c r="G77" i="11"/>
  <c r="G78" i="11"/>
  <c r="G79" i="11"/>
  <c r="G80" i="11"/>
  <c r="G81" i="11"/>
  <c r="G82" i="11"/>
  <c r="G83" i="11"/>
  <c r="G84" i="11"/>
  <c r="G85" i="11"/>
  <c r="G86" i="11"/>
  <c r="G87" i="11"/>
  <c r="G88" i="11"/>
  <c r="G89" i="11"/>
  <c r="G90" i="11"/>
  <c r="G91" i="11"/>
  <c r="G92" i="11"/>
  <c r="G93" i="11"/>
  <c r="G94" i="11"/>
  <c r="G95" i="11"/>
  <c r="G96" i="11"/>
  <c r="G97" i="11"/>
  <c r="G98" i="11"/>
  <c r="G99" i="11"/>
  <c r="G100" i="11"/>
  <c r="G101" i="11"/>
  <c r="G102" i="11"/>
  <c r="G103" i="11"/>
  <c r="G104" i="11"/>
  <c r="G105" i="11"/>
  <c r="G106" i="11"/>
  <c r="G107" i="11"/>
  <c r="G108" i="11"/>
  <c r="G109" i="11"/>
  <c r="G110" i="11"/>
  <c r="G111" i="11"/>
  <c r="G112" i="11"/>
  <c r="G113" i="11"/>
  <c r="G114" i="11"/>
  <c r="G115" i="11"/>
  <c r="G116" i="11"/>
  <c r="G117" i="11"/>
  <c r="G118" i="11"/>
  <c r="G119" i="11"/>
  <c r="G120" i="11"/>
  <c r="G121" i="11"/>
  <c r="G122" i="11"/>
  <c r="G123" i="11"/>
  <c r="G124" i="11"/>
  <c r="G125" i="11"/>
  <c r="G126" i="11"/>
  <c r="G127" i="11"/>
  <c r="G128" i="11"/>
  <c r="G129" i="11"/>
  <c r="G130" i="11"/>
  <c r="G131" i="11"/>
  <c r="G132" i="11"/>
  <c r="G133" i="11"/>
  <c r="G134" i="11"/>
  <c r="G135" i="11"/>
  <c r="G136" i="11"/>
  <c r="G137" i="11"/>
  <c r="G138" i="11"/>
  <c r="G139" i="11"/>
  <c r="G140" i="11"/>
  <c r="G141" i="11"/>
  <c r="G142" i="11"/>
  <c r="G143" i="11"/>
  <c r="G144" i="11"/>
  <c r="G145" i="11"/>
  <c r="G146" i="11"/>
  <c r="G147" i="11"/>
  <c r="G148" i="11"/>
  <c r="G149" i="11"/>
  <c r="G150" i="11"/>
  <c r="G151" i="11"/>
  <c r="G152" i="11"/>
  <c r="G153" i="11"/>
  <c r="G154" i="11"/>
  <c r="G155" i="11"/>
  <c r="G156" i="11"/>
  <c r="G157" i="11"/>
  <c r="G158" i="11"/>
  <c r="G159" i="11"/>
  <c r="G160" i="11"/>
  <c r="G161" i="11"/>
  <c r="G162" i="11"/>
  <c r="G163" i="11"/>
  <c r="G164" i="11"/>
  <c r="G165" i="11"/>
  <c r="G166" i="11"/>
  <c r="G167" i="11"/>
  <c r="G168" i="11"/>
  <c r="G169" i="11"/>
  <c r="G170" i="11"/>
  <c r="G171" i="11"/>
  <c r="G172" i="11"/>
  <c r="G173" i="11"/>
  <c r="G174" i="11"/>
  <c r="G175" i="11"/>
  <c r="G176" i="11"/>
  <c r="G177" i="11"/>
  <c r="G178" i="11"/>
  <c r="G179" i="11"/>
  <c r="G180" i="11"/>
  <c r="G181" i="11"/>
  <c r="G182" i="11"/>
  <c r="G183" i="11"/>
  <c r="G184" i="11"/>
  <c r="G185" i="11"/>
  <c r="G186" i="11"/>
  <c r="G187" i="11"/>
  <c r="G188" i="11"/>
  <c r="G189" i="11"/>
  <c r="G2" i="11"/>
  <c r="F4" i="10" l="1"/>
  <c r="F7" i="10"/>
  <c r="F8" i="10"/>
  <c r="F9" i="10"/>
  <c r="F5" i="10"/>
  <c r="F6" i="10"/>
  <c r="F2" i="10"/>
  <c r="C7" i="22" a="1"/>
  <c r="C7" i="22" s="1"/>
  <c r="C3" i="22" a="1"/>
  <c r="C3" i="22" s="1"/>
  <c r="D3" i="22" s="1"/>
  <c r="E7" i="22" l="1"/>
  <c r="D7" i="22"/>
</calcChain>
</file>

<file path=xl/comments1.xml><?xml version="1.0" encoding="utf-8"?>
<comments xmlns="http://schemas.openxmlformats.org/spreadsheetml/2006/main">
  <authors>
    <author>ARAF</author>
  </authors>
  <commentList>
    <comment ref="D1" authorId="0" shapeId="0">
      <text>
        <r>
          <rPr>
            <b/>
            <sz val="9"/>
            <color indexed="81"/>
            <rFont val="Tahoma"/>
            <family val="2"/>
          </rPr>
          <t xml:space="preserve">Prix d'ACHAT HT
cette colonne sera alimenté via l'onglet "Prix Mat 1ère Fournisseur" avec le prix le moins chère.
</t>
        </r>
      </text>
    </comment>
    <comment ref="G1" authorId="0" shapeId="0">
      <text>
        <r>
          <rPr>
            <b/>
            <sz val="9"/>
            <color indexed="81"/>
            <rFont val="Tahoma"/>
            <family val="2"/>
          </rPr>
          <t xml:space="preserve">Actuellement état du stock
</t>
        </r>
      </text>
    </comment>
    <comment ref="L1" authorId="0" shapeId="0">
      <text>
        <r>
          <rPr>
            <b/>
            <sz val="9"/>
            <color indexed="81"/>
            <rFont val="Tahoma"/>
            <family val="2"/>
          </rPr>
          <t>Alimenter cette colonne avec les dates issues de l'onglet "Récept Mat 1ère"
Alerter si les réceptions n'ont pas été réalisées avec mise en forme conditionnelle (Rouge).
Vous afficherez en plus, la liste (LISTVIEW) des produits non réceptionnés.
Vous mettrez un Timer qui indiquera via une MSGBOX le temps d'exécution du recalcul ( x10000) à l'opérateur.</t>
        </r>
      </text>
    </comment>
  </commentList>
</comments>
</file>

<file path=xl/comments2.xml><?xml version="1.0" encoding="utf-8"?>
<comments xmlns="http://schemas.openxmlformats.org/spreadsheetml/2006/main">
  <authors>
    <author>ARAF</author>
  </authors>
  <commentList>
    <comment ref="F1" authorId="0" shapeId="0">
      <text>
        <r>
          <rPr>
            <b/>
            <sz val="9"/>
            <color indexed="81"/>
            <rFont val="Tahoma"/>
            <family val="2"/>
          </rPr>
          <t xml:space="preserve">Cette information sera calculée en EXCEL et en VBA
à partir de l'onglet  "Matière 1ère Produit fini"
</t>
        </r>
      </text>
    </comment>
  </commentList>
</comments>
</file>

<file path=xl/comments3.xml><?xml version="1.0" encoding="utf-8"?>
<comments xmlns="http://schemas.openxmlformats.org/spreadsheetml/2006/main">
  <authors>
    <author>ARAF</author>
  </authors>
  <commentList>
    <comment ref="D1" authorId="0" shapeId="0">
      <text>
        <r>
          <rPr>
            <b/>
            <sz val="9"/>
            <color indexed="81"/>
            <rFont val="Tahoma"/>
            <family val="2"/>
          </rPr>
          <t xml:space="preserve">A calculer </t>
        </r>
      </text>
    </comment>
  </commentList>
</comments>
</file>

<file path=xl/comments4.xml><?xml version="1.0" encoding="utf-8"?>
<comments xmlns="http://schemas.openxmlformats.org/spreadsheetml/2006/main">
  <authors>
    <author>ARAF</author>
  </authors>
  <commentList>
    <comment ref="H1" authorId="0" shapeId="0">
      <text>
        <r>
          <rPr>
            <b/>
            <sz val="9"/>
            <color indexed="81"/>
            <rFont val="Tahoma"/>
            <family val="2"/>
          </rPr>
          <t>en VBA, prévoir la possibilité d'enrichir cette colonne par un dialogue opérateur</t>
        </r>
      </text>
    </comment>
  </commentList>
</comments>
</file>

<file path=xl/comments5.xml><?xml version="1.0" encoding="utf-8"?>
<comments xmlns="http://schemas.openxmlformats.org/spreadsheetml/2006/main">
  <authors>
    <author>ARAF</author>
  </authors>
  <commentList>
    <comment ref="A1" authorId="0" shapeId="0">
      <text>
        <r>
          <rPr>
            <b/>
            <sz val="9"/>
            <color indexed="81"/>
            <rFont val="Tahoma"/>
            <family val="2"/>
          </rPr>
          <t xml:space="preserve">Numero de facture
</t>
        </r>
      </text>
    </comment>
    <comment ref="B1" authorId="0" shapeId="0">
      <text>
        <r>
          <rPr>
            <b/>
            <sz val="9"/>
            <color indexed="81"/>
            <rFont val="Tahoma"/>
            <family val="2"/>
          </rPr>
          <t xml:space="preserve">Date d'envoi de la
facture
</t>
        </r>
      </text>
    </comment>
    <comment ref="C1" authorId="0" shapeId="0">
      <text>
        <r>
          <rPr>
            <b/>
            <sz val="9"/>
            <color indexed="81"/>
            <rFont val="Tahoma"/>
            <family val="2"/>
          </rPr>
          <t>Commerciaux</t>
        </r>
      </text>
    </comment>
    <comment ref="D1" authorId="0" shapeId="0">
      <text>
        <r>
          <rPr>
            <b/>
            <sz val="9"/>
            <color indexed="81"/>
            <rFont val="Tahoma"/>
            <family val="2"/>
          </rPr>
          <t>Montant de la facture</t>
        </r>
      </text>
    </comment>
    <comment ref="E1" authorId="0" shapeId="0">
      <text>
        <r>
          <rPr>
            <b/>
            <sz val="9"/>
            <color indexed="81"/>
            <rFont val="Tahoma"/>
            <family val="2"/>
          </rPr>
          <t>Classification des clients</t>
        </r>
      </text>
    </comment>
  </commentList>
</comments>
</file>

<file path=xl/connections.xml><?xml version="1.0" encoding="utf-8"?>
<connections xmlns="http://schemas.openxmlformats.org/spreadsheetml/2006/main">
  <connection id="1" keepAlive="1" name="Gestion5" type="5" refreshedVersion="4" deleted="1" background="1" saveData="1">
    <dbPr connection="" command="" commandType="3"/>
  </connection>
</connections>
</file>

<file path=xl/sharedStrings.xml><?xml version="1.0" encoding="utf-8"?>
<sst xmlns="http://schemas.openxmlformats.org/spreadsheetml/2006/main" count="1369" uniqueCount="360">
  <si>
    <t>Codevend</t>
  </si>
  <si>
    <t>Nom</t>
  </si>
  <si>
    <t>DEMB</t>
  </si>
  <si>
    <t>CLEMENT</t>
  </si>
  <si>
    <t>DUHAMEL</t>
  </si>
  <si>
    <t>FOUCAUT</t>
  </si>
  <si>
    <t>MARCELIN</t>
  </si>
  <si>
    <t>FamilleMatPrem</t>
  </si>
  <si>
    <t>AROMATES</t>
  </si>
  <si>
    <t>CHAMPIGNONS</t>
  </si>
  <si>
    <t>CHARCUTERIE</t>
  </si>
  <si>
    <t>EPICERIE</t>
  </si>
  <si>
    <t>LEGUMES FRAIS</t>
  </si>
  <si>
    <t>LEGUMES SECS</t>
  </si>
  <si>
    <t>POISSONS</t>
  </si>
  <si>
    <t>PRODUITS LAITIERS</t>
  </si>
  <si>
    <t>VIANDES</t>
  </si>
  <si>
    <t>VINS</t>
  </si>
  <si>
    <t>FamilleProdFini</t>
  </si>
  <si>
    <t>autres viandes CUISINées</t>
  </si>
  <si>
    <t>BŒUF cuisiné</t>
  </si>
  <si>
    <t>GIBIER cuisiné</t>
  </si>
  <si>
    <t>VEAU cuisiné</t>
  </si>
  <si>
    <t>VOLAILLES cuisinées</t>
  </si>
  <si>
    <t>CodeFournisseur</t>
  </si>
  <si>
    <t>SOCIETE</t>
  </si>
  <si>
    <t>ADRESSE</t>
  </si>
  <si>
    <t>CP</t>
  </si>
  <si>
    <t>VILLE</t>
  </si>
  <si>
    <t>Tel</t>
  </si>
  <si>
    <t>Fax</t>
  </si>
  <si>
    <t>ISO9002</t>
  </si>
  <si>
    <t>ISO9003</t>
  </si>
  <si>
    <t>ProduitsFournis</t>
  </si>
  <si>
    <t>ABATTOIRS DE MALAUCENE</t>
  </si>
  <si>
    <t>Rue du Mont Ventoux</t>
  </si>
  <si>
    <t>84123</t>
  </si>
  <si>
    <t>MALAUCENE</t>
  </si>
  <si>
    <t>0490221512</t>
  </si>
  <si>
    <t>0490221513</t>
  </si>
  <si>
    <t>BIO FRAIS</t>
  </si>
  <si>
    <t>BP 48</t>
  </si>
  <si>
    <t>13200</t>
  </si>
  <si>
    <t>ST REMI DE PROVENCE</t>
  </si>
  <si>
    <t>0493455656</t>
  </si>
  <si>
    <t>0493567889</t>
  </si>
  <si>
    <t>EPICES DU MONDE</t>
  </si>
  <si>
    <t>ZI DU MOURELET</t>
  </si>
  <si>
    <t>75000</t>
  </si>
  <si>
    <t>PARIS</t>
  </si>
  <si>
    <t>0145896545</t>
  </si>
  <si>
    <t>0145896578</t>
  </si>
  <si>
    <t>CHAMPIGNONIERE DU SUD EST</t>
  </si>
  <si>
    <t>La Colline verte</t>
  </si>
  <si>
    <t>06200</t>
  </si>
  <si>
    <t>NICE</t>
  </si>
  <si>
    <t>0493834578</t>
  </si>
  <si>
    <t>0493567894</t>
  </si>
  <si>
    <t>AZUR FRAIS</t>
  </si>
  <si>
    <t>ZAC DE MARCILLAC</t>
  </si>
  <si>
    <t>84700</t>
  </si>
  <si>
    <t>CARPENTRAS</t>
  </si>
  <si>
    <t>0490455678</t>
  </si>
  <si>
    <t>0490124578</t>
  </si>
  <si>
    <t>LEGUMES ET TRADITION</t>
  </si>
  <si>
    <t>MARCHE GARE</t>
  </si>
  <si>
    <t>69000</t>
  </si>
  <si>
    <t>LYON cedex</t>
  </si>
  <si>
    <t>0478458978</t>
  </si>
  <si>
    <t>0478455689</t>
  </si>
  <si>
    <t>APPRO VIANDES</t>
  </si>
  <si>
    <t>Rue des Blanchisseurs</t>
  </si>
  <si>
    <t>30000</t>
  </si>
  <si>
    <t>NIMES</t>
  </si>
  <si>
    <t>0466324589</t>
  </si>
  <si>
    <t>0466214565</t>
  </si>
  <si>
    <t>AROMAT France</t>
  </si>
  <si>
    <t>Rue du Vieux Palais</t>
  </si>
  <si>
    <t>13000</t>
  </si>
  <si>
    <t>MARSEILLE cedex 3</t>
  </si>
  <si>
    <t>0491455658</t>
  </si>
  <si>
    <t>0491548987</t>
  </si>
  <si>
    <t>EARL DAVIN</t>
  </si>
  <si>
    <t>Le vieux Moulin</t>
  </si>
  <si>
    <t>84500</t>
  </si>
  <si>
    <t>GIGONDAS</t>
  </si>
  <si>
    <t>0490455689</t>
  </si>
  <si>
    <t>COOPERATIVE DU SOLEIL</t>
  </si>
  <si>
    <t>ZI Martelet</t>
  </si>
  <si>
    <t>13450</t>
  </si>
  <si>
    <t>AIX EN PROVENCE</t>
  </si>
  <si>
    <t>0442457889</t>
  </si>
  <si>
    <t>0445898745</t>
  </si>
  <si>
    <t>VOLAILLES ET GIBIER</t>
  </si>
  <si>
    <t>Bd des Capucines</t>
  </si>
  <si>
    <t>38200</t>
  </si>
  <si>
    <t>VIENNE</t>
  </si>
  <si>
    <t>0474458987</t>
  </si>
  <si>
    <t>0474558877</t>
  </si>
  <si>
    <t>CHAMPIGNONS DE France</t>
  </si>
  <si>
    <t>Le Reul</t>
  </si>
  <si>
    <t>42000</t>
  </si>
  <si>
    <t>SAINT ETIENNE</t>
  </si>
  <si>
    <t>0485789878</t>
  </si>
  <si>
    <t>0478954565</t>
  </si>
  <si>
    <t>LAITERIE DU MONT BLANC</t>
  </si>
  <si>
    <t>Route de Combloux</t>
  </si>
  <si>
    <t>74700</t>
  </si>
  <si>
    <t>SALLANCHES</t>
  </si>
  <si>
    <t>0450897845</t>
  </si>
  <si>
    <t>0450558998</t>
  </si>
  <si>
    <t>CHARCUTERIE ANJOLRAS</t>
  </si>
  <si>
    <t>23 Route de Mazan</t>
  </si>
  <si>
    <t>69400</t>
  </si>
  <si>
    <t>St ROMAIN</t>
  </si>
  <si>
    <t>0474458789</t>
  </si>
  <si>
    <t>0456548787</t>
  </si>
  <si>
    <t>CHARCUTERIE MAUJOULAT</t>
  </si>
  <si>
    <t>ZAC DE MOURELET</t>
  </si>
  <si>
    <t>51000</t>
  </si>
  <si>
    <t>REIMS</t>
  </si>
  <si>
    <t>0345525454</t>
  </si>
  <si>
    <t>0345657898</t>
  </si>
  <si>
    <t>GROS VIANDES</t>
  </si>
  <si>
    <t>ZI Du Lautaret</t>
  </si>
  <si>
    <t>44000</t>
  </si>
  <si>
    <t>NANTES</t>
  </si>
  <si>
    <t>0212789887</t>
  </si>
  <si>
    <t>0212456587</t>
  </si>
  <si>
    <t>CUISINE APPRO</t>
  </si>
  <si>
    <t>Bd Brune</t>
  </si>
  <si>
    <t>75008</t>
  </si>
  <si>
    <t>0101124589</t>
  </si>
  <si>
    <t>0101124565</t>
  </si>
  <si>
    <t>UNIMER</t>
  </si>
  <si>
    <t>Le vieux Port</t>
  </si>
  <si>
    <t>13004</t>
  </si>
  <si>
    <t>MARSEILLE cedex 4</t>
  </si>
  <si>
    <t>0491121314</t>
  </si>
  <si>
    <t>0491124578</t>
  </si>
  <si>
    <t>LA MAREE</t>
  </si>
  <si>
    <t>Quai 54</t>
  </si>
  <si>
    <t>13002</t>
  </si>
  <si>
    <t>MARSEILLE</t>
  </si>
  <si>
    <t>0491232259</t>
  </si>
  <si>
    <t>0491112324</t>
  </si>
  <si>
    <t>200 LEGUMES</t>
  </si>
  <si>
    <t>Rue du Pont Neuf</t>
  </si>
  <si>
    <t>69008</t>
  </si>
  <si>
    <t>LYON</t>
  </si>
  <si>
    <t>0474568978</t>
  </si>
  <si>
    <t>0456788965</t>
  </si>
  <si>
    <t>CodeMatPrem</t>
  </si>
  <si>
    <t>PrixAchat</t>
  </si>
  <si>
    <t>CodeSalarié</t>
  </si>
  <si>
    <t>LIEUSTOCKAGE</t>
  </si>
  <si>
    <t>CAVE</t>
  </si>
  <si>
    <t>FRIGO 1</t>
  </si>
  <si>
    <t>FRIGO 2</t>
  </si>
  <si>
    <t>FRIGO 3</t>
  </si>
  <si>
    <t>FRIGO 4</t>
  </si>
  <si>
    <t>RACK 1</t>
  </si>
  <si>
    <t>RACK 2</t>
  </si>
  <si>
    <t>RACK 3</t>
  </si>
  <si>
    <t>Désignation</t>
  </si>
  <si>
    <t>Famille</t>
  </si>
  <si>
    <t>PAHT</t>
  </si>
  <si>
    <t>Unité</t>
  </si>
  <si>
    <t>QtéEnCdeFourn</t>
  </si>
  <si>
    <t>QtéStock</t>
  </si>
  <si>
    <t>StockMini</t>
  </si>
  <si>
    <t>LieudeStockage</t>
  </si>
  <si>
    <t>DélaiConservationJours</t>
  </si>
  <si>
    <t>TempératMaxiConservation</t>
  </si>
  <si>
    <t>DateDernièreRécept</t>
  </si>
  <si>
    <t>NbreControlesAEffectuer</t>
  </si>
  <si>
    <t>COLLIER DE BŒUF</t>
  </si>
  <si>
    <t>Kg</t>
  </si>
  <si>
    <t>JARRET DE BŒUF</t>
  </si>
  <si>
    <t>VIN ROUGE AOC</t>
  </si>
  <si>
    <t>L</t>
  </si>
  <si>
    <t>FARINE</t>
  </si>
  <si>
    <t>KG</t>
  </si>
  <si>
    <t>CONCENTRE TOMATE</t>
  </si>
  <si>
    <t>SUCRE</t>
  </si>
  <si>
    <t>SEL</t>
  </si>
  <si>
    <t>POIVRE VERT</t>
  </si>
  <si>
    <t>POIREAU</t>
  </si>
  <si>
    <t>CELERI</t>
  </si>
  <si>
    <t>THYM</t>
  </si>
  <si>
    <t>LAURIER</t>
  </si>
  <si>
    <t>CAROTTES</t>
  </si>
  <si>
    <t>OIGNONS</t>
  </si>
  <si>
    <t>AIL</t>
  </si>
  <si>
    <t>CANARD</t>
  </si>
  <si>
    <t>HARICOTS BLANCS</t>
  </si>
  <si>
    <t>MELANGE CHARCUTERIE DE PORC</t>
  </si>
  <si>
    <t>CHAPELURE</t>
  </si>
  <si>
    <t>VIN BLANC AOC</t>
  </si>
  <si>
    <t>VIN ROUGE</t>
  </si>
  <si>
    <t>CHEVREAU</t>
  </si>
  <si>
    <t>CREME FRAICHE</t>
  </si>
  <si>
    <t>OSEILLE</t>
  </si>
  <si>
    <t>AMIDON</t>
  </si>
  <si>
    <t>ECHALOTTE</t>
  </si>
  <si>
    <t>LARDONS</t>
  </si>
  <si>
    <t>CHAMPIGNONS DE PARIS</t>
  </si>
  <si>
    <t>VIANDE AUTRUCHE</t>
  </si>
  <si>
    <t>HARICOTS ROUGES</t>
  </si>
  <si>
    <t>MORCEAUX DE LIEVRES</t>
  </si>
  <si>
    <t>VIANDE DE COQ</t>
  </si>
  <si>
    <t>BOUQUET GARNI</t>
  </si>
  <si>
    <t>COLLIER DE VEAU</t>
  </si>
  <si>
    <t>EPAULE DE VEAU</t>
  </si>
  <si>
    <t>POITRINE FUMEE</t>
  </si>
  <si>
    <t>GIROLLES</t>
  </si>
  <si>
    <t>CONSERVATEUR BIO</t>
  </si>
  <si>
    <t>MAGRET DE CANARD</t>
  </si>
  <si>
    <t>FOIE GRAS DE CANARD</t>
  </si>
  <si>
    <t>BEURRE</t>
  </si>
  <si>
    <t>CodeProdFini</t>
  </si>
  <si>
    <t>QtéMatPrem</t>
  </si>
  <si>
    <t>DélaiConservation</t>
  </si>
  <si>
    <t>BOEUF BOURGUIGNON</t>
  </si>
  <si>
    <t>BŒUF CUISINÉ</t>
  </si>
  <si>
    <t>CASSOULET</t>
  </si>
  <si>
    <t>VOLAILLES CUISINÉES</t>
  </si>
  <si>
    <t>CHEVREAU A L'OSEILLE</t>
  </si>
  <si>
    <t>AUTRES VIANDES CUISINÉES</t>
  </si>
  <si>
    <t>COQ AU VIN</t>
  </si>
  <si>
    <t>ragoût de veau</t>
  </si>
  <si>
    <t>VEAU CUISINÉ</t>
  </si>
  <si>
    <t>CIVET D'AUTRUCHE</t>
  </si>
  <si>
    <t>CIVET DE Lièvre</t>
  </si>
  <si>
    <t>GIBIER CUISINÉ</t>
  </si>
  <si>
    <t>NumRéception</t>
  </si>
  <si>
    <t>CodeFour</t>
  </si>
  <si>
    <t>CodeOpérateur</t>
  </si>
  <si>
    <t>QtéLivrée</t>
  </si>
  <si>
    <t>DateRéception</t>
  </si>
  <si>
    <t>Refusée</t>
  </si>
  <si>
    <t>MotifRefus</t>
  </si>
  <si>
    <t>MOISISSURES</t>
  </si>
  <si>
    <t>TEMP TROP ELEVEE</t>
  </si>
  <si>
    <t>ASPECT</t>
  </si>
  <si>
    <t>ABSENCE CERTIFICAT ORIGINE</t>
  </si>
  <si>
    <t>DEFAUT ASPECT</t>
  </si>
  <si>
    <t>PAS DE CERTIFICAT</t>
  </si>
  <si>
    <t>NomSalarié</t>
  </si>
  <si>
    <t>CodeService</t>
  </si>
  <si>
    <t>PrénomSalarié</t>
  </si>
  <si>
    <t>SEXE</t>
  </si>
  <si>
    <t>DateNaissance</t>
  </si>
  <si>
    <t>DateEntrée</t>
  </si>
  <si>
    <t>TauxHoraire</t>
  </si>
  <si>
    <t>AUBERY</t>
  </si>
  <si>
    <t>Marc</t>
  </si>
  <si>
    <t>M</t>
  </si>
  <si>
    <t>PAQUET</t>
  </si>
  <si>
    <t>Anne-Marie</t>
  </si>
  <si>
    <t>F</t>
  </si>
  <si>
    <t>PLAT</t>
  </si>
  <si>
    <t>Caroline</t>
  </si>
  <si>
    <t>DUTET</t>
  </si>
  <si>
    <t>Nicolas</t>
  </si>
  <si>
    <t>FAGES</t>
  </si>
  <si>
    <t>Alain</t>
  </si>
  <si>
    <t>FAURE</t>
  </si>
  <si>
    <t>Samuel</t>
  </si>
  <si>
    <t>PERRIER</t>
  </si>
  <si>
    <t>Carole</t>
  </si>
  <si>
    <t>SERDET</t>
  </si>
  <si>
    <t>Karine</t>
  </si>
  <si>
    <t>Jean-Marie</t>
  </si>
  <si>
    <t>ANTUNES</t>
  </si>
  <si>
    <t>Carine</t>
  </si>
  <si>
    <t>DE BRINCAT</t>
  </si>
  <si>
    <t>GAUDIN</t>
  </si>
  <si>
    <t>BETHONCOURT</t>
  </si>
  <si>
    <t>Adeline</t>
  </si>
  <si>
    <t>MARSAN</t>
  </si>
  <si>
    <t>Claire</t>
  </si>
  <si>
    <t>PEZIN</t>
  </si>
  <si>
    <t>Clémence</t>
  </si>
  <si>
    <t>SERRE</t>
  </si>
  <si>
    <t>CARPET</t>
  </si>
  <si>
    <t>Christelle</t>
  </si>
  <si>
    <t>MEYER</t>
  </si>
  <si>
    <t>NOTTA</t>
  </si>
  <si>
    <t>Sylvain</t>
  </si>
  <si>
    <t>RICHARD</t>
  </si>
  <si>
    <t>Marie</t>
  </si>
  <si>
    <t>PETIT</t>
  </si>
  <si>
    <t>Armelle</t>
  </si>
  <si>
    <t>LEBOUTER</t>
  </si>
  <si>
    <t>Jean-Pierre</t>
  </si>
  <si>
    <t>BOUISSET</t>
  </si>
  <si>
    <t>Marie-Christine</t>
  </si>
  <si>
    <t>BOUSSY</t>
  </si>
  <si>
    <t>Jean-Marc</t>
  </si>
  <si>
    <t>Service</t>
  </si>
  <si>
    <t>COMPTA</t>
  </si>
  <si>
    <t>PRODUCTION</t>
  </si>
  <si>
    <t>QUALITé</t>
  </si>
  <si>
    <t>CONTRÔLE</t>
  </si>
  <si>
    <t>MARKETING</t>
  </si>
  <si>
    <t>NOFACT</t>
  </si>
  <si>
    <t>DATE</t>
  </si>
  <si>
    <t>CODEVEND</t>
  </si>
  <si>
    <t>MONTANT</t>
  </si>
  <si>
    <t>Type client</t>
  </si>
  <si>
    <t>GROSSISTE</t>
  </si>
  <si>
    <t>HYPER</t>
  </si>
  <si>
    <t>COMMERCANT</t>
  </si>
  <si>
    <t>Commerciaux</t>
  </si>
  <si>
    <t>Famille Matières Premières</t>
  </si>
  <si>
    <t>Famille Produits Finis</t>
  </si>
  <si>
    <t>Lieux de stockage</t>
  </si>
  <si>
    <t>Services</t>
  </si>
  <si>
    <t>Prix de revient</t>
  </si>
  <si>
    <t>Désignation Mat 1ère</t>
  </si>
  <si>
    <t>Liste des motifs</t>
  </si>
  <si>
    <t>Test1</t>
  </si>
  <si>
    <t>Test2</t>
  </si>
  <si>
    <t>Étiquettes de lignes</t>
  </si>
  <si>
    <t>Total général</t>
  </si>
  <si>
    <t>Max de PrixAchat</t>
  </si>
  <si>
    <t>Fournisseur moins cher</t>
  </si>
  <si>
    <t>Fournisseur plus cher</t>
  </si>
  <si>
    <t>Prix moins cher</t>
  </si>
  <si>
    <t>QtéStockMatPrem</t>
  </si>
  <si>
    <t>Prodfini</t>
  </si>
  <si>
    <t>PrixStock</t>
  </si>
  <si>
    <t>PrixMatPrem</t>
  </si>
  <si>
    <t>Somme de PrixMatPrem</t>
  </si>
  <si>
    <t>Somme de PrixMatPrem2</t>
  </si>
  <si>
    <t>Fournisseur critique</t>
  </si>
  <si>
    <t>Code</t>
  </si>
  <si>
    <t>Designation</t>
  </si>
  <si>
    <t>Opérateur critique</t>
  </si>
  <si>
    <t>Prénom</t>
  </si>
  <si>
    <t>Motifs</t>
  </si>
  <si>
    <t/>
  </si>
  <si>
    <t>Age</t>
  </si>
  <si>
    <t>42 ans</t>
  </si>
  <si>
    <t>55 ans</t>
  </si>
  <si>
    <t>59 ans</t>
  </si>
  <si>
    <t>33 ans</t>
  </si>
  <si>
    <t>47 ans</t>
  </si>
  <si>
    <t>46 ans</t>
  </si>
  <si>
    <t>32 ans</t>
  </si>
  <si>
    <t>49 ans</t>
  </si>
  <si>
    <t>61 ans</t>
  </si>
  <si>
    <t>45 ans</t>
  </si>
  <si>
    <t>39 ans</t>
  </si>
  <si>
    <t>48 ans</t>
  </si>
  <si>
    <t>43 ans</t>
  </si>
  <si>
    <t>35 ans</t>
  </si>
  <si>
    <t>27 ans</t>
  </si>
  <si>
    <t>34 ans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</si>
</sst>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quot;€&quot;"/>
    <numFmt numFmtId="165" formatCode="0000"/>
    <numFmt numFmtId="166" formatCode="#,##0.00000000\ &quot;€&quot;"/>
    <numFmt numFmtId="167" formatCode="#,##0.0000\ &quot;€&quot;"/>
  </numFmts>
  <fonts count="7" x14ac:knownFonts="1">
    <font>
      <sz val="11"/>
      <color theme="1"/>
      <name val="Calibri"/>
      <family val="2"/>
      <scheme val="minor"/>
    </font>
    <font>
      <b/>
      <sz val="11"/>
      <color theme="0"/>
      <name val="Calibri"/>
      <family val="2"/>
      <scheme val="minor"/>
    </font>
    <font>
      <b/>
      <sz val="11"/>
      <color theme="1"/>
      <name val="Calibri"/>
      <family val="2"/>
      <scheme val="minor"/>
    </font>
    <font>
      <b/>
      <sz val="9"/>
      <color indexed="81"/>
      <name val="Tahoma"/>
      <family val="2"/>
    </font>
    <font>
      <sz val="11"/>
      <color rgb="FF000000"/>
      <name val="Calibri"/>
      <family val="2"/>
    </font>
    <font>
      <sz val="14"/>
      <color theme="1"/>
      <name val="Calibri"/>
      <family val="2"/>
      <scheme val="minor"/>
    </font>
    <font>
      <b/>
      <sz val="14"/>
      <color theme="8" tint="0.79998168889431442"/>
      <name val="Calibri"/>
      <family val="2"/>
      <scheme val="minor"/>
    </font>
  </fonts>
  <fills count="5">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5"/>
        <bgColor indexed="64"/>
      </patternFill>
    </fill>
  </fills>
  <borders count="11">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0" fillId="3" borderId="1" xfId="0" applyFont="1" applyFill="1" applyBorder="1"/>
    <xf numFmtId="0" fontId="0" fillId="0" borderId="1" xfId="0" applyFont="1" applyBorder="1"/>
    <xf numFmtId="0" fontId="0" fillId="0" borderId="2" xfId="0" applyFont="1" applyBorder="1"/>
    <xf numFmtId="14" fontId="0" fillId="0" borderId="3" xfId="0" applyNumberFormat="1" applyFont="1" applyBorder="1"/>
    <xf numFmtId="0" fontId="0" fillId="3" borderId="4" xfId="0" applyFont="1" applyFill="1" applyBorder="1"/>
    <xf numFmtId="0" fontId="0" fillId="0" borderId="4" xfId="0" applyFont="1" applyBorder="1"/>
    <xf numFmtId="0" fontId="0" fillId="3" borderId="3" xfId="0" applyFont="1" applyFill="1" applyBorder="1"/>
    <xf numFmtId="0" fontId="2" fillId="0" borderId="0" xfId="0" applyFont="1"/>
    <xf numFmtId="0" fontId="1" fillId="2" borderId="5" xfId="0" applyFont="1" applyFill="1" applyBorder="1"/>
    <xf numFmtId="0" fontId="1" fillId="2" borderId="6" xfId="0" applyFont="1" applyFill="1" applyBorder="1"/>
    <xf numFmtId="0" fontId="1" fillId="2" borderId="7" xfId="0" applyFont="1" applyFill="1" applyBorder="1"/>
    <xf numFmtId="0" fontId="0" fillId="3" borderId="5" xfId="0" applyFont="1" applyFill="1" applyBorder="1"/>
    <xf numFmtId="0" fontId="0" fillId="3" borderId="6" xfId="0" applyFont="1" applyFill="1" applyBorder="1"/>
    <xf numFmtId="14" fontId="0" fillId="3" borderId="7" xfId="0" applyNumberFormat="1" applyFont="1" applyFill="1" applyBorder="1"/>
    <xf numFmtId="0" fontId="0" fillId="0" borderId="5" xfId="0" applyFont="1" applyBorder="1"/>
    <xf numFmtId="0" fontId="0" fillId="0" borderId="6" xfId="0" applyFont="1" applyBorder="1"/>
    <xf numFmtId="14" fontId="0" fillId="0" borderId="7" xfId="0" applyNumberFormat="1" applyFont="1" applyBorder="1"/>
    <xf numFmtId="0" fontId="1" fillId="2" borderId="8" xfId="0" applyFont="1" applyFill="1" applyBorder="1"/>
    <xf numFmtId="0" fontId="0" fillId="3" borderId="8" xfId="0" applyFont="1" applyFill="1" applyBorder="1"/>
    <xf numFmtId="0" fontId="0" fillId="0" borderId="8" xfId="0" applyFont="1" applyBorder="1"/>
    <xf numFmtId="164" fontId="0" fillId="0" borderId="0" xfId="0" applyNumberFormat="1"/>
    <xf numFmtId="0" fontId="0" fillId="3" borderId="7" xfId="0" applyFont="1" applyFill="1" applyBorder="1"/>
    <xf numFmtId="0" fontId="0" fillId="0" borderId="7" xfId="0" applyFont="1" applyBorder="1"/>
    <xf numFmtId="0" fontId="0" fillId="0" borderId="0" xfId="0" applyAlignment="1">
      <alignment horizontal="center"/>
    </xf>
    <xf numFmtId="14" fontId="0" fillId="3" borderId="2" xfId="0" applyNumberFormat="1" applyFont="1" applyFill="1" applyBorder="1"/>
    <xf numFmtId="0" fontId="0" fillId="3" borderId="2" xfId="0" applyFont="1" applyFill="1" applyBorder="1"/>
    <xf numFmtId="14" fontId="0" fillId="0" borderId="2" xfId="0" applyNumberFormat="1" applyFont="1" applyBorder="1"/>
    <xf numFmtId="0" fontId="0" fillId="0" borderId="3" xfId="0" applyFont="1" applyBorder="1"/>
    <xf numFmtId="164" fontId="0" fillId="0" borderId="3" xfId="0" applyNumberFormat="1" applyFont="1" applyBorder="1"/>
    <xf numFmtId="14" fontId="0" fillId="3" borderId="6" xfId="0" applyNumberFormat="1" applyFont="1" applyFill="1" applyBorder="1"/>
    <xf numFmtId="164" fontId="0" fillId="3" borderId="7" xfId="0" applyNumberFormat="1" applyFont="1" applyFill="1" applyBorder="1"/>
    <xf numFmtId="14" fontId="0" fillId="0" borderId="6" xfId="0" applyNumberFormat="1" applyFont="1" applyBorder="1"/>
    <xf numFmtId="164" fontId="0" fillId="0" borderId="7" xfId="0" applyNumberFormat="1" applyFont="1" applyBorder="1"/>
    <xf numFmtId="0" fontId="0" fillId="0" borderId="2" xfId="0" applyFont="1" applyBorder="1" applyAlignment="1">
      <alignment horizontal="center"/>
    </xf>
    <xf numFmtId="164" fontId="1" fillId="2" borderId="6" xfId="0" applyNumberFormat="1" applyFont="1" applyFill="1" applyBorder="1"/>
    <xf numFmtId="0" fontId="1" fillId="2" borderId="6" xfId="0" applyFont="1" applyFill="1" applyBorder="1" applyAlignment="1">
      <alignment horizontal="center"/>
    </xf>
    <xf numFmtId="164" fontId="0" fillId="3" borderId="6" xfId="0" applyNumberFormat="1" applyFont="1" applyFill="1" applyBorder="1"/>
    <xf numFmtId="0" fontId="0" fillId="3" borderId="6" xfId="0" applyFont="1" applyFill="1" applyBorder="1" applyAlignment="1">
      <alignment horizontal="center"/>
    </xf>
    <xf numFmtId="0" fontId="0" fillId="0" borderId="6" xfId="0" applyFont="1" applyBorder="1" applyAlignment="1">
      <alignment horizontal="center"/>
    </xf>
    <xf numFmtId="0" fontId="0" fillId="0" borderId="9" xfId="0" applyFont="1" applyFill="1" applyBorder="1"/>
    <xf numFmtId="0" fontId="0" fillId="0" borderId="0" xfId="0" pivotButton="1"/>
    <xf numFmtId="0" fontId="0" fillId="0" borderId="0" xfId="0" applyAlignment="1">
      <alignment horizontal="left"/>
    </xf>
    <xf numFmtId="0" fontId="0" fillId="0" borderId="0" xfId="0" applyNumberFormat="1"/>
    <xf numFmtId="166" fontId="0" fillId="0" borderId="0" xfId="0" applyNumberFormat="1"/>
    <xf numFmtId="0" fontId="1" fillId="2" borderId="0" xfId="0" applyFont="1" applyFill="1" applyBorder="1"/>
    <xf numFmtId="0" fontId="0" fillId="0" borderId="0" xfId="0" applyAlignment="1">
      <alignment horizontal="left" indent="1"/>
    </xf>
    <xf numFmtId="10" fontId="0" fillId="0" borderId="0" xfId="0" applyNumberFormat="1"/>
    <xf numFmtId="167" fontId="0" fillId="0" borderId="0" xfId="0" applyNumberFormat="1"/>
    <xf numFmtId="0" fontId="1" fillId="2" borderId="7" xfId="0" applyFont="1" applyFill="1" applyBorder="1" applyAlignment="1">
      <alignment horizontal="center"/>
    </xf>
    <xf numFmtId="0" fontId="5" fillId="0" borderId="0" xfId="0" applyFont="1"/>
    <xf numFmtId="0" fontId="5" fillId="0" borderId="10" xfId="0" applyFont="1" applyBorder="1"/>
    <xf numFmtId="0" fontId="6" fillId="4" borderId="0" xfId="0" applyFont="1" applyFill="1"/>
    <xf numFmtId="165" fontId="5" fillId="0" borderId="10" xfId="0" applyNumberFormat="1" applyFont="1" applyBorder="1"/>
    <xf numFmtId="167" fontId="0" fillId="3" borderId="7" xfId="0" applyNumberFormat="1" applyFont="1" applyFill="1" applyBorder="1"/>
    <xf numFmtId="165" fontId="0" fillId="0" borderId="5" xfId="0" applyNumberFormat="1" applyFont="1" applyFill="1" applyBorder="1"/>
    <xf numFmtId="165" fontId="0" fillId="0" borderId="1" xfId="0" applyNumberFormat="1" applyFont="1" applyFill="1" applyBorder="1"/>
    <xf numFmtId="0" fontId="0" fillId="0" borderId="0" xfId="0" applyFill="1"/>
    <xf numFmtId="0" fontId="2" fillId="0" borderId="0" xfId="0" applyFont="1" applyAlignment="1">
      <alignment horizontal="center"/>
    </xf>
  </cellXfs>
  <cellStyles count="1">
    <cellStyle name="Normal" xfId="0" builtinId="0"/>
  </cellStyles>
  <dxfs count="14">
    <dxf>
      <numFmt numFmtId="14" formatCode="0.00%"/>
    </dxf>
    <dxf>
      <numFmt numFmtId="164" formatCode="#,##0.00\ &quot;€&quot;"/>
    </dxf>
    <dxf>
      <numFmt numFmtId="164" formatCode="#,##0.00\ &quot;€&quot;"/>
    </dxf>
    <dxf>
      <numFmt numFmtId="164" formatCode="#,##0.00\ &quot;€&quo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onnections" Target="connection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228600</xdr:colOff>
          <xdr:row>3</xdr:row>
          <xdr:rowOff>171450</xdr:rowOff>
        </xdr:from>
        <xdr:to>
          <xdr:col>8</xdr:col>
          <xdr:colOff>742950</xdr:colOff>
          <xdr:row>6</xdr:row>
          <xdr:rowOff>123825</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Volume stock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219075</xdr:colOff>
          <xdr:row>7</xdr:row>
          <xdr:rowOff>133350</xdr:rowOff>
        </xdr:from>
        <xdr:to>
          <xdr:col>8</xdr:col>
          <xdr:colOff>742950</xdr:colOff>
          <xdr:row>10</xdr:row>
          <xdr:rowOff>76200</xdr:rowOff>
        </xdr:to>
        <xdr:sp macro="" textlink="">
          <xdr:nvSpPr>
            <xdr:cNvPr id="8195" name="Button 3" hidden="1">
              <a:extLst>
                <a:ext uri="{63B3BB69-23CF-44E3-9099-C40C66FF867C}">
                  <a14:compatExt spid="_x0000_s819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Montant Financier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285750</xdr:colOff>
          <xdr:row>2</xdr:row>
          <xdr:rowOff>57150</xdr:rowOff>
        </xdr:from>
        <xdr:to>
          <xdr:col>9</xdr:col>
          <xdr:colOff>723900</xdr:colOff>
          <xdr:row>4</xdr:row>
          <xdr:rowOff>57150</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Filtre</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Ous" refreshedDate="42152.99162847222" createdVersion="5" refreshedVersion="5" minRefreshableVersion="3" recordCount="63">
  <cacheSource type="worksheet">
    <worksheetSource ref="A1:C64" sheet="Prix-Mat°Prem-Fourn"/>
  </cacheSource>
  <cacheFields count="3">
    <cacheField name="CodeMatPrem" numFmtId="0">
      <sharedItems containsSemiMixedTypes="0" containsString="0" containsNumber="1" containsInteger="1" minValue="1" maxValue="42" count="42">
        <n v="1"/>
        <n v="2"/>
        <n v="3"/>
        <n v="4"/>
        <n v="5"/>
        <n v="6"/>
        <n v="7"/>
        <n v="8"/>
        <n v="9"/>
        <n v="10"/>
        <n v="11"/>
        <n v="12"/>
        <n v="13"/>
        <n v="14"/>
        <n v="15"/>
        <n v="16"/>
        <n v="17"/>
        <n v="18"/>
        <n v="19"/>
        <n v="20"/>
        <n v="21"/>
        <n v="22"/>
        <n v="23"/>
        <n v="24"/>
        <n v="25"/>
        <n v="26"/>
        <n v="27"/>
        <n v="28"/>
        <n v="29"/>
        <n v="30"/>
        <n v="31"/>
        <n v="32"/>
        <n v="33"/>
        <n v="34"/>
        <n v="35"/>
        <n v="36"/>
        <n v="37"/>
        <n v="38"/>
        <n v="39"/>
        <n v="40"/>
        <n v="41"/>
        <n v="42"/>
      </sharedItems>
    </cacheField>
    <cacheField name="CodeFournisseur" numFmtId="0">
      <sharedItems containsSemiMixedTypes="0" containsString="0" containsNumber="1" containsInteger="1" minValue="1" maxValue="18"/>
    </cacheField>
    <cacheField name="PrixAchat" numFmtId="0">
      <sharedItems containsSemiMixedTypes="0" containsString="0" containsNumber="1" minValue="0.23000000417232513" maxValue="29.649999618530273"/>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Ous" refreshedDate="42153.502088541667" createdVersion="5" refreshedVersion="5" minRefreshableVersion="3" recordCount="75">
  <cacheSource type="worksheet">
    <worksheetSource ref="A1:G76" sheet="Mat1°-Prod Finis"/>
  </cacheSource>
  <cacheFields count="7">
    <cacheField name="CodeProdFini" numFmtId="0">
      <sharedItems containsSemiMixedTypes="0" containsString="0" containsNumber="1" containsInteger="1" minValue="1" maxValue="8"/>
    </cacheField>
    <cacheField name="CodeMatPrem" numFmtId="0">
      <sharedItems containsSemiMixedTypes="0" containsString="0" containsNumber="1" containsInteger="1" minValue="1" maxValue="42"/>
    </cacheField>
    <cacheField name="QtéMatPrem" numFmtId="0">
      <sharedItems containsSemiMixedTypes="0" containsString="0" containsNumber="1" minValue="9.9999997764825821E-3" maxValue="0.68999999761581421"/>
    </cacheField>
    <cacheField name="Désignation Mat 1ère" numFmtId="0">
      <sharedItems count="40">
        <s v="COLLIER DE BŒUF"/>
        <s v="JARRET DE BŒUF"/>
        <s v="VIN ROUGE"/>
        <s v="FARINE"/>
        <s v="CONCENTRE TOMATE"/>
        <s v="SUCRE"/>
        <s v="SEL"/>
        <s v="POIREAU"/>
        <s v="CELERI"/>
        <s v="THYM"/>
        <s v="LAURIER"/>
        <s v="CAROTTES"/>
        <s v="OIGNONS"/>
        <s v="AIL"/>
        <s v="COLLIER DE VEAU"/>
        <s v="EPAULE DE VEAU"/>
        <s v="CREME FRAICHE"/>
        <s v="CANARD"/>
        <s v="HARICOTS BLANCS"/>
        <s v="MELANGE CHARCUTERIE DE PORC"/>
        <s v="BOUQUET GARNI"/>
        <s v="CHAPELURE"/>
        <s v="VIN BLANC AOC"/>
        <s v="POIVRE VERT"/>
        <s v="CHEVREAU"/>
        <s v="OSEILLE"/>
        <s v="AMIDON"/>
        <s v="ECHALOTTE"/>
        <s v="LARDONS"/>
        <s v="CHAMPIGNONS DE PARIS"/>
        <s v="VIANDE AUTRUCHE"/>
        <s v="HARICOTS ROUGES"/>
        <s v="MORCEAUX DE LIEVRES"/>
        <s v="AROMATES"/>
        <s v="VIANDE DE COQ"/>
        <s v="VIN ROUGE AOC"/>
        <s v="POITRINE FUMEE"/>
        <s v="GIROLLES"/>
        <s v="MAGRET DE CANARD"/>
        <s v="FOIE GRAS DE CANARD"/>
      </sharedItems>
    </cacheField>
    <cacheField name="QtéStockMatPrem" numFmtId="0">
      <sharedItems containsSemiMixedTypes="0" containsString="0" containsNumber="1" containsInteger="1" minValue="40" maxValue="750"/>
    </cacheField>
    <cacheField name="Prodfini" numFmtId="0">
      <sharedItems count="8">
        <s v="BOEUF BOURGUIGNON"/>
        <s v="ragoût de veau"/>
        <s v="CASSOULET"/>
        <s v="CHEVREAU A L'OSEILLE"/>
        <s v="CIVET D'AUTRUCHE"/>
        <s v="CIVET DE Lièvre"/>
        <s v="COQ AU VIN"/>
        <s v="MAGRET DE CANARD"/>
      </sharedItems>
    </cacheField>
    <cacheField name="PrixMatPrem" numFmtId="167">
      <sharedItems containsSemiMixedTypes="0" containsString="0" containsNumber="1" minValue="2.7599999883770931E-2" maxValue="10.826099673056603"/>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63">
  <r>
    <x v="0"/>
    <n v="16"/>
    <n v="7.3299999237060547"/>
  </r>
  <r>
    <x v="0"/>
    <n v="1"/>
    <n v="7.7199997901916504"/>
  </r>
  <r>
    <x v="0"/>
    <n v="7"/>
    <n v="7.6500000953674316"/>
  </r>
  <r>
    <x v="1"/>
    <n v="7"/>
    <n v="4.4499998092651367"/>
  </r>
  <r>
    <x v="1"/>
    <n v="16"/>
    <n v="4.9800000190734863"/>
  </r>
  <r>
    <x v="2"/>
    <n v="9"/>
    <n v="8.869999885559082"/>
  </r>
  <r>
    <x v="2"/>
    <n v="10"/>
    <n v="9.7899999618530273"/>
  </r>
  <r>
    <x v="3"/>
    <n v="18"/>
    <n v="0.57999998331069946"/>
  </r>
  <r>
    <x v="4"/>
    <n v="18"/>
    <n v="0.56000000238418579"/>
  </r>
  <r>
    <x v="5"/>
    <n v="18"/>
    <n v="0.64999997615814209"/>
  </r>
  <r>
    <x v="6"/>
    <n v="18"/>
    <n v="0.23000000417232513"/>
  </r>
  <r>
    <x v="7"/>
    <n v="3"/>
    <n v="7.25"/>
  </r>
  <r>
    <x v="7"/>
    <n v="18"/>
    <n v="7.9899997711181641"/>
  </r>
  <r>
    <x v="8"/>
    <n v="6"/>
    <n v="0.55000001192092896"/>
  </r>
  <r>
    <x v="8"/>
    <n v="18"/>
    <n v="0.62999999523162842"/>
  </r>
  <r>
    <x v="9"/>
    <n v="2"/>
    <n v="1.2400000095367432"/>
  </r>
  <r>
    <x v="10"/>
    <n v="3"/>
    <n v="12.989999771118164"/>
  </r>
  <r>
    <x v="10"/>
    <n v="18"/>
    <n v="12.760000228881836"/>
  </r>
  <r>
    <x v="11"/>
    <n v="3"/>
    <n v="6"/>
  </r>
  <r>
    <x v="11"/>
    <n v="18"/>
    <n v="5.75"/>
  </r>
  <r>
    <x v="12"/>
    <n v="2"/>
    <n v="0.56000000238418579"/>
  </r>
  <r>
    <x v="13"/>
    <n v="5"/>
    <n v="2.559999942779541"/>
  </r>
  <r>
    <x v="14"/>
    <n v="5"/>
    <n v="5.75"/>
  </r>
  <r>
    <x v="14"/>
    <n v="6"/>
    <n v="5.4699997901916504"/>
  </r>
  <r>
    <x v="15"/>
    <n v="7"/>
    <n v="6.4499998092651367"/>
  </r>
  <r>
    <x v="15"/>
    <n v="1"/>
    <n v="7.0199999809265137"/>
  </r>
  <r>
    <x v="16"/>
    <n v="18"/>
    <n v="1.9500000476837158"/>
  </r>
  <r>
    <x v="16"/>
    <n v="2"/>
    <n v="1.7200000286102295"/>
  </r>
  <r>
    <x v="17"/>
    <n v="15"/>
    <n v="6.3000001907348633"/>
  </r>
  <r>
    <x v="17"/>
    <n v="14"/>
    <n v="5.75"/>
  </r>
  <r>
    <x v="18"/>
    <n v="18"/>
    <n v="3.4500000476837158"/>
  </r>
  <r>
    <x v="19"/>
    <n v="9"/>
    <n v="7.5799999237060547"/>
  </r>
  <r>
    <x v="20"/>
    <n v="9"/>
    <n v="7"/>
  </r>
  <r>
    <x v="20"/>
    <n v="10"/>
    <n v="6.6500000953674316"/>
  </r>
  <r>
    <x v="21"/>
    <n v="1"/>
    <n v="7.25"/>
  </r>
  <r>
    <x v="21"/>
    <n v="7"/>
    <n v="6.570000171661377"/>
  </r>
  <r>
    <x v="22"/>
    <n v="18"/>
    <n v="2.5999999046325684"/>
  </r>
  <r>
    <x v="23"/>
    <n v="6"/>
    <n v="4.570000171661377"/>
  </r>
  <r>
    <x v="24"/>
    <n v="18"/>
    <n v="5.5799999237060547"/>
  </r>
  <r>
    <x v="25"/>
    <n v="6"/>
    <n v="3.6500000953674316"/>
  </r>
  <r>
    <x v="26"/>
    <n v="15"/>
    <n v="4.559999942779541"/>
  </r>
  <r>
    <x v="26"/>
    <n v="14"/>
    <n v="4.9800000190734863"/>
  </r>
  <r>
    <x v="27"/>
    <n v="4"/>
    <n v="3.4500000476837158"/>
  </r>
  <r>
    <x v="27"/>
    <n v="6"/>
    <n v="3.5899999141693115"/>
  </r>
  <r>
    <x v="28"/>
    <n v="11"/>
    <n v="6.4699997901916504"/>
  </r>
  <r>
    <x v="28"/>
    <n v="16"/>
    <n v="7.0300002098083496"/>
  </r>
  <r>
    <x v="29"/>
    <n v="6"/>
    <n v="1.8700000047683716"/>
  </r>
  <r>
    <x v="29"/>
    <n v="2"/>
    <n v="2.0499999523162842"/>
  </r>
  <r>
    <x v="30"/>
    <n v="7"/>
    <n v="7.4499998092651367"/>
  </r>
  <r>
    <x v="30"/>
    <n v="11"/>
    <n v="8"/>
  </r>
  <r>
    <x v="31"/>
    <n v="11"/>
    <n v="6.369999885559082"/>
  </r>
  <r>
    <x v="32"/>
    <n v="18"/>
    <n v="6.4499998092651367"/>
  </r>
  <r>
    <x v="33"/>
    <n v="1"/>
    <n v="8"/>
  </r>
  <r>
    <x v="33"/>
    <n v="7"/>
    <n v="7.9499998092651367"/>
  </r>
  <r>
    <x v="34"/>
    <n v="1"/>
    <n v="5.9800000190734863"/>
  </r>
  <r>
    <x v="35"/>
    <n v="14"/>
    <n v="5.3000001907348633"/>
  </r>
  <r>
    <x v="36"/>
    <n v="4"/>
    <n v="22"/>
  </r>
  <r>
    <x v="37"/>
    <n v="18"/>
    <n v="29.649999618530273"/>
  </r>
  <r>
    <x v="38"/>
    <n v="11"/>
    <n v="15.689999580383301"/>
  </r>
  <r>
    <x v="39"/>
    <n v="11"/>
    <n v="23.469999313354492"/>
  </r>
  <r>
    <x v="22"/>
    <n v="13"/>
    <n v="2.4700000286102295"/>
  </r>
  <r>
    <x v="40"/>
    <n v="13"/>
    <n v="2.4100000858306885"/>
  </r>
  <r>
    <x v="41"/>
    <n v="8"/>
    <n v="12.560000419616699"/>
  </r>
</pivotCacheRecords>
</file>

<file path=xl/pivotCache/pivotCacheRecords2.xml><?xml version="1.0" encoding="utf-8"?>
<pivotCacheRecords xmlns="http://schemas.openxmlformats.org/spreadsheetml/2006/main" xmlns:r="http://schemas.openxmlformats.org/officeDocument/2006/relationships" count="75">
  <r>
    <n v="1"/>
    <n v="1"/>
    <n v="0.44999998807907104"/>
    <x v="0"/>
    <n v="500"/>
    <x v="0"/>
    <n v="3.2984998782873163"/>
  </r>
  <r>
    <n v="1"/>
    <n v="2"/>
    <n v="0.27000001072883606"/>
    <x v="1"/>
    <n v="580"/>
    <x v="0"/>
    <n v="1.2014999962449053"/>
  </r>
  <r>
    <n v="1"/>
    <n v="21"/>
    <n v="0.5"/>
    <x v="2"/>
    <n v="450"/>
    <x v="0"/>
    <n v="3.3250000476837158"/>
  </r>
  <r>
    <n v="1"/>
    <n v="4"/>
    <n v="0.15000000596046448"/>
    <x v="3"/>
    <n v="200"/>
    <x v="0"/>
    <n v="8.7000000953674217E-2"/>
  </r>
  <r>
    <n v="1"/>
    <n v="5"/>
    <n v="0.5"/>
    <x v="4"/>
    <n v="500"/>
    <x v="0"/>
    <n v="0.2800000011920929"/>
  </r>
  <r>
    <n v="1"/>
    <n v="6"/>
    <n v="5.000000074505806E-2"/>
    <x v="5"/>
    <n v="180"/>
    <x v="0"/>
    <n v="3.2499999292194826E-2"/>
  </r>
  <r>
    <n v="1"/>
    <n v="7"/>
    <n v="0.34999999403953552"/>
    <x v="6"/>
    <n v="300"/>
    <x v="0"/>
    <n v="8.0500000089406942E-2"/>
  </r>
  <r>
    <n v="1"/>
    <n v="9"/>
    <n v="0.25"/>
    <x v="7"/>
    <n v="250"/>
    <x v="0"/>
    <n v="0.13750000298023224"/>
  </r>
  <r>
    <n v="1"/>
    <n v="10"/>
    <n v="0.30000001192092896"/>
    <x v="8"/>
    <n v="200"/>
    <x v="0"/>
    <n v="0.37200001764297497"/>
  </r>
  <r>
    <n v="1"/>
    <n v="11"/>
    <n v="0.12999999523162842"/>
    <x v="9"/>
    <n v="40"/>
    <x v="0"/>
    <n v="1.6587999689102162"/>
  </r>
  <r>
    <n v="1"/>
    <n v="12"/>
    <n v="0.10000000149011612"/>
    <x v="10"/>
    <n v="50"/>
    <x v="0"/>
    <n v="0.57500000856816769"/>
  </r>
  <r>
    <n v="1"/>
    <n v="13"/>
    <n v="0.34999999403953552"/>
    <x v="11"/>
    <n v="750"/>
    <x v="0"/>
    <n v="0.19599999749660491"/>
  </r>
  <r>
    <n v="1"/>
    <n v="14"/>
    <n v="0.20000000298023224"/>
    <x v="12"/>
    <n v="200"/>
    <x v="0"/>
    <n v="0.51199999618530256"/>
  </r>
  <r>
    <n v="1"/>
    <n v="15"/>
    <n v="0.10000000149011612"/>
    <x v="13"/>
    <n v="150"/>
    <x v="0"/>
    <n v="0.5469999871700999"/>
  </r>
  <r>
    <n v="5"/>
    <n v="34"/>
    <n v="0.44999998807907104"/>
    <x v="14"/>
    <n v="90"/>
    <x v="1"/>
    <n v="3.5774998193979286"/>
  </r>
  <r>
    <n v="5"/>
    <n v="35"/>
    <n v="0.56000000238418579"/>
    <x v="15"/>
    <n v="400"/>
    <x v="1"/>
    <n v="3.3488000249385834"/>
  </r>
  <r>
    <n v="5"/>
    <n v="23"/>
    <n v="0.12999999523162842"/>
    <x v="16"/>
    <n v="600"/>
    <x v="1"/>
    <n v="0.32109999194145189"/>
  </r>
  <r>
    <n v="2"/>
    <n v="16"/>
    <n v="0.44999998807907104"/>
    <x v="17"/>
    <n v="240"/>
    <x v="2"/>
    <n v="2.902499837279322"/>
  </r>
  <r>
    <n v="2"/>
    <n v="17"/>
    <n v="0.64999997615814209"/>
    <x v="18"/>
    <n v="500"/>
    <x v="2"/>
    <n v="1.1179999775886529"/>
  </r>
  <r>
    <n v="2"/>
    <n v="18"/>
    <n v="0.25"/>
    <x v="19"/>
    <n v="240"/>
    <x v="2"/>
    <n v="1.4375"/>
  </r>
  <r>
    <n v="2"/>
    <n v="33"/>
    <n v="5.000000074505806E-2"/>
    <x v="20"/>
    <n v="50"/>
    <x v="2"/>
    <n v="0.32249999526888118"/>
  </r>
  <r>
    <n v="2"/>
    <n v="19"/>
    <n v="0.10000000149011612"/>
    <x v="21"/>
    <n v="150"/>
    <x v="2"/>
    <n v="0.34500000990927226"/>
  </r>
  <r>
    <n v="2"/>
    <n v="20"/>
    <n v="0.20000000298023224"/>
    <x v="22"/>
    <n v="350"/>
    <x v="2"/>
    <n v="1.5160000073313711"/>
  </r>
  <r>
    <n v="2"/>
    <n v="7"/>
    <n v="0.11999999731779099"/>
    <x v="6"/>
    <n v="300"/>
    <x v="2"/>
    <n v="2.7599999883770931E-2"/>
  </r>
  <r>
    <n v="2"/>
    <n v="8"/>
    <n v="5.000000074505806E-2"/>
    <x v="23"/>
    <n v="120"/>
    <x v="2"/>
    <n v="0.36250000540167093"/>
  </r>
  <r>
    <n v="3"/>
    <n v="22"/>
    <n v="0.44999998807907104"/>
    <x v="24"/>
    <n v="150"/>
    <x v="3"/>
    <n v="2.9564999989271143"/>
  </r>
  <r>
    <n v="3"/>
    <n v="23"/>
    <n v="0.2800000011920929"/>
    <x v="16"/>
    <n v="600"/>
    <x v="3"/>
    <n v="0.69160001095533374"/>
  </r>
  <r>
    <n v="3"/>
    <n v="24"/>
    <n v="0.15000000596046448"/>
    <x v="25"/>
    <n v="200"/>
    <x v="3"/>
    <n v="0.68550005298853023"/>
  </r>
  <r>
    <n v="3"/>
    <n v="20"/>
    <n v="0.36000001430511475"/>
    <x v="22"/>
    <n v="350"/>
    <x v="3"/>
    <n v="2.7288000809669484"/>
  </r>
  <r>
    <n v="3"/>
    <n v="25"/>
    <n v="0.10000000149011612"/>
    <x v="26"/>
    <n v="300"/>
    <x v="3"/>
    <n v="0.5580000006854533"/>
  </r>
  <r>
    <n v="3"/>
    <n v="26"/>
    <n v="0.25"/>
    <x v="27"/>
    <n v="200"/>
    <x v="3"/>
    <n v="0.91250002384185791"/>
  </r>
  <r>
    <n v="3"/>
    <n v="27"/>
    <n v="0.41999998688697815"/>
    <x v="28"/>
    <n v="300"/>
    <x v="3"/>
    <n v="1.9151999161720283"/>
  </r>
  <r>
    <n v="3"/>
    <n v="28"/>
    <n v="0.25"/>
    <x v="29"/>
    <n v="450"/>
    <x v="3"/>
    <n v="0.86250001192092896"/>
  </r>
  <r>
    <n v="3"/>
    <n v="7"/>
    <n v="0.44999998807907104"/>
    <x v="6"/>
    <n v="300"/>
    <x v="3"/>
    <n v="0.1034999991357326"/>
  </r>
  <r>
    <n v="3"/>
    <n v="8"/>
    <n v="0.56000000238418579"/>
    <x v="23"/>
    <n v="120"/>
    <x v="3"/>
    <n v="4.060000017285347"/>
  </r>
  <r>
    <n v="6"/>
    <n v="29"/>
    <n v="0.56000000238418579"/>
    <x v="30"/>
    <n v="150"/>
    <x v="4"/>
    <n v="3.6231998979330058"/>
  </r>
  <r>
    <n v="6"/>
    <n v="30"/>
    <n v="0.31999999284744263"/>
    <x v="31"/>
    <n v="500"/>
    <x v="4"/>
    <n v="0.59839998815059658"/>
  </r>
  <r>
    <n v="6"/>
    <n v="21"/>
    <n v="0.44999998807907104"/>
    <x v="2"/>
    <n v="450"/>
    <x v="4"/>
    <n v="2.9924999636411656"/>
  </r>
  <r>
    <n v="6"/>
    <n v="5"/>
    <n v="0.36000001430511475"/>
    <x v="4"/>
    <n v="500"/>
    <x v="4"/>
    <n v="0.20160000886917118"/>
  </r>
  <r>
    <n v="6"/>
    <n v="25"/>
    <n v="5.000000074505806E-2"/>
    <x v="26"/>
    <n v="300"/>
    <x v="4"/>
    <n v="0.27900000034272665"/>
  </r>
  <r>
    <n v="6"/>
    <n v="11"/>
    <n v="0.11999999731779099"/>
    <x v="9"/>
    <n v="40"/>
    <x v="4"/>
    <n v="1.5311999932408327"/>
  </r>
  <r>
    <n v="6"/>
    <n v="7"/>
    <n v="0.15000000596046448"/>
    <x v="6"/>
    <n v="300"/>
    <x v="4"/>
    <n v="3.4500001996755625E-2"/>
  </r>
  <r>
    <n v="6"/>
    <n v="8"/>
    <n v="0.10000000149011612"/>
    <x v="23"/>
    <n v="120"/>
    <x v="4"/>
    <n v="0.72500001080334187"/>
  </r>
  <r>
    <n v="7"/>
    <n v="31"/>
    <n v="0.55000001192092896"/>
    <x v="32"/>
    <n v="100"/>
    <x v="5"/>
    <n v="4.0974999839067436"/>
  </r>
  <r>
    <n v="7"/>
    <n v="21"/>
    <n v="0.41999998688697815"/>
    <x v="2"/>
    <n v="450"/>
    <x v="5"/>
    <n v="2.7929999528527247"/>
  </r>
  <r>
    <n v="7"/>
    <n v="28"/>
    <n v="0.20000000298023224"/>
    <x v="29"/>
    <n v="450"/>
    <x v="5"/>
    <n v="0.69000001981854453"/>
  </r>
  <r>
    <n v="7"/>
    <n v="27"/>
    <n v="0.33000001311302185"/>
    <x v="28"/>
    <n v="300"/>
    <x v="5"/>
    <n v="1.5048000409126274"/>
  </r>
  <r>
    <n v="7"/>
    <n v="14"/>
    <n v="0.20000000298023224"/>
    <x v="12"/>
    <n v="200"/>
    <x v="5"/>
    <n v="0.51199999618530256"/>
  </r>
  <r>
    <n v="7"/>
    <n v="13"/>
    <n v="0.40000000596046448"/>
    <x v="11"/>
    <n v="750"/>
    <x v="5"/>
    <n v="0.22400000429153444"/>
  </r>
  <r>
    <n v="7"/>
    <n v="25"/>
    <n v="9.9999997764825821E-3"/>
    <x v="26"/>
    <n v="300"/>
    <x v="5"/>
    <n v="5.5799997989833372E-2"/>
  </r>
  <r>
    <n v="7"/>
    <n v="7"/>
    <n v="0.15000000596046448"/>
    <x v="6"/>
    <n v="300"/>
    <x v="5"/>
    <n v="3.4500001996755625E-2"/>
  </r>
  <r>
    <n v="7"/>
    <n v="8"/>
    <n v="0.10000000149011612"/>
    <x v="23"/>
    <n v="120"/>
    <x v="5"/>
    <n v="0.72500001080334187"/>
  </r>
  <r>
    <n v="7"/>
    <n v="42"/>
    <n v="0.11999999731779099"/>
    <x v="33"/>
    <n v="420"/>
    <x v="5"/>
    <n v="1.5072000166654576"/>
  </r>
  <r>
    <n v="4"/>
    <n v="32"/>
    <n v="0.60000002384185791"/>
    <x v="34"/>
    <n v="260"/>
    <x v="6"/>
    <n v="3.8220000832080814"/>
  </r>
  <r>
    <n v="4"/>
    <n v="3"/>
    <n v="0.44999998807907104"/>
    <x v="35"/>
    <n v="300"/>
    <x v="6"/>
    <n v="3.9914998427629484"/>
  </r>
  <r>
    <n v="4"/>
    <n v="28"/>
    <n v="0.31999999284744263"/>
    <x v="29"/>
    <n v="450"/>
    <x v="6"/>
    <n v="1.1039999905824658"/>
  </r>
  <r>
    <n v="4"/>
    <n v="14"/>
    <n v="0.34000000357627869"/>
    <x v="12"/>
    <n v="200"/>
    <x v="6"/>
    <n v="0.87039998970031718"/>
  </r>
  <r>
    <n v="4"/>
    <n v="27"/>
    <n v="0.23999999463558197"/>
    <x v="28"/>
    <n v="300"/>
    <x v="6"/>
    <n v="1.0943999618053439"/>
  </r>
  <r>
    <n v="4"/>
    <n v="33"/>
    <n v="0.14000000059604645"/>
    <x v="20"/>
    <n v="50"/>
    <x v="6"/>
    <n v="0.90299997714161861"/>
  </r>
  <r>
    <n v="4"/>
    <n v="13"/>
    <n v="0.2800000011920929"/>
    <x v="11"/>
    <n v="750"/>
    <x v="6"/>
    <n v="0.15680000133514405"/>
  </r>
  <r>
    <n v="4"/>
    <n v="42"/>
    <n v="0.11999999731779099"/>
    <x v="33"/>
    <n v="420"/>
    <x v="6"/>
    <n v="1.5072000166654576"/>
  </r>
  <r>
    <n v="4"/>
    <n v="7"/>
    <n v="0.23999999463558197"/>
    <x v="6"/>
    <n v="300"/>
    <x v="6"/>
    <n v="5.5199999767541863E-2"/>
  </r>
  <r>
    <n v="4"/>
    <n v="8"/>
    <n v="3.9999999105930328E-2"/>
    <x v="23"/>
    <n v="120"/>
    <x v="6"/>
    <n v="0.28999999351799488"/>
  </r>
  <r>
    <n v="5"/>
    <n v="20"/>
    <n v="0.27000001072883606"/>
    <x v="22"/>
    <n v="350"/>
    <x v="1"/>
    <n v="2.0466000607252113"/>
  </r>
  <r>
    <n v="5"/>
    <n v="36"/>
    <n v="0.30000001192092896"/>
    <x v="36"/>
    <n v="230"/>
    <x v="1"/>
    <n v="1.5900001204013847"/>
  </r>
  <r>
    <n v="5"/>
    <n v="37"/>
    <n v="0.20000000298023224"/>
    <x v="37"/>
    <n v="750"/>
    <x v="1"/>
    <n v="4.4000000655651093"/>
  </r>
  <r>
    <n v="5"/>
    <n v="26"/>
    <n v="0.2800000011920929"/>
    <x v="27"/>
    <n v="200"/>
    <x v="1"/>
    <n v="1.02200003105402"/>
  </r>
  <r>
    <n v="5"/>
    <n v="25"/>
    <n v="0.10000000149011612"/>
    <x v="26"/>
    <n v="300"/>
    <x v="1"/>
    <n v="0.5580000006854533"/>
  </r>
  <r>
    <n v="5"/>
    <n v="7"/>
    <n v="0.20000000298023224"/>
    <x v="6"/>
    <n v="300"/>
    <x v="1"/>
    <n v="4.6000001519918454E-2"/>
  </r>
  <r>
    <n v="5"/>
    <n v="8"/>
    <n v="5.000000074505806E-2"/>
    <x v="23"/>
    <n v="120"/>
    <x v="1"/>
    <n v="0.36250000540167093"/>
  </r>
  <r>
    <n v="8"/>
    <n v="39"/>
    <n v="0.68999999761581421"/>
    <x v="38"/>
    <n v="100"/>
    <x v="7"/>
    <n v="10.826099673056603"/>
  </r>
  <r>
    <n v="8"/>
    <n v="40"/>
    <n v="0.125"/>
    <x v="39"/>
    <n v="100"/>
    <x v="7"/>
    <n v="2.9337499141693115"/>
  </r>
  <r>
    <n v="8"/>
    <n v="7"/>
    <n v="0.15000000596046448"/>
    <x v="6"/>
    <n v="300"/>
    <x v="7"/>
    <n v="3.4500001996755625E-2"/>
  </r>
  <r>
    <n v="8"/>
    <n v="8"/>
    <n v="9.0000003576278687E-2"/>
    <x v="23"/>
    <n v="120"/>
    <x v="7"/>
    <n v="0.65250002592802048"/>
  </r>
  <r>
    <n v="2"/>
    <n v="42"/>
    <n v="3.9999999105930328E-2"/>
    <x v="33"/>
    <n v="420"/>
    <x v="2"/>
    <n v="0.5024000055551525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E46" firstHeaderRow="0" firstDataRow="1" firstDataCol="1"/>
  <pivotFields count="3">
    <pivotField axis="axisRow" showAll="0">
      <items count="4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t="default"/>
      </items>
    </pivotField>
    <pivotField dataField="1" showAll="0"/>
    <pivotField dataField="1" showAll="0"/>
  </pivotFields>
  <rowFields count="1">
    <field x="0"/>
  </rowFields>
  <rowItems count="43">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t="grand">
      <x/>
    </i>
  </rowItems>
  <colFields count="1">
    <field x="-2"/>
  </colFields>
  <colItems count="4">
    <i>
      <x/>
    </i>
    <i i="1">
      <x v="1"/>
    </i>
    <i i="2">
      <x v="2"/>
    </i>
    <i i="3">
      <x v="3"/>
    </i>
  </colItems>
  <dataFields count="4">
    <dataField name="Prix moins cher" fld="2" subtotal="min" baseField="0" baseItem="0" numFmtId="166"/>
    <dataField name="Fournisseur moins cher" fld="1" subtotal="max" baseField="0" baseItem="0"/>
    <dataField name="Max de PrixAchat" fld="2" subtotal="max" baseField="0" baseItem="0" numFmtId="166"/>
    <dataField name="Fournisseur plus cher" fld="1" subtotal="min"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4" cacheId="1"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C87" firstHeaderRow="0" firstDataRow="1" firstDataCol="1"/>
  <pivotFields count="7">
    <pivotField showAll="0"/>
    <pivotField showAll="0"/>
    <pivotField showAll="0"/>
    <pivotField axis="axisRow" showAll="0">
      <items count="41">
        <item x="13"/>
        <item x="26"/>
        <item x="33"/>
        <item x="20"/>
        <item x="17"/>
        <item x="11"/>
        <item x="8"/>
        <item x="29"/>
        <item x="21"/>
        <item x="24"/>
        <item x="0"/>
        <item x="14"/>
        <item x="4"/>
        <item x="16"/>
        <item x="27"/>
        <item x="15"/>
        <item x="3"/>
        <item x="39"/>
        <item x="37"/>
        <item x="18"/>
        <item x="31"/>
        <item x="1"/>
        <item x="28"/>
        <item x="10"/>
        <item x="38"/>
        <item x="19"/>
        <item x="32"/>
        <item x="12"/>
        <item x="25"/>
        <item x="7"/>
        <item x="36"/>
        <item x="23"/>
        <item x="6"/>
        <item x="5"/>
        <item x="9"/>
        <item x="30"/>
        <item x="34"/>
        <item x="22"/>
        <item x="2"/>
        <item x="35"/>
        <item t="default"/>
      </items>
    </pivotField>
    <pivotField showAll="0"/>
    <pivotField axis="axisRow" showAll="0">
      <items count="9">
        <item x="0"/>
        <item x="2"/>
        <item x="3"/>
        <item x="4"/>
        <item x="5"/>
        <item x="6"/>
        <item x="7"/>
        <item x="1"/>
        <item t="default"/>
      </items>
    </pivotField>
    <pivotField dataField="1" numFmtId="167" showAll="0"/>
  </pivotFields>
  <rowFields count="2">
    <field x="5"/>
    <field x="3"/>
  </rowFields>
  <rowItems count="84">
    <i>
      <x/>
    </i>
    <i r="1">
      <x/>
    </i>
    <i r="1">
      <x v="5"/>
    </i>
    <i r="1">
      <x v="6"/>
    </i>
    <i r="1">
      <x v="10"/>
    </i>
    <i r="1">
      <x v="12"/>
    </i>
    <i r="1">
      <x v="16"/>
    </i>
    <i r="1">
      <x v="21"/>
    </i>
    <i r="1">
      <x v="23"/>
    </i>
    <i r="1">
      <x v="27"/>
    </i>
    <i r="1">
      <x v="29"/>
    </i>
    <i r="1">
      <x v="32"/>
    </i>
    <i r="1">
      <x v="33"/>
    </i>
    <i r="1">
      <x v="34"/>
    </i>
    <i r="1">
      <x v="38"/>
    </i>
    <i>
      <x v="1"/>
    </i>
    <i r="1">
      <x v="2"/>
    </i>
    <i r="1">
      <x v="3"/>
    </i>
    <i r="1">
      <x v="4"/>
    </i>
    <i r="1">
      <x v="8"/>
    </i>
    <i r="1">
      <x v="19"/>
    </i>
    <i r="1">
      <x v="25"/>
    </i>
    <i r="1">
      <x v="31"/>
    </i>
    <i r="1">
      <x v="32"/>
    </i>
    <i r="1">
      <x v="37"/>
    </i>
    <i>
      <x v="2"/>
    </i>
    <i r="1">
      <x v="1"/>
    </i>
    <i r="1">
      <x v="7"/>
    </i>
    <i r="1">
      <x v="9"/>
    </i>
    <i r="1">
      <x v="13"/>
    </i>
    <i r="1">
      <x v="14"/>
    </i>
    <i r="1">
      <x v="22"/>
    </i>
    <i r="1">
      <x v="28"/>
    </i>
    <i r="1">
      <x v="31"/>
    </i>
    <i r="1">
      <x v="32"/>
    </i>
    <i r="1">
      <x v="37"/>
    </i>
    <i>
      <x v="3"/>
    </i>
    <i r="1">
      <x v="1"/>
    </i>
    <i r="1">
      <x v="12"/>
    </i>
    <i r="1">
      <x v="20"/>
    </i>
    <i r="1">
      <x v="31"/>
    </i>
    <i r="1">
      <x v="32"/>
    </i>
    <i r="1">
      <x v="34"/>
    </i>
    <i r="1">
      <x v="35"/>
    </i>
    <i r="1">
      <x v="38"/>
    </i>
    <i>
      <x v="4"/>
    </i>
    <i r="1">
      <x v="1"/>
    </i>
    <i r="1">
      <x v="2"/>
    </i>
    <i r="1">
      <x v="5"/>
    </i>
    <i r="1">
      <x v="7"/>
    </i>
    <i r="1">
      <x v="22"/>
    </i>
    <i r="1">
      <x v="26"/>
    </i>
    <i r="1">
      <x v="27"/>
    </i>
    <i r="1">
      <x v="31"/>
    </i>
    <i r="1">
      <x v="32"/>
    </i>
    <i r="1">
      <x v="38"/>
    </i>
    <i>
      <x v="5"/>
    </i>
    <i r="1">
      <x v="2"/>
    </i>
    <i r="1">
      <x v="3"/>
    </i>
    <i r="1">
      <x v="5"/>
    </i>
    <i r="1">
      <x v="7"/>
    </i>
    <i r="1">
      <x v="22"/>
    </i>
    <i r="1">
      <x v="27"/>
    </i>
    <i r="1">
      <x v="31"/>
    </i>
    <i r="1">
      <x v="32"/>
    </i>
    <i r="1">
      <x v="36"/>
    </i>
    <i r="1">
      <x v="39"/>
    </i>
    <i>
      <x v="6"/>
    </i>
    <i r="1">
      <x v="17"/>
    </i>
    <i r="1">
      <x v="24"/>
    </i>
    <i r="1">
      <x v="31"/>
    </i>
    <i r="1">
      <x v="32"/>
    </i>
    <i>
      <x v="7"/>
    </i>
    <i r="1">
      <x v="1"/>
    </i>
    <i r="1">
      <x v="11"/>
    </i>
    <i r="1">
      <x v="13"/>
    </i>
    <i r="1">
      <x v="14"/>
    </i>
    <i r="1">
      <x v="15"/>
    </i>
    <i r="1">
      <x v="18"/>
    </i>
    <i r="1">
      <x v="30"/>
    </i>
    <i r="1">
      <x v="31"/>
    </i>
    <i r="1">
      <x v="32"/>
    </i>
    <i r="1">
      <x v="37"/>
    </i>
    <i t="grand">
      <x/>
    </i>
  </rowItems>
  <colFields count="1">
    <field x="-2"/>
  </colFields>
  <colItems count="2">
    <i>
      <x/>
    </i>
    <i i="1">
      <x v="1"/>
    </i>
  </colItems>
  <dataFields count="2">
    <dataField name="Somme de PrixMatPrem" fld="6" baseField="0" baseItem="0" numFmtId="164"/>
    <dataField name="Somme de PrixMatPrem2" fld="6" baseField="3" baseItem="10" numFmtId="10">
      <extLst>
        <ext xmlns:x14="http://schemas.microsoft.com/office/spreadsheetml/2009/9/main" uri="{E15A36E0-9728-4e99-A89B-3F7291B0FE68}">
          <x14:dataField pivotShowAs="percentOfParentRow"/>
        </ext>
      </extLst>
    </dataField>
  </dataFields>
  <formats count="4">
    <format dxfId="3">
      <pivotArea collapsedLevelsAreSubtotals="1" fieldPosition="0">
        <references count="1">
          <reference field="5" count="1">
            <x v="0"/>
          </reference>
        </references>
      </pivotArea>
    </format>
    <format dxfId="2">
      <pivotArea collapsedLevelsAreSubtotals="1" fieldPosition="0">
        <references count="2">
          <reference field="3" count="1">
            <x v="0"/>
          </reference>
          <reference field="5" count="1" selected="0">
            <x v="0"/>
          </reference>
        </references>
      </pivotArea>
    </format>
    <format dxfId="1">
      <pivotArea outline="0" fieldPosition="0">
        <references count="1">
          <reference field="4294967294" count="1">
            <x v="0"/>
          </reference>
        </references>
      </pivotArea>
    </format>
    <format dxfId="0">
      <pivotArea outline="0" fieldPosition="0">
        <references count="1">
          <reference field="4294967294" count="1">
            <x v="1"/>
          </reference>
        </references>
      </pivotArea>
    </format>
  </formats>
  <conditionalFormats count="8">
    <conditionalFormat type="all" priority="9">
      <pivotAreas count="1">
        <pivotArea type="data" collapsedLevelsAreSubtotals="1" fieldPosition="0">
          <references count="3">
            <reference field="4294967294" count="1" selected="0">
              <x v="1"/>
            </reference>
            <reference field="3" count="14">
              <x v="0"/>
              <x v="5"/>
              <x v="6"/>
              <x v="10"/>
              <x v="12"/>
              <x v="16"/>
              <x v="21"/>
              <x v="23"/>
              <x v="27"/>
              <x v="29"/>
              <x v="32"/>
              <x v="33"/>
              <x v="34"/>
              <x v="38"/>
            </reference>
            <reference field="5" count="1" selected="0">
              <x v="0"/>
            </reference>
          </references>
        </pivotArea>
      </pivotAreas>
    </conditionalFormat>
    <conditionalFormat type="all" priority="7">
      <pivotAreas count="1">
        <pivotArea type="data" collapsedLevelsAreSubtotals="1" fieldPosition="0">
          <references count="3">
            <reference field="4294967294" count="1" selected="0">
              <x v="1"/>
            </reference>
            <reference field="3" count="9">
              <x v="2"/>
              <x v="3"/>
              <x v="4"/>
              <x v="8"/>
              <x v="19"/>
              <x v="25"/>
              <x v="31"/>
              <x v="32"/>
              <x v="37"/>
            </reference>
            <reference field="5" count="1" selected="0">
              <x v="1"/>
            </reference>
          </references>
        </pivotArea>
      </pivotAreas>
    </conditionalFormat>
    <conditionalFormat type="all" priority="6">
      <pivotAreas count="1">
        <pivotArea type="data" collapsedLevelsAreSubtotals="1" fieldPosition="0">
          <references count="3">
            <reference field="4294967294" count="1" selected="0">
              <x v="1"/>
            </reference>
            <reference field="3" count="10">
              <x v="1"/>
              <x v="7"/>
              <x v="9"/>
              <x v="13"/>
              <x v="14"/>
              <x v="22"/>
              <x v="28"/>
              <x v="31"/>
              <x v="32"/>
              <x v="37"/>
            </reference>
            <reference field="5" count="1" selected="0">
              <x v="2"/>
            </reference>
          </references>
        </pivotArea>
      </pivotAreas>
    </conditionalFormat>
    <conditionalFormat type="all" priority="5">
      <pivotAreas count="1">
        <pivotArea type="data" collapsedLevelsAreSubtotals="1" fieldPosition="0">
          <references count="3">
            <reference field="4294967294" count="1" selected="0">
              <x v="1"/>
            </reference>
            <reference field="3" count="8">
              <x v="1"/>
              <x v="12"/>
              <x v="20"/>
              <x v="31"/>
              <x v="32"/>
              <x v="34"/>
              <x v="35"/>
              <x v="38"/>
            </reference>
            <reference field="5" count="1" selected="0">
              <x v="3"/>
            </reference>
          </references>
        </pivotArea>
      </pivotAreas>
    </conditionalFormat>
    <conditionalFormat type="all" priority="4">
      <pivotAreas count="1">
        <pivotArea type="data" collapsedLevelsAreSubtotals="1" fieldPosition="0">
          <references count="3">
            <reference field="4294967294" count="1" selected="0">
              <x v="1"/>
            </reference>
            <reference field="3" count="10">
              <x v="1"/>
              <x v="2"/>
              <x v="5"/>
              <x v="7"/>
              <x v="22"/>
              <x v="26"/>
              <x v="27"/>
              <x v="31"/>
              <x v="32"/>
              <x v="38"/>
            </reference>
            <reference field="5" count="1" selected="0">
              <x v="4"/>
            </reference>
          </references>
        </pivotArea>
      </pivotAreas>
    </conditionalFormat>
    <conditionalFormat type="all" priority="3">
      <pivotAreas count="1">
        <pivotArea type="data" collapsedLevelsAreSubtotals="1" fieldPosition="0">
          <references count="3">
            <reference field="4294967294" count="1" selected="0">
              <x v="1"/>
            </reference>
            <reference field="3" count="10">
              <x v="2"/>
              <x v="3"/>
              <x v="5"/>
              <x v="7"/>
              <x v="22"/>
              <x v="27"/>
              <x v="31"/>
              <x v="32"/>
              <x v="36"/>
              <x v="39"/>
            </reference>
            <reference field="5" count="1" selected="0">
              <x v="5"/>
            </reference>
          </references>
        </pivotArea>
      </pivotAreas>
    </conditionalFormat>
    <conditionalFormat type="all" priority="2">
      <pivotAreas count="1">
        <pivotArea type="data" collapsedLevelsAreSubtotals="1" fieldPosition="0">
          <references count="3">
            <reference field="4294967294" count="1" selected="0">
              <x v="1"/>
            </reference>
            <reference field="3" count="4">
              <x v="17"/>
              <x v="24"/>
              <x v="31"/>
              <x v="32"/>
            </reference>
            <reference field="5" count="1" selected="0">
              <x v="6"/>
            </reference>
          </references>
        </pivotArea>
      </pivotAreas>
    </conditionalFormat>
    <conditionalFormat type="all" priority="1">
      <pivotAreas count="1">
        <pivotArea type="data" collapsedLevelsAreSubtotals="1" fieldPosition="0">
          <references count="3">
            <reference field="4294967294" count="1" selected="0">
              <x v="1"/>
            </reference>
            <reference field="3" count="10">
              <x v="1"/>
              <x v="11"/>
              <x v="13"/>
              <x v="14"/>
              <x v="15"/>
              <x v="18"/>
              <x v="30"/>
              <x v="31"/>
              <x v="32"/>
              <x v="37"/>
            </reference>
            <reference field="5" count="1" selected="0">
              <x v="7"/>
            </reference>
          </references>
        </pivotArea>
      </pivotAreas>
    </conditionalFormat>
  </conditional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queryTables/queryTable1.xml><?xml version="1.0" encoding="utf-8"?>
<queryTable xmlns="http://schemas.openxmlformats.org/spreadsheetml/2006/main" name="Gestion_1" connectionId="1" autoFormatId="16" applyNumberFormats="0" applyBorderFormats="0" applyFontFormats="0" applyPatternFormats="0" applyAlignmentFormats="0" applyWidthHeightFormats="0">
  <queryTableRefresh nextId="2">
    <queryTableFields count="1">
      <queryTableField id="1" name="LIEUSTOCKAGE" tableColumnId="1"/>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5" name="Tableau_Gestion816" displayName="Tableau_Gestion816" ref="I3:I11" tableType="queryTable" totalsRowShown="0">
  <autoFilter ref="I3:I11"/>
  <tableColumns count="1">
    <tableColumn id="1" uniqueName="1" name="LIEUSTOCKAGE" queryTableField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comments" Target="../comments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13"/>
  <sheetViews>
    <sheetView topLeftCell="F1" workbookViewId="0">
      <selection activeCell="M21" sqref="M21"/>
    </sheetView>
  </sheetViews>
  <sheetFormatPr baseColWidth="10" defaultRowHeight="15" x14ac:dyDescent="0.25"/>
  <cols>
    <col min="1" max="1" width="12.28515625" bestFit="1" customWidth="1"/>
    <col min="2" max="2" width="10.140625" bestFit="1" customWidth="1"/>
    <col min="3" max="3" width="10.7109375" bestFit="1" customWidth="1"/>
    <col min="5" max="5" width="18.140625" bestFit="1" customWidth="1"/>
    <col min="7" max="7" width="23.7109375" bestFit="1" customWidth="1"/>
    <col min="9" max="9" width="16.7109375" bestFit="1" customWidth="1"/>
    <col min="12" max="12" width="12.85546875" bestFit="1" customWidth="1"/>
    <col min="14" max="14" width="27.5703125" bestFit="1" customWidth="1"/>
  </cols>
  <sheetData>
    <row r="1" spans="1:14" x14ac:dyDescent="0.25">
      <c r="A1" s="58" t="s">
        <v>314</v>
      </c>
      <c r="B1" s="58"/>
      <c r="C1" s="58"/>
      <c r="E1" s="8" t="s">
        <v>315</v>
      </c>
      <c r="G1" s="8" t="s">
        <v>316</v>
      </c>
      <c r="I1" s="8" t="s">
        <v>317</v>
      </c>
      <c r="K1" s="58" t="s">
        <v>318</v>
      </c>
      <c r="L1" s="58"/>
    </row>
    <row r="3" spans="1:14" x14ac:dyDescent="0.25">
      <c r="A3" s="9" t="s">
        <v>0</v>
      </c>
      <c r="B3" s="10" t="s">
        <v>1</v>
      </c>
      <c r="C3" s="11" t="s">
        <v>2</v>
      </c>
      <c r="E3" s="18" t="s">
        <v>7</v>
      </c>
      <c r="G3" s="18" t="s">
        <v>18</v>
      </c>
      <c r="I3" t="s">
        <v>155</v>
      </c>
      <c r="K3" s="9" t="s">
        <v>249</v>
      </c>
      <c r="L3" s="11" t="s">
        <v>300</v>
      </c>
      <c r="N3" s="11" t="s">
        <v>341</v>
      </c>
    </row>
    <row r="4" spans="1:14" x14ac:dyDescent="0.25">
      <c r="A4" s="12">
        <v>1</v>
      </c>
      <c r="B4" s="13" t="s">
        <v>3</v>
      </c>
      <c r="C4" s="14">
        <v>31876</v>
      </c>
      <c r="E4" s="19" t="s">
        <v>8</v>
      </c>
      <c r="G4" s="19" t="s">
        <v>19</v>
      </c>
      <c r="I4" t="s">
        <v>156</v>
      </c>
      <c r="K4" s="12">
        <v>1</v>
      </c>
      <c r="L4" s="22" t="s">
        <v>301</v>
      </c>
      <c r="N4" s="23" t="s">
        <v>242</v>
      </c>
    </row>
    <row r="5" spans="1:14" x14ac:dyDescent="0.25">
      <c r="A5" s="15">
        <v>2</v>
      </c>
      <c r="B5" s="16" t="s">
        <v>4</v>
      </c>
      <c r="C5" s="17">
        <v>37025</v>
      </c>
      <c r="E5" s="20" t="s">
        <v>9</v>
      </c>
      <c r="G5" s="20" t="s">
        <v>20</v>
      </c>
      <c r="I5" t="s">
        <v>157</v>
      </c>
      <c r="K5" s="15">
        <v>2</v>
      </c>
      <c r="L5" s="23" t="s">
        <v>302</v>
      </c>
      <c r="N5" s="23" t="s">
        <v>243</v>
      </c>
    </row>
    <row r="6" spans="1:14" x14ac:dyDescent="0.25">
      <c r="A6" s="12">
        <v>3</v>
      </c>
      <c r="B6" s="13" t="s">
        <v>5</v>
      </c>
      <c r="C6" s="14">
        <v>33103</v>
      </c>
      <c r="E6" s="19" t="s">
        <v>10</v>
      </c>
      <c r="G6" s="19" t="s">
        <v>21</v>
      </c>
      <c r="I6" t="s">
        <v>158</v>
      </c>
      <c r="K6" s="12">
        <v>3</v>
      </c>
      <c r="L6" s="22" t="s">
        <v>303</v>
      </c>
      <c r="N6" s="23" t="s">
        <v>244</v>
      </c>
    </row>
    <row r="7" spans="1:14" x14ac:dyDescent="0.25">
      <c r="A7" s="2">
        <v>4</v>
      </c>
      <c r="B7" s="3" t="s">
        <v>6</v>
      </c>
      <c r="C7" s="4">
        <v>40878</v>
      </c>
      <c r="E7" s="20" t="s">
        <v>11</v>
      </c>
      <c r="G7" s="20" t="s">
        <v>22</v>
      </c>
      <c r="I7" t="s">
        <v>159</v>
      </c>
      <c r="K7" s="15">
        <v>4</v>
      </c>
      <c r="L7" s="23" t="s">
        <v>304</v>
      </c>
      <c r="N7" s="23" t="s">
        <v>245</v>
      </c>
    </row>
    <row r="8" spans="1:14" x14ac:dyDescent="0.25">
      <c r="E8" s="19" t="s">
        <v>12</v>
      </c>
      <c r="G8" s="5" t="s">
        <v>23</v>
      </c>
      <c r="I8" t="s">
        <v>160</v>
      </c>
      <c r="K8" s="1">
        <v>5</v>
      </c>
      <c r="L8" s="7" t="s">
        <v>305</v>
      </c>
      <c r="N8" s="22" t="s">
        <v>246</v>
      </c>
    </row>
    <row r="9" spans="1:14" x14ac:dyDescent="0.25">
      <c r="E9" s="20" t="s">
        <v>13</v>
      </c>
      <c r="I9" t="s">
        <v>161</v>
      </c>
      <c r="N9" s="23" t="s">
        <v>247</v>
      </c>
    </row>
    <row r="10" spans="1:14" x14ac:dyDescent="0.25">
      <c r="E10" s="19" t="s">
        <v>14</v>
      </c>
      <c r="I10" t="s">
        <v>162</v>
      </c>
      <c r="N10" t="s">
        <v>322</v>
      </c>
    </row>
    <row r="11" spans="1:14" x14ac:dyDescent="0.25">
      <c r="E11" s="20" t="s">
        <v>15</v>
      </c>
      <c r="I11" t="s">
        <v>163</v>
      </c>
    </row>
    <row r="12" spans="1:14" x14ac:dyDescent="0.25">
      <c r="E12" s="19" t="s">
        <v>16</v>
      </c>
    </row>
    <row r="13" spans="1:14" x14ac:dyDescent="0.25">
      <c r="E13" s="6" t="s">
        <v>17</v>
      </c>
    </row>
  </sheetData>
  <mergeCells count="2">
    <mergeCell ref="A1:C1"/>
    <mergeCell ref="K1:L1"/>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9"/>
  </sheetPr>
  <dimension ref="A1:J1500"/>
  <sheetViews>
    <sheetView workbookViewId="0">
      <selection activeCell="B17" sqref="B17"/>
    </sheetView>
  </sheetViews>
  <sheetFormatPr baseColWidth="10" defaultRowHeight="15" x14ac:dyDescent="0.25"/>
  <cols>
    <col min="1" max="1" width="18.42578125" bestFit="1" customWidth="1"/>
    <col min="2" max="2" width="28.28515625" bestFit="1" customWidth="1"/>
    <col min="3" max="3" width="20.5703125" bestFit="1" customWidth="1"/>
    <col min="4" max="4" width="6" bestFit="1" customWidth="1"/>
    <col min="5" max="5" width="20.7109375" bestFit="1" customWidth="1"/>
    <col min="6" max="7" width="11" bestFit="1" customWidth="1"/>
    <col min="8" max="9" width="10.28515625" bestFit="1" customWidth="1"/>
    <col min="10" max="10" width="17.85546875" bestFit="1" customWidth="1"/>
  </cols>
  <sheetData>
    <row r="1" spans="1:10" x14ac:dyDescent="0.25">
      <c r="A1" s="9" t="s">
        <v>24</v>
      </c>
      <c r="B1" s="10" t="s">
        <v>25</v>
      </c>
      <c r="C1" s="10" t="s">
        <v>26</v>
      </c>
      <c r="D1" s="10" t="s">
        <v>27</v>
      </c>
      <c r="E1" s="10" t="s">
        <v>28</v>
      </c>
      <c r="F1" s="10" t="s">
        <v>29</v>
      </c>
      <c r="G1" s="10" t="s">
        <v>30</v>
      </c>
      <c r="H1" s="10" t="s">
        <v>31</v>
      </c>
      <c r="I1" s="10" t="s">
        <v>32</v>
      </c>
      <c r="J1" s="11" t="s">
        <v>33</v>
      </c>
    </row>
    <row r="2" spans="1:10" x14ac:dyDescent="0.25">
      <c r="A2" s="55">
        <v>1</v>
      </c>
      <c r="B2" s="13" t="s">
        <v>34</v>
      </c>
      <c r="C2" s="13" t="s">
        <v>35</v>
      </c>
      <c r="D2" s="13" t="s">
        <v>36</v>
      </c>
      <c r="E2" s="13" t="s">
        <v>37</v>
      </c>
      <c r="F2" s="13" t="s">
        <v>38</v>
      </c>
      <c r="G2" s="13" t="s">
        <v>39</v>
      </c>
      <c r="H2" s="13" t="b">
        <v>1</v>
      </c>
      <c r="I2" s="13" t="b">
        <v>1</v>
      </c>
      <c r="J2" s="22" t="s">
        <v>16</v>
      </c>
    </row>
    <row r="3" spans="1:10" x14ac:dyDescent="0.25">
      <c r="A3" s="55">
        <v>2</v>
      </c>
      <c r="B3" s="16" t="s">
        <v>40</v>
      </c>
      <c r="C3" s="16" t="s">
        <v>41</v>
      </c>
      <c r="D3" s="16" t="s">
        <v>42</v>
      </c>
      <c r="E3" s="16" t="s">
        <v>43</v>
      </c>
      <c r="F3" s="16" t="s">
        <v>44</v>
      </c>
      <c r="G3" s="16" t="s">
        <v>45</v>
      </c>
      <c r="H3" s="16" t="b">
        <v>0</v>
      </c>
      <c r="I3" s="16" t="b">
        <v>0</v>
      </c>
      <c r="J3" s="23" t="s">
        <v>12</v>
      </c>
    </row>
    <row r="4" spans="1:10" x14ac:dyDescent="0.25">
      <c r="A4" s="55">
        <v>3</v>
      </c>
      <c r="B4" s="13" t="s">
        <v>46</v>
      </c>
      <c r="C4" s="13" t="s">
        <v>47</v>
      </c>
      <c r="D4" s="13" t="s">
        <v>48</v>
      </c>
      <c r="E4" s="13" t="s">
        <v>49</v>
      </c>
      <c r="F4" s="13" t="s">
        <v>50</v>
      </c>
      <c r="G4" s="13" t="s">
        <v>51</v>
      </c>
      <c r="H4" s="13" t="b">
        <v>1</v>
      </c>
      <c r="I4" s="13" t="b">
        <v>1</v>
      </c>
      <c r="J4" s="22" t="s">
        <v>11</v>
      </c>
    </row>
    <row r="5" spans="1:10" x14ac:dyDescent="0.25">
      <c r="A5" s="55">
        <v>4</v>
      </c>
      <c r="B5" s="16" t="s">
        <v>52</v>
      </c>
      <c r="C5" s="16" t="s">
        <v>53</v>
      </c>
      <c r="D5" s="16" t="s">
        <v>54</v>
      </c>
      <c r="E5" s="16" t="s">
        <v>55</v>
      </c>
      <c r="F5" s="16" t="s">
        <v>56</v>
      </c>
      <c r="G5" s="16" t="s">
        <v>57</v>
      </c>
      <c r="H5" s="16" t="b">
        <v>0</v>
      </c>
      <c r="I5" s="16" t="b">
        <v>1</v>
      </c>
      <c r="J5" s="23" t="s">
        <v>9</v>
      </c>
    </row>
    <row r="6" spans="1:10" x14ac:dyDescent="0.25">
      <c r="A6" s="55">
        <v>5</v>
      </c>
      <c r="B6" s="13" t="s">
        <v>58</v>
      </c>
      <c r="C6" s="13" t="s">
        <v>59</v>
      </c>
      <c r="D6" s="13" t="s">
        <v>60</v>
      </c>
      <c r="E6" s="13" t="s">
        <v>61</v>
      </c>
      <c r="F6" s="13" t="s">
        <v>62</v>
      </c>
      <c r="G6" s="13" t="s">
        <v>63</v>
      </c>
      <c r="H6" s="13" t="b">
        <v>1</v>
      </c>
      <c r="I6" s="13" t="b">
        <v>0</v>
      </c>
      <c r="J6" s="22" t="s">
        <v>12</v>
      </c>
    </row>
    <row r="7" spans="1:10" x14ac:dyDescent="0.25">
      <c r="A7" s="55">
        <v>6</v>
      </c>
      <c r="B7" s="16" t="s">
        <v>64</v>
      </c>
      <c r="C7" s="16" t="s">
        <v>65</v>
      </c>
      <c r="D7" s="16" t="s">
        <v>66</v>
      </c>
      <c r="E7" s="16" t="s">
        <v>67</v>
      </c>
      <c r="F7" s="16" t="s">
        <v>68</v>
      </c>
      <c r="G7" s="16" t="s">
        <v>69</v>
      </c>
      <c r="H7" s="16" t="b">
        <v>0</v>
      </c>
      <c r="I7" s="16" t="b">
        <v>1</v>
      </c>
      <c r="J7" s="23" t="s">
        <v>13</v>
      </c>
    </row>
    <row r="8" spans="1:10" x14ac:dyDescent="0.25">
      <c r="A8" s="55">
        <v>7</v>
      </c>
      <c r="B8" s="13" t="s">
        <v>70</v>
      </c>
      <c r="C8" s="13" t="s">
        <v>71</v>
      </c>
      <c r="D8" s="13" t="s">
        <v>72</v>
      </c>
      <c r="E8" s="13" t="s">
        <v>73</v>
      </c>
      <c r="F8" s="13" t="s">
        <v>74</v>
      </c>
      <c r="G8" s="13" t="s">
        <v>75</v>
      </c>
      <c r="H8" s="13" t="b">
        <v>0</v>
      </c>
      <c r="I8" s="13" t="b">
        <v>0</v>
      </c>
      <c r="J8" s="22" t="s">
        <v>16</v>
      </c>
    </row>
    <row r="9" spans="1:10" x14ac:dyDescent="0.25">
      <c r="A9" s="55">
        <v>8</v>
      </c>
      <c r="B9" s="16" t="s">
        <v>76</v>
      </c>
      <c r="C9" s="16" t="s">
        <v>77</v>
      </c>
      <c r="D9" s="16" t="s">
        <v>78</v>
      </c>
      <c r="E9" s="16" t="s">
        <v>79</v>
      </c>
      <c r="F9" s="16" t="s">
        <v>80</v>
      </c>
      <c r="G9" s="16" t="s">
        <v>81</v>
      </c>
      <c r="H9" s="16" t="b">
        <v>1</v>
      </c>
      <c r="I9" s="16" t="b">
        <v>1</v>
      </c>
      <c r="J9" s="23" t="s">
        <v>8</v>
      </c>
    </row>
    <row r="10" spans="1:10" x14ac:dyDescent="0.25">
      <c r="A10" s="55">
        <v>9</v>
      </c>
      <c r="B10" s="13" t="s">
        <v>82</v>
      </c>
      <c r="C10" s="13" t="s">
        <v>83</v>
      </c>
      <c r="D10" s="13" t="s">
        <v>84</v>
      </c>
      <c r="E10" s="13" t="s">
        <v>85</v>
      </c>
      <c r="F10" s="13" t="s">
        <v>86</v>
      </c>
      <c r="G10" s="13" t="s">
        <v>63</v>
      </c>
      <c r="H10" s="13" t="b">
        <v>0</v>
      </c>
      <c r="I10" s="13" t="b">
        <v>0</v>
      </c>
      <c r="J10" s="22" t="s">
        <v>17</v>
      </c>
    </row>
    <row r="11" spans="1:10" x14ac:dyDescent="0.25">
      <c r="A11" s="55">
        <v>10</v>
      </c>
      <c r="B11" s="16" t="s">
        <v>87</v>
      </c>
      <c r="C11" s="16" t="s">
        <v>88</v>
      </c>
      <c r="D11" s="16" t="s">
        <v>89</v>
      </c>
      <c r="E11" s="16" t="s">
        <v>90</v>
      </c>
      <c r="F11" s="16" t="s">
        <v>91</v>
      </c>
      <c r="G11" s="16" t="s">
        <v>92</v>
      </c>
      <c r="H11" s="16" t="b">
        <v>0</v>
      </c>
      <c r="I11" s="16" t="b">
        <v>0</v>
      </c>
      <c r="J11" s="23" t="s">
        <v>17</v>
      </c>
    </row>
    <row r="12" spans="1:10" x14ac:dyDescent="0.25">
      <c r="A12" s="55">
        <v>11</v>
      </c>
      <c r="B12" s="13" t="s">
        <v>93</v>
      </c>
      <c r="C12" s="13" t="s">
        <v>94</v>
      </c>
      <c r="D12" s="13" t="s">
        <v>95</v>
      </c>
      <c r="E12" s="13" t="s">
        <v>96</v>
      </c>
      <c r="F12" s="13" t="s">
        <v>97</v>
      </c>
      <c r="G12" s="13" t="s">
        <v>98</v>
      </c>
      <c r="H12" s="13" t="b">
        <v>1</v>
      </c>
      <c r="I12" s="13" t="b">
        <v>1</v>
      </c>
      <c r="J12" s="22" t="s">
        <v>16</v>
      </c>
    </row>
    <row r="13" spans="1:10" x14ac:dyDescent="0.25">
      <c r="A13" s="55">
        <v>12</v>
      </c>
      <c r="B13" s="16" t="s">
        <v>99</v>
      </c>
      <c r="C13" s="16" t="s">
        <v>100</v>
      </c>
      <c r="D13" s="16" t="s">
        <v>101</v>
      </c>
      <c r="E13" s="16" t="s">
        <v>102</v>
      </c>
      <c r="F13" s="16" t="s">
        <v>103</v>
      </c>
      <c r="G13" s="16" t="s">
        <v>104</v>
      </c>
      <c r="H13" s="16" t="b">
        <v>1</v>
      </c>
      <c r="I13" s="16" t="b">
        <v>1</v>
      </c>
      <c r="J13" s="23" t="s">
        <v>9</v>
      </c>
    </row>
    <row r="14" spans="1:10" x14ac:dyDescent="0.25">
      <c r="A14" s="55">
        <v>13</v>
      </c>
      <c r="B14" s="13" t="s">
        <v>105</v>
      </c>
      <c r="C14" s="13" t="s">
        <v>106</v>
      </c>
      <c r="D14" s="13" t="s">
        <v>107</v>
      </c>
      <c r="E14" s="13" t="s">
        <v>108</v>
      </c>
      <c r="F14" s="13" t="s">
        <v>109</v>
      </c>
      <c r="G14" s="13" t="s">
        <v>110</v>
      </c>
      <c r="H14" s="13" t="b">
        <v>1</v>
      </c>
      <c r="I14" s="13" t="b">
        <v>0</v>
      </c>
      <c r="J14" s="22" t="s">
        <v>15</v>
      </c>
    </row>
    <row r="15" spans="1:10" x14ac:dyDescent="0.25">
      <c r="A15" s="55">
        <v>14</v>
      </c>
      <c r="B15" s="16" t="s">
        <v>111</v>
      </c>
      <c r="C15" s="16" t="s">
        <v>112</v>
      </c>
      <c r="D15" s="16" t="s">
        <v>113</v>
      </c>
      <c r="E15" s="16" t="s">
        <v>114</v>
      </c>
      <c r="F15" s="16" t="s">
        <v>115</v>
      </c>
      <c r="G15" s="16" t="s">
        <v>116</v>
      </c>
      <c r="H15" s="16" t="b">
        <v>0</v>
      </c>
      <c r="I15" s="16" t="b">
        <v>1</v>
      </c>
      <c r="J15" s="23" t="s">
        <v>10</v>
      </c>
    </row>
    <row r="16" spans="1:10" x14ac:dyDescent="0.25">
      <c r="A16" s="55">
        <v>15</v>
      </c>
      <c r="B16" s="13" t="s">
        <v>117</v>
      </c>
      <c r="C16" s="13" t="s">
        <v>118</v>
      </c>
      <c r="D16" s="13" t="s">
        <v>119</v>
      </c>
      <c r="E16" s="13" t="s">
        <v>120</v>
      </c>
      <c r="F16" s="13" t="s">
        <v>121</v>
      </c>
      <c r="G16" s="13" t="s">
        <v>122</v>
      </c>
      <c r="H16" s="13" t="b">
        <v>0</v>
      </c>
      <c r="I16" s="13" t="b">
        <v>0</v>
      </c>
      <c r="J16" s="22" t="s">
        <v>10</v>
      </c>
    </row>
    <row r="17" spans="1:10" x14ac:dyDescent="0.25">
      <c r="A17" s="55">
        <v>16</v>
      </c>
      <c r="B17" s="16" t="s">
        <v>123</v>
      </c>
      <c r="C17" s="16" t="s">
        <v>124</v>
      </c>
      <c r="D17" s="16" t="s">
        <v>125</v>
      </c>
      <c r="E17" s="16" t="s">
        <v>126</v>
      </c>
      <c r="F17" s="16" t="s">
        <v>127</v>
      </c>
      <c r="G17" s="16" t="s">
        <v>128</v>
      </c>
      <c r="H17" s="16" t="b">
        <v>1</v>
      </c>
      <c r="I17" s="16" t="b">
        <v>0</v>
      </c>
      <c r="J17" s="23" t="s">
        <v>16</v>
      </c>
    </row>
    <row r="18" spans="1:10" x14ac:dyDescent="0.25">
      <c r="A18" s="55">
        <v>18</v>
      </c>
      <c r="B18" s="13" t="s">
        <v>129</v>
      </c>
      <c r="C18" s="13" t="s">
        <v>130</v>
      </c>
      <c r="D18" s="13" t="s">
        <v>131</v>
      </c>
      <c r="E18" s="13" t="s">
        <v>49</v>
      </c>
      <c r="F18" s="13" t="s">
        <v>132</v>
      </c>
      <c r="G18" s="13" t="s">
        <v>133</v>
      </c>
      <c r="H18" s="13" t="b">
        <v>1</v>
      </c>
      <c r="I18" s="13" t="b">
        <v>0</v>
      </c>
      <c r="J18" s="22" t="s">
        <v>11</v>
      </c>
    </row>
    <row r="19" spans="1:10" x14ac:dyDescent="0.25">
      <c r="A19" s="55">
        <v>19</v>
      </c>
      <c r="B19" s="16" t="s">
        <v>134</v>
      </c>
      <c r="C19" s="16" t="s">
        <v>135</v>
      </c>
      <c r="D19" s="16" t="s">
        <v>136</v>
      </c>
      <c r="E19" s="16" t="s">
        <v>137</v>
      </c>
      <c r="F19" s="16" t="s">
        <v>138</v>
      </c>
      <c r="G19" s="16" t="s">
        <v>139</v>
      </c>
      <c r="H19" s="16" t="b">
        <v>1</v>
      </c>
      <c r="I19" s="16" t="b">
        <v>0</v>
      </c>
      <c r="J19" s="23" t="s">
        <v>14</v>
      </c>
    </row>
    <row r="20" spans="1:10" x14ac:dyDescent="0.25">
      <c r="A20" s="55">
        <v>20</v>
      </c>
      <c r="B20" s="13" t="s">
        <v>140</v>
      </c>
      <c r="C20" s="13" t="s">
        <v>141</v>
      </c>
      <c r="D20" s="13" t="s">
        <v>142</v>
      </c>
      <c r="E20" s="13" t="s">
        <v>143</v>
      </c>
      <c r="F20" s="13" t="s">
        <v>144</v>
      </c>
      <c r="G20" s="13" t="s">
        <v>145</v>
      </c>
      <c r="H20" s="13" t="b">
        <v>0</v>
      </c>
      <c r="I20" s="13" t="b">
        <v>1</v>
      </c>
      <c r="J20" s="22" t="s">
        <v>14</v>
      </c>
    </row>
    <row r="21" spans="1:10" x14ac:dyDescent="0.25">
      <c r="A21" s="56">
        <v>21</v>
      </c>
      <c r="B21" s="3" t="s">
        <v>146</v>
      </c>
      <c r="C21" s="3" t="s">
        <v>147</v>
      </c>
      <c r="D21" s="3" t="s">
        <v>148</v>
      </c>
      <c r="E21" s="3" t="s">
        <v>149</v>
      </c>
      <c r="F21" s="3" t="s">
        <v>150</v>
      </c>
      <c r="G21" s="3" t="s">
        <v>151</v>
      </c>
      <c r="H21" s="3" t="b">
        <v>0</v>
      </c>
      <c r="I21" s="3" t="b">
        <v>1</v>
      </c>
      <c r="J21" s="28" t="s">
        <v>12</v>
      </c>
    </row>
    <row r="22" spans="1:10" x14ac:dyDescent="0.25">
      <c r="A22" s="57"/>
    </row>
    <row r="23" spans="1:10" x14ac:dyDescent="0.25">
      <c r="A23" s="57"/>
    </row>
    <row r="24" spans="1:10" x14ac:dyDescent="0.25">
      <c r="A24" s="57"/>
    </row>
    <row r="25" spans="1:10" x14ac:dyDescent="0.25">
      <c r="A25" s="57"/>
    </row>
    <row r="26" spans="1:10" x14ac:dyDescent="0.25">
      <c r="A26" s="57"/>
    </row>
    <row r="27" spans="1:10" x14ac:dyDescent="0.25">
      <c r="A27" s="57"/>
    </row>
    <row r="28" spans="1:10" x14ac:dyDescent="0.25">
      <c r="A28" s="57"/>
    </row>
    <row r="29" spans="1:10" x14ac:dyDescent="0.25">
      <c r="A29" s="57"/>
    </row>
    <row r="30" spans="1:10" x14ac:dyDescent="0.25">
      <c r="A30" s="57"/>
    </row>
    <row r="31" spans="1:10" x14ac:dyDescent="0.25">
      <c r="A31" s="57"/>
    </row>
    <row r="32" spans="1:10" x14ac:dyDescent="0.25">
      <c r="A32" s="57"/>
    </row>
    <row r="33" spans="1:1" x14ac:dyDescent="0.25">
      <c r="A33" s="57"/>
    </row>
    <row r="34" spans="1:1" x14ac:dyDescent="0.25">
      <c r="A34" s="57"/>
    </row>
    <row r="35" spans="1:1" x14ac:dyDescent="0.25">
      <c r="A35" s="57"/>
    </row>
    <row r="36" spans="1:1" x14ac:dyDescent="0.25">
      <c r="A36" s="57"/>
    </row>
    <row r="37" spans="1:1" x14ac:dyDescent="0.25">
      <c r="A37" s="57"/>
    </row>
    <row r="38" spans="1:1" x14ac:dyDescent="0.25">
      <c r="A38" s="57"/>
    </row>
    <row r="39" spans="1:1" x14ac:dyDescent="0.25">
      <c r="A39" s="57"/>
    </row>
    <row r="40" spans="1:1" x14ac:dyDescent="0.25">
      <c r="A40" s="57"/>
    </row>
    <row r="41" spans="1:1" x14ac:dyDescent="0.25">
      <c r="A41" s="57"/>
    </row>
    <row r="42" spans="1:1" x14ac:dyDescent="0.25">
      <c r="A42" s="57"/>
    </row>
    <row r="43" spans="1:1" x14ac:dyDescent="0.25">
      <c r="A43" s="57"/>
    </row>
    <row r="44" spans="1:1" x14ac:dyDescent="0.25">
      <c r="A44" s="57"/>
    </row>
    <row r="45" spans="1:1" x14ac:dyDescent="0.25">
      <c r="A45" s="57"/>
    </row>
    <row r="46" spans="1:1" x14ac:dyDescent="0.25">
      <c r="A46" s="57"/>
    </row>
    <row r="47" spans="1:1" x14ac:dyDescent="0.25">
      <c r="A47" s="57"/>
    </row>
    <row r="48" spans="1:1" x14ac:dyDescent="0.25">
      <c r="A48" s="57"/>
    </row>
    <row r="49" spans="1:1" x14ac:dyDescent="0.25">
      <c r="A49" s="57"/>
    </row>
    <row r="50" spans="1:1" x14ac:dyDescent="0.25">
      <c r="A50" s="57"/>
    </row>
    <row r="51" spans="1:1" x14ac:dyDescent="0.25">
      <c r="A51" s="57"/>
    </row>
    <row r="52" spans="1:1" x14ac:dyDescent="0.25">
      <c r="A52" s="57"/>
    </row>
    <row r="53" spans="1:1" x14ac:dyDescent="0.25">
      <c r="A53" s="57"/>
    </row>
    <row r="54" spans="1:1" x14ac:dyDescent="0.25">
      <c r="A54" s="57"/>
    </row>
    <row r="55" spans="1:1" x14ac:dyDescent="0.25">
      <c r="A55" s="57"/>
    </row>
    <row r="56" spans="1:1" x14ac:dyDescent="0.25">
      <c r="A56" s="57"/>
    </row>
    <row r="57" spans="1:1" x14ac:dyDescent="0.25">
      <c r="A57" s="57"/>
    </row>
    <row r="58" spans="1:1" x14ac:dyDescent="0.25">
      <c r="A58" s="57"/>
    </row>
    <row r="59" spans="1:1" x14ac:dyDescent="0.25">
      <c r="A59" s="57"/>
    </row>
    <row r="60" spans="1:1" x14ac:dyDescent="0.25">
      <c r="A60" s="57"/>
    </row>
    <row r="61" spans="1:1" x14ac:dyDescent="0.25">
      <c r="A61" s="57"/>
    </row>
    <row r="62" spans="1:1" x14ac:dyDescent="0.25">
      <c r="A62" s="57"/>
    </row>
    <row r="63" spans="1:1" x14ac:dyDescent="0.25">
      <c r="A63" s="57"/>
    </row>
    <row r="64" spans="1:1" x14ac:dyDescent="0.25">
      <c r="A64" s="57"/>
    </row>
    <row r="65" spans="1:1" x14ac:dyDescent="0.25">
      <c r="A65" s="57"/>
    </row>
    <row r="66" spans="1:1" x14ac:dyDescent="0.25">
      <c r="A66" s="57"/>
    </row>
    <row r="67" spans="1:1" x14ac:dyDescent="0.25">
      <c r="A67" s="57"/>
    </row>
    <row r="68" spans="1:1" x14ac:dyDescent="0.25">
      <c r="A68" s="57"/>
    </row>
    <row r="69" spans="1:1" x14ac:dyDescent="0.25">
      <c r="A69" s="57"/>
    </row>
    <row r="70" spans="1:1" x14ac:dyDescent="0.25">
      <c r="A70" s="57"/>
    </row>
    <row r="71" spans="1:1" x14ac:dyDescent="0.25">
      <c r="A71" s="57"/>
    </row>
    <row r="72" spans="1:1" x14ac:dyDescent="0.25">
      <c r="A72" s="57"/>
    </row>
    <row r="73" spans="1:1" x14ac:dyDescent="0.25">
      <c r="A73" s="57"/>
    </row>
    <row r="74" spans="1:1" x14ac:dyDescent="0.25">
      <c r="A74" s="57"/>
    </row>
    <row r="75" spans="1:1" x14ac:dyDescent="0.25">
      <c r="A75" s="57"/>
    </row>
    <row r="76" spans="1:1" x14ac:dyDescent="0.25">
      <c r="A76" s="57"/>
    </row>
    <row r="77" spans="1:1" x14ac:dyDescent="0.25">
      <c r="A77" s="57"/>
    </row>
    <row r="78" spans="1:1" x14ac:dyDescent="0.25">
      <c r="A78" s="57"/>
    </row>
    <row r="79" spans="1:1" x14ac:dyDescent="0.25">
      <c r="A79" s="57"/>
    </row>
    <row r="80" spans="1:1" x14ac:dyDescent="0.25">
      <c r="A80" s="57"/>
    </row>
    <row r="81" spans="1:1" x14ac:dyDescent="0.25">
      <c r="A81" s="57"/>
    </row>
    <row r="82" spans="1:1" x14ac:dyDescent="0.25">
      <c r="A82" s="57"/>
    </row>
    <row r="83" spans="1:1" x14ac:dyDescent="0.25">
      <c r="A83" s="57"/>
    </row>
    <row r="84" spans="1:1" x14ac:dyDescent="0.25">
      <c r="A84" s="57"/>
    </row>
    <row r="85" spans="1:1" x14ac:dyDescent="0.25">
      <c r="A85" s="57"/>
    </row>
    <row r="86" spans="1:1" x14ac:dyDescent="0.25">
      <c r="A86" s="57"/>
    </row>
    <row r="87" spans="1:1" x14ac:dyDescent="0.25">
      <c r="A87" s="57"/>
    </row>
    <row r="88" spans="1:1" x14ac:dyDescent="0.25">
      <c r="A88" s="57"/>
    </row>
    <row r="89" spans="1:1" x14ac:dyDescent="0.25">
      <c r="A89" s="57"/>
    </row>
    <row r="90" spans="1:1" x14ac:dyDescent="0.25">
      <c r="A90" s="57"/>
    </row>
    <row r="91" spans="1:1" x14ac:dyDescent="0.25">
      <c r="A91" s="57"/>
    </row>
    <row r="92" spans="1:1" x14ac:dyDescent="0.25">
      <c r="A92" s="57"/>
    </row>
    <row r="93" spans="1:1" x14ac:dyDescent="0.25">
      <c r="A93" s="57"/>
    </row>
    <row r="94" spans="1:1" x14ac:dyDescent="0.25">
      <c r="A94" s="57"/>
    </row>
    <row r="95" spans="1:1" x14ac:dyDescent="0.25">
      <c r="A95" s="57"/>
    </row>
    <row r="96" spans="1:1" x14ac:dyDescent="0.25">
      <c r="A96" s="57"/>
    </row>
    <row r="97" spans="1:1" x14ac:dyDescent="0.25">
      <c r="A97" s="57"/>
    </row>
    <row r="98" spans="1:1" x14ac:dyDescent="0.25">
      <c r="A98" s="57"/>
    </row>
    <row r="99" spans="1:1" x14ac:dyDescent="0.25">
      <c r="A99" s="57"/>
    </row>
    <row r="100" spans="1:1" x14ac:dyDescent="0.25">
      <c r="A100" s="57"/>
    </row>
    <row r="101" spans="1:1" x14ac:dyDescent="0.25">
      <c r="A101" s="57"/>
    </row>
    <row r="102" spans="1:1" x14ac:dyDescent="0.25">
      <c r="A102" s="57"/>
    </row>
    <row r="103" spans="1:1" x14ac:dyDescent="0.25">
      <c r="A103" s="57"/>
    </row>
    <row r="104" spans="1:1" x14ac:dyDescent="0.25">
      <c r="A104" s="57"/>
    </row>
    <row r="105" spans="1:1" x14ac:dyDescent="0.25">
      <c r="A105" s="57"/>
    </row>
    <row r="106" spans="1:1" x14ac:dyDescent="0.25">
      <c r="A106" s="57"/>
    </row>
    <row r="107" spans="1:1" x14ac:dyDescent="0.25">
      <c r="A107" s="57"/>
    </row>
    <row r="108" spans="1:1" x14ac:dyDescent="0.25">
      <c r="A108" s="57"/>
    </row>
    <row r="109" spans="1:1" x14ac:dyDescent="0.25">
      <c r="A109" s="57"/>
    </row>
    <row r="110" spans="1:1" x14ac:dyDescent="0.25">
      <c r="A110" s="57"/>
    </row>
    <row r="111" spans="1:1" x14ac:dyDescent="0.25">
      <c r="A111" s="57"/>
    </row>
    <row r="112" spans="1:1" x14ac:dyDescent="0.25">
      <c r="A112" s="57"/>
    </row>
    <row r="113" spans="1:1" x14ac:dyDescent="0.25">
      <c r="A113" s="57"/>
    </row>
    <row r="114" spans="1:1" x14ac:dyDescent="0.25">
      <c r="A114" s="57"/>
    </row>
    <row r="115" spans="1:1" x14ac:dyDescent="0.25">
      <c r="A115" s="57"/>
    </row>
    <row r="116" spans="1:1" x14ac:dyDescent="0.25">
      <c r="A116" s="57"/>
    </row>
    <row r="117" spans="1:1" x14ac:dyDescent="0.25">
      <c r="A117" s="57"/>
    </row>
    <row r="118" spans="1:1" x14ac:dyDescent="0.25">
      <c r="A118" s="57"/>
    </row>
    <row r="119" spans="1:1" x14ac:dyDescent="0.25">
      <c r="A119" s="57"/>
    </row>
    <row r="120" spans="1:1" x14ac:dyDescent="0.25">
      <c r="A120" s="57"/>
    </row>
    <row r="121" spans="1:1" x14ac:dyDescent="0.25">
      <c r="A121" s="57"/>
    </row>
    <row r="122" spans="1:1" x14ac:dyDescent="0.25">
      <c r="A122" s="57"/>
    </row>
    <row r="123" spans="1:1" x14ac:dyDescent="0.25">
      <c r="A123" s="57"/>
    </row>
    <row r="124" spans="1:1" x14ac:dyDescent="0.25">
      <c r="A124" s="57"/>
    </row>
    <row r="125" spans="1:1" x14ac:dyDescent="0.25">
      <c r="A125" s="57"/>
    </row>
    <row r="126" spans="1:1" x14ac:dyDescent="0.25">
      <c r="A126" s="57"/>
    </row>
    <row r="127" spans="1:1" x14ac:dyDescent="0.25">
      <c r="A127" s="57"/>
    </row>
    <row r="128" spans="1:1" x14ac:dyDescent="0.25">
      <c r="A128" s="57"/>
    </row>
    <row r="129" spans="1:1" x14ac:dyDescent="0.25">
      <c r="A129" s="57"/>
    </row>
    <row r="130" spans="1:1" x14ac:dyDescent="0.25">
      <c r="A130" s="57"/>
    </row>
    <row r="131" spans="1:1" x14ac:dyDescent="0.25">
      <c r="A131" s="57"/>
    </row>
    <row r="132" spans="1:1" x14ac:dyDescent="0.25">
      <c r="A132" s="57"/>
    </row>
    <row r="133" spans="1:1" x14ac:dyDescent="0.25">
      <c r="A133" s="57"/>
    </row>
    <row r="134" spans="1:1" x14ac:dyDescent="0.25">
      <c r="A134" s="57"/>
    </row>
    <row r="135" spans="1:1" x14ac:dyDescent="0.25">
      <c r="A135" s="57"/>
    </row>
    <row r="136" spans="1:1" x14ac:dyDescent="0.25">
      <c r="A136" s="57"/>
    </row>
    <row r="137" spans="1:1" x14ac:dyDescent="0.25">
      <c r="A137" s="57"/>
    </row>
    <row r="138" spans="1:1" x14ac:dyDescent="0.25">
      <c r="A138" s="57"/>
    </row>
    <row r="139" spans="1:1" x14ac:dyDescent="0.25">
      <c r="A139" s="57"/>
    </row>
    <row r="140" spans="1:1" x14ac:dyDescent="0.25">
      <c r="A140" s="57"/>
    </row>
    <row r="141" spans="1:1" x14ac:dyDescent="0.25">
      <c r="A141" s="57"/>
    </row>
    <row r="142" spans="1:1" x14ac:dyDescent="0.25">
      <c r="A142" s="57"/>
    </row>
    <row r="143" spans="1:1" x14ac:dyDescent="0.25">
      <c r="A143" s="57"/>
    </row>
    <row r="144" spans="1:1" x14ac:dyDescent="0.25">
      <c r="A144" s="57"/>
    </row>
    <row r="145" spans="1:1" x14ac:dyDescent="0.25">
      <c r="A145" s="57"/>
    </row>
    <row r="146" spans="1:1" x14ac:dyDescent="0.25">
      <c r="A146" s="57"/>
    </row>
    <row r="147" spans="1:1" x14ac:dyDescent="0.25">
      <c r="A147" s="57"/>
    </row>
    <row r="148" spans="1:1" x14ac:dyDescent="0.25">
      <c r="A148" s="57"/>
    </row>
    <row r="149" spans="1:1" x14ac:dyDescent="0.25">
      <c r="A149" s="57"/>
    </row>
    <row r="150" spans="1:1" x14ac:dyDescent="0.25">
      <c r="A150" s="57"/>
    </row>
    <row r="151" spans="1:1" x14ac:dyDescent="0.25">
      <c r="A151" s="57"/>
    </row>
    <row r="152" spans="1:1" x14ac:dyDescent="0.25">
      <c r="A152" s="57"/>
    </row>
    <row r="153" spans="1:1" x14ac:dyDescent="0.25">
      <c r="A153" s="57"/>
    </row>
    <row r="154" spans="1:1" x14ac:dyDescent="0.25">
      <c r="A154" s="57"/>
    </row>
    <row r="155" spans="1:1" x14ac:dyDescent="0.25">
      <c r="A155" s="57"/>
    </row>
    <row r="156" spans="1:1" x14ac:dyDescent="0.25">
      <c r="A156" s="57"/>
    </row>
    <row r="157" spans="1:1" x14ac:dyDescent="0.25">
      <c r="A157" s="57"/>
    </row>
    <row r="158" spans="1:1" x14ac:dyDescent="0.25">
      <c r="A158" s="57"/>
    </row>
    <row r="159" spans="1:1" x14ac:dyDescent="0.25">
      <c r="A159" s="57"/>
    </row>
    <row r="160" spans="1:1" x14ac:dyDescent="0.25">
      <c r="A160" s="57"/>
    </row>
    <row r="161" spans="1:1" x14ac:dyDescent="0.25">
      <c r="A161" s="57"/>
    </row>
    <row r="162" spans="1:1" x14ac:dyDescent="0.25">
      <c r="A162" s="57"/>
    </row>
    <row r="163" spans="1:1" x14ac:dyDescent="0.25">
      <c r="A163" s="57"/>
    </row>
    <row r="164" spans="1:1" x14ac:dyDescent="0.25">
      <c r="A164" s="57"/>
    </row>
    <row r="165" spans="1:1" x14ac:dyDescent="0.25">
      <c r="A165" s="57"/>
    </row>
    <row r="166" spans="1:1" x14ac:dyDescent="0.25">
      <c r="A166" s="57"/>
    </row>
    <row r="167" spans="1:1" x14ac:dyDescent="0.25">
      <c r="A167" s="57"/>
    </row>
    <row r="168" spans="1:1" x14ac:dyDescent="0.25">
      <c r="A168" s="57"/>
    </row>
    <row r="169" spans="1:1" x14ac:dyDescent="0.25">
      <c r="A169" s="57"/>
    </row>
    <row r="170" spans="1:1" x14ac:dyDescent="0.25">
      <c r="A170" s="57"/>
    </row>
    <row r="171" spans="1:1" x14ac:dyDescent="0.25">
      <c r="A171" s="57"/>
    </row>
    <row r="172" spans="1:1" x14ac:dyDescent="0.25">
      <c r="A172" s="57"/>
    </row>
    <row r="173" spans="1:1" x14ac:dyDescent="0.25">
      <c r="A173" s="57"/>
    </row>
    <row r="174" spans="1:1" x14ac:dyDescent="0.25">
      <c r="A174" s="57"/>
    </row>
    <row r="175" spans="1:1" x14ac:dyDescent="0.25">
      <c r="A175" s="57"/>
    </row>
    <row r="176" spans="1:1" x14ac:dyDescent="0.25">
      <c r="A176" s="57"/>
    </row>
    <row r="177" spans="1:1" x14ac:dyDescent="0.25">
      <c r="A177" s="57"/>
    </row>
    <row r="178" spans="1:1" x14ac:dyDescent="0.25">
      <c r="A178" s="57"/>
    </row>
    <row r="179" spans="1:1" x14ac:dyDescent="0.25">
      <c r="A179" s="57"/>
    </row>
    <row r="180" spans="1:1" x14ac:dyDescent="0.25">
      <c r="A180" s="57"/>
    </row>
    <row r="181" spans="1:1" x14ac:dyDescent="0.25">
      <c r="A181" s="57"/>
    </row>
    <row r="182" spans="1:1" x14ac:dyDescent="0.25">
      <c r="A182" s="57"/>
    </row>
    <row r="183" spans="1:1" x14ac:dyDescent="0.25">
      <c r="A183" s="57"/>
    </row>
    <row r="184" spans="1:1" x14ac:dyDescent="0.25">
      <c r="A184" s="57"/>
    </row>
    <row r="185" spans="1:1" x14ac:dyDescent="0.25">
      <c r="A185" s="57"/>
    </row>
    <row r="186" spans="1:1" x14ac:dyDescent="0.25">
      <c r="A186" s="57"/>
    </row>
    <row r="187" spans="1:1" x14ac:dyDescent="0.25">
      <c r="A187" s="57"/>
    </row>
    <row r="188" spans="1:1" x14ac:dyDescent="0.25">
      <c r="A188" s="57"/>
    </row>
    <row r="189" spans="1:1" x14ac:dyDescent="0.25">
      <c r="A189" s="57"/>
    </row>
    <row r="190" spans="1:1" x14ac:dyDescent="0.25">
      <c r="A190" s="57"/>
    </row>
    <row r="191" spans="1:1" x14ac:dyDescent="0.25">
      <c r="A191" s="57"/>
    </row>
    <row r="192" spans="1:1" x14ac:dyDescent="0.25">
      <c r="A192" s="57"/>
    </row>
    <row r="193" spans="1:1" x14ac:dyDescent="0.25">
      <c r="A193" s="57"/>
    </row>
    <row r="194" spans="1:1" x14ac:dyDescent="0.25">
      <c r="A194" s="57"/>
    </row>
    <row r="195" spans="1:1" x14ac:dyDescent="0.25">
      <c r="A195" s="57"/>
    </row>
    <row r="196" spans="1:1" x14ac:dyDescent="0.25">
      <c r="A196" s="57"/>
    </row>
    <row r="197" spans="1:1" x14ac:dyDescent="0.25">
      <c r="A197" s="57"/>
    </row>
    <row r="198" spans="1:1" x14ac:dyDescent="0.25">
      <c r="A198" s="57"/>
    </row>
    <row r="199" spans="1:1" x14ac:dyDescent="0.25">
      <c r="A199" s="57"/>
    </row>
    <row r="200" spans="1:1" x14ac:dyDescent="0.25">
      <c r="A200" s="57"/>
    </row>
    <row r="201" spans="1:1" x14ac:dyDescent="0.25">
      <c r="A201" s="57"/>
    </row>
    <row r="202" spans="1:1" x14ac:dyDescent="0.25">
      <c r="A202" s="57"/>
    </row>
    <row r="203" spans="1:1" x14ac:dyDescent="0.25">
      <c r="A203" s="57"/>
    </row>
    <row r="204" spans="1:1" x14ac:dyDescent="0.25">
      <c r="A204" s="57"/>
    </row>
    <row r="205" spans="1:1" x14ac:dyDescent="0.25">
      <c r="A205" s="57"/>
    </row>
    <row r="206" spans="1:1" x14ac:dyDescent="0.25">
      <c r="A206" s="57"/>
    </row>
    <row r="207" spans="1:1" x14ac:dyDescent="0.25">
      <c r="A207" s="57"/>
    </row>
    <row r="208" spans="1:1" x14ac:dyDescent="0.25">
      <c r="A208" s="57"/>
    </row>
    <row r="209" spans="1:1" x14ac:dyDescent="0.25">
      <c r="A209" s="57"/>
    </row>
    <row r="210" spans="1:1" x14ac:dyDescent="0.25">
      <c r="A210" s="57"/>
    </row>
    <row r="211" spans="1:1" x14ac:dyDescent="0.25">
      <c r="A211" s="57"/>
    </row>
    <row r="212" spans="1:1" x14ac:dyDescent="0.25">
      <c r="A212" s="57"/>
    </row>
    <row r="213" spans="1:1" x14ac:dyDescent="0.25">
      <c r="A213" s="57"/>
    </row>
    <row r="214" spans="1:1" x14ac:dyDescent="0.25">
      <c r="A214" s="57"/>
    </row>
    <row r="215" spans="1:1" x14ac:dyDescent="0.25">
      <c r="A215" s="57"/>
    </row>
    <row r="216" spans="1:1" x14ac:dyDescent="0.25">
      <c r="A216" s="57"/>
    </row>
    <row r="217" spans="1:1" x14ac:dyDescent="0.25">
      <c r="A217" s="57"/>
    </row>
    <row r="218" spans="1:1" x14ac:dyDescent="0.25">
      <c r="A218" s="57"/>
    </row>
    <row r="219" spans="1:1" x14ac:dyDescent="0.25">
      <c r="A219" s="57"/>
    </row>
    <row r="220" spans="1:1" x14ac:dyDescent="0.25">
      <c r="A220" s="57"/>
    </row>
    <row r="221" spans="1:1" x14ac:dyDescent="0.25">
      <c r="A221" s="57"/>
    </row>
    <row r="222" spans="1:1" x14ac:dyDescent="0.25">
      <c r="A222" s="57"/>
    </row>
    <row r="223" spans="1:1" x14ac:dyDescent="0.25">
      <c r="A223" s="57"/>
    </row>
    <row r="224" spans="1:1" x14ac:dyDescent="0.25">
      <c r="A224" s="57"/>
    </row>
    <row r="225" spans="1:1" x14ac:dyDescent="0.25">
      <c r="A225" s="57"/>
    </row>
    <row r="226" spans="1:1" x14ac:dyDescent="0.25">
      <c r="A226" s="57"/>
    </row>
    <row r="227" spans="1:1" x14ac:dyDescent="0.25">
      <c r="A227" s="57"/>
    </row>
    <row r="228" spans="1:1" x14ac:dyDescent="0.25">
      <c r="A228" s="57"/>
    </row>
    <row r="229" spans="1:1" x14ac:dyDescent="0.25">
      <c r="A229" s="57"/>
    </row>
    <row r="230" spans="1:1" x14ac:dyDescent="0.25">
      <c r="A230" s="57"/>
    </row>
    <row r="231" spans="1:1" x14ac:dyDescent="0.25">
      <c r="A231" s="57"/>
    </row>
    <row r="232" spans="1:1" x14ac:dyDescent="0.25">
      <c r="A232" s="57"/>
    </row>
    <row r="233" spans="1:1" x14ac:dyDescent="0.25">
      <c r="A233" s="57"/>
    </row>
    <row r="234" spans="1:1" x14ac:dyDescent="0.25">
      <c r="A234" s="57"/>
    </row>
    <row r="235" spans="1:1" x14ac:dyDescent="0.25">
      <c r="A235" s="57"/>
    </row>
    <row r="236" spans="1:1" x14ac:dyDescent="0.25">
      <c r="A236" s="57"/>
    </row>
    <row r="237" spans="1:1" x14ac:dyDescent="0.25">
      <c r="A237" s="57"/>
    </row>
    <row r="238" spans="1:1" x14ac:dyDescent="0.25">
      <c r="A238" s="57"/>
    </row>
    <row r="239" spans="1:1" x14ac:dyDescent="0.25">
      <c r="A239" s="57"/>
    </row>
    <row r="240" spans="1:1" x14ac:dyDescent="0.25">
      <c r="A240" s="57"/>
    </row>
    <row r="241" spans="1:1" x14ac:dyDescent="0.25">
      <c r="A241" s="57"/>
    </row>
    <row r="242" spans="1:1" x14ac:dyDescent="0.25">
      <c r="A242" s="57"/>
    </row>
    <row r="243" spans="1:1" x14ac:dyDescent="0.25">
      <c r="A243" s="57"/>
    </row>
    <row r="244" spans="1:1" x14ac:dyDescent="0.25">
      <c r="A244" s="57"/>
    </row>
    <row r="245" spans="1:1" x14ac:dyDescent="0.25">
      <c r="A245" s="57"/>
    </row>
    <row r="246" spans="1:1" x14ac:dyDescent="0.25">
      <c r="A246" s="57"/>
    </row>
    <row r="247" spans="1:1" x14ac:dyDescent="0.25">
      <c r="A247" s="57"/>
    </row>
    <row r="248" spans="1:1" x14ac:dyDescent="0.25">
      <c r="A248" s="57"/>
    </row>
    <row r="249" spans="1:1" x14ac:dyDescent="0.25">
      <c r="A249" s="57"/>
    </row>
    <row r="250" spans="1:1" x14ac:dyDescent="0.25">
      <c r="A250" s="57"/>
    </row>
    <row r="251" spans="1:1" x14ac:dyDescent="0.25">
      <c r="A251" s="57"/>
    </row>
    <row r="252" spans="1:1" x14ac:dyDescent="0.25">
      <c r="A252" s="57"/>
    </row>
    <row r="253" spans="1:1" x14ac:dyDescent="0.25">
      <c r="A253" s="57"/>
    </row>
    <row r="254" spans="1:1" x14ac:dyDescent="0.25">
      <c r="A254" s="57"/>
    </row>
    <row r="255" spans="1:1" x14ac:dyDescent="0.25">
      <c r="A255" s="57"/>
    </row>
    <row r="256" spans="1:1" x14ac:dyDescent="0.25">
      <c r="A256" s="57"/>
    </row>
    <row r="257" spans="1:1" x14ac:dyDescent="0.25">
      <c r="A257" s="57"/>
    </row>
    <row r="258" spans="1:1" x14ac:dyDescent="0.25">
      <c r="A258" s="57"/>
    </row>
    <row r="259" spans="1:1" x14ac:dyDescent="0.25">
      <c r="A259" s="57"/>
    </row>
    <row r="260" spans="1:1" x14ac:dyDescent="0.25">
      <c r="A260" s="57"/>
    </row>
    <row r="261" spans="1:1" x14ac:dyDescent="0.25">
      <c r="A261" s="57"/>
    </row>
    <row r="262" spans="1:1" x14ac:dyDescent="0.25">
      <c r="A262" s="57"/>
    </row>
    <row r="263" spans="1:1" x14ac:dyDescent="0.25">
      <c r="A263" s="57"/>
    </row>
    <row r="264" spans="1:1" x14ac:dyDescent="0.25">
      <c r="A264" s="57"/>
    </row>
    <row r="265" spans="1:1" x14ac:dyDescent="0.25">
      <c r="A265" s="57"/>
    </row>
    <row r="266" spans="1:1" x14ac:dyDescent="0.25">
      <c r="A266" s="57"/>
    </row>
    <row r="267" spans="1:1" x14ac:dyDescent="0.25">
      <c r="A267" s="57"/>
    </row>
    <row r="268" spans="1:1" x14ac:dyDescent="0.25">
      <c r="A268" s="57"/>
    </row>
    <row r="269" spans="1:1" x14ac:dyDescent="0.25">
      <c r="A269" s="57"/>
    </row>
    <row r="270" spans="1:1" x14ac:dyDescent="0.25">
      <c r="A270" s="57"/>
    </row>
    <row r="271" spans="1:1" x14ac:dyDescent="0.25">
      <c r="A271" s="57"/>
    </row>
    <row r="272" spans="1:1" x14ac:dyDescent="0.25">
      <c r="A272" s="57"/>
    </row>
    <row r="273" spans="1:1" x14ac:dyDescent="0.25">
      <c r="A273" s="57"/>
    </row>
    <row r="274" spans="1:1" x14ac:dyDescent="0.25">
      <c r="A274" s="57"/>
    </row>
    <row r="275" spans="1:1" x14ac:dyDescent="0.25">
      <c r="A275" s="57"/>
    </row>
    <row r="276" spans="1:1" x14ac:dyDescent="0.25">
      <c r="A276" s="57"/>
    </row>
    <row r="277" spans="1:1" x14ac:dyDescent="0.25">
      <c r="A277" s="57"/>
    </row>
    <row r="278" spans="1:1" x14ac:dyDescent="0.25">
      <c r="A278" s="57"/>
    </row>
    <row r="279" spans="1:1" x14ac:dyDescent="0.25">
      <c r="A279" s="57"/>
    </row>
    <row r="280" spans="1:1" x14ac:dyDescent="0.25">
      <c r="A280" s="57"/>
    </row>
    <row r="281" spans="1:1" x14ac:dyDescent="0.25">
      <c r="A281" s="57"/>
    </row>
    <row r="282" spans="1:1" x14ac:dyDescent="0.25">
      <c r="A282" s="57"/>
    </row>
    <row r="283" spans="1:1" x14ac:dyDescent="0.25">
      <c r="A283" s="57"/>
    </row>
    <row r="284" spans="1:1" x14ac:dyDescent="0.25">
      <c r="A284" s="57"/>
    </row>
    <row r="285" spans="1:1" x14ac:dyDescent="0.25">
      <c r="A285" s="57"/>
    </row>
    <row r="286" spans="1:1" x14ac:dyDescent="0.25">
      <c r="A286" s="57"/>
    </row>
    <row r="287" spans="1:1" x14ac:dyDescent="0.25">
      <c r="A287" s="57"/>
    </row>
    <row r="288" spans="1:1" x14ac:dyDescent="0.25">
      <c r="A288" s="57"/>
    </row>
    <row r="289" spans="1:1" x14ac:dyDescent="0.25">
      <c r="A289" s="57"/>
    </row>
    <row r="290" spans="1:1" x14ac:dyDescent="0.25">
      <c r="A290" s="57"/>
    </row>
    <row r="291" spans="1:1" x14ac:dyDescent="0.25">
      <c r="A291" s="57"/>
    </row>
    <row r="292" spans="1:1" x14ac:dyDescent="0.25">
      <c r="A292" s="57"/>
    </row>
    <row r="293" spans="1:1" x14ac:dyDescent="0.25">
      <c r="A293" s="57"/>
    </row>
    <row r="294" spans="1:1" x14ac:dyDescent="0.25">
      <c r="A294" s="57"/>
    </row>
    <row r="295" spans="1:1" x14ac:dyDescent="0.25">
      <c r="A295" s="57"/>
    </row>
    <row r="296" spans="1:1" x14ac:dyDescent="0.25">
      <c r="A296" s="57"/>
    </row>
    <row r="297" spans="1:1" x14ac:dyDescent="0.25">
      <c r="A297" s="57"/>
    </row>
    <row r="298" spans="1:1" x14ac:dyDescent="0.25">
      <c r="A298" s="57"/>
    </row>
    <row r="299" spans="1:1" x14ac:dyDescent="0.25">
      <c r="A299" s="57"/>
    </row>
    <row r="300" spans="1:1" x14ac:dyDescent="0.25">
      <c r="A300" s="57"/>
    </row>
    <row r="301" spans="1:1" x14ac:dyDescent="0.25">
      <c r="A301" s="57"/>
    </row>
    <row r="302" spans="1:1" x14ac:dyDescent="0.25">
      <c r="A302" s="57"/>
    </row>
    <row r="303" spans="1:1" x14ac:dyDescent="0.25">
      <c r="A303" s="57"/>
    </row>
    <row r="304" spans="1:1" x14ac:dyDescent="0.25">
      <c r="A304" s="57"/>
    </row>
    <row r="305" spans="1:1" x14ac:dyDescent="0.25">
      <c r="A305" s="57"/>
    </row>
    <row r="306" spans="1:1" x14ac:dyDescent="0.25">
      <c r="A306" s="57"/>
    </row>
    <row r="307" spans="1:1" x14ac:dyDescent="0.25">
      <c r="A307" s="57"/>
    </row>
    <row r="308" spans="1:1" x14ac:dyDescent="0.25">
      <c r="A308" s="57"/>
    </row>
    <row r="309" spans="1:1" x14ac:dyDescent="0.25">
      <c r="A309" s="57"/>
    </row>
    <row r="310" spans="1:1" x14ac:dyDescent="0.25">
      <c r="A310" s="57"/>
    </row>
    <row r="311" spans="1:1" x14ac:dyDescent="0.25">
      <c r="A311" s="57"/>
    </row>
    <row r="312" spans="1:1" x14ac:dyDescent="0.25">
      <c r="A312" s="57"/>
    </row>
    <row r="313" spans="1:1" x14ac:dyDescent="0.25">
      <c r="A313" s="57"/>
    </row>
    <row r="314" spans="1:1" x14ac:dyDescent="0.25">
      <c r="A314" s="57"/>
    </row>
    <row r="315" spans="1:1" x14ac:dyDescent="0.25">
      <c r="A315" s="57"/>
    </row>
    <row r="316" spans="1:1" x14ac:dyDescent="0.25">
      <c r="A316" s="57"/>
    </row>
    <row r="317" spans="1:1" x14ac:dyDescent="0.25">
      <c r="A317" s="57"/>
    </row>
    <row r="318" spans="1:1" x14ac:dyDescent="0.25">
      <c r="A318" s="57"/>
    </row>
    <row r="319" spans="1:1" x14ac:dyDescent="0.25">
      <c r="A319" s="57"/>
    </row>
    <row r="320" spans="1:1" x14ac:dyDescent="0.25">
      <c r="A320" s="57"/>
    </row>
    <row r="321" spans="1:1" x14ac:dyDescent="0.25">
      <c r="A321" s="57"/>
    </row>
    <row r="322" spans="1:1" x14ac:dyDescent="0.25">
      <c r="A322" s="57"/>
    </row>
    <row r="323" spans="1:1" x14ac:dyDescent="0.25">
      <c r="A323" s="57"/>
    </row>
    <row r="324" spans="1:1" x14ac:dyDescent="0.25">
      <c r="A324" s="57"/>
    </row>
    <row r="325" spans="1:1" x14ac:dyDescent="0.25">
      <c r="A325" s="57"/>
    </row>
    <row r="326" spans="1:1" x14ac:dyDescent="0.25">
      <c r="A326" s="57"/>
    </row>
    <row r="327" spans="1:1" x14ac:dyDescent="0.25">
      <c r="A327" s="57"/>
    </row>
    <row r="328" spans="1:1" x14ac:dyDescent="0.25">
      <c r="A328" s="57"/>
    </row>
    <row r="329" spans="1:1" x14ac:dyDescent="0.25">
      <c r="A329" s="57"/>
    </row>
    <row r="330" spans="1:1" x14ac:dyDescent="0.25">
      <c r="A330" s="57"/>
    </row>
    <row r="331" spans="1:1" x14ac:dyDescent="0.25">
      <c r="A331" s="57"/>
    </row>
    <row r="332" spans="1:1" x14ac:dyDescent="0.25">
      <c r="A332" s="57"/>
    </row>
    <row r="333" spans="1:1" x14ac:dyDescent="0.25">
      <c r="A333" s="57"/>
    </row>
    <row r="334" spans="1:1" x14ac:dyDescent="0.25">
      <c r="A334" s="57"/>
    </row>
    <row r="335" spans="1:1" x14ac:dyDescent="0.25">
      <c r="A335" s="57"/>
    </row>
    <row r="336" spans="1:1" x14ac:dyDescent="0.25">
      <c r="A336" s="57"/>
    </row>
    <row r="337" spans="1:1" x14ac:dyDescent="0.25">
      <c r="A337" s="57"/>
    </row>
    <row r="338" spans="1:1" x14ac:dyDescent="0.25">
      <c r="A338" s="57"/>
    </row>
    <row r="339" spans="1:1" x14ac:dyDescent="0.25">
      <c r="A339" s="57"/>
    </row>
    <row r="340" spans="1:1" x14ac:dyDescent="0.25">
      <c r="A340" s="57"/>
    </row>
    <row r="341" spans="1:1" x14ac:dyDescent="0.25">
      <c r="A341" s="57"/>
    </row>
    <row r="342" spans="1:1" x14ac:dyDescent="0.25">
      <c r="A342" s="57"/>
    </row>
    <row r="343" spans="1:1" x14ac:dyDescent="0.25">
      <c r="A343" s="57"/>
    </row>
    <row r="344" spans="1:1" x14ac:dyDescent="0.25">
      <c r="A344" s="57"/>
    </row>
    <row r="345" spans="1:1" x14ac:dyDescent="0.25">
      <c r="A345" s="57"/>
    </row>
    <row r="346" spans="1:1" x14ac:dyDescent="0.25">
      <c r="A346" s="57"/>
    </row>
    <row r="347" spans="1:1" x14ac:dyDescent="0.25">
      <c r="A347" s="57"/>
    </row>
    <row r="348" spans="1:1" x14ac:dyDescent="0.25">
      <c r="A348" s="57"/>
    </row>
    <row r="349" spans="1:1" x14ac:dyDescent="0.25">
      <c r="A349" s="57"/>
    </row>
    <row r="350" spans="1:1" x14ac:dyDescent="0.25">
      <c r="A350" s="57"/>
    </row>
    <row r="351" spans="1:1" x14ac:dyDescent="0.25">
      <c r="A351" s="57"/>
    </row>
    <row r="352" spans="1:1" x14ac:dyDescent="0.25">
      <c r="A352" s="57"/>
    </row>
    <row r="353" spans="1:1" x14ac:dyDescent="0.25">
      <c r="A353" s="57"/>
    </row>
    <row r="354" spans="1:1" x14ac:dyDescent="0.25">
      <c r="A354" s="57"/>
    </row>
    <row r="355" spans="1:1" x14ac:dyDescent="0.25">
      <c r="A355" s="57"/>
    </row>
    <row r="356" spans="1:1" x14ac:dyDescent="0.25">
      <c r="A356" s="57"/>
    </row>
    <row r="357" spans="1:1" x14ac:dyDescent="0.25">
      <c r="A357" s="57"/>
    </row>
    <row r="358" spans="1:1" x14ac:dyDescent="0.25">
      <c r="A358" s="57"/>
    </row>
    <row r="359" spans="1:1" x14ac:dyDescent="0.25">
      <c r="A359" s="57"/>
    </row>
    <row r="360" spans="1:1" x14ac:dyDescent="0.25">
      <c r="A360" s="57"/>
    </row>
    <row r="361" spans="1:1" x14ac:dyDescent="0.25">
      <c r="A361" s="57"/>
    </row>
    <row r="362" spans="1:1" x14ac:dyDescent="0.25">
      <c r="A362" s="57"/>
    </row>
    <row r="363" spans="1:1" x14ac:dyDescent="0.25">
      <c r="A363" s="57"/>
    </row>
    <row r="364" spans="1:1" x14ac:dyDescent="0.25">
      <c r="A364" s="57"/>
    </row>
    <row r="365" spans="1:1" x14ac:dyDescent="0.25">
      <c r="A365" s="57"/>
    </row>
    <row r="366" spans="1:1" x14ac:dyDescent="0.25">
      <c r="A366" s="57"/>
    </row>
    <row r="367" spans="1:1" x14ac:dyDescent="0.25">
      <c r="A367" s="57"/>
    </row>
    <row r="368" spans="1:1" x14ac:dyDescent="0.25">
      <c r="A368" s="57"/>
    </row>
    <row r="369" spans="1:1" x14ac:dyDescent="0.25">
      <c r="A369" s="57"/>
    </row>
    <row r="370" spans="1:1" x14ac:dyDescent="0.25">
      <c r="A370" s="57"/>
    </row>
    <row r="371" spans="1:1" x14ac:dyDescent="0.25">
      <c r="A371" s="57"/>
    </row>
    <row r="372" spans="1:1" x14ac:dyDescent="0.25">
      <c r="A372" s="57"/>
    </row>
    <row r="373" spans="1:1" x14ac:dyDescent="0.25">
      <c r="A373" s="57"/>
    </row>
    <row r="374" spans="1:1" x14ac:dyDescent="0.25">
      <c r="A374" s="57"/>
    </row>
    <row r="375" spans="1:1" x14ac:dyDescent="0.25">
      <c r="A375" s="57"/>
    </row>
    <row r="376" spans="1:1" x14ac:dyDescent="0.25">
      <c r="A376" s="57"/>
    </row>
    <row r="377" spans="1:1" x14ac:dyDescent="0.25">
      <c r="A377" s="57"/>
    </row>
    <row r="378" spans="1:1" x14ac:dyDescent="0.25">
      <c r="A378" s="57"/>
    </row>
    <row r="379" spans="1:1" x14ac:dyDescent="0.25">
      <c r="A379" s="57"/>
    </row>
    <row r="380" spans="1:1" x14ac:dyDescent="0.25">
      <c r="A380" s="57"/>
    </row>
    <row r="381" spans="1:1" x14ac:dyDescent="0.25">
      <c r="A381" s="57"/>
    </row>
    <row r="382" spans="1:1" x14ac:dyDescent="0.25">
      <c r="A382" s="57"/>
    </row>
    <row r="383" spans="1:1" x14ac:dyDescent="0.25">
      <c r="A383" s="57"/>
    </row>
    <row r="384" spans="1:1" x14ac:dyDescent="0.25">
      <c r="A384" s="57"/>
    </row>
    <row r="385" spans="1:1" x14ac:dyDescent="0.25">
      <c r="A385" s="57"/>
    </row>
    <row r="386" spans="1:1" x14ac:dyDescent="0.25">
      <c r="A386" s="57"/>
    </row>
    <row r="387" spans="1:1" x14ac:dyDescent="0.25">
      <c r="A387" s="57"/>
    </row>
    <row r="388" spans="1:1" x14ac:dyDescent="0.25">
      <c r="A388" s="57"/>
    </row>
    <row r="389" spans="1:1" x14ac:dyDescent="0.25">
      <c r="A389" s="57"/>
    </row>
    <row r="390" spans="1:1" x14ac:dyDescent="0.25">
      <c r="A390" s="57"/>
    </row>
    <row r="391" spans="1:1" x14ac:dyDescent="0.25">
      <c r="A391" s="57"/>
    </row>
    <row r="392" spans="1:1" x14ac:dyDescent="0.25">
      <c r="A392" s="57"/>
    </row>
    <row r="393" spans="1:1" x14ac:dyDescent="0.25">
      <c r="A393" s="57"/>
    </row>
    <row r="394" spans="1:1" x14ac:dyDescent="0.25">
      <c r="A394" s="57"/>
    </row>
    <row r="395" spans="1:1" x14ac:dyDescent="0.25">
      <c r="A395" s="57"/>
    </row>
    <row r="396" spans="1:1" x14ac:dyDescent="0.25">
      <c r="A396" s="57"/>
    </row>
    <row r="397" spans="1:1" x14ac:dyDescent="0.25">
      <c r="A397" s="57"/>
    </row>
    <row r="398" spans="1:1" x14ac:dyDescent="0.25">
      <c r="A398" s="57"/>
    </row>
    <row r="399" spans="1:1" x14ac:dyDescent="0.25">
      <c r="A399" s="57"/>
    </row>
    <row r="400" spans="1:1" x14ac:dyDescent="0.25">
      <c r="A400" s="57"/>
    </row>
    <row r="401" spans="1:1" x14ac:dyDescent="0.25">
      <c r="A401" s="57"/>
    </row>
    <row r="402" spans="1:1" x14ac:dyDescent="0.25">
      <c r="A402" s="57"/>
    </row>
    <row r="403" spans="1:1" x14ac:dyDescent="0.25">
      <c r="A403" s="57"/>
    </row>
    <row r="404" spans="1:1" x14ac:dyDescent="0.25">
      <c r="A404" s="57"/>
    </row>
    <row r="405" spans="1:1" x14ac:dyDescent="0.25">
      <c r="A405" s="57"/>
    </row>
    <row r="406" spans="1:1" x14ac:dyDescent="0.25">
      <c r="A406" s="57"/>
    </row>
    <row r="407" spans="1:1" x14ac:dyDescent="0.25">
      <c r="A407" s="57"/>
    </row>
    <row r="408" spans="1:1" x14ac:dyDescent="0.25">
      <c r="A408" s="57"/>
    </row>
    <row r="409" spans="1:1" x14ac:dyDescent="0.25">
      <c r="A409" s="57"/>
    </row>
    <row r="410" spans="1:1" x14ac:dyDescent="0.25">
      <c r="A410" s="57"/>
    </row>
    <row r="411" spans="1:1" x14ac:dyDescent="0.25">
      <c r="A411" s="57"/>
    </row>
    <row r="412" spans="1:1" x14ac:dyDescent="0.25">
      <c r="A412" s="57"/>
    </row>
    <row r="413" spans="1:1" x14ac:dyDescent="0.25">
      <c r="A413" s="57"/>
    </row>
    <row r="414" spans="1:1" x14ac:dyDescent="0.25">
      <c r="A414" s="57"/>
    </row>
    <row r="415" spans="1:1" x14ac:dyDescent="0.25">
      <c r="A415" s="57"/>
    </row>
    <row r="416" spans="1:1" x14ac:dyDescent="0.25">
      <c r="A416" s="57"/>
    </row>
    <row r="417" spans="1:1" x14ac:dyDescent="0.25">
      <c r="A417" s="57"/>
    </row>
    <row r="418" spans="1:1" x14ac:dyDescent="0.25">
      <c r="A418" s="57"/>
    </row>
    <row r="419" spans="1:1" x14ac:dyDescent="0.25">
      <c r="A419" s="57"/>
    </row>
    <row r="420" spans="1:1" x14ac:dyDescent="0.25">
      <c r="A420" s="57"/>
    </row>
    <row r="421" spans="1:1" x14ac:dyDescent="0.25">
      <c r="A421" s="57"/>
    </row>
    <row r="422" spans="1:1" x14ac:dyDescent="0.25">
      <c r="A422" s="57"/>
    </row>
    <row r="423" spans="1:1" x14ac:dyDescent="0.25">
      <c r="A423" s="57"/>
    </row>
    <row r="424" spans="1:1" x14ac:dyDescent="0.25">
      <c r="A424" s="57"/>
    </row>
    <row r="425" spans="1:1" x14ac:dyDescent="0.25">
      <c r="A425" s="57"/>
    </row>
    <row r="426" spans="1:1" x14ac:dyDescent="0.25">
      <c r="A426" s="57"/>
    </row>
    <row r="427" spans="1:1" x14ac:dyDescent="0.25">
      <c r="A427" s="57"/>
    </row>
    <row r="428" spans="1:1" x14ac:dyDescent="0.25">
      <c r="A428" s="57"/>
    </row>
    <row r="429" spans="1:1" x14ac:dyDescent="0.25">
      <c r="A429" s="57"/>
    </row>
    <row r="430" spans="1:1" x14ac:dyDescent="0.25">
      <c r="A430" s="57"/>
    </row>
    <row r="431" spans="1:1" x14ac:dyDescent="0.25">
      <c r="A431" s="57"/>
    </row>
    <row r="432" spans="1:1" x14ac:dyDescent="0.25">
      <c r="A432" s="57"/>
    </row>
    <row r="433" spans="1:1" x14ac:dyDescent="0.25">
      <c r="A433" s="57"/>
    </row>
    <row r="434" spans="1:1" x14ac:dyDescent="0.25">
      <c r="A434" s="57"/>
    </row>
    <row r="435" spans="1:1" x14ac:dyDescent="0.25">
      <c r="A435" s="57"/>
    </row>
    <row r="436" spans="1:1" x14ac:dyDescent="0.25">
      <c r="A436" s="57"/>
    </row>
    <row r="437" spans="1:1" x14ac:dyDescent="0.25">
      <c r="A437" s="57"/>
    </row>
    <row r="438" spans="1:1" x14ac:dyDescent="0.25">
      <c r="A438" s="57"/>
    </row>
    <row r="439" spans="1:1" x14ac:dyDescent="0.25">
      <c r="A439" s="57"/>
    </row>
    <row r="440" spans="1:1" x14ac:dyDescent="0.25">
      <c r="A440" s="57"/>
    </row>
    <row r="441" spans="1:1" x14ac:dyDescent="0.25">
      <c r="A441" s="57"/>
    </row>
    <row r="442" spans="1:1" x14ac:dyDescent="0.25">
      <c r="A442" s="57"/>
    </row>
    <row r="443" spans="1:1" x14ac:dyDescent="0.25">
      <c r="A443" s="57"/>
    </row>
    <row r="444" spans="1:1" x14ac:dyDescent="0.25">
      <c r="A444" s="57"/>
    </row>
    <row r="445" spans="1:1" x14ac:dyDescent="0.25">
      <c r="A445" s="57"/>
    </row>
    <row r="446" spans="1:1" x14ac:dyDescent="0.25">
      <c r="A446" s="57"/>
    </row>
    <row r="447" spans="1:1" x14ac:dyDescent="0.25">
      <c r="A447" s="57"/>
    </row>
    <row r="448" spans="1:1" x14ac:dyDescent="0.25">
      <c r="A448" s="57"/>
    </row>
    <row r="449" spans="1:1" x14ac:dyDescent="0.25">
      <c r="A449" s="57"/>
    </row>
    <row r="450" spans="1:1" x14ac:dyDescent="0.25">
      <c r="A450" s="57"/>
    </row>
    <row r="451" spans="1:1" x14ac:dyDescent="0.25">
      <c r="A451" s="57"/>
    </row>
    <row r="452" spans="1:1" x14ac:dyDescent="0.25">
      <c r="A452" s="57"/>
    </row>
    <row r="453" spans="1:1" x14ac:dyDescent="0.25">
      <c r="A453" s="57"/>
    </row>
    <row r="454" spans="1:1" x14ac:dyDescent="0.25">
      <c r="A454" s="57"/>
    </row>
    <row r="455" spans="1:1" x14ac:dyDescent="0.25">
      <c r="A455" s="57"/>
    </row>
    <row r="456" spans="1:1" x14ac:dyDescent="0.25">
      <c r="A456" s="57"/>
    </row>
    <row r="457" spans="1:1" x14ac:dyDescent="0.25">
      <c r="A457" s="57"/>
    </row>
    <row r="458" spans="1:1" x14ac:dyDescent="0.25">
      <c r="A458" s="57"/>
    </row>
    <row r="459" spans="1:1" x14ac:dyDescent="0.25">
      <c r="A459" s="57"/>
    </row>
    <row r="460" spans="1:1" x14ac:dyDescent="0.25">
      <c r="A460" s="57"/>
    </row>
    <row r="461" spans="1:1" x14ac:dyDescent="0.25">
      <c r="A461" s="57"/>
    </row>
    <row r="462" spans="1:1" x14ac:dyDescent="0.25">
      <c r="A462" s="57"/>
    </row>
    <row r="463" spans="1:1" x14ac:dyDescent="0.25">
      <c r="A463" s="57"/>
    </row>
    <row r="464" spans="1:1" x14ac:dyDescent="0.25">
      <c r="A464" s="57"/>
    </row>
    <row r="465" spans="1:1" x14ac:dyDescent="0.25">
      <c r="A465" s="57"/>
    </row>
    <row r="466" spans="1:1" x14ac:dyDescent="0.25">
      <c r="A466" s="57"/>
    </row>
    <row r="467" spans="1:1" x14ac:dyDescent="0.25">
      <c r="A467" s="57"/>
    </row>
    <row r="468" spans="1:1" x14ac:dyDescent="0.25">
      <c r="A468" s="57"/>
    </row>
    <row r="469" spans="1:1" x14ac:dyDescent="0.25">
      <c r="A469" s="57"/>
    </row>
    <row r="470" spans="1:1" x14ac:dyDescent="0.25">
      <c r="A470" s="57"/>
    </row>
    <row r="471" spans="1:1" x14ac:dyDescent="0.25">
      <c r="A471" s="57"/>
    </row>
    <row r="472" spans="1:1" x14ac:dyDescent="0.25">
      <c r="A472" s="57"/>
    </row>
    <row r="473" spans="1:1" x14ac:dyDescent="0.25">
      <c r="A473" s="57"/>
    </row>
    <row r="474" spans="1:1" x14ac:dyDescent="0.25">
      <c r="A474" s="57"/>
    </row>
    <row r="475" spans="1:1" x14ac:dyDescent="0.25">
      <c r="A475" s="57"/>
    </row>
    <row r="476" spans="1:1" x14ac:dyDescent="0.25">
      <c r="A476" s="57"/>
    </row>
    <row r="477" spans="1:1" x14ac:dyDescent="0.25">
      <c r="A477" s="57"/>
    </row>
    <row r="478" spans="1:1" x14ac:dyDescent="0.25">
      <c r="A478" s="57"/>
    </row>
    <row r="479" spans="1:1" x14ac:dyDescent="0.25">
      <c r="A479" s="57"/>
    </row>
    <row r="480" spans="1:1" x14ac:dyDescent="0.25">
      <c r="A480" s="57"/>
    </row>
    <row r="481" spans="1:1" x14ac:dyDescent="0.25">
      <c r="A481" s="57"/>
    </row>
    <row r="482" spans="1:1" x14ac:dyDescent="0.25">
      <c r="A482" s="57"/>
    </row>
    <row r="483" spans="1:1" x14ac:dyDescent="0.25">
      <c r="A483" s="57"/>
    </row>
    <row r="484" spans="1:1" x14ac:dyDescent="0.25">
      <c r="A484" s="57"/>
    </row>
    <row r="485" spans="1:1" x14ac:dyDescent="0.25">
      <c r="A485" s="57"/>
    </row>
    <row r="486" spans="1:1" x14ac:dyDescent="0.25">
      <c r="A486" s="57"/>
    </row>
    <row r="487" spans="1:1" x14ac:dyDescent="0.25">
      <c r="A487" s="57"/>
    </row>
    <row r="488" spans="1:1" x14ac:dyDescent="0.25">
      <c r="A488" s="57"/>
    </row>
    <row r="489" spans="1:1" x14ac:dyDescent="0.25">
      <c r="A489" s="57"/>
    </row>
    <row r="490" spans="1:1" x14ac:dyDescent="0.25">
      <c r="A490" s="57"/>
    </row>
    <row r="491" spans="1:1" x14ac:dyDescent="0.25">
      <c r="A491" s="57"/>
    </row>
    <row r="492" spans="1:1" x14ac:dyDescent="0.25">
      <c r="A492" s="57"/>
    </row>
    <row r="493" spans="1:1" x14ac:dyDescent="0.25">
      <c r="A493" s="57"/>
    </row>
    <row r="494" spans="1:1" x14ac:dyDescent="0.25">
      <c r="A494" s="57"/>
    </row>
    <row r="495" spans="1:1" x14ac:dyDescent="0.25">
      <c r="A495" s="57"/>
    </row>
    <row r="496" spans="1:1" x14ac:dyDescent="0.25">
      <c r="A496" s="57"/>
    </row>
    <row r="497" spans="1:1" x14ac:dyDescent="0.25">
      <c r="A497" s="57"/>
    </row>
    <row r="498" spans="1:1" x14ac:dyDescent="0.25">
      <c r="A498" s="57"/>
    </row>
    <row r="499" spans="1:1" x14ac:dyDescent="0.25">
      <c r="A499" s="57"/>
    </row>
    <row r="500" spans="1:1" x14ac:dyDescent="0.25">
      <c r="A500" s="57"/>
    </row>
    <row r="501" spans="1:1" x14ac:dyDescent="0.25">
      <c r="A501" s="57"/>
    </row>
    <row r="502" spans="1:1" x14ac:dyDescent="0.25">
      <c r="A502" s="57"/>
    </row>
    <row r="503" spans="1:1" x14ac:dyDescent="0.25">
      <c r="A503" s="57"/>
    </row>
    <row r="504" spans="1:1" x14ac:dyDescent="0.25">
      <c r="A504" s="57"/>
    </row>
    <row r="505" spans="1:1" x14ac:dyDescent="0.25">
      <c r="A505" s="57"/>
    </row>
    <row r="506" spans="1:1" x14ac:dyDescent="0.25">
      <c r="A506" s="57"/>
    </row>
    <row r="507" spans="1:1" x14ac:dyDescent="0.25">
      <c r="A507" s="57"/>
    </row>
    <row r="508" spans="1:1" x14ac:dyDescent="0.25">
      <c r="A508" s="57"/>
    </row>
    <row r="509" spans="1:1" x14ac:dyDescent="0.25">
      <c r="A509" s="57"/>
    </row>
    <row r="510" spans="1:1" x14ac:dyDescent="0.25">
      <c r="A510" s="57"/>
    </row>
    <row r="511" spans="1:1" x14ac:dyDescent="0.25">
      <c r="A511" s="57"/>
    </row>
    <row r="512" spans="1:1" x14ac:dyDescent="0.25">
      <c r="A512" s="57"/>
    </row>
    <row r="513" spans="1:1" x14ac:dyDescent="0.25">
      <c r="A513" s="57"/>
    </row>
    <row r="514" spans="1:1" x14ac:dyDescent="0.25">
      <c r="A514" s="57"/>
    </row>
    <row r="515" spans="1:1" x14ac:dyDescent="0.25">
      <c r="A515" s="57"/>
    </row>
    <row r="516" spans="1:1" x14ac:dyDescent="0.25">
      <c r="A516" s="57"/>
    </row>
    <row r="517" spans="1:1" x14ac:dyDescent="0.25">
      <c r="A517" s="57"/>
    </row>
    <row r="518" spans="1:1" x14ac:dyDescent="0.25">
      <c r="A518" s="57"/>
    </row>
    <row r="519" spans="1:1" x14ac:dyDescent="0.25">
      <c r="A519" s="57"/>
    </row>
    <row r="520" spans="1:1" x14ac:dyDescent="0.25">
      <c r="A520" s="57"/>
    </row>
    <row r="521" spans="1:1" x14ac:dyDescent="0.25">
      <c r="A521" s="57"/>
    </row>
    <row r="522" spans="1:1" x14ac:dyDescent="0.25">
      <c r="A522" s="57"/>
    </row>
    <row r="523" spans="1:1" x14ac:dyDescent="0.25">
      <c r="A523" s="57"/>
    </row>
    <row r="524" spans="1:1" x14ac:dyDescent="0.25">
      <c r="A524" s="57"/>
    </row>
    <row r="525" spans="1:1" x14ac:dyDescent="0.25">
      <c r="A525" s="57"/>
    </row>
    <row r="526" spans="1:1" x14ac:dyDescent="0.25">
      <c r="A526" s="57"/>
    </row>
    <row r="527" spans="1:1" x14ac:dyDescent="0.25">
      <c r="A527" s="57"/>
    </row>
    <row r="528" spans="1:1" x14ac:dyDescent="0.25">
      <c r="A528" s="57"/>
    </row>
    <row r="529" spans="1:1" x14ac:dyDescent="0.25">
      <c r="A529" s="57"/>
    </row>
    <row r="530" spans="1:1" x14ac:dyDescent="0.25">
      <c r="A530" s="57"/>
    </row>
    <row r="531" spans="1:1" x14ac:dyDescent="0.25">
      <c r="A531" s="57"/>
    </row>
    <row r="532" spans="1:1" x14ac:dyDescent="0.25">
      <c r="A532" s="57"/>
    </row>
    <row r="533" spans="1:1" x14ac:dyDescent="0.25">
      <c r="A533" s="57"/>
    </row>
    <row r="534" spans="1:1" x14ac:dyDescent="0.25">
      <c r="A534" s="57"/>
    </row>
    <row r="535" spans="1:1" x14ac:dyDescent="0.25">
      <c r="A535" s="57"/>
    </row>
    <row r="536" spans="1:1" x14ac:dyDescent="0.25">
      <c r="A536" s="57"/>
    </row>
    <row r="537" spans="1:1" x14ac:dyDescent="0.25">
      <c r="A537" s="57"/>
    </row>
    <row r="538" spans="1:1" x14ac:dyDescent="0.25">
      <c r="A538" s="57"/>
    </row>
    <row r="539" spans="1:1" x14ac:dyDescent="0.25">
      <c r="A539" s="57"/>
    </row>
    <row r="540" spans="1:1" x14ac:dyDescent="0.25">
      <c r="A540" s="57"/>
    </row>
    <row r="541" spans="1:1" x14ac:dyDescent="0.25">
      <c r="A541" s="57"/>
    </row>
    <row r="542" spans="1:1" x14ac:dyDescent="0.25">
      <c r="A542" s="57"/>
    </row>
    <row r="543" spans="1:1" x14ac:dyDescent="0.25">
      <c r="A543" s="57"/>
    </row>
    <row r="544" spans="1:1" x14ac:dyDescent="0.25">
      <c r="A544" s="57"/>
    </row>
    <row r="545" spans="1:1" x14ac:dyDescent="0.25">
      <c r="A545" s="57"/>
    </row>
    <row r="546" spans="1:1" x14ac:dyDescent="0.25">
      <c r="A546" s="57"/>
    </row>
    <row r="547" spans="1:1" x14ac:dyDescent="0.25">
      <c r="A547" s="57"/>
    </row>
    <row r="548" spans="1:1" x14ac:dyDescent="0.25">
      <c r="A548" s="57"/>
    </row>
    <row r="549" spans="1:1" x14ac:dyDescent="0.25">
      <c r="A549" s="57"/>
    </row>
    <row r="550" spans="1:1" x14ac:dyDescent="0.25">
      <c r="A550" s="57"/>
    </row>
    <row r="551" spans="1:1" x14ac:dyDescent="0.25">
      <c r="A551" s="57"/>
    </row>
    <row r="552" spans="1:1" x14ac:dyDescent="0.25">
      <c r="A552" s="57"/>
    </row>
    <row r="553" spans="1:1" x14ac:dyDescent="0.25">
      <c r="A553" s="57"/>
    </row>
    <row r="554" spans="1:1" x14ac:dyDescent="0.25">
      <c r="A554" s="57"/>
    </row>
    <row r="555" spans="1:1" x14ac:dyDescent="0.25">
      <c r="A555" s="57"/>
    </row>
    <row r="556" spans="1:1" x14ac:dyDescent="0.25">
      <c r="A556" s="57"/>
    </row>
    <row r="557" spans="1:1" x14ac:dyDescent="0.25">
      <c r="A557" s="57"/>
    </row>
    <row r="558" spans="1:1" x14ac:dyDescent="0.25">
      <c r="A558" s="57"/>
    </row>
    <row r="559" spans="1:1" x14ac:dyDescent="0.25">
      <c r="A559" s="57"/>
    </row>
    <row r="560" spans="1:1" x14ac:dyDescent="0.25">
      <c r="A560" s="57"/>
    </row>
    <row r="561" spans="1:1" x14ac:dyDescent="0.25">
      <c r="A561" s="57"/>
    </row>
    <row r="562" spans="1:1" x14ac:dyDescent="0.25">
      <c r="A562" s="57"/>
    </row>
    <row r="563" spans="1:1" x14ac:dyDescent="0.25">
      <c r="A563" s="57"/>
    </row>
    <row r="564" spans="1:1" x14ac:dyDescent="0.25">
      <c r="A564" s="57"/>
    </row>
    <row r="565" spans="1:1" x14ac:dyDescent="0.25">
      <c r="A565" s="57"/>
    </row>
    <row r="566" spans="1:1" x14ac:dyDescent="0.25">
      <c r="A566" s="57"/>
    </row>
    <row r="567" spans="1:1" x14ac:dyDescent="0.25">
      <c r="A567" s="57"/>
    </row>
    <row r="568" spans="1:1" x14ac:dyDescent="0.25">
      <c r="A568" s="57"/>
    </row>
    <row r="569" spans="1:1" x14ac:dyDescent="0.25">
      <c r="A569" s="57"/>
    </row>
    <row r="570" spans="1:1" x14ac:dyDescent="0.25">
      <c r="A570" s="57"/>
    </row>
    <row r="571" spans="1:1" x14ac:dyDescent="0.25">
      <c r="A571" s="57"/>
    </row>
    <row r="572" spans="1:1" x14ac:dyDescent="0.25">
      <c r="A572" s="57"/>
    </row>
    <row r="573" spans="1:1" x14ac:dyDescent="0.25">
      <c r="A573" s="57"/>
    </row>
    <row r="574" spans="1:1" x14ac:dyDescent="0.25">
      <c r="A574" s="57"/>
    </row>
    <row r="575" spans="1:1" x14ac:dyDescent="0.25">
      <c r="A575" s="57"/>
    </row>
    <row r="576" spans="1:1" x14ac:dyDescent="0.25">
      <c r="A576" s="57"/>
    </row>
    <row r="577" spans="1:1" x14ac:dyDescent="0.25">
      <c r="A577" s="57"/>
    </row>
    <row r="578" spans="1:1" x14ac:dyDescent="0.25">
      <c r="A578" s="57"/>
    </row>
    <row r="579" spans="1:1" x14ac:dyDescent="0.25">
      <c r="A579" s="57"/>
    </row>
    <row r="580" spans="1:1" x14ac:dyDescent="0.25">
      <c r="A580" s="57"/>
    </row>
    <row r="581" spans="1:1" x14ac:dyDescent="0.25">
      <c r="A581" s="57"/>
    </row>
    <row r="582" spans="1:1" x14ac:dyDescent="0.25">
      <c r="A582" s="57"/>
    </row>
    <row r="583" spans="1:1" x14ac:dyDescent="0.25">
      <c r="A583" s="57"/>
    </row>
    <row r="584" spans="1:1" x14ac:dyDescent="0.25">
      <c r="A584" s="57"/>
    </row>
    <row r="585" spans="1:1" x14ac:dyDescent="0.25">
      <c r="A585" s="57"/>
    </row>
    <row r="586" spans="1:1" x14ac:dyDescent="0.25">
      <c r="A586" s="57"/>
    </row>
    <row r="587" spans="1:1" x14ac:dyDescent="0.25">
      <c r="A587" s="57"/>
    </row>
    <row r="588" spans="1:1" x14ac:dyDescent="0.25">
      <c r="A588" s="57"/>
    </row>
    <row r="589" spans="1:1" x14ac:dyDescent="0.25">
      <c r="A589" s="57"/>
    </row>
    <row r="590" spans="1:1" x14ac:dyDescent="0.25">
      <c r="A590" s="57"/>
    </row>
    <row r="591" spans="1:1" x14ac:dyDescent="0.25">
      <c r="A591" s="57"/>
    </row>
    <row r="592" spans="1:1" x14ac:dyDescent="0.25">
      <c r="A592" s="57"/>
    </row>
    <row r="593" spans="1:1" x14ac:dyDescent="0.25">
      <c r="A593" s="57"/>
    </row>
    <row r="594" spans="1:1" x14ac:dyDescent="0.25">
      <c r="A594" s="57"/>
    </row>
    <row r="595" spans="1:1" x14ac:dyDescent="0.25">
      <c r="A595" s="57"/>
    </row>
    <row r="596" spans="1:1" x14ac:dyDescent="0.25">
      <c r="A596" s="57"/>
    </row>
    <row r="597" spans="1:1" x14ac:dyDescent="0.25">
      <c r="A597" s="57"/>
    </row>
    <row r="598" spans="1:1" x14ac:dyDescent="0.25">
      <c r="A598" s="57"/>
    </row>
    <row r="599" spans="1:1" x14ac:dyDescent="0.25">
      <c r="A599" s="57"/>
    </row>
    <row r="600" spans="1:1" x14ac:dyDescent="0.25">
      <c r="A600" s="57"/>
    </row>
    <row r="601" spans="1:1" x14ac:dyDescent="0.25">
      <c r="A601" s="57"/>
    </row>
    <row r="602" spans="1:1" x14ac:dyDescent="0.25">
      <c r="A602" s="57"/>
    </row>
    <row r="603" spans="1:1" x14ac:dyDescent="0.25">
      <c r="A603" s="57"/>
    </row>
    <row r="604" spans="1:1" x14ac:dyDescent="0.25">
      <c r="A604" s="57"/>
    </row>
    <row r="605" spans="1:1" x14ac:dyDescent="0.25">
      <c r="A605" s="57"/>
    </row>
    <row r="606" spans="1:1" x14ac:dyDescent="0.25">
      <c r="A606" s="57"/>
    </row>
    <row r="607" spans="1:1" x14ac:dyDescent="0.25">
      <c r="A607" s="57"/>
    </row>
    <row r="608" spans="1:1" x14ac:dyDescent="0.25">
      <c r="A608" s="57"/>
    </row>
    <row r="609" spans="1:1" x14ac:dyDescent="0.25">
      <c r="A609" s="57"/>
    </row>
    <row r="610" spans="1:1" x14ac:dyDescent="0.25">
      <c r="A610" s="57"/>
    </row>
    <row r="611" spans="1:1" x14ac:dyDescent="0.25">
      <c r="A611" s="57"/>
    </row>
    <row r="612" spans="1:1" x14ac:dyDescent="0.25">
      <c r="A612" s="57"/>
    </row>
    <row r="613" spans="1:1" x14ac:dyDescent="0.25">
      <c r="A613" s="57"/>
    </row>
    <row r="614" spans="1:1" x14ac:dyDescent="0.25">
      <c r="A614" s="57"/>
    </row>
    <row r="615" spans="1:1" x14ac:dyDescent="0.25">
      <c r="A615" s="57"/>
    </row>
    <row r="616" spans="1:1" x14ac:dyDescent="0.25">
      <c r="A616" s="57"/>
    </row>
    <row r="617" spans="1:1" x14ac:dyDescent="0.25">
      <c r="A617" s="57"/>
    </row>
    <row r="618" spans="1:1" x14ac:dyDescent="0.25">
      <c r="A618" s="57"/>
    </row>
    <row r="619" spans="1:1" x14ac:dyDescent="0.25">
      <c r="A619" s="57"/>
    </row>
    <row r="620" spans="1:1" x14ac:dyDescent="0.25">
      <c r="A620" s="57"/>
    </row>
    <row r="621" spans="1:1" x14ac:dyDescent="0.25">
      <c r="A621" s="57"/>
    </row>
    <row r="622" spans="1:1" x14ac:dyDescent="0.25">
      <c r="A622" s="57"/>
    </row>
    <row r="623" spans="1:1" x14ac:dyDescent="0.25">
      <c r="A623" s="57"/>
    </row>
    <row r="624" spans="1:1" x14ac:dyDescent="0.25">
      <c r="A624" s="57"/>
    </row>
    <row r="625" spans="1:1" x14ac:dyDescent="0.25">
      <c r="A625" s="57"/>
    </row>
    <row r="626" spans="1:1" x14ac:dyDescent="0.25">
      <c r="A626" s="57"/>
    </row>
    <row r="627" spans="1:1" x14ac:dyDescent="0.25">
      <c r="A627" s="57"/>
    </row>
    <row r="628" spans="1:1" x14ac:dyDescent="0.25">
      <c r="A628" s="57"/>
    </row>
    <row r="629" spans="1:1" x14ac:dyDescent="0.25">
      <c r="A629" s="57"/>
    </row>
    <row r="630" spans="1:1" x14ac:dyDescent="0.25">
      <c r="A630" s="57"/>
    </row>
    <row r="631" spans="1:1" x14ac:dyDescent="0.25">
      <c r="A631" s="57"/>
    </row>
    <row r="632" spans="1:1" x14ac:dyDescent="0.25">
      <c r="A632" s="57"/>
    </row>
    <row r="633" spans="1:1" x14ac:dyDescent="0.25">
      <c r="A633" s="57"/>
    </row>
    <row r="634" spans="1:1" x14ac:dyDescent="0.25">
      <c r="A634" s="57"/>
    </row>
    <row r="635" spans="1:1" x14ac:dyDescent="0.25">
      <c r="A635" s="57"/>
    </row>
    <row r="636" spans="1:1" x14ac:dyDescent="0.25">
      <c r="A636" s="57"/>
    </row>
    <row r="637" spans="1:1" x14ac:dyDescent="0.25">
      <c r="A637" s="57"/>
    </row>
    <row r="638" spans="1:1" x14ac:dyDescent="0.25">
      <c r="A638" s="57"/>
    </row>
    <row r="639" spans="1:1" x14ac:dyDescent="0.25">
      <c r="A639" s="57"/>
    </row>
    <row r="640" spans="1:1" x14ac:dyDescent="0.25">
      <c r="A640" s="57"/>
    </row>
    <row r="641" spans="1:1" x14ac:dyDescent="0.25">
      <c r="A641" s="57"/>
    </row>
    <row r="642" spans="1:1" x14ac:dyDescent="0.25">
      <c r="A642" s="57"/>
    </row>
    <row r="643" spans="1:1" x14ac:dyDescent="0.25">
      <c r="A643" s="57"/>
    </row>
    <row r="644" spans="1:1" x14ac:dyDescent="0.25">
      <c r="A644" s="57"/>
    </row>
    <row r="645" spans="1:1" x14ac:dyDescent="0.25">
      <c r="A645" s="57"/>
    </row>
    <row r="646" spans="1:1" x14ac:dyDescent="0.25">
      <c r="A646" s="57"/>
    </row>
    <row r="647" spans="1:1" x14ac:dyDescent="0.25">
      <c r="A647" s="57"/>
    </row>
    <row r="648" spans="1:1" x14ac:dyDescent="0.25">
      <c r="A648" s="57"/>
    </row>
    <row r="649" spans="1:1" x14ac:dyDescent="0.25">
      <c r="A649" s="57"/>
    </row>
    <row r="650" spans="1:1" x14ac:dyDescent="0.25">
      <c r="A650" s="57"/>
    </row>
    <row r="651" spans="1:1" x14ac:dyDescent="0.25">
      <c r="A651" s="57"/>
    </row>
    <row r="652" spans="1:1" x14ac:dyDescent="0.25">
      <c r="A652" s="57"/>
    </row>
    <row r="653" spans="1:1" x14ac:dyDescent="0.25">
      <c r="A653" s="57"/>
    </row>
    <row r="654" spans="1:1" x14ac:dyDescent="0.25">
      <c r="A654" s="57"/>
    </row>
    <row r="655" spans="1:1" x14ac:dyDescent="0.25">
      <c r="A655" s="57"/>
    </row>
    <row r="656" spans="1:1" x14ac:dyDescent="0.25">
      <c r="A656" s="57"/>
    </row>
    <row r="657" spans="1:1" x14ac:dyDescent="0.25">
      <c r="A657" s="57"/>
    </row>
    <row r="658" spans="1:1" x14ac:dyDescent="0.25">
      <c r="A658" s="57"/>
    </row>
    <row r="659" spans="1:1" x14ac:dyDescent="0.25">
      <c r="A659" s="57"/>
    </row>
    <row r="660" spans="1:1" x14ac:dyDescent="0.25">
      <c r="A660" s="57"/>
    </row>
    <row r="661" spans="1:1" x14ac:dyDescent="0.25">
      <c r="A661" s="57"/>
    </row>
    <row r="662" spans="1:1" x14ac:dyDescent="0.25">
      <c r="A662" s="57"/>
    </row>
    <row r="663" spans="1:1" x14ac:dyDescent="0.25">
      <c r="A663" s="57"/>
    </row>
    <row r="664" spans="1:1" x14ac:dyDescent="0.25">
      <c r="A664" s="57"/>
    </row>
    <row r="665" spans="1:1" x14ac:dyDescent="0.25">
      <c r="A665" s="57"/>
    </row>
    <row r="666" spans="1:1" x14ac:dyDescent="0.25">
      <c r="A666" s="57"/>
    </row>
    <row r="667" spans="1:1" x14ac:dyDescent="0.25">
      <c r="A667" s="57"/>
    </row>
    <row r="668" spans="1:1" x14ac:dyDescent="0.25">
      <c r="A668" s="57"/>
    </row>
    <row r="669" spans="1:1" x14ac:dyDescent="0.25">
      <c r="A669" s="57"/>
    </row>
    <row r="670" spans="1:1" x14ac:dyDescent="0.25">
      <c r="A670" s="57"/>
    </row>
    <row r="671" spans="1:1" x14ac:dyDescent="0.25">
      <c r="A671" s="57"/>
    </row>
    <row r="672" spans="1:1" x14ac:dyDescent="0.25">
      <c r="A672" s="57"/>
    </row>
    <row r="673" spans="1:1" x14ac:dyDescent="0.25">
      <c r="A673" s="57"/>
    </row>
    <row r="674" spans="1:1" x14ac:dyDescent="0.25">
      <c r="A674" s="57"/>
    </row>
    <row r="675" spans="1:1" x14ac:dyDescent="0.25">
      <c r="A675" s="57"/>
    </row>
    <row r="676" spans="1:1" x14ac:dyDescent="0.25">
      <c r="A676" s="57"/>
    </row>
    <row r="677" spans="1:1" x14ac:dyDescent="0.25">
      <c r="A677" s="57"/>
    </row>
    <row r="678" spans="1:1" x14ac:dyDescent="0.25">
      <c r="A678" s="57"/>
    </row>
    <row r="679" spans="1:1" x14ac:dyDescent="0.25">
      <c r="A679" s="57"/>
    </row>
    <row r="680" spans="1:1" x14ac:dyDescent="0.25">
      <c r="A680" s="57"/>
    </row>
    <row r="681" spans="1:1" x14ac:dyDescent="0.25">
      <c r="A681" s="57"/>
    </row>
    <row r="682" spans="1:1" x14ac:dyDescent="0.25">
      <c r="A682" s="57"/>
    </row>
    <row r="683" spans="1:1" x14ac:dyDescent="0.25">
      <c r="A683" s="57"/>
    </row>
    <row r="684" spans="1:1" x14ac:dyDescent="0.25">
      <c r="A684" s="57"/>
    </row>
    <row r="685" spans="1:1" x14ac:dyDescent="0.25">
      <c r="A685" s="57"/>
    </row>
    <row r="686" spans="1:1" x14ac:dyDescent="0.25">
      <c r="A686" s="57"/>
    </row>
    <row r="687" spans="1:1" x14ac:dyDescent="0.25">
      <c r="A687" s="57"/>
    </row>
    <row r="688" spans="1:1" x14ac:dyDescent="0.25">
      <c r="A688" s="57"/>
    </row>
    <row r="689" spans="1:1" x14ac:dyDescent="0.25">
      <c r="A689" s="57"/>
    </row>
    <row r="690" spans="1:1" x14ac:dyDescent="0.25">
      <c r="A690" s="57"/>
    </row>
    <row r="691" spans="1:1" x14ac:dyDescent="0.25">
      <c r="A691" s="57"/>
    </row>
    <row r="692" spans="1:1" x14ac:dyDescent="0.25">
      <c r="A692" s="57"/>
    </row>
    <row r="693" spans="1:1" x14ac:dyDescent="0.25">
      <c r="A693" s="57"/>
    </row>
    <row r="694" spans="1:1" x14ac:dyDescent="0.25">
      <c r="A694" s="57"/>
    </row>
    <row r="695" spans="1:1" x14ac:dyDescent="0.25">
      <c r="A695" s="57"/>
    </row>
    <row r="696" spans="1:1" x14ac:dyDescent="0.25">
      <c r="A696" s="57"/>
    </row>
    <row r="697" spans="1:1" x14ac:dyDescent="0.25">
      <c r="A697" s="57"/>
    </row>
    <row r="698" spans="1:1" x14ac:dyDescent="0.25">
      <c r="A698" s="57"/>
    </row>
    <row r="699" spans="1:1" x14ac:dyDescent="0.25">
      <c r="A699" s="57"/>
    </row>
    <row r="700" spans="1:1" x14ac:dyDescent="0.25">
      <c r="A700" s="57"/>
    </row>
    <row r="701" spans="1:1" x14ac:dyDescent="0.25">
      <c r="A701" s="57"/>
    </row>
    <row r="702" spans="1:1" x14ac:dyDescent="0.25">
      <c r="A702" s="57"/>
    </row>
    <row r="703" spans="1:1" x14ac:dyDescent="0.25">
      <c r="A703" s="57"/>
    </row>
    <row r="704" spans="1:1" x14ac:dyDescent="0.25">
      <c r="A704" s="57"/>
    </row>
    <row r="705" spans="1:1" x14ac:dyDescent="0.25">
      <c r="A705" s="57"/>
    </row>
    <row r="706" spans="1:1" x14ac:dyDescent="0.25">
      <c r="A706" s="57"/>
    </row>
    <row r="707" spans="1:1" x14ac:dyDescent="0.25">
      <c r="A707" s="57"/>
    </row>
    <row r="708" spans="1:1" x14ac:dyDescent="0.25">
      <c r="A708" s="57"/>
    </row>
    <row r="709" spans="1:1" x14ac:dyDescent="0.25">
      <c r="A709" s="57"/>
    </row>
    <row r="710" spans="1:1" x14ac:dyDescent="0.25">
      <c r="A710" s="57"/>
    </row>
    <row r="711" spans="1:1" x14ac:dyDescent="0.25">
      <c r="A711" s="57"/>
    </row>
    <row r="712" spans="1:1" x14ac:dyDescent="0.25">
      <c r="A712" s="57"/>
    </row>
    <row r="713" spans="1:1" x14ac:dyDescent="0.25">
      <c r="A713" s="57"/>
    </row>
    <row r="714" spans="1:1" x14ac:dyDescent="0.25">
      <c r="A714" s="57"/>
    </row>
    <row r="715" spans="1:1" x14ac:dyDescent="0.25">
      <c r="A715" s="57"/>
    </row>
    <row r="716" spans="1:1" x14ac:dyDescent="0.25">
      <c r="A716" s="57"/>
    </row>
    <row r="717" spans="1:1" x14ac:dyDescent="0.25">
      <c r="A717" s="57"/>
    </row>
    <row r="718" spans="1:1" x14ac:dyDescent="0.25">
      <c r="A718" s="57"/>
    </row>
    <row r="719" spans="1:1" x14ac:dyDescent="0.25">
      <c r="A719" s="57"/>
    </row>
    <row r="720" spans="1:1" x14ac:dyDescent="0.25">
      <c r="A720" s="57"/>
    </row>
    <row r="721" spans="1:1" x14ac:dyDescent="0.25">
      <c r="A721" s="57"/>
    </row>
    <row r="722" spans="1:1" x14ac:dyDescent="0.25">
      <c r="A722" s="57"/>
    </row>
    <row r="723" spans="1:1" x14ac:dyDescent="0.25">
      <c r="A723" s="57"/>
    </row>
    <row r="724" spans="1:1" x14ac:dyDescent="0.25">
      <c r="A724" s="57"/>
    </row>
    <row r="725" spans="1:1" x14ac:dyDescent="0.25">
      <c r="A725" s="57"/>
    </row>
    <row r="726" spans="1:1" x14ac:dyDescent="0.25">
      <c r="A726" s="57"/>
    </row>
    <row r="727" spans="1:1" x14ac:dyDescent="0.25">
      <c r="A727" s="57"/>
    </row>
    <row r="728" spans="1:1" x14ac:dyDescent="0.25">
      <c r="A728" s="57"/>
    </row>
    <row r="729" spans="1:1" x14ac:dyDescent="0.25">
      <c r="A729" s="57"/>
    </row>
    <row r="730" spans="1:1" x14ac:dyDescent="0.25">
      <c r="A730" s="57"/>
    </row>
    <row r="731" spans="1:1" x14ac:dyDescent="0.25">
      <c r="A731" s="57"/>
    </row>
    <row r="732" spans="1:1" x14ac:dyDescent="0.25">
      <c r="A732" s="57"/>
    </row>
    <row r="733" spans="1:1" x14ac:dyDescent="0.25">
      <c r="A733" s="57"/>
    </row>
    <row r="734" spans="1:1" x14ac:dyDescent="0.25">
      <c r="A734" s="57"/>
    </row>
    <row r="735" spans="1:1" x14ac:dyDescent="0.25">
      <c r="A735" s="57"/>
    </row>
    <row r="736" spans="1:1" x14ac:dyDescent="0.25">
      <c r="A736" s="57"/>
    </row>
    <row r="737" spans="1:1" x14ac:dyDescent="0.25">
      <c r="A737" s="57"/>
    </row>
    <row r="738" spans="1:1" x14ac:dyDescent="0.25">
      <c r="A738" s="57"/>
    </row>
    <row r="739" spans="1:1" x14ac:dyDescent="0.25">
      <c r="A739" s="57"/>
    </row>
    <row r="740" spans="1:1" x14ac:dyDescent="0.25">
      <c r="A740" s="57"/>
    </row>
    <row r="741" spans="1:1" x14ac:dyDescent="0.25">
      <c r="A741" s="57"/>
    </row>
    <row r="742" spans="1:1" x14ac:dyDescent="0.25">
      <c r="A742" s="57"/>
    </row>
    <row r="743" spans="1:1" x14ac:dyDescent="0.25">
      <c r="A743" s="57"/>
    </row>
    <row r="744" spans="1:1" x14ac:dyDescent="0.25">
      <c r="A744" s="57"/>
    </row>
    <row r="745" spans="1:1" x14ac:dyDescent="0.25">
      <c r="A745" s="57"/>
    </row>
    <row r="746" spans="1:1" x14ac:dyDescent="0.25">
      <c r="A746" s="57"/>
    </row>
    <row r="747" spans="1:1" x14ac:dyDescent="0.25">
      <c r="A747" s="57"/>
    </row>
    <row r="748" spans="1:1" x14ac:dyDescent="0.25">
      <c r="A748" s="57"/>
    </row>
    <row r="749" spans="1:1" x14ac:dyDescent="0.25">
      <c r="A749" s="57"/>
    </row>
    <row r="750" spans="1:1" x14ac:dyDescent="0.25">
      <c r="A750" s="57"/>
    </row>
    <row r="751" spans="1:1" x14ac:dyDescent="0.25">
      <c r="A751" s="57"/>
    </row>
    <row r="752" spans="1:1" x14ac:dyDescent="0.25">
      <c r="A752" s="57"/>
    </row>
    <row r="753" spans="1:1" x14ac:dyDescent="0.25">
      <c r="A753" s="57"/>
    </row>
    <row r="754" spans="1:1" x14ac:dyDescent="0.25">
      <c r="A754" s="57"/>
    </row>
    <row r="755" spans="1:1" x14ac:dyDescent="0.25">
      <c r="A755" s="57"/>
    </row>
    <row r="756" spans="1:1" x14ac:dyDescent="0.25">
      <c r="A756" s="57"/>
    </row>
    <row r="757" spans="1:1" x14ac:dyDescent="0.25">
      <c r="A757" s="57"/>
    </row>
    <row r="758" spans="1:1" x14ac:dyDescent="0.25">
      <c r="A758" s="57"/>
    </row>
    <row r="759" spans="1:1" x14ac:dyDescent="0.25">
      <c r="A759" s="57"/>
    </row>
    <row r="760" spans="1:1" x14ac:dyDescent="0.25">
      <c r="A760" s="57"/>
    </row>
    <row r="761" spans="1:1" x14ac:dyDescent="0.25">
      <c r="A761" s="57"/>
    </row>
    <row r="762" spans="1:1" x14ac:dyDescent="0.25">
      <c r="A762" s="57"/>
    </row>
    <row r="763" spans="1:1" x14ac:dyDescent="0.25">
      <c r="A763" s="57"/>
    </row>
    <row r="764" spans="1:1" x14ac:dyDescent="0.25">
      <c r="A764" s="57"/>
    </row>
    <row r="765" spans="1:1" x14ac:dyDescent="0.25">
      <c r="A765" s="57"/>
    </row>
    <row r="766" spans="1:1" x14ac:dyDescent="0.25">
      <c r="A766" s="57"/>
    </row>
    <row r="767" spans="1:1" x14ac:dyDescent="0.25">
      <c r="A767" s="57"/>
    </row>
    <row r="768" spans="1:1" x14ac:dyDescent="0.25">
      <c r="A768" s="57"/>
    </row>
    <row r="769" spans="1:1" x14ac:dyDescent="0.25">
      <c r="A769" s="57"/>
    </row>
    <row r="770" spans="1:1" x14ac:dyDescent="0.25">
      <c r="A770" s="57"/>
    </row>
    <row r="771" spans="1:1" x14ac:dyDescent="0.25">
      <c r="A771" s="57"/>
    </row>
    <row r="772" spans="1:1" x14ac:dyDescent="0.25">
      <c r="A772" s="57"/>
    </row>
    <row r="773" spans="1:1" x14ac:dyDescent="0.25">
      <c r="A773" s="57"/>
    </row>
    <row r="774" spans="1:1" x14ac:dyDescent="0.25">
      <c r="A774" s="57"/>
    </row>
    <row r="775" spans="1:1" x14ac:dyDescent="0.25">
      <c r="A775" s="57"/>
    </row>
    <row r="776" spans="1:1" x14ac:dyDescent="0.25">
      <c r="A776" s="57"/>
    </row>
    <row r="777" spans="1:1" x14ac:dyDescent="0.25">
      <c r="A777" s="57"/>
    </row>
    <row r="778" spans="1:1" x14ac:dyDescent="0.25">
      <c r="A778" s="57"/>
    </row>
    <row r="779" spans="1:1" x14ac:dyDescent="0.25">
      <c r="A779" s="57"/>
    </row>
    <row r="780" spans="1:1" x14ac:dyDescent="0.25">
      <c r="A780" s="57"/>
    </row>
    <row r="781" spans="1:1" x14ac:dyDescent="0.25">
      <c r="A781" s="57"/>
    </row>
    <row r="782" spans="1:1" x14ac:dyDescent="0.25">
      <c r="A782" s="57"/>
    </row>
    <row r="783" spans="1:1" x14ac:dyDescent="0.25">
      <c r="A783" s="57"/>
    </row>
    <row r="784" spans="1:1" x14ac:dyDescent="0.25">
      <c r="A784" s="57"/>
    </row>
    <row r="785" spans="1:1" x14ac:dyDescent="0.25">
      <c r="A785" s="57"/>
    </row>
    <row r="786" spans="1:1" x14ac:dyDescent="0.25">
      <c r="A786" s="57"/>
    </row>
    <row r="787" spans="1:1" x14ac:dyDescent="0.25">
      <c r="A787" s="57"/>
    </row>
    <row r="788" spans="1:1" x14ac:dyDescent="0.25">
      <c r="A788" s="57"/>
    </row>
    <row r="789" spans="1:1" x14ac:dyDescent="0.25">
      <c r="A789" s="57"/>
    </row>
    <row r="790" spans="1:1" x14ac:dyDescent="0.25">
      <c r="A790" s="57"/>
    </row>
    <row r="791" spans="1:1" x14ac:dyDescent="0.25">
      <c r="A791" s="57"/>
    </row>
    <row r="792" spans="1:1" x14ac:dyDescent="0.25">
      <c r="A792" s="57"/>
    </row>
    <row r="793" spans="1:1" x14ac:dyDescent="0.25">
      <c r="A793" s="57"/>
    </row>
    <row r="794" spans="1:1" x14ac:dyDescent="0.25">
      <c r="A794" s="57"/>
    </row>
    <row r="795" spans="1:1" x14ac:dyDescent="0.25">
      <c r="A795" s="57"/>
    </row>
    <row r="796" spans="1:1" x14ac:dyDescent="0.25">
      <c r="A796" s="57"/>
    </row>
    <row r="797" spans="1:1" x14ac:dyDescent="0.25">
      <c r="A797" s="57"/>
    </row>
    <row r="798" spans="1:1" x14ac:dyDescent="0.25">
      <c r="A798" s="57"/>
    </row>
    <row r="799" spans="1:1" x14ac:dyDescent="0.25">
      <c r="A799" s="57"/>
    </row>
    <row r="800" spans="1:1" x14ac:dyDescent="0.25">
      <c r="A800" s="57"/>
    </row>
    <row r="801" spans="1:1" x14ac:dyDescent="0.25">
      <c r="A801" s="57"/>
    </row>
    <row r="802" spans="1:1" x14ac:dyDescent="0.25">
      <c r="A802" s="57"/>
    </row>
    <row r="803" spans="1:1" x14ac:dyDescent="0.25">
      <c r="A803" s="57"/>
    </row>
    <row r="804" spans="1:1" x14ac:dyDescent="0.25">
      <c r="A804" s="57"/>
    </row>
    <row r="805" spans="1:1" x14ac:dyDescent="0.25">
      <c r="A805" s="57"/>
    </row>
    <row r="806" spans="1:1" x14ac:dyDescent="0.25">
      <c r="A806" s="57"/>
    </row>
    <row r="807" spans="1:1" x14ac:dyDescent="0.25">
      <c r="A807" s="57"/>
    </row>
    <row r="808" spans="1:1" x14ac:dyDescent="0.25">
      <c r="A808" s="57"/>
    </row>
    <row r="809" spans="1:1" x14ac:dyDescent="0.25">
      <c r="A809" s="57"/>
    </row>
    <row r="810" spans="1:1" x14ac:dyDescent="0.25">
      <c r="A810" s="57"/>
    </row>
    <row r="811" spans="1:1" x14ac:dyDescent="0.25">
      <c r="A811" s="57"/>
    </row>
    <row r="812" spans="1:1" x14ac:dyDescent="0.25">
      <c r="A812" s="57"/>
    </row>
    <row r="813" spans="1:1" x14ac:dyDescent="0.25">
      <c r="A813" s="57"/>
    </row>
    <row r="814" spans="1:1" x14ac:dyDescent="0.25">
      <c r="A814" s="57"/>
    </row>
    <row r="815" spans="1:1" x14ac:dyDescent="0.25">
      <c r="A815" s="57"/>
    </row>
    <row r="816" spans="1:1" x14ac:dyDescent="0.25">
      <c r="A816" s="57"/>
    </row>
    <row r="817" spans="1:1" x14ac:dyDescent="0.25">
      <c r="A817" s="57"/>
    </row>
    <row r="818" spans="1:1" x14ac:dyDescent="0.25">
      <c r="A818" s="57"/>
    </row>
    <row r="819" spans="1:1" x14ac:dyDescent="0.25">
      <c r="A819" s="57"/>
    </row>
    <row r="820" spans="1:1" x14ac:dyDescent="0.25">
      <c r="A820" s="57"/>
    </row>
    <row r="821" spans="1:1" x14ac:dyDescent="0.25">
      <c r="A821" s="57"/>
    </row>
    <row r="822" spans="1:1" x14ac:dyDescent="0.25">
      <c r="A822" s="57"/>
    </row>
    <row r="823" spans="1:1" x14ac:dyDescent="0.25">
      <c r="A823" s="57"/>
    </row>
    <row r="824" spans="1:1" x14ac:dyDescent="0.25">
      <c r="A824" s="57"/>
    </row>
    <row r="825" spans="1:1" x14ac:dyDescent="0.25">
      <c r="A825" s="57"/>
    </row>
    <row r="826" spans="1:1" x14ac:dyDescent="0.25">
      <c r="A826" s="57"/>
    </row>
    <row r="827" spans="1:1" x14ac:dyDescent="0.25">
      <c r="A827" s="57"/>
    </row>
    <row r="828" spans="1:1" x14ac:dyDescent="0.25">
      <c r="A828" s="57"/>
    </row>
    <row r="829" spans="1:1" x14ac:dyDescent="0.25">
      <c r="A829" s="57"/>
    </row>
    <row r="830" spans="1:1" x14ac:dyDescent="0.25">
      <c r="A830" s="57"/>
    </row>
    <row r="831" spans="1:1" x14ac:dyDescent="0.25">
      <c r="A831" s="57"/>
    </row>
    <row r="832" spans="1:1" x14ac:dyDescent="0.25">
      <c r="A832" s="57"/>
    </row>
    <row r="833" spans="1:1" x14ac:dyDescent="0.25">
      <c r="A833" s="57"/>
    </row>
    <row r="834" spans="1:1" x14ac:dyDescent="0.25">
      <c r="A834" s="57"/>
    </row>
    <row r="835" spans="1:1" x14ac:dyDescent="0.25">
      <c r="A835" s="57"/>
    </row>
    <row r="836" spans="1:1" x14ac:dyDescent="0.25">
      <c r="A836" s="57"/>
    </row>
    <row r="837" spans="1:1" x14ac:dyDescent="0.25">
      <c r="A837" s="57"/>
    </row>
    <row r="838" spans="1:1" x14ac:dyDescent="0.25">
      <c r="A838" s="57"/>
    </row>
    <row r="839" spans="1:1" x14ac:dyDescent="0.25">
      <c r="A839" s="57"/>
    </row>
    <row r="840" spans="1:1" x14ac:dyDescent="0.25">
      <c r="A840" s="57"/>
    </row>
    <row r="841" spans="1:1" x14ac:dyDescent="0.25">
      <c r="A841" s="57"/>
    </row>
    <row r="842" spans="1:1" x14ac:dyDescent="0.25">
      <c r="A842" s="57"/>
    </row>
    <row r="843" spans="1:1" x14ac:dyDescent="0.25">
      <c r="A843" s="57"/>
    </row>
    <row r="844" spans="1:1" x14ac:dyDescent="0.25">
      <c r="A844" s="57"/>
    </row>
    <row r="845" spans="1:1" x14ac:dyDescent="0.25">
      <c r="A845" s="57"/>
    </row>
    <row r="846" spans="1:1" x14ac:dyDescent="0.25">
      <c r="A846" s="57"/>
    </row>
    <row r="847" spans="1:1" x14ac:dyDescent="0.25">
      <c r="A847" s="57"/>
    </row>
    <row r="848" spans="1:1" x14ac:dyDescent="0.25">
      <c r="A848" s="57"/>
    </row>
    <row r="849" spans="1:1" x14ac:dyDescent="0.25">
      <c r="A849" s="57"/>
    </row>
    <row r="850" spans="1:1" x14ac:dyDescent="0.25">
      <c r="A850" s="57"/>
    </row>
    <row r="851" spans="1:1" x14ac:dyDescent="0.25">
      <c r="A851" s="57"/>
    </row>
    <row r="852" spans="1:1" x14ac:dyDescent="0.25">
      <c r="A852" s="57"/>
    </row>
    <row r="853" spans="1:1" x14ac:dyDescent="0.25">
      <c r="A853" s="57"/>
    </row>
    <row r="854" spans="1:1" x14ac:dyDescent="0.25">
      <c r="A854" s="57"/>
    </row>
    <row r="855" spans="1:1" x14ac:dyDescent="0.25">
      <c r="A855" s="57"/>
    </row>
    <row r="856" spans="1:1" x14ac:dyDescent="0.25">
      <c r="A856" s="57"/>
    </row>
    <row r="857" spans="1:1" x14ac:dyDescent="0.25">
      <c r="A857" s="57"/>
    </row>
    <row r="858" spans="1:1" x14ac:dyDescent="0.25">
      <c r="A858" s="57"/>
    </row>
    <row r="859" spans="1:1" x14ac:dyDescent="0.25">
      <c r="A859" s="57"/>
    </row>
    <row r="860" spans="1:1" x14ac:dyDescent="0.25">
      <c r="A860" s="57"/>
    </row>
    <row r="861" spans="1:1" x14ac:dyDescent="0.25">
      <c r="A861" s="57"/>
    </row>
    <row r="862" spans="1:1" x14ac:dyDescent="0.25">
      <c r="A862" s="57"/>
    </row>
    <row r="863" spans="1:1" x14ac:dyDescent="0.25">
      <c r="A863" s="57"/>
    </row>
    <row r="864" spans="1:1" x14ac:dyDescent="0.25">
      <c r="A864" s="57"/>
    </row>
    <row r="865" spans="1:1" x14ac:dyDescent="0.25">
      <c r="A865" s="57"/>
    </row>
    <row r="866" spans="1:1" x14ac:dyDescent="0.25">
      <c r="A866" s="57"/>
    </row>
    <row r="867" spans="1:1" x14ac:dyDescent="0.25">
      <c r="A867" s="57"/>
    </row>
    <row r="868" spans="1:1" x14ac:dyDescent="0.25">
      <c r="A868" s="57"/>
    </row>
    <row r="869" spans="1:1" x14ac:dyDescent="0.25">
      <c r="A869" s="57"/>
    </row>
    <row r="870" spans="1:1" x14ac:dyDescent="0.25">
      <c r="A870" s="57"/>
    </row>
    <row r="871" spans="1:1" x14ac:dyDescent="0.25">
      <c r="A871" s="57"/>
    </row>
    <row r="872" spans="1:1" x14ac:dyDescent="0.25">
      <c r="A872" s="57"/>
    </row>
    <row r="873" spans="1:1" x14ac:dyDescent="0.25">
      <c r="A873" s="57"/>
    </row>
    <row r="874" spans="1:1" x14ac:dyDescent="0.25">
      <c r="A874" s="57"/>
    </row>
    <row r="875" spans="1:1" x14ac:dyDescent="0.25">
      <c r="A875" s="57"/>
    </row>
    <row r="876" spans="1:1" x14ac:dyDescent="0.25">
      <c r="A876" s="57"/>
    </row>
    <row r="877" spans="1:1" x14ac:dyDescent="0.25">
      <c r="A877" s="57"/>
    </row>
    <row r="878" spans="1:1" x14ac:dyDescent="0.25">
      <c r="A878" s="57"/>
    </row>
    <row r="879" spans="1:1" x14ac:dyDescent="0.25">
      <c r="A879" s="57"/>
    </row>
    <row r="880" spans="1:1" x14ac:dyDescent="0.25">
      <c r="A880" s="57"/>
    </row>
    <row r="881" spans="1:1" x14ac:dyDescent="0.25">
      <c r="A881" s="57"/>
    </row>
    <row r="882" spans="1:1" x14ac:dyDescent="0.25">
      <c r="A882" s="57"/>
    </row>
    <row r="883" spans="1:1" x14ac:dyDescent="0.25">
      <c r="A883" s="57"/>
    </row>
    <row r="884" spans="1:1" x14ac:dyDescent="0.25">
      <c r="A884" s="57"/>
    </row>
    <row r="885" spans="1:1" x14ac:dyDescent="0.25">
      <c r="A885" s="57"/>
    </row>
    <row r="886" spans="1:1" x14ac:dyDescent="0.25">
      <c r="A886" s="57"/>
    </row>
    <row r="887" spans="1:1" x14ac:dyDescent="0.25">
      <c r="A887" s="57"/>
    </row>
    <row r="888" spans="1:1" x14ac:dyDescent="0.25">
      <c r="A888" s="57"/>
    </row>
    <row r="889" spans="1:1" x14ac:dyDescent="0.25">
      <c r="A889" s="57"/>
    </row>
    <row r="890" spans="1:1" x14ac:dyDescent="0.25">
      <c r="A890" s="57"/>
    </row>
    <row r="891" spans="1:1" x14ac:dyDescent="0.25">
      <c r="A891" s="57"/>
    </row>
    <row r="892" spans="1:1" x14ac:dyDescent="0.25">
      <c r="A892" s="57"/>
    </row>
    <row r="893" spans="1:1" x14ac:dyDescent="0.25">
      <c r="A893" s="57"/>
    </row>
    <row r="894" spans="1:1" x14ac:dyDescent="0.25">
      <c r="A894" s="57"/>
    </row>
    <row r="895" spans="1:1" x14ac:dyDescent="0.25">
      <c r="A895" s="57"/>
    </row>
    <row r="896" spans="1:1" x14ac:dyDescent="0.25">
      <c r="A896" s="57"/>
    </row>
    <row r="897" spans="1:1" x14ac:dyDescent="0.25">
      <c r="A897" s="57"/>
    </row>
    <row r="898" spans="1:1" x14ac:dyDescent="0.25">
      <c r="A898" s="57"/>
    </row>
    <row r="899" spans="1:1" x14ac:dyDescent="0.25">
      <c r="A899" s="57"/>
    </row>
    <row r="900" spans="1:1" x14ac:dyDescent="0.25">
      <c r="A900" s="57"/>
    </row>
    <row r="901" spans="1:1" x14ac:dyDescent="0.25">
      <c r="A901" s="57"/>
    </row>
    <row r="902" spans="1:1" x14ac:dyDescent="0.25">
      <c r="A902" s="57"/>
    </row>
    <row r="903" spans="1:1" x14ac:dyDescent="0.25">
      <c r="A903" s="57"/>
    </row>
    <row r="904" spans="1:1" x14ac:dyDescent="0.25">
      <c r="A904" s="57"/>
    </row>
    <row r="905" spans="1:1" x14ac:dyDescent="0.25">
      <c r="A905" s="57"/>
    </row>
    <row r="906" spans="1:1" x14ac:dyDescent="0.25">
      <c r="A906" s="57"/>
    </row>
    <row r="907" spans="1:1" x14ac:dyDescent="0.25">
      <c r="A907" s="57"/>
    </row>
    <row r="908" spans="1:1" x14ac:dyDescent="0.25">
      <c r="A908" s="57"/>
    </row>
    <row r="909" spans="1:1" x14ac:dyDescent="0.25">
      <c r="A909" s="57"/>
    </row>
    <row r="910" spans="1:1" x14ac:dyDescent="0.25">
      <c r="A910" s="57"/>
    </row>
    <row r="911" spans="1:1" x14ac:dyDescent="0.25">
      <c r="A911" s="57"/>
    </row>
    <row r="912" spans="1:1" x14ac:dyDescent="0.25">
      <c r="A912" s="57"/>
    </row>
    <row r="913" spans="1:1" x14ac:dyDescent="0.25">
      <c r="A913" s="57"/>
    </row>
    <row r="914" spans="1:1" x14ac:dyDescent="0.25">
      <c r="A914" s="57"/>
    </row>
    <row r="915" spans="1:1" x14ac:dyDescent="0.25">
      <c r="A915" s="57"/>
    </row>
    <row r="916" spans="1:1" x14ac:dyDescent="0.25">
      <c r="A916" s="57"/>
    </row>
    <row r="917" spans="1:1" x14ac:dyDescent="0.25">
      <c r="A917" s="57"/>
    </row>
    <row r="918" spans="1:1" x14ac:dyDescent="0.25">
      <c r="A918" s="57"/>
    </row>
    <row r="919" spans="1:1" x14ac:dyDescent="0.25">
      <c r="A919" s="57"/>
    </row>
    <row r="920" spans="1:1" x14ac:dyDescent="0.25">
      <c r="A920" s="57"/>
    </row>
    <row r="921" spans="1:1" x14ac:dyDescent="0.25">
      <c r="A921" s="57"/>
    </row>
    <row r="922" spans="1:1" x14ac:dyDescent="0.25">
      <c r="A922" s="57"/>
    </row>
    <row r="923" spans="1:1" x14ac:dyDescent="0.25">
      <c r="A923" s="57"/>
    </row>
    <row r="924" spans="1:1" x14ac:dyDescent="0.25">
      <c r="A924" s="57"/>
    </row>
    <row r="925" spans="1:1" x14ac:dyDescent="0.25">
      <c r="A925" s="57"/>
    </row>
    <row r="926" spans="1:1" x14ac:dyDescent="0.25">
      <c r="A926" s="57"/>
    </row>
    <row r="927" spans="1:1" x14ac:dyDescent="0.25">
      <c r="A927" s="57"/>
    </row>
    <row r="928" spans="1:1" x14ac:dyDescent="0.25">
      <c r="A928" s="57"/>
    </row>
    <row r="929" spans="1:1" x14ac:dyDescent="0.25">
      <c r="A929" s="57"/>
    </row>
    <row r="930" spans="1:1" x14ac:dyDescent="0.25">
      <c r="A930" s="57"/>
    </row>
    <row r="931" spans="1:1" x14ac:dyDescent="0.25">
      <c r="A931" s="57"/>
    </row>
    <row r="932" spans="1:1" x14ac:dyDescent="0.25">
      <c r="A932" s="57"/>
    </row>
    <row r="933" spans="1:1" x14ac:dyDescent="0.25">
      <c r="A933" s="57"/>
    </row>
    <row r="934" spans="1:1" x14ac:dyDescent="0.25">
      <c r="A934" s="57"/>
    </row>
    <row r="935" spans="1:1" x14ac:dyDescent="0.25">
      <c r="A935" s="57"/>
    </row>
    <row r="936" spans="1:1" x14ac:dyDescent="0.25">
      <c r="A936" s="57"/>
    </row>
    <row r="937" spans="1:1" x14ac:dyDescent="0.25">
      <c r="A937" s="57"/>
    </row>
    <row r="938" spans="1:1" x14ac:dyDescent="0.25">
      <c r="A938" s="57"/>
    </row>
    <row r="939" spans="1:1" x14ac:dyDescent="0.25">
      <c r="A939" s="57"/>
    </row>
    <row r="940" spans="1:1" x14ac:dyDescent="0.25">
      <c r="A940" s="57"/>
    </row>
    <row r="941" spans="1:1" x14ac:dyDescent="0.25">
      <c r="A941" s="57"/>
    </row>
    <row r="942" spans="1:1" x14ac:dyDescent="0.25">
      <c r="A942" s="57"/>
    </row>
    <row r="943" spans="1:1" x14ac:dyDescent="0.25">
      <c r="A943" s="57"/>
    </row>
    <row r="944" spans="1:1" x14ac:dyDescent="0.25">
      <c r="A944" s="57"/>
    </row>
    <row r="945" spans="1:1" x14ac:dyDescent="0.25">
      <c r="A945" s="57"/>
    </row>
    <row r="946" spans="1:1" x14ac:dyDescent="0.25">
      <c r="A946" s="57"/>
    </row>
    <row r="947" spans="1:1" x14ac:dyDescent="0.25">
      <c r="A947" s="57"/>
    </row>
    <row r="948" spans="1:1" x14ac:dyDescent="0.25">
      <c r="A948" s="57"/>
    </row>
    <row r="949" spans="1:1" x14ac:dyDescent="0.25">
      <c r="A949" s="57"/>
    </row>
    <row r="950" spans="1:1" x14ac:dyDescent="0.25">
      <c r="A950" s="57"/>
    </row>
    <row r="951" spans="1:1" x14ac:dyDescent="0.25">
      <c r="A951" s="57"/>
    </row>
    <row r="952" spans="1:1" x14ac:dyDescent="0.25">
      <c r="A952" s="57"/>
    </row>
    <row r="953" spans="1:1" x14ac:dyDescent="0.25">
      <c r="A953" s="57"/>
    </row>
    <row r="954" spans="1:1" x14ac:dyDescent="0.25">
      <c r="A954" s="57"/>
    </row>
    <row r="955" spans="1:1" x14ac:dyDescent="0.25">
      <c r="A955" s="57"/>
    </row>
    <row r="956" spans="1:1" x14ac:dyDescent="0.25">
      <c r="A956" s="57"/>
    </row>
    <row r="957" spans="1:1" x14ac:dyDescent="0.25">
      <c r="A957" s="57"/>
    </row>
    <row r="958" spans="1:1" x14ac:dyDescent="0.25">
      <c r="A958" s="57"/>
    </row>
    <row r="959" spans="1:1" x14ac:dyDescent="0.25">
      <c r="A959" s="57"/>
    </row>
    <row r="960" spans="1:1" x14ac:dyDescent="0.25">
      <c r="A960" s="57"/>
    </row>
    <row r="961" spans="1:1" x14ac:dyDescent="0.25">
      <c r="A961" s="57"/>
    </row>
    <row r="962" spans="1:1" x14ac:dyDescent="0.25">
      <c r="A962" s="57"/>
    </row>
    <row r="963" spans="1:1" x14ac:dyDescent="0.25">
      <c r="A963" s="57"/>
    </row>
    <row r="964" spans="1:1" x14ac:dyDescent="0.25">
      <c r="A964" s="57"/>
    </row>
    <row r="965" spans="1:1" x14ac:dyDescent="0.25">
      <c r="A965" s="57"/>
    </row>
    <row r="966" spans="1:1" x14ac:dyDescent="0.25">
      <c r="A966" s="57"/>
    </row>
    <row r="967" spans="1:1" x14ac:dyDescent="0.25">
      <c r="A967" s="57"/>
    </row>
    <row r="968" spans="1:1" x14ac:dyDescent="0.25">
      <c r="A968" s="57"/>
    </row>
    <row r="969" spans="1:1" x14ac:dyDescent="0.25">
      <c r="A969" s="57"/>
    </row>
    <row r="970" spans="1:1" x14ac:dyDescent="0.25">
      <c r="A970" s="57"/>
    </row>
    <row r="971" spans="1:1" x14ac:dyDescent="0.25">
      <c r="A971" s="57"/>
    </row>
    <row r="972" spans="1:1" x14ac:dyDescent="0.25">
      <c r="A972" s="57"/>
    </row>
    <row r="973" spans="1:1" x14ac:dyDescent="0.25">
      <c r="A973" s="57"/>
    </row>
    <row r="974" spans="1:1" x14ac:dyDescent="0.25">
      <c r="A974" s="57"/>
    </row>
    <row r="975" spans="1:1" x14ac:dyDescent="0.25">
      <c r="A975" s="57"/>
    </row>
    <row r="976" spans="1:1" x14ac:dyDescent="0.25">
      <c r="A976" s="57"/>
    </row>
    <row r="977" spans="1:1" x14ac:dyDescent="0.25">
      <c r="A977" s="57"/>
    </row>
    <row r="978" spans="1:1" x14ac:dyDescent="0.25">
      <c r="A978" s="57"/>
    </row>
    <row r="979" spans="1:1" x14ac:dyDescent="0.25">
      <c r="A979" s="57"/>
    </row>
    <row r="980" spans="1:1" x14ac:dyDescent="0.25">
      <c r="A980" s="57"/>
    </row>
    <row r="981" spans="1:1" x14ac:dyDescent="0.25">
      <c r="A981" s="57"/>
    </row>
    <row r="982" spans="1:1" x14ac:dyDescent="0.25">
      <c r="A982" s="57"/>
    </row>
    <row r="983" spans="1:1" x14ac:dyDescent="0.25">
      <c r="A983" s="57"/>
    </row>
    <row r="984" spans="1:1" x14ac:dyDescent="0.25">
      <c r="A984" s="57"/>
    </row>
    <row r="985" spans="1:1" x14ac:dyDescent="0.25">
      <c r="A985" s="57"/>
    </row>
    <row r="986" spans="1:1" x14ac:dyDescent="0.25">
      <c r="A986" s="57"/>
    </row>
    <row r="987" spans="1:1" x14ac:dyDescent="0.25">
      <c r="A987" s="57"/>
    </row>
    <row r="988" spans="1:1" x14ac:dyDescent="0.25">
      <c r="A988" s="57"/>
    </row>
    <row r="989" spans="1:1" x14ac:dyDescent="0.25">
      <c r="A989" s="57"/>
    </row>
    <row r="990" spans="1:1" x14ac:dyDescent="0.25">
      <c r="A990" s="57"/>
    </row>
    <row r="991" spans="1:1" x14ac:dyDescent="0.25">
      <c r="A991" s="57"/>
    </row>
    <row r="992" spans="1:1" x14ac:dyDescent="0.25">
      <c r="A992" s="57"/>
    </row>
    <row r="993" spans="1:1" x14ac:dyDescent="0.25">
      <c r="A993" s="57"/>
    </row>
    <row r="994" spans="1:1" x14ac:dyDescent="0.25">
      <c r="A994" s="57"/>
    </row>
    <row r="995" spans="1:1" x14ac:dyDescent="0.25">
      <c r="A995" s="57"/>
    </row>
    <row r="996" spans="1:1" x14ac:dyDescent="0.25">
      <c r="A996" s="57"/>
    </row>
    <row r="997" spans="1:1" x14ac:dyDescent="0.25">
      <c r="A997" s="57"/>
    </row>
    <row r="998" spans="1:1" x14ac:dyDescent="0.25">
      <c r="A998" s="57"/>
    </row>
    <row r="999" spans="1:1" x14ac:dyDescent="0.25">
      <c r="A999" s="57"/>
    </row>
    <row r="1000" spans="1:1" x14ac:dyDescent="0.25">
      <c r="A1000" s="57"/>
    </row>
    <row r="1001" spans="1:1" x14ac:dyDescent="0.25">
      <c r="A1001" s="57"/>
    </row>
    <row r="1002" spans="1:1" x14ac:dyDescent="0.25">
      <c r="A1002" s="57"/>
    </row>
    <row r="1003" spans="1:1" x14ac:dyDescent="0.25">
      <c r="A1003" s="57"/>
    </row>
    <row r="1004" spans="1:1" x14ac:dyDescent="0.25">
      <c r="A1004" s="57"/>
    </row>
    <row r="1005" spans="1:1" x14ac:dyDescent="0.25">
      <c r="A1005" s="57"/>
    </row>
    <row r="1006" spans="1:1" x14ac:dyDescent="0.25">
      <c r="A1006" s="57"/>
    </row>
    <row r="1007" spans="1:1" x14ac:dyDescent="0.25">
      <c r="A1007" s="57"/>
    </row>
    <row r="1008" spans="1:1" x14ac:dyDescent="0.25">
      <c r="A1008" s="57"/>
    </row>
    <row r="1009" spans="1:1" x14ac:dyDescent="0.25">
      <c r="A1009" s="57"/>
    </row>
    <row r="1010" spans="1:1" x14ac:dyDescent="0.25">
      <c r="A1010" s="57"/>
    </row>
    <row r="1011" spans="1:1" x14ac:dyDescent="0.25">
      <c r="A1011" s="57"/>
    </row>
    <row r="1012" spans="1:1" x14ac:dyDescent="0.25">
      <c r="A1012" s="57"/>
    </row>
    <row r="1013" spans="1:1" x14ac:dyDescent="0.25">
      <c r="A1013" s="57"/>
    </row>
    <row r="1014" spans="1:1" x14ac:dyDescent="0.25">
      <c r="A1014" s="57"/>
    </row>
    <row r="1015" spans="1:1" x14ac:dyDescent="0.25">
      <c r="A1015" s="57"/>
    </row>
    <row r="1016" spans="1:1" x14ac:dyDescent="0.25">
      <c r="A1016" s="57"/>
    </row>
    <row r="1017" spans="1:1" x14ac:dyDescent="0.25">
      <c r="A1017" s="57"/>
    </row>
    <row r="1018" spans="1:1" x14ac:dyDescent="0.25">
      <c r="A1018" s="57"/>
    </row>
    <row r="1019" spans="1:1" x14ac:dyDescent="0.25">
      <c r="A1019" s="57"/>
    </row>
    <row r="1020" spans="1:1" x14ac:dyDescent="0.25">
      <c r="A1020" s="57"/>
    </row>
    <row r="1021" spans="1:1" x14ac:dyDescent="0.25">
      <c r="A1021" s="57"/>
    </row>
    <row r="1022" spans="1:1" x14ac:dyDescent="0.25">
      <c r="A1022" s="57"/>
    </row>
    <row r="1023" spans="1:1" x14ac:dyDescent="0.25">
      <c r="A1023" s="57"/>
    </row>
    <row r="1024" spans="1:1" x14ac:dyDescent="0.25">
      <c r="A1024" s="57"/>
    </row>
    <row r="1025" spans="1:1" x14ac:dyDescent="0.25">
      <c r="A1025" s="57"/>
    </row>
    <row r="1026" spans="1:1" x14ac:dyDescent="0.25">
      <c r="A1026" s="57"/>
    </row>
    <row r="1027" spans="1:1" x14ac:dyDescent="0.25">
      <c r="A1027" s="57"/>
    </row>
    <row r="1028" spans="1:1" x14ac:dyDescent="0.25">
      <c r="A1028" s="57"/>
    </row>
    <row r="1029" spans="1:1" x14ac:dyDescent="0.25">
      <c r="A1029" s="57"/>
    </row>
    <row r="1030" spans="1:1" x14ac:dyDescent="0.25">
      <c r="A1030" s="57"/>
    </row>
    <row r="1031" spans="1:1" x14ac:dyDescent="0.25">
      <c r="A1031" s="57"/>
    </row>
    <row r="1032" spans="1:1" x14ac:dyDescent="0.25">
      <c r="A1032" s="57"/>
    </row>
    <row r="1033" spans="1:1" x14ac:dyDescent="0.25">
      <c r="A1033" s="57"/>
    </row>
    <row r="1034" spans="1:1" x14ac:dyDescent="0.25">
      <c r="A1034" s="57"/>
    </row>
    <row r="1035" spans="1:1" x14ac:dyDescent="0.25">
      <c r="A1035" s="57"/>
    </row>
    <row r="1036" spans="1:1" x14ac:dyDescent="0.25">
      <c r="A1036" s="57"/>
    </row>
    <row r="1037" spans="1:1" x14ac:dyDescent="0.25">
      <c r="A1037" s="57"/>
    </row>
    <row r="1038" spans="1:1" x14ac:dyDescent="0.25">
      <c r="A1038" s="57"/>
    </row>
    <row r="1039" spans="1:1" x14ac:dyDescent="0.25">
      <c r="A1039" s="57"/>
    </row>
    <row r="1040" spans="1:1" x14ac:dyDescent="0.25">
      <c r="A1040" s="57"/>
    </row>
    <row r="1041" spans="1:1" x14ac:dyDescent="0.25">
      <c r="A1041" s="57"/>
    </row>
    <row r="1042" spans="1:1" x14ac:dyDescent="0.25">
      <c r="A1042" s="57"/>
    </row>
    <row r="1043" spans="1:1" x14ac:dyDescent="0.25">
      <c r="A1043" s="57"/>
    </row>
    <row r="1044" spans="1:1" x14ac:dyDescent="0.25">
      <c r="A1044" s="57"/>
    </row>
    <row r="1045" spans="1:1" x14ac:dyDescent="0.25">
      <c r="A1045" s="57"/>
    </row>
    <row r="1046" spans="1:1" x14ac:dyDescent="0.25">
      <c r="A1046" s="57"/>
    </row>
    <row r="1047" spans="1:1" x14ac:dyDescent="0.25">
      <c r="A1047" s="57"/>
    </row>
    <row r="1048" spans="1:1" x14ac:dyDescent="0.25">
      <c r="A1048" s="57"/>
    </row>
    <row r="1049" spans="1:1" x14ac:dyDescent="0.25">
      <c r="A1049" s="57"/>
    </row>
    <row r="1050" spans="1:1" x14ac:dyDescent="0.25">
      <c r="A1050" s="57"/>
    </row>
    <row r="1051" spans="1:1" x14ac:dyDescent="0.25">
      <c r="A1051" s="57"/>
    </row>
    <row r="1052" spans="1:1" x14ac:dyDescent="0.25">
      <c r="A1052" s="57"/>
    </row>
    <row r="1053" spans="1:1" x14ac:dyDescent="0.25">
      <c r="A1053" s="57"/>
    </row>
    <row r="1054" spans="1:1" x14ac:dyDescent="0.25">
      <c r="A1054" s="57"/>
    </row>
    <row r="1055" spans="1:1" x14ac:dyDescent="0.25">
      <c r="A1055" s="57"/>
    </row>
    <row r="1056" spans="1:1" x14ac:dyDescent="0.25">
      <c r="A1056" s="57"/>
    </row>
    <row r="1057" spans="1:1" x14ac:dyDescent="0.25">
      <c r="A1057" s="57"/>
    </row>
    <row r="1058" spans="1:1" x14ac:dyDescent="0.25">
      <c r="A1058" s="57"/>
    </row>
    <row r="1059" spans="1:1" x14ac:dyDescent="0.25">
      <c r="A1059" s="57"/>
    </row>
    <row r="1060" spans="1:1" x14ac:dyDescent="0.25">
      <c r="A1060" s="57"/>
    </row>
    <row r="1061" spans="1:1" x14ac:dyDescent="0.25">
      <c r="A1061" s="57"/>
    </row>
    <row r="1062" spans="1:1" x14ac:dyDescent="0.25">
      <c r="A1062" s="57"/>
    </row>
    <row r="1063" spans="1:1" x14ac:dyDescent="0.25">
      <c r="A1063" s="57"/>
    </row>
    <row r="1064" spans="1:1" x14ac:dyDescent="0.25">
      <c r="A1064" s="57"/>
    </row>
    <row r="1065" spans="1:1" x14ac:dyDescent="0.25">
      <c r="A1065" s="57"/>
    </row>
    <row r="1066" spans="1:1" x14ac:dyDescent="0.25">
      <c r="A1066" s="57"/>
    </row>
    <row r="1067" spans="1:1" x14ac:dyDescent="0.25">
      <c r="A1067" s="57"/>
    </row>
    <row r="1068" spans="1:1" x14ac:dyDescent="0.25">
      <c r="A1068" s="57"/>
    </row>
    <row r="1069" spans="1:1" x14ac:dyDescent="0.25">
      <c r="A1069" s="57"/>
    </row>
    <row r="1070" spans="1:1" x14ac:dyDescent="0.25">
      <c r="A1070" s="57"/>
    </row>
    <row r="1071" spans="1:1" x14ac:dyDescent="0.25">
      <c r="A1071" s="57"/>
    </row>
    <row r="1072" spans="1:1" x14ac:dyDescent="0.25">
      <c r="A1072" s="57"/>
    </row>
    <row r="1073" spans="1:1" x14ac:dyDescent="0.25">
      <c r="A1073" s="57"/>
    </row>
    <row r="1074" spans="1:1" x14ac:dyDescent="0.25">
      <c r="A1074" s="57"/>
    </row>
    <row r="1075" spans="1:1" x14ac:dyDescent="0.25">
      <c r="A1075" s="57"/>
    </row>
    <row r="1076" spans="1:1" x14ac:dyDescent="0.25">
      <c r="A1076" s="57"/>
    </row>
    <row r="1077" spans="1:1" x14ac:dyDescent="0.25">
      <c r="A1077" s="57"/>
    </row>
    <row r="1078" spans="1:1" x14ac:dyDescent="0.25">
      <c r="A1078" s="57"/>
    </row>
    <row r="1079" spans="1:1" x14ac:dyDescent="0.25">
      <c r="A1079" s="57"/>
    </row>
    <row r="1080" spans="1:1" x14ac:dyDescent="0.25">
      <c r="A1080" s="57"/>
    </row>
    <row r="1081" spans="1:1" x14ac:dyDescent="0.25">
      <c r="A1081" s="57"/>
    </row>
    <row r="1082" spans="1:1" x14ac:dyDescent="0.25">
      <c r="A1082" s="57"/>
    </row>
    <row r="1083" spans="1:1" x14ac:dyDescent="0.25">
      <c r="A1083" s="57"/>
    </row>
    <row r="1084" spans="1:1" x14ac:dyDescent="0.25">
      <c r="A1084" s="57"/>
    </row>
    <row r="1085" spans="1:1" x14ac:dyDescent="0.25">
      <c r="A1085" s="57"/>
    </row>
    <row r="1086" spans="1:1" x14ac:dyDescent="0.25">
      <c r="A1086" s="57"/>
    </row>
    <row r="1087" spans="1:1" x14ac:dyDescent="0.25">
      <c r="A1087" s="57"/>
    </row>
    <row r="1088" spans="1:1" x14ac:dyDescent="0.25">
      <c r="A1088" s="57"/>
    </row>
    <row r="1089" spans="1:1" x14ac:dyDescent="0.25">
      <c r="A1089" s="57"/>
    </row>
    <row r="1090" spans="1:1" x14ac:dyDescent="0.25">
      <c r="A1090" s="57"/>
    </row>
    <row r="1091" spans="1:1" x14ac:dyDescent="0.25">
      <c r="A1091" s="57"/>
    </row>
    <row r="1092" spans="1:1" x14ac:dyDescent="0.25">
      <c r="A1092" s="57"/>
    </row>
    <row r="1093" spans="1:1" x14ac:dyDescent="0.25">
      <c r="A1093" s="57"/>
    </row>
    <row r="1094" spans="1:1" x14ac:dyDescent="0.25">
      <c r="A1094" s="57"/>
    </row>
    <row r="1095" spans="1:1" x14ac:dyDescent="0.25">
      <c r="A1095" s="57"/>
    </row>
    <row r="1096" spans="1:1" x14ac:dyDescent="0.25">
      <c r="A1096" s="57"/>
    </row>
    <row r="1097" spans="1:1" x14ac:dyDescent="0.25">
      <c r="A1097" s="57"/>
    </row>
    <row r="1098" spans="1:1" x14ac:dyDescent="0.25">
      <c r="A1098" s="57"/>
    </row>
    <row r="1099" spans="1:1" x14ac:dyDescent="0.25">
      <c r="A1099" s="57"/>
    </row>
    <row r="1100" spans="1:1" x14ac:dyDescent="0.25">
      <c r="A1100" s="57"/>
    </row>
    <row r="1101" spans="1:1" x14ac:dyDescent="0.25">
      <c r="A1101" s="57"/>
    </row>
    <row r="1102" spans="1:1" x14ac:dyDescent="0.25">
      <c r="A1102" s="57"/>
    </row>
    <row r="1103" spans="1:1" x14ac:dyDescent="0.25">
      <c r="A1103" s="57"/>
    </row>
    <row r="1104" spans="1:1" x14ac:dyDescent="0.25">
      <c r="A1104" s="57"/>
    </row>
    <row r="1105" spans="1:1" x14ac:dyDescent="0.25">
      <c r="A1105" s="57"/>
    </row>
    <row r="1106" spans="1:1" x14ac:dyDescent="0.25">
      <c r="A1106" s="57"/>
    </row>
    <row r="1107" spans="1:1" x14ac:dyDescent="0.25">
      <c r="A1107" s="57"/>
    </row>
    <row r="1108" spans="1:1" x14ac:dyDescent="0.25">
      <c r="A1108" s="57"/>
    </row>
    <row r="1109" spans="1:1" x14ac:dyDescent="0.25">
      <c r="A1109" s="57"/>
    </row>
    <row r="1110" spans="1:1" x14ac:dyDescent="0.25">
      <c r="A1110" s="57"/>
    </row>
    <row r="1111" spans="1:1" x14ac:dyDescent="0.25">
      <c r="A1111" s="57"/>
    </row>
    <row r="1112" spans="1:1" x14ac:dyDescent="0.25">
      <c r="A1112" s="57"/>
    </row>
    <row r="1113" spans="1:1" x14ac:dyDescent="0.25">
      <c r="A1113" s="57"/>
    </row>
    <row r="1114" spans="1:1" x14ac:dyDescent="0.25">
      <c r="A1114" s="57"/>
    </row>
    <row r="1115" spans="1:1" x14ac:dyDescent="0.25">
      <c r="A1115" s="57"/>
    </row>
    <row r="1116" spans="1:1" x14ac:dyDescent="0.25">
      <c r="A1116" s="57"/>
    </row>
    <row r="1117" spans="1:1" x14ac:dyDescent="0.25">
      <c r="A1117" s="57"/>
    </row>
    <row r="1118" spans="1:1" x14ac:dyDescent="0.25">
      <c r="A1118" s="57"/>
    </row>
    <row r="1119" spans="1:1" x14ac:dyDescent="0.25">
      <c r="A1119" s="57"/>
    </row>
    <row r="1120" spans="1:1" x14ac:dyDescent="0.25">
      <c r="A1120" s="57"/>
    </row>
    <row r="1121" spans="1:1" x14ac:dyDescent="0.25">
      <c r="A1121" s="57"/>
    </row>
    <row r="1122" spans="1:1" x14ac:dyDescent="0.25">
      <c r="A1122" s="57"/>
    </row>
    <row r="1123" spans="1:1" x14ac:dyDescent="0.25">
      <c r="A1123" s="57"/>
    </row>
    <row r="1124" spans="1:1" x14ac:dyDescent="0.25">
      <c r="A1124" s="57"/>
    </row>
    <row r="1125" spans="1:1" x14ac:dyDescent="0.25">
      <c r="A1125" s="57"/>
    </row>
    <row r="1126" spans="1:1" x14ac:dyDescent="0.25">
      <c r="A1126" s="57"/>
    </row>
    <row r="1127" spans="1:1" x14ac:dyDescent="0.25">
      <c r="A1127" s="57"/>
    </row>
    <row r="1128" spans="1:1" x14ac:dyDescent="0.25">
      <c r="A1128" s="57"/>
    </row>
    <row r="1129" spans="1:1" x14ac:dyDescent="0.25">
      <c r="A1129" s="57"/>
    </row>
    <row r="1130" spans="1:1" x14ac:dyDescent="0.25">
      <c r="A1130" s="57"/>
    </row>
    <row r="1131" spans="1:1" x14ac:dyDescent="0.25">
      <c r="A1131" s="57"/>
    </row>
    <row r="1132" spans="1:1" x14ac:dyDescent="0.25">
      <c r="A1132" s="57"/>
    </row>
    <row r="1133" spans="1:1" x14ac:dyDescent="0.25">
      <c r="A1133" s="57"/>
    </row>
    <row r="1134" spans="1:1" x14ac:dyDescent="0.25">
      <c r="A1134" s="57"/>
    </row>
    <row r="1135" spans="1:1" x14ac:dyDescent="0.25">
      <c r="A1135" s="57"/>
    </row>
    <row r="1136" spans="1:1" x14ac:dyDescent="0.25">
      <c r="A1136" s="57"/>
    </row>
    <row r="1137" spans="1:1" x14ac:dyDescent="0.25">
      <c r="A1137" s="57"/>
    </row>
    <row r="1138" spans="1:1" x14ac:dyDescent="0.25">
      <c r="A1138" s="57"/>
    </row>
    <row r="1139" spans="1:1" x14ac:dyDescent="0.25">
      <c r="A1139" s="57"/>
    </row>
    <row r="1140" spans="1:1" x14ac:dyDescent="0.25">
      <c r="A1140" s="57"/>
    </row>
    <row r="1141" spans="1:1" x14ac:dyDescent="0.25">
      <c r="A1141" s="57"/>
    </row>
    <row r="1142" spans="1:1" x14ac:dyDescent="0.25">
      <c r="A1142" s="57"/>
    </row>
    <row r="1143" spans="1:1" x14ac:dyDescent="0.25">
      <c r="A1143" s="57"/>
    </row>
    <row r="1144" spans="1:1" x14ac:dyDescent="0.25">
      <c r="A1144" s="57"/>
    </row>
    <row r="1145" spans="1:1" x14ac:dyDescent="0.25">
      <c r="A1145" s="57"/>
    </row>
    <row r="1146" spans="1:1" x14ac:dyDescent="0.25">
      <c r="A1146" s="57"/>
    </row>
    <row r="1147" spans="1:1" x14ac:dyDescent="0.25">
      <c r="A1147" s="57"/>
    </row>
    <row r="1148" spans="1:1" x14ac:dyDescent="0.25">
      <c r="A1148" s="57"/>
    </row>
    <row r="1149" spans="1:1" x14ac:dyDescent="0.25">
      <c r="A1149" s="57"/>
    </row>
    <row r="1150" spans="1:1" x14ac:dyDescent="0.25">
      <c r="A1150" s="57"/>
    </row>
    <row r="1151" spans="1:1" x14ac:dyDescent="0.25">
      <c r="A1151" s="57"/>
    </row>
    <row r="1152" spans="1:1" x14ac:dyDescent="0.25">
      <c r="A1152" s="57"/>
    </row>
    <row r="1153" spans="1:1" x14ac:dyDescent="0.25">
      <c r="A1153" s="57"/>
    </row>
    <row r="1154" spans="1:1" x14ac:dyDescent="0.25">
      <c r="A1154" s="57"/>
    </row>
    <row r="1155" spans="1:1" x14ac:dyDescent="0.25">
      <c r="A1155" s="57"/>
    </row>
    <row r="1156" spans="1:1" x14ac:dyDescent="0.25">
      <c r="A1156" s="57"/>
    </row>
    <row r="1157" spans="1:1" x14ac:dyDescent="0.25">
      <c r="A1157" s="57"/>
    </row>
    <row r="1158" spans="1:1" x14ac:dyDescent="0.25">
      <c r="A1158" s="57"/>
    </row>
    <row r="1159" spans="1:1" x14ac:dyDescent="0.25">
      <c r="A1159" s="57"/>
    </row>
    <row r="1160" spans="1:1" x14ac:dyDescent="0.25">
      <c r="A1160" s="57"/>
    </row>
    <row r="1161" spans="1:1" x14ac:dyDescent="0.25">
      <c r="A1161" s="57"/>
    </row>
    <row r="1162" spans="1:1" x14ac:dyDescent="0.25">
      <c r="A1162" s="57"/>
    </row>
    <row r="1163" spans="1:1" x14ac:dyDescent="0.25">
      <c r="A1163" s="57"/>
    </row>
    <row r="1164" spans="1:1" x14ac:dyDescent="0.25">
      <c r="A1164" s="57"/>
    </row>
    <row r="1165" spans="1:1" x14ac:dyDescent="0.25">
      <c r="A1165" s="57"/>
    </row>
    <row r="1166" spans="1:1" x14ac:dyDescent="0.25">
      <c r="A1166" s="57"/>
    </row>
    <row r="1167" spans="1:1" x14ac:dyDescent="0.25">
      <c r="A1167" s="57"/>
    </row>
    <row r="1168" spans="1:1" x14ac:dyDescent="0.25">
      <c r="A1168" s="57"/>
    </row>
    <row r="1169" spans="1:1" x14ac:dyDescent="0.25">
      <c r="A1169" s="57"/>
    </row>
    <row r="1170" spans="1:1" x14ac:dyDescent="0.25">
      <c r="A1170" s="57"/>
    </row>
    <row r="1171" spans="1:1" x14ac:dyDescent="0.25">
      <c r="A1171" s="57"/>
    </row>
    <row r="1172" spans="1:1" x14ac:dyDescent="0.25">
      <c r="A1172" s="57"/>
    </row>
    <row r="1173" spans="1:1" x14ac:dyDescent="0.25">
      <c r="A1173" s="57"/>
    </row>
    <row r="1174" spans="1:1" x14ac:dyDescent="0.25">
      <c r="A1174" s="57"/>
    </row>
    <row r="1175" spans="1:1" x14ac:dyDescent="0.25">
      <c r="A1175" s="57"/>
    </row>
    <row r="1176" spans="1:1" x14ac:dyDescent="0.25">
      <c r="A1176" s="57"/>
    </row>
    <row r="1177" spans="1:1" x14ac:dyDescent="0.25">
      <c r="A1177" s="57"/>
    </row>
    <row r="1178" spans="1:1" x14ac:dyDescent="0.25">
      <c r="A1178" s="57"/>
    </row>
    <row r="1179" spans="1:1" x14ac:dyDescent="0.25">
      <c r="A1179" s="57"/>
    </row>
    <row r="1180" spans="1:1" x14ac:dyDescent="0.25">
      <c r="A1180" s="57"/>
    </row>
    <row r="1181" spans="1:1" x14ac:dyDescent="0.25">
      <c r="A1181" s="57"/>
    </row>
    <row r="1182" spans="1:1" x14ac:dyDescent="0.25">
      <c r="A1182" s="57"/>
    </row>
    <row r="1183" spans="1:1" x14ac:dyDescent="0.25">
      <c r="A1183" s="57"/>
    </row>
    <row r="1184" spans="1:1" x14ac:dyDescent="0.25">
      <c r="A1184" s="57"/>
    </row>
    <row r="1185" spans="1:1" x14ac:dyDescent="0.25">
      <c r="A1185" s="57"/>
    </row>
    <row r="1186" spans="1:1" x14ac:dyDescent="0.25">
      <c r="A1186" s="57"/>
    </row>
    <row r="1187" spans="1:1" x14ac:dyDescent="0.25">
      <c r="A1187" s="57"/>
    </row>
    <row r="1188" spans="1:1" x14ac:dyDescent="0.25">
      <c r="A1188" s="57"/>
    </row>
    <row r="1189" spans="1:1" x14ac:dyDescent="0.25">
      <c r="A1189" s="57"/>
    </row>
    <row r="1190" spans="1:1" x14ac:dyDescent="0.25">
      <c r="A1190" s="57"/>
    </row>
    <row r="1191" spans="1:1" x14ac:dyDescent="0.25">
      <c r="A1191" s="57"/>
    </row>
    <row r="1192" spans="1:1" x14ac:dyDescent="0.25">
      <c r="A1192" s="57"/>
    </row>
    <row r="1193" spans="1:1" x14ac:dyDescent="0.25">
      <c r="A1193" s="57"/>
    </row>
    <row r="1194" spans="1:1" x14ac:dyDescent="0.25">
      <c r="A1194" s="57"/>
    </row>
    <row r="1195" spans="1:1" x14ac:dyDescent="0.25">
      <c r="A1195" s="57"/>
    </row>
    <row r="1196" spans="1:1" x14ac:dyDescent="0.25">
      <c r="A1196" s="57"/>
    </row>
    <row r="1197" spans="1:1" x14ac:dyDescent="0.25">
      <c r="A1197" s="57"/>
    </row>
    <row r="1198" spans="1:1" x14ac:dyDescent="0.25">
      <c r="A1198" s="57"/>
    </row>
    <row r="1199" spans="1:1" x14ac:dyDescent="0.25">
      <c r="A1199" s="57"/>
    </row>
    <row r="1200" spans="1:1" x14ac:dyDescent="0.25">
      <c r="A1200" s="57"/>
    </row>
    <row r="1201" spans="1:1" x14ac:dyDescent="0.25">
      <c r="A1201" s="57"/>
    </row>
    <row r="1202" spans="1:1" x14ac:dyDescent="0.25">
      <c r="A1202" s="57"/>
    </row>
    <row r="1203" spans="1:1" x14ac:dyDescent="0.25">
      <c r="A1203" s="57"/>
    </row>
    <row r="1204" spans="1:1" x14ac:dyDescent="0.25">
      <c r="A1204" s="57"/>
    </row>
    <row r="1205" spans="1:1" x14ac:dyDescent="0.25">
      <c r="A1205" s="57"/>
    </row>
    <row r="1206" spans="1:1" x14ac:dyDescent="0.25">
      <c r="A1206" s="57"/>
    </row>
    <row r="1207" spans="1:1" x14ac:dyDescent="0.25">
      <c r="A1207" s="57"/>
    </row>
    <row r="1208" spans="1:1" x14ac:dyDescent="0.25">
      <c r="A1208" s="57"/>
    </row>
    <row r="1209" spans="1:1" x14ac:dyDescent="0.25">
      <c r="A1209" s="57"/>
    </row>
    <row r="1210" spans="1:1" x14ac:dyDescent="0.25">
      <c r="A1210" s="57"/>
    </row>
    <row r="1211" spans="1:1" x14ac:dyDescent="0.25">
      <c r="A1211" s="57"/>
    </row>
    <row r="1212" spans="1:1" x14ac:dyDescent="0.25">
      <c r="A1212" s="57"/>
    </row>
    <row r="1213" spans="1:1" x14ac:dyDescent="0.25">
      <c r="A1213" s="57"/>
    </row>
    <row r="1214" spans="1:1" x14ac:dyDescent="0.25">
      <c r="A1214" s="57"/>
    </row>
    <row r="1215" spans="1:1" x14ac:dyDescent="0.25">
      <c r="A1215" s="57"/>
    </row>
    <row r="1216" spans="1:1" x14ac:dyDescent="0.25">
      <c r="A1216" s="57"/>
    </row>
    <row r="1217" spans="1:1" x14ac:dyDescent="0.25">
      <c r="A1217" s="57"/>
    </row>
    <row r="1218" spans="1:1" x14ac:dyDescent="0.25">
      <c r="A1218" s="57"/>
    </row>
    <row r="1219" spans="1:1" x14ac:dyDescent="0.25">
      <c r="A1219" s="57"/>
    </row>
    <row r="1220" spans="1:1" x14ac:dyDescent="0.25">
      <c r="A1220" s="57"/>
    </row>
    <row r="1221" spans="1:1" x14ac:dyDescent="0.25">
      <c r="A1221" s="57"/>
    </row>
    <row r="1222" spans="1:1" x14ac:dyDescent="0.25">
      <c r="A1222" s="57"/>
    </row>
    <row r="1223" spans="1:1" x14ac:dyDescent="0.25">
      <c r="A1223" s="57"/>
    </row>
    <row r="1224" spans="1:1" x14ac:dyDescent="0.25">
      <c r="A1224" s="57"/>
    </row>
    <row r="1225" spans="1:1" x14ac:dyDescent="0.25">
      <c r="A1225" s="57"/>
    </row>
    <row r="1226" spans="1:1" x14ac:dyDescent="0.25">
      <c r="A1226" s="57"/>
    </row>
    <row r="1227" spans="1:1" x14ac:dyDescent="0.25">
      <c r="A1227" s="57"/>
    </row>
    <row r="1228" spans="1:1" x14ac:dyDescent="0.25">
      <c r="A1228" s="57"/>
    </row>
    <row r="1229" spans="1:1" x14ac:dyDescent="0.25">
      <c r="A1229" s="57"/>
    </row>
    <row r="1230" spans="1:1" x14ac:dyDescent="0.25">
      <c r="A1230" s="57"/>
    </row>
    <row r="1231" spans="1:1" x14ac:dyDescent="0.25">
      <c r="A1231" s="57"/>
    </row>
    <row r="1232" spans="1:1" x14ac:dyDescent="0.25">
      <c r="A1232" s="57"/>
    </row>
    <row r="1233" spans="1:1" x14ac:dyDescent="0.25">
      <c r="A1233" s="57"/>
    </row>
    <row r="1234" spans="1:1" x14ac:dyDescent="0.25">
      <c r="A1234" s="57"/>
    </row>
    <row r="1235" spans="1:1" x14ac:dyDescent="0.25">
      <c r="A1235" s="57"/>
    </row>
    <row r="1236" spans="1:1" x14ac:dyDescent="0.25">
      <c r="A1236" s="57"/>
    </row>
    <row r="1237" spans="1:1" x14ac:dyDescent="0.25">
      <c r="A1237" s="57"/>
    </row>
    <row r="1238" spans="1:1" x14ac:dyDescent="0.25">
      <c r="A1238" s="57"/>
    </row>
    <row r="1239" spans="1:1" x14ac:dyDescent="0.25">
      <c r="A1239" s="57"/>
    </row>
    <row r="1240" spans="1:1" x14ac:dyDescent="0.25">
      <c r="A1240" s="57"/>
    </row>
    <row r="1241" spans="1:1" x14ac:dyDescent="0.25">
      <c r="A1241" s="57"/>
    </row>
    <row r="1242" spans="1:1" x14ac:dyDescent="0.25">
      <c r="A1242" s="57"/>
    </row>
    <row r="1243" spans="1:1" x14ac:dyDescent="0.25">
      <c r="A1243" s="57"/>
    </row>
    <row r="1244" spans="1:1" x14ac:dyDescent="0.25">
      <c r="A1244" s="57"/>
    </row>
    <row r="1245" spans="1:1" x14ac:dyDescent="0.25">
      <c r="A1245" s="57"/>
    </row>
    <row r="1246" spans="1:1" x14ac:dyDescent="0.25">
      <c r="A1246" s="57"/>
    </row>
    <row r="1247" spans="1:1" x14ac:dyDescent="0.25">
      <c r="A1247" s="57"/>
    </row>
    <row r="1248" spans="1:1" x14ac:dyDescent="0.25">
      <c r="A1248" s="57"/>
    </row>
    <row r="1249" spans="1:1" x14ac:dyDescent="0.25">
      <c r="A1249" s="57"/>
    </row>
    <row r="1250" spans="1:1" x14ac:dyDescent="0.25">
      <c r="A1250" s="57"/>
    </row>
    <row r="1251" spans="1:1" x14ac:dyDescent="0.25">
      <c r="A1251" s="57"/>
    </row>
    <row r="1252" spans="1:1" x14ac:dyDescent="0.25">
      <c r="A1252" s="57"/>
    </row>
    <row r="1253" spans="1:1" x14ac:dyDescent="0.25">
      <c r="A1253" s="57"/>
    </row>
    <row r="1254" spans="1:1" x14ac:dyDescent="0.25">
      <c r="A1254" s="57"/>
    </row>
    <row r="1255" spans="1:1" x14ac:dyDescent="0.25">
      <c r="A1255" s="57"/>
    </row>
    <row r="1256" spans="1:1" x14ac:dyDescent="0.25">
      <c r="A1256" s="57"/>
    </row>
    <row r="1257" spans="1:1" x14ac:dyDescent="0.25">
      <c r="A1257" s="57"/>
    </row>
    <row r="1258" spans="1:1" x14ac:dyDescent="0.25">
      <c r="A1258" s="57"/>
    </row>
    <row r="1259" spans="1:1" x14ac:dyDescent="0.25">
      <c r="A1259" s="57"/>
    </row>
    <row r="1260" spans="1:1" x14ac:dyDescent="0.25">
      <c r="A1260" s="57"/>
    </row>
    <row r="1261" spans="1:1" x14ac:dyDescent="0.25">
      <c r="A1261" s="57"/>
    </row>
    <row r="1262" spans="1:1" x14ac:dyDescent="0.25">
      <c r="A1262" s="57"/>
    </row>
    <row r="1263" spans="1:1" x14ac:dyDescent="0.25">
      <c r="A1263" s="57"/>
    </row>
    <row r="1264" spans="1:1" x14ac:dyDescent="0.25">
      <c r="A1264" s="57"/>
    </row>
    <row r="1265" spans="1:1" x14ac:dyDescent="0.25">
      <c r="A1265" s="57"/>
    </row>
    <row r="1266" spans="1:1" x14ac:dyDescent="0.25">
      <c r="A1266" s="57"/>
    </row>
    <row r="1267" spans="1:1" x14ac:dyDescent="0.25">
      <c r="A1267" s="57"/>
    </row>
    <row r="1268" spans="1:1" x14ac:dyDescent="0.25">
      <c r="A1268" s="57"/>
    </row>
    <row r="1269" spans="1:1" x14ac:dyDescent="0.25">
      <c r="A1269" s="57"/>
    </row>
    <row r="1270" spans="1:1" x14ac:dyDescent="0.25">
      <c r="A1270" s="57"/>
    </row>
    <row r="1271" spans="1:1" x14ac:dyDescent="0.25">
      <c r="A1271" s="57"/>
    </row>
    <row r="1272" spans="1:1" x14ac:dyDescent="0.25">
      <c r="A1272" s="57"/>
    </row>
    <row r="1273" spans="1:1" x14ac:dyDescent="0.25">
      <c r="A1273" s="57"/>
    </row>
    <row r="1274" spans="1:1" x14ac:dyDescent="0.25">
      <c r="A1274" s="57"/>
    </row>
    <row r="1275" spans="1:1" x14ac:dyDescent="0.25">
      <c r="A1275" s="57"/>
    </row>
    <row r="1276" spans="1:1" x14ac:dyDescent="0.25">
      <c r="A1276" s="57"/>
    </row>
    <row r="1277" spans="1:1" x14ac:dyDescent="0.25">
      <c r="A1277" s="57"/>
    </row>
    <row r="1278" spans="1:1" x14ac:dyDescent="0.25">
      <c r="A1278" s="57"/>
    </row>
    <row r="1279" spans="1:1" x14ac:dyDescent="0.25">
      <c r="A1279" s="57"/>
    </row>
    <row r="1280" spans="1:1" x14ac:dyDescent="0.25">
      <c r="A1280" s="57"/>
    </row>
    <row r="1281" spans="1:1" x14ac:dyDescent="0.25">
      <c r="A1281" s="57"/>
    </row>
    <row r="1282" spans="1:1" x14ac:dyDescent="0.25">
      <c r="A1282" s="57"/>
    </row>
    <row r="1283" spans="1:1" x14ac:dyDescent="0.25">
      <c r="A1283" s="57"/>
    </row>
    <row r="1284" spans="1:1" x14ac:dyDescent="0.25">
      <c r="A1284" s="57"/>
    </row>
    <row r="1285" spans="1:1" x14ac:dyDescent="0.25">
      <c r="A1285" s="57"/>
    </row>
    <row r="1286" spans="1:1" x14ac:dyDescent="0.25">
      <c r="A1286" s="57"/>
    </row>
    <row r="1287" spans="1:1" x14ac:dyDescent="0.25">
      <c r="A1287" s="57"/>
    </row>
    <row r="1288" spans="1:1" x14ac:dyDescent="0.25">
      <c r="A1288" s="57"/>
    </row>
    <row r="1289" spans="1:1" x14ac:dyDescent="0.25">
      <c r="A1289" s="57"/>
    </row>
    <row r="1290" spans="1:1" x14ac:dyDescent="0.25">
      <c r="A1290" s="57"/>
    </row>
    <row r="1291" spans="1:1" x14ac:dyDescent="0.25">
      <c r="A1291" s="57"/>
    </row>
    <row r="1292" spans="1:1" x14ac:dyDescent="0.25">
      <c r="A1292" s="57"/>
    </row>
    <row r="1293" spans="1:1" x14ac:dyDescent="0.25">
      <c r="A1293" s="57"/>
    </row>
    <row r="1294" spans="1:1" x14ac:dyDescent="0.25">
      <c r="A1294" s="57"/>
    </row>
    <row r="1295" spans="1:1" x14ac:dyDescent="0.25">
      <c r="A1295" s="57"/>
    </row>
    <row r="1296" spans="1:1" x14ac:dyDescent="0.25">
      <c r="A1296" s="57"/>
    </row>
    <row r="1297" spans="1:1" x14ac:dyDescent="0.25">
      <c r="A1297" s="57"/>
    </row>
    <row r="1298" spans="1:1" x14ac:dyDescent="0.25">
      <c r="A1298" s="57"/>
    </row>
    <row r="1299" spans="1:1" x14ac:dyDescent="0.25">
      <c r="A1299" s="57"/>
    </row>
    <row r="1300" spans="1:1" x14ac:dyDescent="0.25">
      <c r="A1300" s="57"/>
    </row>
    <row r="1301" spans="1:1" x14ac:dyDescent="0.25">
      <c r="A1301" s="57"/>
    </row>
    <row r="1302" spans="1:1" x14ac:dyDescent="0.25">
      <c r="A1302" s="57"/>
    </row>
    <row r="1303" spans="1:1" x14ac:dyDescent="0.25">
      <c r="A1303" s="57"/>
    </row>
    <row r="1304" spans="1:1" x14ac:dyDescent="0.25">
      <c r="A1304" s="57"/>
    </row>
    <row r="1305" spans="1:1" x14ac:dyDescent="0.25">
      <c r="A1305" s="57"/>
    </row>
    <row r="1306" spans="1:1" x14ac:dyDescent="0.25">
      <c r="A1306" s="57"/>
    </row>
    <row r="1307" spans="1:1" x14ac:dyDescent="0.25">
      <c r="A1307" s="57"/>
    </row>
    <row r="1308" spans="1:1" x14ac:dyDescent="0.25">
      <c r="A1308" s="57"/>
    </row>
    <row r="1309" spans="1:1" x14ac:dyDescent="0.25">
      <c r="A1309" s="57"/>
    </row>
    <row r="1310" spans="1:1" x14ac:dyDescent="0.25">
      <c r="A1310" s="57"/>
    </row>
    <row r="1311" spans="1:1" x14ac:dyDescent="0.25">
      <c r="A1311" s="57"/>
    </row>
    <row r="1312" spans="1:1" x14ac:dyDescent="0.25">
      <c r="A1312" s="57"/>
    </row>
    <row r="1313" spans="1:1" x14ac:dyDescent="0.25">
      <c r="A1313" s="57"/>
    </row>
    <row r="1314" spans="1:1" x14ac:dyDescent="0.25">
      <c r="A1314" s="57"/>
    </row>
    <row r="1315" spans="1:1" x14ac:dyDescent="0.25">
      <c r="A1315" s="57"/>
    </row>
    <row r="1316" spans="1:1" x14ac:dyDescent="0.25">
      <c r="A1316" s="57"/>
    </row>
    <row r="1317" spans="1:1" x14ac:dyDescent="0.25">
      <c r="A1317" s="57"/>
    </row>
    <row r="1318" spans="1:1" x14ac:dyDescent="0.25">
      <c r="A1318" s="57"/>
    </row>
    <row r="1319" spans="1:1" x14ac:dyDescent="0.25">
      <c r="A1319" s="57"/>
    </row>
    <row r="1320" spans="1:1" x14ac:dyDescent="0.25">
      <c r="A1320" s="57"/>
    </row>
    <row r="1321" spans="1:1" x14ac:dyDescent="0.25">
      <c r="A1321" s="57"/>
    </row>
    <row r="1322" spans="1:1" x14ac:dyDescent="0.25">
      <c r="A1322" s="57"/>
    </row>
    <row r="1323" spans="1:1" x14ac:dyDescent="0.25">
      <c r="A1323" s="57"/>
    </row>
    <row r="1324" spans="1:1" x14ac:dyDescent="0.25">
      <c r="A1324" s="57"/>
    </row>
    <row r="1325" spans="1:1" x14ac:dyDescent="0.25">
      <c r="A1325" s="57"/>
    </row>
    <row r="1326" spans="1:1" x14ac:dyDescent="0.25">
      <c r="A1326" s="57"/>
    </row>
    <row r="1327" spans="1:1" x14ac:dyDescent="0.25">
      <c r="A1327" s="57"/>
    </row>
    <row r="1328" spans="1:1" x14ac:dyDescent="0.25">
      <c r="A1328" s="57"/>
    </row>
    <row r="1329" spans="1:1" x14ac:dyDescent="0.25">
      <c r="A1329" s="57"/>
    </row>
    <row r="1330" spans="1:1" x14ac:dyDescent="0.25">
      <c r="A1330" s="57"/>
    </row>
    <row r="1331" spans="1:1" x14ac:dyDescent="0.25">
      <c r="A1331" s="57"/>
    </row>
    <row r="1332" spans="1:1" x14ac:dyDescent="0.25">
      <c r="A1332" s="57"/>
    </row>
    <row r="1333" spans="1:1" x14ac:dyDescent="0.25">
      <c r="A1333" s="57"/>
    </row>
    <row r="1334" spans="1:1" x14ac:dyDescent="0.25">
      <c r="A1334" s="57"/>
    </row>
    <row r="1335" spans="1:1" x14ac:dyDescent="0.25">
      <c r="A1335" s="57"/>
    </row>
    <row r="1336" spans="1:1" x14ac:dyDescent="0.25">
      <c r="A1336" s="57"/>
    </row>
    <row r="1337" spans="1:1" x14ac:dyDescent="0.25">
      <c r="A1337" s="57"/>
    </row>
    <row r="1338" spans="1:1" x14ac:dyDescent="0.25">
      <c r="A1338" s="57"/>
    </row>
    <row r="1339" spans="1:1" x14ac:dyDescent="0.25">
      <c r="A1339" s="57"/>
    </row>
    <row r="1340" spans="1:1" x14ac:dyDescent="0.25">
      <c r="A1340" s="57"/>
    </row>
    <row r="1341" spans="1:1" x14ac:dyDescent="0.25">
      <c r="A1341" s="57"/>
    </row>
    <row r="1342" spans="1:1" x14ac:dyDescent="0.25">
      <c r="A1342" s="57"/>
    </row>
    <row r="1343" spans="1:1" x14ac:dyDescent="0.25">
      <c r="A1343" s="57"/>
    </row>
    <row r="1344" spans="1:1" x14ac:dyDescent="0.25">
      <c r="A1344" s="57"/>
    </row>
    <row r="1345" spans="1:1" x14ac:dyDescent="0.25">
      <c r="A1345" s="57"/>
    </row>
    <row r="1346" spans="1:1" x14ac:dyDescent="0.25">
      <c r="A1346" s="57"/>
    </row>
    <row r="1347" spans="1:1" x14ac:dyDescent="0.25">
      <c r="A1347" s="57"/>
    </row>
    <row r="1348" spans="1:1" x14ac:dyDescent="0.25">
      <c r="A1348" s="57"/>
    </row>
    <row r="1349" spans="1:1" x14ac:dyDescent="0.25">
      <c r="A1349" s="57"/>
    </row>
    <row r="1350" spans="1:1" x14ac:dyDescent="0.25">
      <c r="A1350" s="57"/>
    </row>
    <row r="1351" spans="1:1" x14ac:dyDescent="0.25">
      <c r="A1351" s="57"/>
    </row>
    <row r="1352" spans="1:1" x14ac:dyDescent="0.25">
      <c r="A1352" s="57"/>
    </row>
    <row r="1353" spans="1:1" x14ac:dyDescent="0.25">
      <c r="A1353" s="57"/>
    </row>
    <row r="1354" spans="1:1" x14ac:dyDescent="0.25">
      <c r="A1354" s="57"/>
    </row>
    <row r="1355" spans="1:1" x14ac:dyDescent="0.25">
      <c r="A1355" s="57"/>
    </row>
    <row r="1356" spans="1:1" x14ac:dyDescent="0.25">
      <c r="A1356" s="57"/>
    </row>
    <row r="1357" spans="1:1" x14ac:dyDescent="0.25">
      <c r="A1357" s="57"/>
    </row>
    <row r="1358" spans="1:1" x14ac:dyDescent="0.25">
      <c r="A1358" s="57"/>
    </row>
    <row r="1359" spans="1:1" x14ac:dyDescent="0.25">
      <c r="A1359" s="57"/>
    </row>
    <row r="1360" spans="1:1" x14ac:dyDescent="0.25">
      <c r="A1360" s="57"/>
    </row>
    <row r="1361" spans="1:1" x14ac:dyDescent="0.25">
      <c r="A1361" s="57"/>
    </row>
    <row r="1362" spans="1:1" x14ac:dyDescent="0.25">
      <c r="A1362" s="57"/>
    </row>
    <row r="1363" spans="1:1" x14ac:dyDescent="0.25">
      <c r="A1363" s="57"/>
    </row>
    <row r="1364" spans="1:1" x14ac:dyDescent="0.25">
      <c r="A1364" s="57"/>
    </row>
    <row r="1365" spans="1:1" x14ac:dyDescent="0.25">
      <c r="A1365" s="57"/>
    </row>
    <row r="1366" spans="1:1" x14ac:dyDescent="0.25">
      <c r="A1366" s="57"/>
    </row>
    <row r="1367" spans="1:1" x14ac:dyDescent="0.25">
      <c r="A1367" s="57"/>
    </row>
    <row r="1368" spans="1:1" x14ac:dyDescent="0.25">
      <c r="A1368" s="57"/>
    </row>
    <row r="1369" spans="1:1" x14ac:dyDescent="0.25">
      <c r="A1369" s="57"/>
    </row>
    <row r="1370" spans="1:1" x14ac:dyDescent="0.25">
      <c r="A1370" s="57"/>
    </row>
    <row r="1371" spans="1:1" x14ac:dyDescent="0.25">
      <c r="A1371" s="57"/>
    </row>
    <row r="1372" spans="1:1" x14ac:dyDescent="0.25">
      <c r="A1372" s="57"/>
    </row>
    <row r="1373" spans="1:1" x14ac:dyDescent="0.25">
      <c r="A1373" s="57"/>
    </row>
    <row r="1374" spans="1:1" x14ac:dyDescent="0.25">
      <c r="A1374" s="57"/>
    </row>
    <row r="1375" spans="1:1" x14ac:dyDescent="0.25">
      <c r="A1375" s="57"/>
    </row>
    <row r="1376" spans="1:1" x14ac:dyDescent="0.25">
      <c r="A1376" s="57"/>
    </row>
    <row r="1377" spans="1:1" x14ac:dyDescent="0.25">
      <c r="A1377" s="57"/>
    </row>
    <row r="1378" spans="1:1" x14ac:dyDescent="0.25">
      <c r="A1378" s="57"/>
    </row>
    <row r="1379" spans="1:1" x14ac:dyDescent="0.25">
      <c r="A1379" s="57"/>
    </row>
    <row r="1380" spans="1:1" x14ac:dyDescent="0.25">
      <c r="A1380" s="57"/>
    </row>
    <row r="1381" spans="1:1" x14ac:dyDescent="0.25">
      <c r="A1381" s="57"/>
    </row>
    <row r="1382" spans="1:1" x14ac:dyDescent="0.25">
      <c r="A1382" s="57"/>
    </row>
    <row r="1383" spans="1:1" x14ac:dyDescent="0.25">
      <c r="A1383" s="57"/>
    </row>
    <row r="1384" spans="1:1" x14ac:dyDescent="0.25">
      <c r="A1384" s="57"/>
    </row>
    <row r="1385" spans="1:1" x14ac:dyDescent="0.25">
      <c r="A1385" s="57"/>
    </row>
    <row r="1386" spans="1:1" x14ac:dyDescent="0.25">
      <c r="A1386" s="57"/>
    </row>
    <row r="1387" spans="1:1" x14ac:dyDescent="0.25">
      <c r="A1387" s="57"/>
    </row>
    <row r="1388" spans="1:1" x14ac:dyDescent="0.25">
      <c r="A1388" s="57"/>
    </row>
    <row r="1389" spans="1:1" x14ac:dyDescent="0.25">
      <c r="A1389" s="57"/>
    </row>
    <row r="1390" spans="1:1" x14ac:dyDescent="0.25">
      <c r="A1390" s="57"/>
    </row>
    <row r="1391" spans="1:1" x14ac:dyDescent="0.25">
      <c r="A1391" s="57"/>
    </row>
    <row r="1392" spans="1:1" x14ac:dyDescent="0.25">
      <c r="A1392" s="57"/>
    </row>
    <row r="1393" spans="1:1" x14ac:dyDescent="0.25">
      <c r="A1393" s="57"/>
    </row>
    <row r="1394" spans="1:1" x14ac:dyDescent="0.25">
      <c r="A1394" s="57"/>
    </row>
    <row r="1395" spans="1:1" x14ac:dyDescent="0.25">
      <c r="A1395" s="57"/>
    </row>
    <row r="1396" spans="1:1" x14ac:dyDescent="0.25">
      <c r="A1396" s="57"/>
    </row>
    <row r="1397" spans="1:1" x14ac:dyDescent="0.25">
      <c r="A1397" s="57"/>
    </row>
    <row r="1398" spans="1:1" x14ac:dyDescent="0.25">
      <c r="A1398" s="57"/>
    </row>
    <row r="1399" spans="1:1" x14ac:dyDescent="0.25">
      <c r="A1399" s="57"/>
    </row>
    <row r="1400" spans="1:1" x14ac:dyDescent="0.25">
      <c r="A1400" s="57"/>
    </row>
    <row r="1401" spans="1:1" x14ac:dyDescent="0.25">
      <c r="A1401" s="57"/>
    </row>
    <row r="1402" spans="1:1" x14ac:dyDescent="0.25">
      <c r="A1402" s="57"/>
    </row>
    <row r="1403" spans="1:1" x14ac:dyDescent="0.25">
      <c r="A1403" s="57"/>
    </row>
    <row r="1404" spans="1:1" x14ac:dyDescent="0.25">
      <c r="A1404" s="57"/>
    </row>
    <row r="1405" spans="1:1" x14ac:dyDescent="0.25">
      <c r="A1405" s="57"/>
    </row>
    <row r="1406" spans="1:1" x14ac:dyDescent="0.25">
      <c r="A1406" s="57"/>
    </row>
    <row r="1407" spans="1:1" x14ac:dyDescent="0.25">
      <c r="A1407" s="57"/>
    </row>
    <row r="1408" spans="1:1" x14ac:dyDescent="0.25">
      <c r="A1408" s="57"/>
    </row>
    <row r="1409" spans="1:1" x14ac:dyDescent="0.25">
      <c r="A1409" s="57"/>
    </row>
    <row r="1410" spans="1:1" x14ac:dyDescent="0.25">
      <c r="A1410" s="57"/>
    </row>
    <row r="1411" spans="1:1" x14ac:dyDescent="0.25">
      <c r="A1411" s="57"/>
    </row>
    <row r="1412" spans="1:1" x14ac:dyDescent="0.25">
      <c r="A1412" s="57"/>
    </row>
    <row r="1413" spans="1:1" x14ac:dyDescent="0.25">
      <c r="A1413" s="57"/>
    </row>
    <row r="1414" spans="1:1" x14ac:dyDescent="0.25">
      <c r="A1414" s="57"/>
    </row>
    <row r="1415" spans="1:1" x14ac:dyDescent="0.25">
      <c r="A1415" s="57"/>
    </row>
    <row r="1416" spans="1:1" x14ac:dyDescent="0.25">
      <c r="A1416" s="57"/>
    </row>
    <row r="1417" spans="1:1" x14ac:dyDescent="0.25">
      <c r="A1417" s="57"/>
    </row>
    <row r="1418" spans="1:1" x14ac:dyDescent="0.25">
      <c r="A1418" s="57"/>
    </row>
    <row r="1419" spans="1:1" x14ac:dyDescent="0.25">
      <c r="A1419" s="57"/>
    </row>
    <row r="1420" spans="1:1" x14ac:dyDescent="0.25">
      <c r="A1420" s="57"/>
    </row>
    <row r="1421" spans="1:1" x14ac:dyDescent="0.25">
      <c r="A1421" s="57"/>
    </row>
    <row r="1422" spans="1:1" x14ac:dyDescent="0.25">
      <c r="A1422" s="57"/>
    </row>
    <row r="1423" spans="1:1" x14ac:dyDescent="0.25">
      <c r="A1423" s="57"/>
    </row>
    <row r="1424" spans="1:1" x14ac:dyDescent="0.25">
      <c r="A1424" s="57"/>
    </row>
    <row r="1425" spans="1:1" x14ac:dyDescent="0.25">
      <c r="A1425" s="57"/>
    </row>
    <row r="1426" spans="1:1" x14ac:dyDescent="0.25">
      <c r="A1426" s="57"/>
    </row>
    <row r="1427" spans="1:1" x14ac:dyDescent="0.25">
      <c r="A1427" s="57"/>
    </row>
    <row r="1428" spans="1:1" x14ac:dyDescent="0.25">
      <c r="A1428" s="57"/>
    </row>
    <row r="1429" spans="1:1" x14ac:dyDescent="0.25">
      <c r="A1429" s="57"/>
    </row>
    <row r="1430" spans="1:1" x14ac:dyDescent="0.25">
      <c r="A1430" s="57"/>
    </row>
    <row r="1431" spans="1:1" x14ac:dyDescent="0.25">
      <c r="A1431" s="57"/>
    </row>
    <row r="1432" spans="1:1" x14ac:dyDescent="0.25">
      <c r="A1432" s="57"/>
    </row>
    <row r="1433" spans="1:1" x14ac:dyDescent="0.25">
      <c r="A1433" s="57"/>
    </row>
    <row r="1434" spans="1:1" x14ac:dyDescent="0.25">
      <c r="A1434" s="57"/>
    </row>
    <row r="1435" spans="1:1" x14ac:dyDescent="0.25">
      <c r="A1435" s="57"/>
    </row>
    <row r="1436" spans="1:1" x14ac:dyDescent="0.25">
      <c r="A1436" s="57"/>
    </row>
    <row r="1437" spans="1:1" x14ac:dyDescent="0.25">
      <c r="A1437" s="57"/>
    </row>
    <row r="1438" spans="1:1" x14ac:dyDescent="0.25">
      <c r="A1438" s="57"/>
    </row>
    <row r="1439" spans="1:1" x14ac:dyDescent="0.25">
      <c r="A1439" s="57"/>
    </row>
    <row r="1440" spans="1:1" x14ac:dyDescent="0.25">
      <c r="A1440" s="57"/>
    </row>
    <row r="1441" spans="1:1" x14ac:dyDescent="0.25">
      <c r="A1441" s="57"/>
    </row>
    <row r="1442" spans="1:1" x14ac:dyDescent="0.25">
      <c r="A1442" s="57"/>
    </row>
    <row r="1443" spans="1:1" x14ac:dyDescent="0.25">
      <c r="A1443" s="57"/>
    </row>
    <row r="1444" spans="1:1" x14ac:dyDescent="0.25">
      <c r="A1444" s="57"/>
    </row>
    <row r="1445" spans="1:1" x14ac:dyDescent="0.25">
      <c r="A1445" s="57"/>
    </row>
    <row r="1446" spans="1:1" x14ac:dyDescent="0.25">
      <c r="A1446" s="57"/>
    </row>
    <row r="1447" spans="1:1" x14ac:dyDescent="0.25">
      <c r="A1447" s="57"/>
    </row>
    <row r="1448" spans="1:1" x14ac:dyDescent="0.25">
      <c r="A1448" s="57"/>
    </row>
    <row r="1449" spans="1:1" x14ac:dyDescent="0.25">
      <c r="A1449" s="57"/>
    </row>
    <row r="1450" spans="1:1" x14ac:dyDescent="0.25">
      <c r="A1450" s="57"/>
    </row>
    <row r="1451" spans="1:1" x14ac:dyDescent="0.25">
      <c r="A1451" s="57"/>
    </row>
    <row r="1452" spans="1:1" x14ac:dyDescent="0.25">
      <c r="A1452" s="57"/>
    </row>
    <row r="1453" spans="1:1" x14ac:dyDescent="0.25">
      <c r="A1453" s="57"/>
    </row>
    <row r="1454" spans="1:1" x14ac:dyDescent="0.25">
      <c r="A1454" s="57"/>
    </row>
    <row r="1455" spans="1:1" x14ac:dyDescent="0.25">
      <c r="A1455" s="57"/>
    </row>
    <row r="1456" spans="1:1" x14ac:dyDescent="0.25">
      <c r="A1456" s="57"/>
    </row>
    <row r="1457" spans="1:1" x14ac:dyDescent="0.25">
      <c r="A1457" s="57"/>
    </row>
    <row r="1458" spans="1:1" x14ac:dyDescent="0.25">
      <c r="A1458" s="57"/>
    </row>
    <row r="1459" spans="1:1" x14ac:dyDescent="0.25">
      <c r="A1459" s="57"/>
    </row>
    <row r="1460" spans="1:1" x14ac:dyDescent="0.25">
      <c r="A1460" s="57"/>
    </row>
    <row r="1461" spans="1:1" x14ac:dyDescent="0.25">
      <c r="A1461" s="57"/>
    </row>
    <row r="1462" spans="1:1" x14ac:dyDescent="0.25">
      <c r="A1462" s="57"/>
    </row>
    <row r="1463" spans="1:1" x14ac:dyDescent="0.25">
      <c r="A1463" s="57"/>
    </row>
    <row r="1464" spans="1:1" x14ac:dyDescent="0.25">
      <c r="A1464" s="57"/>
    </row>
    <row r="1465" spans="1:1" x14ac:dyDescent="0.25">
      <c r="A1465" s="57"/>
    </row>
    <row r="1466" spans="1:1" x14ac:dyDescent="0.25">
      <c r="A1466" s="57"/>
    </row>
    <row r="1467" spans="1:1" x14ac:dyDescent="0.25">
      <c r="A1467" s="57"/>
    </row>
    <row r="1468" spans="1:1" x14ac:dyDescent="0.25">
      <c r="A1468" s="57"/>
    </row>
    <row r="1469" spans="1:1" x14ac:dyDescent="0.25">
      <c r="A1469" s="57"/>
    </row>
    <row r="1470" spans="1:1" x14ac:dyDescent="0.25">
      <c r="A1470" s="57"/>
    </row>
    <row r="1471" spans="1:1" x14ac:dyDescent="0.25">
      <c r="A1471" s="57"/>
    </row>
    <row r="1472" spans="1:1" x14ac:dyDescent="0.25">
      <c r="A1472" s="57"/>
    </row>
    <row r="1473" spans="1:1" x14ac:dyDescent="0.25">
      <c r="A1473" s="57"/>
    </row>
    <row r="1474" spans="1:1" x14ac:dyDescent="0.25">
      <c r="A1474" s="57"/>
    </row>
    <row r="1475" spans="1:1" x14ac:dyDescent="0.25">
      <c r="A1475" s="57"/>
    </row>
    <row r="1476" spans="1:1" x14ac:dyDescent="0.25">
      <c r="A1476" s="57"/>
    </row>
    <row r="1477" spans="1:1" x14ac:dyDescent="0.25">
      <c r="A1477" s="57"/>
    </row>
    <row r="1478" spans="1:1" x14ac:dyDescent="0.25">
      <c r="A1478" s="57"/>
    </row>
    <row r="1479" spans="1:1" x14ac:dyDescent="0.25">
      <c r="A1479" s="57"/>
    </row>
    <row r="1480" spans="1:1" x14ac:dyDescent="0.25">
      <c r="A1480" s="57"/>
    </row>
    <row r="1481" spans="1:1" x14ac:dyDescent="0.25">
      <c r="A1481" s="57"/>
    </row>
    <row r="1482" spans="1:1" x14ac:dyDescent="0.25">
      <c r="A1482" s="57"/>
    </row>
    <row r="1483" spans="1:1" x14ac:dyDescent="0.25">
      <c r="A1483" s="57"/>
    </row>
    <row r="1484" spans="1:1" x14ac:dyDescent="0.25">
      <c r="A1484" s="57"/>
    </row>
    <row r="1485" spans="1:1" x14ac:dyDescent="0.25">
      <c r="A1485" s="57"/>
    </row>
    <row r="1486" spans="1:1" x14ac:dyDescent="0.25">
      <c r="A1486" s="57"/>
    </row>
    <row r="1487" spans="1:1" x14ac:dyDescent="0.25">
      <c r="A1487" s="57"/>
    </row>
    <row r="1488" spans="1:1" x14ac:dyDescent="0.25">
      <c r="A1488" s="57"/>
    </row>
    <row r="1489" spans="1:1" x14ac:dyDescent="0.25">
      <c r="A1489" s="57"/>
    </row>
    <row r="1490" spans="1:1" x14ac:dyDescent="0.25">
      <c r="A1490" s="57"/>
    </row>
    <row r="1491" spans="1:1" x14ac:dyDescent="0.25">
      <c r="A1491" s="57"/>
    </row>
    <row r="1492" spans="1:1" x14ac:dyDescent="0.25">
      <c r="A1492" s="57"/>
    </row>
    <row r="1493" spans="1:1" x14ac:dyDescent="0.25">
      <c r="A1493" s="57"/>
    </row>
    <row r="1494" spans="1:1" x14ac:dyDescent="0.25">
      <c r="A1494" s="57"/>
    </row>
    <row r="1495" spans="1:1" x14ac:dyDescent="0.25">
      <c r="A1495" s="57"/>
    </row>
    <row r="1496" spans="1:1" x14ac:dyDescent="0.25">
      <c r="A1496" s="57"/>
    </row>
    <row r="1497" spans="1:1" x14ac:dyDescent="0.25">
      <c r="A1497" s="57"/>
    </row>
    <row r="1498" spans="1:1" x14ac:dyDescent="0.25">
      <c r="A1498" s="57"/>
    </row>
    <row r="1499" spans="1:1" x14ac:dyDescent="0.25">
      <c r="A1499" s="57"/>
    </row>
    <row r="1500" spans="1:1" x14ac:dyDescent="0.25">
      <c r="A1500" s="57"/>
    </row>
  </sheetData>
  <dataValidations count="1">
    <dataValidation type="whole" allowBlank="1" showInputMessage="1" showErrorMessage="1" sqref="A2:A1500">
      <formula1>0</formula1>
      <formula2>9999</formula2>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9"/>
  </sheetPr>
  <dimension ref="A1:I25"/>
  <sheetViews>
    <sheetView workbookViewId="0">
      <selection activeCell="F26" sqref="F26"/>
    </sheetView>
  </sheetViews>
  <sheetFormatPr baseColWidth="10" defaultRowHeight="15" x14ac:dyDescent="0.25"/>
  <cols>
    <col min="1" max="1" width="13.85546875" bestFit="1" customWidth="1"/>
    <col min="2" max="3" width="14.28515625" bestFit="1" customWidth="1"/>
    <col min="4" max="4" width="16.28515625" bestFit="1" customWidth="1"/>
    <col min="5" max="5" width="7.42578125" bestFit="1" customWidth="1"/>
    <col min="6" max="6" width="16.28515625" bestFit="1" customWidth="1"/>
    <col min="7" max="7" width="13.28515625" bestFit="1" customWidth="1"/>
    <col min="8" max="8" width="14" bestFit="1" customWidth="1"/>
  </cols>
  <sheetData>
    <row r="1" spans="1:9" x14ac:dyDescent="0.25">
      <c r="A1" s="9" t="s">
        <v>154</v>
      </c>
      <c r="B1" s="10" t="s">
        <v>248</v>
      </c>
      <c r="C1" s="10" t="s">
        <v>249</v>
      </c>
      <c r="D1" s="10" t="s">
        <v>250</v>
      </c>
      <c r="E1" s="10" t="s">
        <v>251</v>
      </c>
      <c r="F1" s="10" t="s">
        <v>252</v>
      </c>
      <c r="G1" s="10" t="s">
        <v>253</v>
      </c>
      <c r="H1" s="11" t="s">
        <v>254</v>
      </c>
      <c r="I1" s="11" t="s">
        <v>343</v>
      </c>
    </row>
    <row r="2" spans="1:9" x14ac:dyDescent="0.25">
      <c r="A2" s="12">
        <v>1</v>
      </c>
      <c r="B2" s="13" t="s">
        <v>255</v>
      </c>
      <c r="C2" s="13">
        <v>4</v>
      </c>
      <c r="D2" s="13" t="s">
        <v>256</v>
      </c>
      <c r="E2" s="13" t="s">
        <v>257</v>
      </c>
      <c r="F2" s="30">
        <v>26673</v>
      </c>
      <c r="G2" s="30">
        <v>35622</v>
      </c>
      <c r="H2" s="31">
        <v>7.8499999046325684</v>
      </c>
      <c r="I2" s="31" t="s">
        <v>344</v>
      </c>
    </row>
    <row r="3" spans="1:9" x14ac:dyDescent="0.25">
      <c r="A3" s="15">
        <v>2</v>
      </c>
      <c r="B3" s="16" t="s">
        <v>258</v>
      </c>
      <c r="C3" s="16">
        <v>4</v>
      </c>
      <c r="D3" s="16" t="s">
        <v>259</v>
      </c>
      <c r="E3" s="16" t="s">
        <v>260</v>
      </c>
      <c r="F3" s="32">
        <v>22015</v>
      </c>
      <c r="G3" s="32">
        <v>32342</v>
      </c>
      <c r="H3" s="33">
        <v>8.8199996948242187</v>
      </c>
      <c r="I3" s="33" t="s">
        <v>345</v>
      </c>
    </row>
    <row r="4" spans="1:9" x14ac:dyDescent="0.25">
      <c r="A4" s="12">
        <v>3</v>
      </c>
      <c r="B4" s="13" t="s">
        <v>261</v>
      </c>
      <c r="C4" s="13">
        <v>4</v>
      </c>
      <c r="D4" s="13" t="s">
        <v>262</v>
      </c>
      <c r="E4" s="13" t="s">
        <v>260</v>
      </c>
      <c r="F4" s="30">
        <v>20532</v>
      </c>
      <c r="G4" s="30">
        <v>30194</v>
      </c>
      <c r="H4" s="31">
        <v>7.679999828338623</v>
      </c>
      <c r="I4" s="31" t="s">
        <v>346</v>
      </c>
    </row>
    <row r="5" spans="1:9" x14ac:dyDescent="0.25">
      <c r="A5" s="15">
        <v>4</v>
      </c>
      <c r="B5" s="16" t="s">
        <v>263</v>
      </c>
      <c r="C5" s="16">
        <v>4</v>
      </c>
      <c r="D5" s="16" t="s">
        <v>264</v>
      </c>
      <c r="E5" s="16" t="s">
        <v>257</v>
      </c>
      <c r="F5" s="32">
        <v>30163</v>
      </c>
      <c r="G5" s="32">
        <v>38856</v>
      </c>
      <c r="H5" s="33">
        <v>9.3100004196166992</v>
      </c>
      <c r="I5" s="33" t="s">
        <v>347</v>
      </c>
    </row>
    <row r="6" spans="1:9" x14ac:dyDescent="0.25">
      <c r="A6" s="12">
        <v>5</v>
      </c>
      <c r="B6" s="13" t="s">
        <v>265</v>
      </c>
      <c r="C6" s="13">
        <v>4</v>
      </c>
      <c r="D6" s="13" t="s">
        <v>266</v>
      </c>
      <c r="E6" s="13" t="s">
        <v>257</v>
      </c>
      <c r="F6" s="30">
        <v>25019</v>
      </c>
      <c r="G6" s="30">
        <v>36344</v>
      </c>
      <c r="H6" s="31">
        <v>7.4499998092651367</v>
      </c>
      <c r="I6" s="31" t="s">
        <v>348</v>
      </c>
    </row>
    <row r="7" spans="1:9" x14ac:dyDescent="0.25">
      <c r="A7" s="15">
        <v>6</v>
      </c>
      <c r="B7" s="16" t="s">
        <v>267</v>
      </c>
      <c r="C7" s="16">
        <v>4</v>
      </c>
      <c r="D7" s="16" t="s">
        <v>268</v>
      </c>
      <c r="E7" s="16" t="s">
        <v>257</v>
      </c>
      <c r="F7" s="32">
        <v>25363</v>
      </c>
      <c r="G7" s="32">
        <v>32477</v>
      </c>
      <c r="H7" s="33">
        <v>7.119999885559082</v>
      </c>
      <c r="I7" s="33" t="s">
        <v>349</v>
      </c>
    </row>
    <row r="8" spans="1:9" x14ac:dyDescent="0.25">
      <c r="A8" s="12">
        <v>7</v>
      </c>
      <c r="B8" s="13" t="s">
        <v>269</v>
      </c>
      <c r="C8" s="13">
        <v>4</v>
      </c>
      <c r="D8" s="13" t="s">
        <v>270</v>
      </c>
      <c r="E8" s="13" t="s">
        <v>260</v>
      </c>
      <c r="F8" s="30">
        <v>30425</v>
      </c>
      <c r="G8" s="30">
        <v>40908</v>
      </c>
      <c r="H8" s="31">
        <v>8.8500003814697266</v>
      </c>
      <c r="I8" s="31" t="s">
        <v>350</v>
      </c>
    </row>
    <row r="9" spans="1:9" x14ac:dyDescent="0.25">
      <c r="A9" s="15">
        <v>8</v>
      </c>
      <c r="B9" s="16" t="s">
        <v>271</v>
      </c>
      <c r="C9" s="16">
        <v>3</v>
      </c>
      <c r="D9" s="16" t="s">
        <v>272</v>
      </c>
      <c r="E9" s="16" t="s">
        <v>260</v>
      </c>
      <c r="F9" s="32">
        <v>24259</v>
      </c>
      <c r="G9" s="32">
        <v>38432</v>
      </c>
      <c r="H9" s="33">
        <v>7.8935999870300293</v>
      </c>
      <c r="I9" s="33" t="s">
        <v>351</v>
      </c>
    </row>
    <row r="10" spans="1:9" x14ac:dyDescent="0.25">
      <c r="A10" s="12">
        <v>9</v>
      </c>
      <c r="B10" s="13" t="s">
        <v>3</v>
      </c>
      <c r="C10" s="13">
        <v>3</v>
      </c>
      <c r="D10" s="13" t="s">
        <v>273</v>
      </c>
      <c r="E10" s="13" t="s">
        <v>257</v>
      </c>
      <c r="F10" s="30">
        <v>29585</v>
      </c>
      <c r="G10" s="30">
        <v>37947</v>
      </c>
      <c r="H10" s="31">
        <v>6.5799999237060547</v>
      </c>
      <c r="I10" s="31" t="s">
        <v>359</v>
      </c>
    </row>
    <row r="11" spans="1:9" x14ac:dyDescent="0.25">
      <c r="A11" s="15">
        <v>10</v>
      </c>
      <c r="B11" s="16" t="s">
        <v>274</v>
      </c>
      <c r="C11" s="16">
        <v>2</v>
      </c>
      <c r="D11" s="16" t="s">
        <v>275</v>
      </c>
      <c r="E11" s="16" t="s">
        <v>260</v>
      </c>
      <c r="F11" s="32">
        <v>30375</v>
      </c>
      <c r="G11" s="32">
        <v>39439</v>
      </c>
      <c r="H11" s="33">
        <v>13.590000152587891</v>
      </c>
      <c r="I11" s="33" t="s">
        <v>350</v>
      </c>
    </row>
    <row r="12" spans="1:9" x14ac:dyDescent="0.25">
      <c r="A12" s="12">
        <v>11</v>
      </c>
      <c r="B12" s="13" t="s">
        <v>276</v>
      </c>
      <c r="C12" s="13">
        <v>1</v>
      </c>
      <c r="D12" s="13" t="s">
        <v>256</v>
      </c>
      <c r="E12" s="13" t="s">
        <v>257</v>
      </c>
      <c r="F12" s="30">
        <v>19724</v>
      </c>
      <c r="G12" s="30">
        <v>31594</v>
      </c>
      <c r="H12" s="31">
        <v>12.590000152587891</v>
      </c>
      <c r="I12" s="31" t="s">
        <v>352</v>
      </c>
    </row>
    <row r="13" spans="1:9" x14ac:dyDescent="0.25">
      <c r="A13" s="15">
        <v>12</v>
      </c>
      <c r="B13" s="16" t="s">
        <v>277</v>
      </c>
      <c r="C13" s="16">
        <v>5</v>
      </c>
      <c r="D13" s="16" t="s">
        <v>266</v>
      </c>
      <c r="E13" s="16" t="s">
        <v>257</v>
      </c>
      <c r="F13" s="32">
        <v>24289</v>
      </c>
      <c r="G13" s="32">
        <v>34079</v>
      </c>
      <c r="H13" s="33">
        <v>14.539999961853027</v>
      </c>
      <c r="I13" s="33" t="s">
        <v>351</v>
      </c>
    </row>
    <row r="14" spans="1:9" x14ac:dyDescent="0.25">
      <c r="A14" s="12">
        <v>13</v>
      </c>
      <c r="B14" s="13" t="s">
        <v>278</v>
      </c>
      <c r="C14" s="13">
        <v>3</v>
      </c>
      <c r="D14" s="13" t="s">
        <v>279</v>
      </c>
      <c r="E14" s="13" t="s">
        <v>260</v>
      </c>
      <c r="F14" s="30">
        <v>32328</v>
      </c>
      <c r="G14" s="30">
        <v>41304</v>
      </c>
      <c r="H14" s="31">
        <v>7.559999942779541</v>
      </c>
      <c r="I14" s="31" t="s">
        <v>358</v>
      </c>
    </row>
    <row r="15" spans="1:9" x14ac:dyDescent="0.25">
      <c r="A15" s="15">
        <v>14</v>
      </c>
      <c r="B15" s="16" t="s">
        <v>280</v>
      </c>
      <c r="C15" s="16">
        <v>1</v>
      </c>
      <c r="D15" s="16" t="s">
        <v>281</v>
      </c>
      <c r="E15" s="16" t="s">
        <v>260</v>
      </c>
      <c r="F15" s="32">
        <v>28002</v>
      </c>
      <c r="G15" s="32">
        <v>39328</v>
      </c>
      <c r="H15" s="33">
        <v>7.559999942779541</v>
      </c>
      <c r="I15" s="33" t="s">
        <v>354</v>
      </c>
    </row>
    <row r="16" spans="1:9" x14ac:dyDescent="0.25">
      <c r="A16" s="12">
        <v>15</v>
      </c>
      <c r="B16" s="13" t="s">
        <v>282</v>
      </c>
      <c r="C16" s="13">
        <v>2</v>
      </c>
      <c r="D16" s="13" t="s">
        <v>283</v>
      </c>
      <c r="E16" s="13" t="s">
        <v>260</v>
      </c>
      <c r="F16" s="30">
        <v>29433</v>
      </c>
      <c r="G16" s="30">
        <v>40298</v>
      </c>
      <c r="H16" s="31">
        <v>7.559999942779541</v>
      </c>
      <c r="I16" s="31" t="s">
        <v>357</v>
      </c>
    </row>
    <row r="17" spans="1:9" x14ac:dyDescent="0.25">
      <c r="A17" s="15">
        <v>16</v>
      </c>
      <c r="B17" s="16" t="s">
        <v>284</v>
      </c>
      <c r="C17" s="16">
        <v>2</v>
      </c>
      <c r="D17" s="16" t="s">
        <v>256</v>
      </c>
      <c r="E17" s="16" t="s">
        <v>257</v>
      </c>
      <c r="F17" s="32">
        <v>20544</v>
      </c>
      <c r="G17" s="32">
        <v>34151</v>
      </c>
      <c r="H17" s="33">
        <v>14.019199371337891</v>
      </c>
      <c r="I17" s="33" t="s">
        <v>346</v>
      </c>
    </row>
    <row r="18" spans="1:9" x14ac:dyDescent="0.25">
      <c r="A18" s="12">
        <v>17</v>
      </c>
      <c r="B18" s="13" t="s">
        <v>285</v>
      </c>
      <c r="C18" s="13">
        <v>3</v>
      </c>
      <c r="D18" s="13" t="s">
        <v>286</v>
      </c>
      <c r="E18" s="13" t="s">
        <v>260</v>
      </c>
      <c r="F18" s="30">
        <v>24927</v>
      </c>
      <c r="G18" s="30">
        <v>39995</v>
      </c>
      <c r="H18" s="31">
        <v>6.8899998664855957</v>
      </c>
      <c r="I18" s="31" t="s">
        <v>348</v>
      </c>
    </row>
    <row r="19" spans="1:9" x14ac:dyDescent="0.25">
      <c r="A19" s="15">
        <v>18</v>
      </c>
      <c r="B19" s="16" t="s">
        <v>287</v>
      </c>
      <c r="C19" s="16">
        <v>4</v>
      </c>
      <c r="D19" s="16" t="s">
        <v>266</v>
      </c>
      <c r="E19" s="16" t="s">
        <v>257</v>
      </c>
      <c r="F19" s="32">
        <v>24374</v>
      </c>
      <c r="G19" s="32">
        <v>39082</v>
      </c>
      <c r="H19" s="33">
        <v>8.5399999618530273</v>
      </c>
      <c r="I19" s="33" t="s">
        <v>355</v>
      </c>
    </row>
    <row r="20" spans="1:9" x14ac:dyDescent="0.25">
      <c r="A20" s="12">
        <v>19</v>
      </c>
      <c r="B20" s="13" t="s">
        <v>288</v>
      </c>
      <c r="C20" s="13">
        <v>2</v>
      </c>
      <c r="D20" s="13" t="s">
        <v>289</v>
      </c>
      <c r="E20" s="13" t="s">
        <v>257</v>
      </c>
      <c r="F20" s="30">
        <v>26388</v>
      </c>
      <c r="G20" s="30">
        <v>39786</v>
      </c>
      <c r="H20" s="31">
        <v>8.5900001525878906</v>
      </c>
      <c r="I20" s="31" t="s">
        <v>356</v>
      </c>
    </row>
    <row r="21" spans="1:9" x14ac:dyDescent="0.25">
      <c r="A21" s="15">
        <v>20</v>
      </c>
      <c r="B21" s="16" t="s">
        <v>290</v>
      </c>
      <c r="C21" s="16">
        <v>2</v>
      </c>
      <c r="D21" s="16" t="s">
        <v>291</v>
      </c>
      <c r="E21" s="16" t="s">
        <v>260</v>
      </c>
      <c r="F21" s="32">
        <v>30498</v>
      </c>
      <c r="G21" s="32">
        <v>39964</v>
      </c>
      <c r="H21" s="33">
        <v>8.119999885559082</v>
      </c>
      <c r="I21" s="33" t="s">
        <v>350</v>
      </c>
    </row>
    <row r="22" spans="1:9" x14ac:dyDescent="0.25">
      <c r="A22" s="12">
        <v>21</v>
      </c>
      <c r="B22" s="13" t="s">
        <v>292</v>
      </c>
      <c r="C22" s="13">
        <v>2</v>
      </c>
      <c r="D22" s="13" t="s">
        <v>293</v>
      </c>
      <c r="E22" s="13" t="s">
        <v>260</v>
      </c>
      <c r="F22" s="30">
        <v>26479</v>
      </c>
      <c r="G22" s="30">
        <v>35521</v>
      </c>
      <c r="H22" s="31">
        <v>7.8935999870300293</v>
      </c>
      <c r="I22" s="31" t="s">
        <v>356</v>
      </c>
    </row>
    <row r="23" spans="1:9" x14ac:dyDescent="0.25">
      <c r="A23" s="15">
        <v>22</v>
      </c>
      <c r="B23" s="16" t="s">
        <v>294</v>
      </c>
      <c r="C23" s="16">
        <v>5</v>
      </c>
      <c r="D23" s="16" t="s">
        <v>295</v>
      </c>
      <c r="E23" s="16" t="s">
        <v>257</v>
      </c>
      <c r="F23" s="32">
        <v>27990</v>
      </c>
      <c r="G23" s="32">
        <v>41296</v>
      </c>
      <c r="H23" s="33">
        <v>13.590000152587891</v>
      </c>
      <c r="I23" s="33" t="s">
        <v>354</v>
      </c>
    </row>
    <row r="24" spans="1:9" x14ac:dyDescent="0.25">
      <c r="A24" s="12">
        <v>23</v>
      </c>
      <c r="B24" s="13" t="s">
        <v>296</v>
      </c>
      <c r="C24" s="13">
        <v>5</v>
      </c>
      <c r="D24" s="13" t="s">
        <v>297</v>
      </c>
      <c r="E24" s="13" t="s">
        <v>260</v>
      </c>
      <c r="F24" s="30">
        <v>27818</v>
      </c>
      <c r="G24" s="30">
        <v>35828</v>
      </c>
      <c r="H24" s="31">
        <v>8.7799997329711914</v>
      </c>
      <c r="I24" s="31" t="s">
        <v>354</v>
      </c>
    </row>
    <row r="25" spans="1:9" x14ac:dyDescent="0.25">
      <c r="A25" s="2">
        <v>25</v>
      </c>
      <c r="B25" s="3" t="s">
        <v>298</v>
      </c>
      <c r="C25" s="3">
        <v>3</v>
      </c>
      <c r="D25" s="3" t="s">
        <v>299</v>
      </c>
      <c r="E25" s="3" t="s">
        <v>257</v>
      </c>
      <c r="F25" s="27">
        <v>25529</v>
      </c>
      <c r="G25" s="27">
        <v>35216</v>
      </c>
      <c r="H25" s="29">
        <v>23</v>
      </c>
      <c r="I25" s="33" t="s">
        <v>353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9"/>
  </sheetPr>
  <dimension ref="A1:N43"/>
  <sheetViews>
    <sheetView topLeftCell="K1" workbookViewId="0">
      <selection activeCell="O7" sqref="O7"/>
    </sheetView>
  </sheetViews>
  <sheetFormatPr baseColWidth="10" defaultRowHeight="15" x14ac:dyDescent="0.25"/>
  <cols>
    <col min="1" max="1" width="16.140625" bestFit="1" customWidth="1"/>
    <col min="2" max="2" width="30.42578125" bestFit="1" customWidth="1"/>
    <col min="3" max="3" width="17.85546875" bestFit="1" customWidth="1"/>
    <col min="4" max="4" width="12" style="21" bestFit="1" customWidth="1"/>
    <col min="5" max="5" width="8.28515625" style="24" bestFit="1" customWidth="1"/>
    <col min="6" max="6" width="17.28515625" bestFit="1" customWidth="1"/>
    <col min="7" max="7" width="11.28515625" bestFit="1" customWidth="1"/>
    <col min="8" max="8" width="12.140625" bestFit="1" customWidth="1"/>
    <col min="9" max="9" width="17.140625" bestFit="1" customWidth="1"/>
    <col min="10" max="10" width="24.42578125" bestFit="1" customWidth="1"/>
    <col min="11" max="11" width="28.28515625" bestFit="1" customWidth="1"/>
    <col min="12" max="12" width="21.5703125" bestFit="1" customWidth="1"/>
    <col min="13" max="13" width="26" bestFit="1" customWidth="1"/>
  </cols>
  <sheetData>
    <row r="1" spans="1:14" x14ac:dyDescent="0.25">
      <c r="A1" s="9" t="s">
        <v>152</v>
      </c>
      <c r="B1" s="10" t="s">
        <v>164</v>
      </c>
      <c r="C1" s="10" t="s">
        <v>165</v>
      </c>
      <c r="D1" s="35" t="s">
        <v>166</v>
      </c>
      <c r="E1" s="36" t="s">
        <v>167</v>
      </c>
      <c r="F1" s="10" t="s">
        <v>168</v>
      </c>
      <c r="G1" s="10" t="s">
        <v>169</v>
      </c>
      <c r="H1" s="10" t="s">
        <v>170</v>
      </c>
      <c r="I1" s="10" t="s">
        <v>171</v>
      </c>
      <c r="J1" s="10" t="s">
        <v>172</v>
      </c>
      <c r="K1" s="10" t="s">
        <v>173</v>
      </c>
      <c r="L1" s="10" t="s">
        <v>174</v>
      </c>
      <c r="M1" s="11" t="s">
        <v>175</v>
      </c>
      <c r="N1" s="45" t="s">
        <v>332</v>
      </c>
    </row>
    <row r="2" spans="1:14" x14ac:dyDescent="0.25">
      <c r="A2" s="12">
        <v>1</v>
      </c>
      <c r="B2" s="13" t="s">
        <v>176</v>
      </c>
      <c r="C2" s="13" t="s">
        <v>16</v>
      </c>
      <c r="D2" s="37">
        <f>VLOOKUP(A2,'TCD1'!A4:B45,2,0)</f>
        <v>7.3299999237060547</v>
      </c>
      <c r="E2" s="38" t="s">
        <v>177</v>
      </c>
      <c r="F2" s="13">
        <v>50</v>
      </c>
      <c r="G2" s="13">
        <v>500</v>
      </c>
      <c r="H2" s="13">
        <v>12</v>
      </c>
      <c r="I2" s="13" t="s">
        <v>157</v>
      </c>
      <c r="J2" s="13">
        <v>5</v>
      </c>
      <c r="K2" s="13">
        <v>4</v>
      </c>
      <c r="L2" s="30">
        <f t="array" aca="1" ref="L2" ca="1">IF(MAX(IF(codes=A2,dates))=0,"pas de livraison",MAX(IF(codes=A2,dates)))</f>
        <v>41450</v>
      </c>
      <c r="M2" s="22">
        <v>5</v>
      </c>
      <c r="N2" s="21">
        <f>D2*G2</f>
        <v>3664.9999618530273</v>
      </c>
    </row>
    <row r="3" spans="1:14" x14ac:dyDescent="0.25">
      <c r="A3" s="15">
        <v>2</v>
      </c>
      <c r="B3" s="16" t="s">
        <v>178</v>
      </c>
      <c r="C3" s="16" t="s">
        <v>16</v>
      </c>
      <c r="D3" s="37">
        <f>VLOOKUP(A3,'TCD1'!A5:B46,2,0)</f>
        <v>4.4499998092651367</v>
      </c>
      <c r="E3" s="39" t="s">
        <v>177</v>
      </c>
      <c r="F3" s="16"/>
      <c r="G3" s="16">
        <v>580</v>
      </c>
      <c r="H3" s="16">
        <v>20</v>
      </c>
      <c r="I3" s="16" t="s">
        <v>157</v>
      </c>
      <c r="J3" s="16">
        <v>5</v>
      </c>
      <c r="K3" s="16">
        <v>4</v>
      </c>
      <c r="L3" s="30">
        <f t="array" aca="1" ref="L3" ca="1">IF(MAX(IF(codes=A3,dates))=0,"pas de livraison",MAX(IF(codes=A3,dates)))</f>
        <v>41451</v>
      </c>
      <c r="M3" s="23">
        <v>5</v>
      </c>
      <c r="N3" s="21">
        <f t="shared" ref="N3:N43" si="0">D3*G3</f>
        <v>2580.9998893737793</v>
      </c>
    </row>
    <row r="4" spans="1:14" x14ac:dyDescent="0.25">
      <c r="A4" s="12">
        <v>3</v>
      </c>
      <c r="B4" s="13" t="s">
        <v>179</v>
      </c>
      <c r="C4" s="13" t="s">
        <v>17</v>
      </c>
      <c r="D4" s="37">
        <f>VLOOKUP(A4,'TCD1'!A6:B47,2,0)</f>
        <v>8.869999885559082</v>
      </c>
      <c r="E4" s="38" t="s">
        <v>180</v>
      </c>
      <c r="F4" s="13"/>
      <c r="G4" s="13">
        <v>300</v>
      </c>
      <c r="H4" s="13">
        <v>50</v>
      </c>
      <c r="I4" s="13" t="s">
        <v>156</v>
      </c>
      <c r="J4" s="13">
        <v>300</v>
      </c>
      <c r="K4" s="13">
        <v>7</v>
      </c>
      <c r="L4" s="30">
        <f t="array" aca="1" ref="L4" ca="1">IF(MAX(IF(codes=A4,dates))=0,"pas de livraison",MAX(IF(codes=A4,dates)))</f>
        <v>41448</v>
      </c>
      <c r="M4" s="22">
        <v>3</v>
      </c>
      <c r="N4" s="21">
        <f t="shared" si="0"/>
        <v>2660.9999656677246</v>
      </c>
    </row>
    <row r="5" spans="1:14" x14ac:dyDescent="0.25">
      <c r="A5" s="15">
        <v>4</v>
      </c>
      <c r="B5" s="16" t="s">
        <v>181</v>
      </c>
      <c r="C5" s="16" t="s">
        <v>11</v>
      </c>
      <c r="D5" s="37">
        <f>VLOOKUP(A5,'TCD1'!A7:B48,2,0)</f>
        <v>0.57999998331069946</v>
      </c>
      <c r="E5" s="39" t="s">
        <v>182</v>
      </c>
      <c r="F5" s="16">
        <v>100</v>
      </c>
      <c r="G5" s="16">
        <v>200</v>
      </c>
      <c r="H5" s="16">
        <v>50</v>
      </c>
      <c r="I5" s="16" t="s">
        <v>163</v>
      </c>
      <c r="J5" s="16">
        <v>300</v>
      </c>
      <c r="K5" s="16">
        <v>24</v>
      </c>
      <c r="L5" s="30" t="str">
        <f t="array" aca="1" ref="L5" ca="1">IF(MAX(IF(codes=A5,dates))=0,"pas de livraison",MAX(IF(codes=A5,dates)))</f>
        <v>pas de livraison</v>
      </c>
      <c r="M5" s="23">
        <v>3</v>
      </c>
      <c r="N5" s="21">
        <f t="shared" si="0"/>
        <v>115.99999666213989</v>
      </c>
    </row>
    <row r="6" spans="1:14" x14ac:dyDescent="0.25">
      <c r="A6" s="12">
        <v>5</v>
      </c>
      <c r="B6" s="13" t="s">
        <v>183</v>
      </c>
      <c r="C6" s="13" t="s">
        <v>11</v>
      </c>
      <c r="D6" s="37">
        <f>VLOOKUP(A6,'TCD1'!A8:B49,2,0)</f>
        <v>0.56000000238418579</v>
      </c>
      <c r="E6" s="38" t="s">
        <v>177</v>
      </c>
      <c r="F6" s="13"/>
      <c r="G6" s="13">
        <v>500</v>
      </c>
      <c r="H6" s="13">
        <v>10</v>
      </c>
      <c r="I6" s="13" t="s">
        <v>163</v>
      </c>
      <c r="J6" s="13">
        <v>300</v>
      </c>
      <c r="K6" s="13">
        <v>24</v>
      </c>
      <c r="L6" s="30">
        <f t="array" aca="1" ref="L6" ca="1">IF(MAX(IF(codes=A6,dates))=0,"pas de livraison",MAX(IF(codes=A6,dates)))</f>
        <v>41446</v>
      </c>
      <c r="M6" s="22">
        <v>3</v>
      </c>
      <c r="N6" s="21">
        <f t="shared" si="0"/>
        <v>280.0000011920929</v>
      </c>
    </row>
    <row r="7" spans="1:14" x14ac:dyDescent="0.25">
      <c r="A7" s="15">
        <v>6</v>
      </c>
      <c r="B7" s="16" t="s">
        <v>184</v>
      </c>
      <c r="C7" s="16" t="s">
        <v>11</v>
      </c>
      <c r="D7" s="37">
        <f>VLOOKUP(A7,'TCD1'!A9:B50,2,0)</f>
        <v>0.64999997615814209</v>
      </c>
      <c r="E7" s="39" t="s">
        <v>177</v>
      </c>
      <c r="F7" s="16">
        <v>90</v>
      </c>
      <c r="G7" s="16">
        <v>180</v>
      </c>
      <c r="H7" s="16">
        <v>5</v>
      </c>
      <c r="I7" s="16" t="s">
        <v>163</v>
      </c>
      <c r="J7" s="16">
        <v>300</v>
      </c>
      <c r="K7" s="16">
        <v>24</v>
      </c>
      <c r="L7" s="30" t="str">
        <f t="array" aca="1" ref="L7" ca="1">IF(MAX(IF(codes=A7,dates))=0,"pas de livraison",MAX(IF(codes=A7,dates)))</f>
        <v>pas de livraison</v>
      </c>
      <c r="M7" s="23">
        <v>3</v>
      </c>
      <c r="N7" s="21">
        <f t="shared" si="0"/>
        <v>116.99999570846558</v>
      </c>
    </row>
    <row r="8" spans="1:14" x14ac:dyDescent="0.25">
      <c r="A8" s="12">
        <v>7</v>
      </c>
      <c r="B8" s="13" t="s">
        <v>185</v>
      </c>
      <c r="C8" s="13" t="s">
        <v>11</v>
      </c>
      <c r="D8" s="37">
        <f>VLOOKUP(A8,'TCD1'!A10:B51,2,0)</f>
        <v>0.23000000417232513</v>
      </c>
      <c r="E8" s="38" t="s">
        <v>177</v>
      </c>
      <c r="F8" s="13"/>
      <c r="G8" s="13">
        <v>300</v>
      </c>
      <c r="H8" s="13">
        <v>120</v>
      </c>
      <c r="I8" s="13" t="s">
        <v>163</v>
      </c>
      <c r="J8" s="13">
        <v>300</v>
      </c>
      <c r="K8" s="13">
        <v>24</v>
      </c>
      <c r="L8" s="30">
        <f t="array" aca="1" ref="L8" ca="1">IF(MAX(IF(codes=A8,dates))=0,"pas de livraison",MAX(IF(codes=A8,dates)))</f>
        <v>41449</v>
      </c>
      <c r="M8" s="22">
        <v>3</v>
      </c>
      <c r="N8" s="21">
        <f t="shared" si="0"/>
        <v>69.00000125169754</v>
      </c>
    </row>
    <row r="9" spans="1:14" x14ac:dyDescent="0.25">
      <c r="A9" s="15">
        <v>8</v>
      </c>
      <c r="B9" s="16" t="s">
        <v>186</v>
      </c>
      <c r="C9" s="16" t="s">
        <v>11</v>
      </c>
      <c r="D9" s="37">
        <f>VLOOKUP(A9,'TCD1'!A11:B52,2,0)</f>
        <v>7.25</v>
      </c>
      <c r="E9" s="39" t="s">
        <v>182</v>
      </c>
      <c r="F9" s="16"/>
      <c r="G9" s="16">
        <v>120</v>
      </c>
      <c r="H9" s="16">
        <v>5</v>
      </c>
      <c r="I9" s="16" t="s">
        <v>163</v>
      </c>
      <c r="J9" s="16">
        <v>300</v>
      </c>
      <c r="K9" s="16">
        <v>24</v>
      </c>
      <c r="L9" s="30">
        <f t="array" aca="1" ref="L9" ca="1">IF(MAX(IF(codes=A9,dates))=0,"pas de livraison",MAX(IF(codes=A9,dates)))</f>
        <v>41446</v>
      </c>
      <c r="M9" s="23">
        <v>3</v>
      </c>
      <c r="N9" s="21">
        <f t="shared" si="0"/>
        <v>870</v>
      </c>
    </row>
    <row r="10" spans="1:14" x14ac:dyDescent="0.25">
      <c r="A10" s="12">
        <v>9</v>
      </c>
      <c r="B10" s="13" t="s">
        <v>187</v>
      </c>
      <c r="C10" s="13" t="s">
        <v>12</v>
      </c>
      <c r="D10" s="37">
        <f>VLOOKUP(A10,'TCD1'!A12:B53,2,0)</f>
        <v>0.55000001192092896</v>
      </c>
      <c r="E10" s="38" t="s">
        <v>182</v>
      </c>
      <c r="F10" s="13"/>
      <c r="G10" s="13">
        <v>250</v>
      </c>
      <c r="H10" s="13">
        <v>10</v>
      </c>
      <c r="I10" s="13" t="s">
        <v>159</v>
      </c>
      <c r="J10" s="13">
        <v>7</v>
      </c>
      <c r="K10" s="13">
        <v>9</v>
      </c>
      <c r="L10" s="30">
        <f t="array" aca="1" ref="L10" ca="1">IF(MAX(IF(codes=A10,dates))=0,"pas de livraison",MAX(IF(codes=A10,dates)))</f>
        <v>41278</v>
      </c>
      <c r="M10" s="22">
        <v>2</v>
      </c>
      <c r="N10" s="21">
        <f t="shared" si="0"/>
        <v>137.50000298023224</v>
      </c>
    </row>
    <row r="11" spans="1:14" x14ac:dyDescent="0.25">
      <c r="A11" s="15">
        <v>10</v>
      </c>
      <c r="B11" s="16" t="s">
        <v>188</v>
      </c>
      <c r="C11" s="16" t="s">
        <v>12</v>
      </c>
      <c r="D11" s="37">
        <f>VLOOKUP(A11,'TCD1'!A13:B54,2,0)</f>
        <v>1.2400000095367432</v>
      </c>
      <c r="E11" s="39" t="s">
        <v>182</v>
      </c>
      <c r="F11" s="16">
        <v>90</v>
      </c>
      <c r="G11" s="16">
        <v>200</v>
      </c>
      <c r="H11" s="16">
        <v>10</v>
      </c>
      <c r="I11" s="16" t="s">
        <v>159</v>
      </c>
      <c r="J11" s="16">
        <v>7</v>
      </c>
      <c r="K11" s="16">
        <v>9</v>
      </c>
      <c r="L11" s="30" t="str">
        <f t="array" aca="1" ref="L11" ca="1">IF(MAX(IF(codes=A11,dates))=0,"pas de livraison",MAX(IF(codes=A11,dates)))</f>
        <v>pas de livraison</v>
      </c>
      <c r="M11" s="23">
        <v>2</v>
      </c>
      <c r="N11" s="21">
        <f t="shared" si="0"/>
        <v>248.00000190734863</v>
      </c>
    </row>
    <row r="12" spans="1:14" x14ac:dyDescent="0.25">
      <c r="A12" s="12">
        <v>11</v>
      </c>
      <c r="B12" s="13" t="s">
        <v>189</v>
      </c>
      <c r="C12" s="13" t="s">
        <v>8</v>
      </c>
      <c r="D12" s="37">
        <f>VLOOKUP(A12,'TCD1'!A14:B55,2,0)</f>
        <v>12.760000228881836</v>
      </c>
      <c r="E12" s="38" t="s">
        <v>182</v>
      </c>
      <c r="F12" s="13"/>
      <c r="G12" s="13">
        <v>40</v>
      </c>
      <c r="H12" s="13">
        <v>2</v>
      </c>
      <c r="I12" s="13" t="s">
        <v>163</v>
      </c>
      <c r="J12" s="13">
        <v>90</v>
      </c>
      <c r="K12" s="13">
        <v>12</v>
      </c>
      <c r="L12" s="30">
        <f t="array" aca="1" ref="L12" ca="1">IF(MAX(IF(codes=A12,dates))=0,"pas de livraison",MAX(IF(codes=A12,dates)))</f>
        <v>41441</v>
      </c>
      <c r="M12" s="22">
        <v>1</v>
      </c>
      <c r="N12" s="21">
        <f t="shared" si="0"/>
        <v>510.40000915527344</v>
      </c>
    </row>
    <row r="13" spans="1:14" x14ac:dyDescent="0.25">
      <c r="A13" s="15">
        <v>12</v>
      </c>
      <c r="B13" s="16" t="s">
        <v>190</v>
      </c>
      <c r="C13" s="16" t="s">
        <v>8</v>
      </c>
      <c r="D13" s="37">
        <f>VLOOKUP(A13,'TCD1'!A15:B56,2,0)</f>
        <v>5.75</v>
      </c>
      <c r="E13" s="39" t="s">
        <v>182</v>
      </c>
      <c r="F13" s="16"/>
      <c r="G13" s="16">
        <v>50</v>
      </c>
      <c r="H13" s="16">
        <v>2</v>
      </c>
      <c r="I13" s="16" t="s">
        <v>163</v>
      </c>
      <c r="J13" s="16">
        <v>90</v>
      </c>
      <c r="K13" s="16">
        <v>12</v>
      </c>
      <c r="L13" s="30" t="str">
        <f t="array" aca="1" ref="L13" ca="1">IF(MAX(IF(codes=A13,dates))=0,"pas de livraison",MAX(IF(codes=A13,dates)))</f>
        <v>pas de livraison</v>
      </c>
      <c r="M13" s="23">
        <v>1</v>
      </c>
      <c r="N13" s="21">
        <f t="shared" si="0"/>
        <v>287.5</v>
      </c>
    </row>
    <row r="14" spans="1:14" x14ac:dyDescent="0.25">
      <c r="A14" s="12">
        <v>13</v>
      </c>
      <c r="B14" s="13" t="s">
        <v>191</v>
      </c>
      <c r="C14" s="13" t="s">
        <v>12</v>
      </c>
      <c r="D14" s="37">
        <f>VLOOKUP(A14,'TCD1'!A16:B57,2,0)</f>
        <v>0.56000000238418579</v>
      </c>
      <c r="E14" s="38" t="s">
        <v>182</v>
      </c>
      <c r="F14" s="13"/>
      <c r="G14" s="13">
        <v>750</v>
      </c>
      <c r="H14" s="13">
        <v>100</v>
      </c>
      <c r="I14" s="13" t="s">
        <v>159</v>
      </c>
      <c r="J14" s="13">
        <v>7</v>
      </c>
      <c r="K14" s="13">
        <v>9</v>
      </c>
      <c r="L14" s="30">
        <f t="array" aca="1" ref="L14" ca="1">IF(MAX(IF(codes=A14,dates))=0,"pas de livraison",MAX(IF(codes=A14,dates)))</f>
        <v>41275</v>
      </c>
      <c r="M14" s="22">
        <v>2</v>
      </c>
      <c r="N14" s="21">
        <f t="shared" si="0"/>
        <v>420.00000178813934</v>
      </c>
    </row>
    <row r="15" spans="1:14" x14ac:dyDescent="0.25">
      <c r="A15" s="15">
        <v>14</v>
      </c>
      <c r="B15" s="16" t="s">
        <v>192</v>
      </c>
      <c r="C15" s="16" t="s">
        <v>8</v>
      </c>
      <c r="D15" s="37">
        <f>VLOOKUP(A15,'TCD1'!A17:B58,2,0)</f>
        <v>2.559999942779541</v>
      </c>
      <c r="E15" s="39" t="s">
        <v>182</v>
      </c>
      <c r="F15" s="16">
        <v>30</v>
      </c>
      <c r="G15" s="16">
        <v>200</v>
      </c>
      <c r="H15" s="16">
        <v>50</v>
      </c>
      <c r="I15" s="16" t="s">
        <v>163</v>
      </c>
      <c r="J15" s="16">
        <v>45</v>
      </c>
      <c r="K15" s="16">
        <v>7</v>
      </c>
      <c r="L15" s="30" t="str">
        <f t="array" aca="1" ref="L15" ca="1">IF(MAX(IF(codes=A15,dates))=0,"pas de livraison",MAX(IF(codes=A15,dates)))</f>
        <v>pas de livraison</v>
      </c>
      <c r="M15" s="23">
        <v>1</v>
      </c>
      <c r="N15" s="21">
        <f t="shared" si="0"/>
        <v>511.9999885559082</v>
      </c>
    </row>
    <row r="16" spans="1:14" x14ac:dyDescent="0.25">
      <c r="A16" s="12">
        <v>15</v>
      </c>
      <c r="B16" s="13" t="s">
        <v>193</v>
      </c>
      <c r="C16" s="13" t="s">
        <v>8</v>
      </c>
      <c r="D16" s="37">
        <f>VLOOKUP(A16,'TCD1'!A18:B59,2,0)</f>
        <v>5.4699997901916504</v>
      </c>
      <c r="E16" s="38" t="s">
        <v>182</v>
      </c>
      <c r="F16" s="13"/>
      <c r="G16" s="13">
        <v>150</v>
      </c>
      <c r="H16" s="13">
        <v>50</v>
      </c>
      <c r="I16" s="13" t="s">
        <v>163</v>
      </c>
      <c r="J16" s="13">
        <v>90</v>
      </c>
      <c r="K16" s="13">
        <v>12</v>
      </c>
      <c r="L16" s="30" t="str">
        <f t="array" aca="1" ref="L16" ca="1">IF(MAX(IF(codes=A16,dates))=0,"pas de livraison",MAX(IF(codes=A16,dates)))</f>
        <v>pas de livraison</v>
      </c>
      <c r="M16" s="22">
        <v>1</v>
      </c>
      <c r="N16" s="21">
        <f t="shared" si="0"/>
        <v>820.49996852874756</v>
      </c>
    </row>
    <row r="17" spans="1:14" x14ac:dyDescent="0.25">
      <c r="A17" s="15">
        <v>16</v>
      </c>
      <c r="B17" s="16" t="s">
        <v>194</v>
      </c>
      <c r="C17" s="16" t="s">
        <v>16</v>
      </c>
      <c r="D17" s="37">
        <f>VLOOKUP(A17,'TCD1'!A19:B60,2,0)</f>
        <v>6.4499998092651367</v>
      </c>
      <c r="E17" s="39" t="s">
        <v>182</v>
      </c>
      <c r="F17" s="16"/>
      <c r="G17" s="16">
        <v>240</v>
      </c>
      <c r="H17" s="16">
        <v>12</v>
      </c>
      <c r="I17" s="16" t="s">
        <v>158</v>
      </c>
      <c r="J17" s="16">
        <v>5</v>
      </c>
      <c r="K17" s="16">
        <v>4</v>
      </c>
      <c r="L17" s="30">
        <f t="array" aca="1" ref="L17" ca="1">IF(MAX(IF(codes=A17,dates))=0,"pas de livraison",MAX(IF(codes=A17,dates)))</f>
        <v>41278</v>
      </c>
      <c r="M17" s="23">
        <v>5</v>
      </c>
      <c r="N17" s="21">
        <f t="shared" si="0"/>
        <v>1547.9999542236328</v>
      </c>
    </row>
    <row r="18" spans="1:14" x14ac:dyDescent="0.25">
      <c r="A18" s="12">
        <v>17</v>
      </c>
      <c r="B18" s="13" t="s">
        <v>195</v>
      </c>
      <c r="C18" s="13" t="s">
        <v>13</v>
      </c>
      <c r="D18" s="37">
        <f>VLOOKUP(A18,'TCD1'!A20:B61,2,0)</f>
        <v>1.7200000286102295</v>
      </c>
      <c r="E18" s="38" t="s">
        <v>182</v>
      </c>
      <c r="F18" s="13"/>
      <c r="G18" s="13">
        <v>500</v>
      </c>
      <c r="H18" s="13">
        <v>15</v>
      </c>
      <c r="I18" s="13" t="s">
        <v>163</v>
      </c>
      <c r="J18" s="13">
        <v>7</v>
      </c>
      <c r="K18" s="13">
        <v>9</v>
      </c>
      <c r="L18" s="30">
        <f t="array" aca="1" ref="L18" ca="1">IF(MAX(IF(codes=A18,dates))=0,"pas de livraison",MAX(IF(codes=A18,dates)))</f>
        <v>41448</v>
      </c>
      <c r="M18" s="22">
        <v>1</v>
      </c>
      <c r="N18" s="21">
        <f t="shared" si="0"/>
        <v>860.00001430511475</v>
      </c>
    </row>
    <row r="19" spans="1:14" x14ac:dyDescent="0.25">
      <c r="A19" s="15">
        <v>18</v>
      </c>
      <c r="B19" s="16" t="s">
        <v>196</v>
      </c>
      <c r="C19" s="16" t="s">
        <v>10</v>
      </c>
      <c r="D19" s="37">
        <f>VLOOKUP(A19,'TCD1'!A21:B62,2,0)</f>
        <v>5.75</v>
      </c>
      <c r="E19" s="39" t="s">
        <v>182</v>
      </c>
      <c r="F19" s="16">
        <v>60</v>
      </c>
      <c r="G19" s="16">
        <v>240</v>
      </c>
      <c r="H19" s="16">
        <v>23</v>
      </c>
      <c r="I19" s="16" t="s">
        <v>158</v>
      </c>
      <c r="J19" s="16">
        <v>7</v>
      </c>
      <c r="K19" s="16">
        <v>3</v>
      </c>
      <c r="L19" s="30" t="str">
        <f t="array" aca="1" ref="L19" ca="1">IF(MAX(IF(codes=A19,dates))=0,"pas de livraison",MAX(IF(codes=A19,dates)))</f>
        <v>pas de livraison</v>
      </c>
      <c r="M19" s="23">
        <v>6</v>
      </c>
      <c r="N19" s="21">
        <f t="shared" si="0"/>
        <v>1380</v>
      </c>
    </row>
    <row r="20" spans="1:14" x14ac:dyDescent="0.25">
      <c r="A20" s="12">
        <v>19</v>
      </c>
      <c r="B20" s="13" t="s">
        <v>197</v>
      </c>
      <c r="C20" s="13" t="s">
        <v>11</v>
      </c>
      <c r="D20" s="37">
        <f>VLOOKUP(A20,'TCD1'!A22:B63,2,0)</f>
        <v>3.4500000476837158</v>
      </c>
      <c r="E20" s="38" t="s">
        <v>182</v>
      </c>
      <c r="F20" s="13"/>
      <c r="G20" s="13">
        <v>150</v>
      </c>
      <c r="H20" s="13">
        <v>20</v>
      </c>
      <c r="I20" s="13" t="s">
        <v>163</v>
      </c>
      <c r="J20" s="13">
        <v>120</v>
      </c>
      <c r="K20" s="13">
        <v>17</v>
      </c>
      <c r="L20" s="30" t="str">
        <f t="array" aca="1" ref="L20" ca="1">IF(MAX(IF(codes=A20,dates))=0,"pas de livraison",MAX(IF(codes=A20,dates)))</f>
        <v>pas de livraison</v>
      </c>
      <c r="M20" s="22">
        <v>3</v>
      </c>
      <c r="N20" s="21">
        <f t="shared" si="0"/>
        <v>517.50000715255737</v>
      </c>
    </row>
    <row r="21" spans="1:14" x14ac:dyDescent="0.25">
      <c r="A21" s="15">
        <v>20</v>
      </c>
      <c r="B21" s="16" t="s">
        <v>198</v>
      </c>
      <c r="C21" s="16" t="s">
        <v>17</v>
      </c>
      <c r="D21" s="37">
        <f>VLOOKUP(A21,'TCD1'!A23:B64,2,0)</f>
        <v>7.5799999237060547</v>
      </c>
      <c r="E21" s="39" t="s">
        <v>180</v>
      </c>
      <c r="F21" s="16"/>
      <c r="G21" s="16">
        <v>350</v>
      </c>
      <c r="H21" s="16">
        <v>25</v>
      </c>
      <c r="I21" s="16" t="s">
        <v>156</v>
      </c>
      <c r="J21" s="16">
        <v>300</v>
      </c>
      <c r="K21" s="16">
        <v>7</v>
      </c>
      <c r="L21" s="30" t="str">
        <f t="array" aca="1" ref="L21" ca="1">IF(MAX(IF(codes=A21,dates))=0,"pas de livraison",MAX(IF(codes=A21,dates)))</f>
        <v>pas de livraison</v>
      </c>
      <c r="M21" s="23">
        <v>3</v>
      </c>
      <c r="N21" s="21">
        <f t="shared" si="0"/>
        <v>2652.9999732971191</v>
      </c>
    </row>
    <row r="22" spans="1:14" x14ac:dyDescent="0.25">
      <c r="A22" s="12">
        <v>21</v>
      </c>
      <c r="B22" s="13" t="s">
        <v>199</v>
      </c>
      <c r="C22" s="13" t="s">
        <v>17</v>
      </c>
      <c r="D22" s="37">
        <f>VLOOKUP(A22,'TCD1'!A24:B65,2,0)</f>
        <v>6.6500000953674316</v>
      </c>
      <c r="E22" s="38" t="s">
        <v>180</v>
      </c>
      <c r="F22" s="13"/>
      <c r="G22" s="13">
        <v>450</v>
      </c>
      <c r="H22" s="13">
        <v>25</v>
      </c>
      <c r="I22" s="13" t="s">
        <v>156</v>
      </c>
      <c r="J22" s="13">
        <v>300</v>
      </c>
      <c r="K22" s="13">
        <v>7</v>
      </c>
      <c r="L22" s="30" t="str">
        <f t="array" aca="1" ref="L22" ca="1">IF(MAX(IF(codes=A22,dates))=0,"pas de livraison",MAX(IF(codes=A22,dates)))</f>
        <v>pas de livraison</v>
      </c>
      <c r="M22" s="22">
        <v>3</v>
      </c>
      <c r="N22" s="21">
        <f t="shared" si="0"/>
        <v>2992.5000429153442</v>
      </c>
    </row>
    <row r="23" spans="1:14" x14ac:dyDescent="0.25">
      <c r="A23" s="15">
        <v>22</v>
      </c>
      <c r="B23" s="16" t="s">
        <v>200</v>
      </c>
      <c r="C23" s="16" t="s">
        <v>16</v>
      </c>
      <c r="D23" s="37">
        <f>VLOOKUP(A23,'TCD1'!A25:B66,2,0)</f>
        <v>6.570000171661377</v>
      </c>
      <c r="E23" s="39" t="s">
        <v>182</v>
      </c>
      <c r="F23" s="16"/>
      <c r="G23" s="16">
        <v>150</v>
      </c>
      <c r="H23" s="16">
        <v>5</v>
      </c>
      <c r="I23" s="16" t="s">
        <v>158</v>
      </c>
      <c r="J23" s="16">
        <v>5</v>
      </c>
      <c r="K23" s="16">
        <v>4</v>
      </c>
      <c r="L23" s="30" t="str">
        <f t="array" aca="1" ref="L23" ca="1">IF(MAX(IF(codes=A23,dates))=0,"pas de livraison",MAX(IF(codes=A23,dates)))</f>
        <v>pas de livraison</v>
      </c>
      <c r="M23" s="23">
        <v>5</v>
      </c>
      <c r="N23" s="21">
        <f t="shared" si="0"/>
        <v>985.50002574920654</v>
      </c>
    </row>
    <row r="24" spans="1:14" x14ac:dyDescent="0.25">
      <c r="A24" s="12">
        <v>23</v>
      </c>
      <c r="B24" s="13" t="s">
        <v>201</v>
      </c>
      <c r="C24" s="13" t="s">
        <v>15</v>
      </c>
      <c r="D24" s="37">
        <f>VLOOKUP(A24,'TCD1'!A26:B67,2,0)</f>
        <v>2.4700000286102295</v>
      </c>
      <c r="E24" s="38" t="s">
        <v>180</v>
      </c>
      <c r="F24" s="13"/>
      <c r="G24" s="13">
        <v>600</v>
      </c>
      <c r="H24" s="13">
        <v>30</v>
      </c>
      <c r="I24" s="13" t="s">
        <v>160</v>
      </c>
      <c r="J24" s="13">
        <v>7</v>
      </c>
      <c r="K24" s="13">
        <v>9</v>
      </c>
      <c r="L24" s="30" t="str">
        <f t="array" aca="1" ref="L24" ca="1">IF(MAX(IF(codes=A24,dates))=0,"pas de livraison",MAX(IF(codes=A24,dates)))</f>
        <v>pas de livraison</v>
      </c>
      <c r="M24" s="22">
        <v>5</v>
      </c>
      <c r="N24" s="21">
        <f t="shared" si="0"/>
        <v>1482.0000171661377</v>
      </c>
    </row>
    <row r="25" spans="1:14" x14ac:dyDescent="0.25">
      <c r="A25" s="15">
        <v>24</v>
      </c>
      <c r="B25" s="16" t="s">
        <v>202</v>
      </c>
      <c r="C25" s="16" t="s">
        <v>12</v>
      </c>
      <c r="D25" s="37">
        <f>VLOOKUP(A25,'TCD1'!A27:B68,2,0)</f>
        <v>4.570000171661377</v>
      </c>
      <c r="E25" s="39" t="s">
        <v>182</v>
      </c>
      <c r="F25" s="16"/>
      <c r="G25" s="16">
        <v>200</v>
      </c>
      <c r="H25" s="16">
        <v>15</v>
      </c>
      <c r="I25" s="16" t="s">
        <v>159</v>
      </c>
      <c r="J25" s="16">
        <v>7</v>
      </c>
      <c r="K25" s="16">
        <v>9</v>
      </c>
      <c r="L25" s="30" t="str">
        <f t="array" aca="1" ref="L25" ca="1">IF(MAX(IF(codes=A25,dates))=0,"pas de livraison",MAX(IF(codes=A25,dates)))</f>
        <v>pas de livraison</v>
      </c>
      <c r="M25" s="23">
        <v>2</v>
      </c>
      <c r="N25" s="21">
        <f t="shared" si="0"/>
        <v>914.00003433227539</v>
      </c>
    </row>
    <row r="26" spans="1:14" x14ac:dyDescent="0.25">
      <c r="A26" s="12">
        <v>25</v>
      </c>
      <c r="B26" s="13" t="s">
        <v>203</v>
      </c>
      <c r="C26" s="13" t="s">
        <v>11</v>
      </c>
      <c r="D26" s="37">
        <f>VLOOKUP(A26,'TCD1'!A28:B69,2,0)</f>
        <v>5.5799999237060547</v>
      </c>
      <c r="E26" s="38" t="s">
        <v>182</v>
      </c>
      <c r="F26" s="13"/>
      <c r="G26" s="13">
        <v>300</v>
      </c>
      <c r="H26" s="13">
        <v>15</v>
      </c>
      <c r="I26" s="13" t="s">
        <v>163</v>
      </c>
      <c r="J26" s="13">
        <v>300</v>
      </c>
      <c r="K26" s="13">
        <v>24</v>
      </c>
      <c r="L26" s="30" t="str">
        <f t="array" aca="1" ref="L26" ca="1">IF(MAX(IF(codes=A26,dates))=0,"pas de livraison",MAX(IF(codes=A26,dates)))</f>
        <v>pas de livraison</v>
      </c>
      <c r="M26" s="22">
        <v>3</v>
      </c>
      <c r="N26" s="21">
        <f t="shared" si="0"/>
        <v>1673.9999771118164</v>
      </c>
    </row>
    <row r="27" spans="1:14" x14ac:dyDescent="0.25">
      <c r="A27" s="15">
        <v>26</v>
      </c>
      <c r="B27" s="16" t="s">
        <v>204</v>
      </c>
      <c r="C27" s="16" t="s">
        <v>8</v>
      </c>
      <c r="D27" s="37">
        <f>VLOOKUP(A27,'TCD1'!A29:B70,2,0)</f>
        <v>3.6500000953674316</v>
      </c>
      <c r="E27" s="39" t="s">
        <v>182</v>
      </c>
      <c r="F27" s="16"/>
      <c r="G27" s="16">
        <v>200</v>
      </c>
      <c r="H27" s="16">
        <v>15</v>
      </c>
      <c r="I27" s="16" t="s">
        <v>163</v>
      </c>
      <c r="J27" s="16">
        <v>45</v>
      </c>
      <c r="K27" s="16">
        <v>7</v>
      </c>
      <c r="L27" s="30">
        <f t="array" aca="1" ref="L27" ca="1">IF(MAX(IF(codes=A27,dates))=0,"pas de livraison",MAX(IF(codes=A27,dates)))</f>
        <v>41439</v>
      </c>
      <c r="M27" s="23">
        <v>1</v>
      </c>
      <c r="N27" s="21">
        <f t="shared" si="0"/>
        <v>730.00001907348633</v>
      </c>
    </row>
    <row r="28" spans="1:14" x14ac:dyDescent="0.25">
      <c r="A28" s="12">
        <v>27</v>
      </c>
      <c r="B28" s="13" t="s">
        <v>205</v>
      </c>
      <c r="C28" s="13" t="s">
        <v>10</v>
      </c>
      <c r="D28" s="37">
        <f>VLOOKUP(A28,'TCD1'!A30:B71,2,0)</f>
        <v>4.559999942779541</v>
      </c>
      <c r="E28" s="38" t="s">
        <v>182</v>
      </c>
      <c r="F28" s="13">
        <v>45</v>
      </c>
      <c r="G28" s="13">
        <v>300</v>
      </c>
      <c r="H28" s="13">
        <v>15</v>
      </c>
      <c r="I28" s="13" t="s">
        <v>158</v>
      </c>
      <c r="J28" s="13">
        <v>7</v>
      </c>
      <c r="K28" s="13">
        <v>3</v>
      </c>
      <c r="L28" s="30">
        <f t="array" aca="1" ref="L28" ca="1">IF(MAX(IF(codes=A28,dates))=0,"pas de livraison",MAX(IF(codes=A28,dates)))</f>
        <v>41452</v>
      </c>
      <c r="M28" s="22">
        <v>6</v>
      </c>
      <c r="N28" s="21">
        <f t="shared" si="0"/>
        <v>1367.9999828338623</v>
      </c>
    </row>
    <row r="29" spans="1:14" x14ac:dyDescent="0.25">
      <c r="A29" s="15">
        <v>28</v>
      </c>
      <c r="B29" s="16" t="s">
        <v>206</v>
      </c>
      <c r="C29" s="16" t="s">
        <v>12</v>
      </c>
      <c r="D29" s="37">
        <f>VLOOKUP(A29,'TCD1'!A31:B72,2,0)</f>
        <v>3.4500000476837158</v>
      </c>
      <c r="E29" s="39" t="s">
        <v>182</v>
      </c>
      <c r="F29" s="16"/>
      <c r="G29" s="16">
        <v>450</v>
      </c>
      <c r="H29" s="16">
        <v>15</v>
      </c>
      <c r="I29" s="16" t="s">
        <v>159</v>
      </c>
      <c r="J29" s="16">
        <v>7</v>
      </c>
      <c r="K29" s="16">
        <v>9</v>
      </c>
      <c r="L29" s="30">
        <f t="array" aca="1" ref="L29" ca="1">IF(MAX(IF(codes=A29,dates))=0,"pas de livraison",MAX(IF(codes=A29,dates)))</f>
        <v>41448</v>
      </c>
      <c r="M29" s="23">
        <v>2</v>
      </c>
      <c r="N29" s="21">
        <f t="shared" si="0"/>
        <v>1552.5000214576721</v>
      </c>
    </row>
    <row r="30" spans="1:14" x14ac:dyDescent="0.25">
      <c r="A30" s="12">
        <v>29</v>
      </c>
      <c r="B30" s="13" t="s">
        <v>207</v>
      </c>
      <c r="C30" s="13" t="s">
        <v>16</v>
      </c>
      <c r="D30" s="37">
        <f>VLOOKUP(A30,'TCD1'!A32:B73,2,0)</f>
        <v>6.4699997901916504</v>
      </c>
      <c r="E30" s="38" t="s">
        <v>182</v>
      </c>
      <c r="F30" s="13"/>
      <c r="G30" s="13">
        <v>150</v>
      </c>
      <c r="H30" s="13">
        <v>10</v>
      </c>
      <c r="I30" s="13" t="s">
        <v>157</v>
      </c>
      <c r="J30" s="13">
        <v>5</v>
      </c>
      <c r="K30" s="13">
        <v>4</v>
      </c>
      <c r="L30" s="30">
        <f t="array" aca="1" ref="L30" ca="1">IF(MAX(IF(codes=A30,dates))=0,"pas de livraison",MAX(IF(codes=A30,dates)))</f>
        <v>41446</v>
      </c>
      <c r="M30" s="22">
        <v>5</v>
      </c>
      <c r="N30" s="21">
        <f t="shared" si="0"/>
        <v>970.49996852874756</v>
      </c>
    </row>
    <row r="31" spans="1:14" x14ac:dyDescent="0.25">
      <c r="A31" s="15">
        <v>30</v>
      </c>
      <c r="B31" s="16" t="s">
        <v>208</v>
      </c>
      <c r="C31" s="16" t="s">
        <v>12</v>
      </c>
      <c r="D31" s="37">
        <f>VLOOKUP(A31,'TCD1'!A33:B74,2,0)</f>
        <v>1.8700000047683716</v>
      </c>
      <c r="E31" s="39" t="s">
        <v>182</v>
      </c>
      <c r="F31" s="16"/>
      <c r="G31" s="16">
        <v>500</v>
      </c>
      <c r="H31" s="16">
        <v>15</v>
      </c>
      <c r="I31" s="16" t="s">
        <v>159</v>
      </c>
      <c r="J31" s="16">
        <v>7</v>
      </c>
      <c r="K31" s="16">
        <v>9</v>
      </c>
      <c r="L31" s="30">
        <f t="array" aca="1" ref="L31" ca="1">IF(MAX(IF(codes=A31,dates))=0,"pas de livraison",MAX(IF(codes=A31,dates)))</f>
        <v>41446</v>
      </c>
      <c r="M31" s="23">
        <v>2</v>
      </c>
      <c r="N31" s="21">
        <f t="shared" si="0"/>
        <v>935.00000238418579</v>
      </c>
    </row>
    <row r="32" spans="1:14" x14ac:dyDescent="0.25">
      <c r="A32" s="12">
        <v>31</v>
      </c>
      <c r="B32" s="13" t="s">
        <v>209</v>
      </c>
      <c r="C32" s="13" t="s">
        <v>16</v>
      </c>
      <c r="D32" s="37">
        <f>VLOOKUP(A32,'TCD1'!A34:B75,2,0)</f>
        <v>7.4499998092651367</v>
      </c>
      <c r="E32" s="38" t="s">
        <v>182</v>
      </c>
      <c r="F32" s="13"/>
      <c r="G32" s="13">
        <v>100</v>
      </c>
      <c r="H32" s="13">
        <v>20</v>
      </c>
      <c r="I32" s="13" t="s">
        <v>157</v>
      </c>
      <c r="J32" s="13">
        <v>5</v>
      </c>
      <c r="K32" s="13">
        <v>4</v>
      </c>
      <c r="L32" s="30">
        <f t="array" aca="1" ref="L32" ca="1">IF(MAX(IF(codes=A32,dates))=0,"pas de livraison",MAX(IF(codes=A32,dates)))</f>
        <v>41446</v>
      </c>
      <c r="M32" s="22">
        <v>5</v>
      </c>
      <c r="N32" s="21">
        <f t="shared" si="0"/>
        <v>744.99998092651367</v>
      </c>
    </row>
    <row r="33" spans="1:14" x14ac:dyDescent="0.25">
      <c r="A33" s="15">
        <v>32</v>
      </c>
      <c r="B33" s="16" t="s">
        <v>210</v>
      </c>
      <c r="C33" s="16" t="s">
        <v>16</v>
      </c>
      <c r="D33" s="37">
        <f>VLOOKUP(A33,'TCD1'!A35:B76,2,0)</f>
        <v>6.369999885559082</v>
      </c>
      <c r="E33" s="39" t="s">
        <v>182</v>
      </c>
      <c r="F33" s="16"/>
      <c r="G33" s="16">
        <v>260</v>
      </c>
      <c r="H33" s="16">
        <v>30</v>
      </c>
      <c r="I33" s="16" t="s">
        <v>157</v>
      </c>
      <c r="J33" s="16">
        <v>5</v>
      </c>
      <c r="K33" s="16">
        <v>4</v>
      </c>
      <c r="L33" s="30">
        <f t="array" aca="1" ref="L33" ca="1">IF(MAX(IF(codes=A33,dates))=0,"pas de livraison",MAX(IF(codes=A33,dates)))</f>
        <v>41448</v>
      </c>
      <c r="M33" s="23">
        <v>5</v>
      </c>
      <c r="N33" s="21">
        <f t="shared" si="0"/>
        <v>1656.1999702453613</v>
      </c>
    </row>
    <row r="34" spans="1:14" x14ac:dyDescent="0.25">
      <c r="A34" s="12">
        <v>33</v>
      </c>
      <c r="B34" s="13" t="s">
        <v>211</v>
      </c>
      <c r="C34" s="13" t="s">
        <v>8</v>
      </c>
      <c r="D34" s="37">
        <f>VLOOKUP(A34,'TCD1'!A36:B77,2,0)</f>
        <v>6.4499998092651367</v>
      </c>
      <c r="E34" s="38" t="s">
        <v>182</v>
      </c>
      <c r="F34" s="13"/>
      <c r="G34" s="13">
        <v>50</v>
      </c>
      <c r="H34" s="13">
        <v>5</v>
      </c>
      <c r="I34" s="13" t="s">
        <v>163</v>
      </c>
      <c r="J34" s="13">
        <v>90</v>
      </c>
      <c r="K34" s="13">
        <v>12</v>
      </c>
      <c r="L34" s="30" t="str">
        <f t="array" aca="1" ref="L34" ca="1">IF(MAX(IF(codes=A34,dates))=0,"pas de livraison",MAX(IF(codes=A34,dates)))</f>
        <v>pas de livraison</v>
      </c>
      <c r="M34" s="22">
        <v>1</v>
      </c>
      <c r="N34" s="21">
        <f t="shared" si="0"/>
        <v>322.49999046325684</v>
      </c>
    </row>
    <row r="35" spans="1:14" x14ac:dyDescent="0.25">
      <c r="A35" s="15">
        <v>34</v>
      </c>
      <c r="B35" s="16" t="s">
        <v>212</v>
      </c>
      <c r="C35" s="16" t="s">
        <v>16</v>
      </c>
      <c r="D35" s="37">
        <f>VLOOKUP(A35,'TCD1'!A37:B78,2,0)</f>
        <v>7.9499998092651367</v>
      </c>
      <c r="E35" s="39" t="s">
        <v>182</v>
      </c>
      <c r="F35" s="16"/>
      <c r="G35" s="16">
        <v>90</v>
      </c>
      <c r="H35" s="16">
        <v>20</v>
      </c>
      <c r="I35" s="16" t="s">
        <v>158</v>
      </c>
      <c r="J35" s="16">
        <v>5</v>
      </c>
      <c r="K35" s="16">
        <v>4</v>
      </c>
      <c r="L35" s="30" t="str">
        <f t="array" aca="1" ref="L35" ca="1">IF(MAX(IF(codes=A35,dates))=0,"pas de livraison",MAX(IF(codes=A35,dates)))</f>
        <v>pas de livraison</v>
      </c>
      <c r="M35" s="23">
        <v>5</v>
      </c>
      <c r="N35" s="21">
        <f t="shared" si="0"/>
        <v>715.4999828338623</v>
      </c>
    </row>
    <row r="36" spans="1:14" x14ac:dyDescent="0.25">
      <c r="A36" s="12">
        <v>35</v>
      </c>
      <c r="B36" s="13" t="s">
        <v>213</v>
      </c>
      <c r="C36" s="13" t="s">
        <v>16</v>
      </c>
      <c r="D36" s="37">
        <f>VLOOKUP(A36,'TCD1'!A38:B79,2,0)</f>
        <v>5.9800000190734863</v>
      </c>
      <c r="E36" s="38" t="s">
        <v>182</v>
      </c>
      <c r="F36" s="13"/>
      <c r="G36" s="13">
        <v>400</v>
      </c>
      <c r="H36" s="13">
        <v>22</v>
      </c>
      <c r="I36" s="13" t="s">
        <v>157</v>
      </c>
      <c r="J36" s="13">
        <v>5</v>
      </c>
      <c r="K36" s="13">
        <v>4</v>
      </c>
      <c r="L36" s="30">
        <f t="array" aca="1" ref="L36" ca="1">IF(MAX(IF(codes=A36,dates))=0,"pas de livraison",MAX(IF(codes=A36,dates)))</f>
        <v>41448</v>
      </c>
      <c r="M36" s="22">
        <v>5</v>
      </c>
      <c r="N36" s="21">
        <f t="shared" si="0"/>
        <v>2392.0000076293945</v>
      </c>
    </row>
    <row r="37" spans="1:14" x14ac:dyDescent="0.25">
      <c r="A37" s="15">
        <v>36</v>
      </c>
      <c r="B37" s="16" t="s">
        <v>214</v>
      </c>
      <c r="C37" s="16" t="s">
        <v>10</v>
      </c>
      <c r="D37" s="37">
        <f>VLOOKUP(A37,'TCD1'!A39:B80,2,0)</f>
        <v>5.3000001907348633</v>
      </c>
      <c r="E37" s="39" t="s">
        <v>182</v>
      </c>
      <c r="F37" s="16"/>
      <c r="G37" s="16">
        <v>230</v>
      </c>
      <c r="H37" s="16">
        <v>20</v>
      </c>
      <c r="I37" s="16" t="s">
        <v>158</v>
      </c>
      <c r="J37" s="16">
        <v>7</v>
      </c>
      <c r="K37" s="16">
        <v>3</v>
      </c>
      <c r="L37" s="30" t="str">
        <f t="array" aca="1" ref="L37" ca="1">IF(MAX(IF(codes=A37,dates))=0,"pas de livraison",MAX(IF(codes=A37,dates)))</f>
        <v>pas de livraison</v>
      </c>
      <c r="M37" s="23">
        <v>6</v>
      </c>
      <c r="N37" s="21">
        <f t="shared" si="0"/>
        <v>1219.0000438690186</v>
      </c>
    </row>
    <row r="38" spans="1:14" x14ac:dyDescent="0.25">
      <c r="A38" s="12">
        <v>37</v>
      </c>
      <c r="B38" s="13" t="s">
        <v>215</v>
      </c>
      <c r="C38" s="13" t="s">
        <v>9</v>
      </c>
      <c r="D38" s="37">
        <f>VLOOKUP(A38,'TCD1'!A40:B81,2,0)</f>
        <v>22</v>
      </c>
      <c r="E38" s="38" t="s">
        <v>182</v>
      </c>
      <c r="F38" s="13"/>
      <c r="G38" s="13">
        <v>750</v>
      </c>
      <c r="H38" s="13">
        <v>20</v>
      </c>
      <c r="I38" s="13" t="s">
        <v>162</v>
      </c>
      <c r="J38" s="13">
        <v>30</v>
      </c>
      <c r="K38" s="13">
        <v>4</v>
      </c>
      <c r="L38" s="30">
        <f t="array" aca="1" ref="L38" ca="1">IF(MAX(IF(codes=A38,dates))=0,"pas de livraison",MAX(IF(codes=A38,dates)))</f>
        <v>41453</v>
      </c>
      <c r="M38" s="22">
        <v>1</v>
      </c>
      <c r="N38" s="21">
        <f t="shared" si="0"/>
        <v>16500</v>
      </c>
    </row>
    <row r="39" spans="1:14" x14ac:dyDescent="0.25">
      <c r="A39" s="15">
        <v>38</v>
      </c>
      <c r="B39" s="16" t="s">
        <v>216</v>
      </c>
      <c r="C39" s="16" t="s">
        <v>11</v>
      </c>
      <c r="D39" s="37">
        <f>VLOOKUP(A39,'TCD1'!A41:B82,2,0)</f>
        <v>29.649999618530273</v>
      </c>
      <c r="E39" s="39" t="s">
        <v>180</v>
      </c>
      <c r="F39" s="16"/>
      <c r="G39" s="16">
        <v>100</v>
      </c>
      <c r="H39" s="16">
        <v>5</v>
      </c>
      <c r="I39" s="16" t="s">
        <v>163</v>
      </c>
      <c r="J39" s="16">
        <v>45</v>
      </c>
      <c r="K39" s="16">
        <v>7</v>
      </c>
      <c r="L39" s="30">
        <f t="array" aca="1" ref="L39" ca="1">IF(MAX(IF(codes=A39,dates))=0,"pas de livraison",MAX(IF(codes=A39,dates)))</f>
        <v>41425</v>
      </c>
      <c r="M39" s="23">
        <v>3</v>
      </c>
      <c r="N39" s="21">
        <f t="shared" si="0"/>
        <v>2964.9999618530273</v>
      </c>
    </row>
    <row r="40" spans="1:14" x14ac:dyDescent="0.25">
      <c r="A40" s="12">
        <v>39</v>
      </c>
      <c r="B40" s="13" t="s">
        <v>217</v>
      </c>
      <c r="C40" s="13" t="s">
        <v>16</v>
      </c>
      <c r="D40" s="37">
        <f>VLOOKUP(A40,'TCD1'!A42:B83,2,0)</f>
        <v>15.689999580383301</v>
      </c>
      <c r="E40" s="38" t="s">
        <v>182</v>
      </c>
      <c r="F40" s="13"/>
      <c r="G40" s="13">
        <v>100</v>
      </c>
      <c r="H40" s="13">
        <v>5</v>
      </c>
      <c r="I40" s="13" t="s">
        <v>158</v>
      </c>
      <c r="J40" s="13">
        <v>5</v>
      </c>
      <c r="K40" s="13">
        <v>4</v>
      </c>
      <c r="L40" s="30">
        <f t="array" aca="1" ref="L40" ca="1">IF(MAX(IF(codes=A40,dates))=0,"pas de livraison",MAX(IF(codes=A40,dates)))</f>
        <v>41438</v>
      </c>
      <c r="M40" s="22">
        <v>5</v>
      </c>
      <c r="N40" s="21">
        <f t="shared" si="0"/>
        <v>1568.9999580383301</v>
      </c>
    </row>
    <row r="41" spans="1:14" x14ac:dyDescent="0.25">
      <c r="A41" s="15">
        <v>40</v>
      </c>
      <c r="B41" s="16" t="s">
        <v>218</v>
      </c>
      <c r="C41" s="16" t="s">
        <v>16</v>
      </c>
      <c r="D41" s="37">
        <f>VLOOKUP(A41,'TCD1'!A43:B84,2,0)</f>
        <v>23.469999313354492</v>
      </c>
      <c r="E41" s="39" t="s">
        <v>182</v>
      </c>
      <c r="F41" s="16"/>
      <c r="G41" s="16">
        <v>100</v>
      </c>
      <c r="H41" s="16">
        <v>5</v>
      </c>
      <c r="I41" s="16" t="s">
        <v>157</v>
      </c>
      <c r="J41" s="16">
        <v>60</v>
      </c>
      <c r="K41" s="16">
        <v>7</v>
      </c>
      <c r="L41" s="30" t="str">
        <f t="array" aca="1" ref="L41" ca="1">IF(MAX(IF(codes=A41,dates))=0,"pas de livraison",MAX(IF(codes=A41,dates)))</f>
        <v>pas de livraison</v>
      </c>
      <c r="M41" s="23">
        <v>5</v>
      </c>
      <c r="N41" s="21">
        <f t="shared" si="0"/>
        <v>2346.9999313354492</v>
      </c>
    </row>
    <row r="42" spans="1:14" x14ac:dyDescent="0.25">
      <c r="A42" s="12">
        <v>41</v>
      </c>
      <c r="B42" s="13" t="s">
        <v>219</v>
      </c>
      <c r="C42" s="13" t="s">
        <v>15</v>
      </c>
      <c r="D42" s="37">
        <f>VLOOKUP(A42,'TCD1'!A44:B85,2,0)</f>
        <v>2.4100000858306885</v>
      </c>
      <c r="E42" s="38" t="s">
        <v>182</v>
      </c>
      <c r="F42" s="13"/>
      <c r="G42" s="13">
        <v>500</v>
      </c>
      <c r="H42" s="13">
        <v>20</v>
      </c>
      <c r="I42" s="13" t="s">
        <v>158</v>
      </c>
      <c r="J42" s="13">
        <v>45</v>
      </c>
      <c r="K42" s="13">
        <v>7</v>
      </c>
      <c r="L42" s="30" t="str">
        <f t="array" aca="1" ref="L42" ca="1">IF(MAX(IF(codes=A42,dates))=0,"pas de livraison",MAX(IF(codes=A42,dates)))</f>
        <v>pas de livraison</v>
      </c>
      <c r="M42" s="22">
        <v>5</v>
      </c>
      <c r="N42" s="21">
        <f t="shared" si="0"/>
        <v>1205.0000429153442</v>
      </c>
    </row>
    <row r="43" spans="1:14" x14ac:dyDescent="0.25">
      <c r="A43" s="2">
        <v>42</v>
      </c>
      <c r="B43" s="3" t="s">
        <v>8</v>
      </c>
      <c r="C43" s="3" t="s">
        <v>8</v>
      </c>
      <c r="D43" s="37">
        <f>VLOOKUP(A43,'TCD1'!A45:B86,2,0)</f>
        <v>12.560000419616699</v>
      </c>
      <c r="E43" s="34" t="s">
        <v>182</v>
      </c>
      <c r="F43" s="3"/>
      <c r="G43" s="3">
        <v>420</v>
      </c>
      <c r="H43" s="3">
        <v>100</v>
      </c>
      <c r="I43" s="3" t="s">
        <v>163</v>
      </c>
      <c r="J43" s="3">
        <v>100</v>
      </c>
      <c r="K43" s="3">
        <v>16</v>
      </c>
      <c r="L43" s="30">
        <f t="array" aca="1" ref="L43" ca="1">IF(MAX(IF(codes=A43,dates))=0,"pas de livraison",MAX(IF(codes=A43,dates)))</f>
        <v>41438</v>
      </c>
      <c r="M43" s="28">
        <v>1</v>
      </c>
      <c r="N43" s="21">
        <f t="shared" si="0"/>
        <v>5275.2001762390137</v>
      </c>
    </row>
  </sheetData>
  <conditionalFormatting sqref="A2:M43">
    <cfRule type="expression" dxfId="13" priority="1">
      <formula>$L2="pas de livraison"</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theme="9"/>
  </sheetPr>
  <dimension ref="A1:F9"/>
  <sheetViews>
    <sheetView workbookViewId="0">
      <selection activeCell="C14" sqref="C14"/>
    </sheetView>
  </sheetViews>
  <sheetFormatPr baseColWidth="10" defaultRowHeight="15" x14ac:dyDescent="0.25"/>
  <cols>
    <col min="1" max="1" width="15.28515625" bestFit="1" customWidth="1"/>
    <col min="2" max="2" width="21.28515625" bestFit="1" customWidth="1"/>
    <col min="3" max="3" width="25.7109375" bestFit="1" customWidth="1"/>
    <col min="4" max="4" width="11.28515625" bestFit="1" customWidth="1"/>
    <col min="5" max="5" width="19.7109375" bestFit="1" customWidth="1"/>
    <col min="6" max="6" width="18.85546875" customWidth="1"/>
  </cols>
  <sheetData>
    <row r="1" spans="1:6" x14ac:dyDescent="0.25">
      <c r="A1" s="9" t="s">
        <v>220</v>
      </c>
      <c r="B1" s="10" t="s">
        <v>164</v>
      </c>
      <c r="C1" s="10" t="s">
        <v>165</v>
      </c>
      <c r="D1" s="10" t="s">
        <v>169</v>
      </c>
      <c r="E1" s="10" t="s">
        <v>222</v>
      </c>
      <c r="F1" s="11" t="s">
        <v>319</v>
      </c>
    </row>
    <row r="2" spans="1:6" x14ac:dyDescent="0.25">
      <c r="A2" s="12">
        <v>1</v>
      </c>
      <c r="B2" s="13" t="s">
        <v>223</v>
      </c>
      <c r="C2" s="13" t="s">
        <v>224</v>
      </c>
      <c r="D2" s="13">
        <v>3</v>
      </c>
      <c r="E2" s="13">
        <v>90</v>
      </c>
      <c r="F2" s="54">
        <f>SUMIF('Mat1°-Prod Finis'!$A:$A,A2,'Mat1°-Prod Finis'!$G:$G)</f>
        <v>12.303299902696905</v>
      </c>
    </row>
    <row r="3" spans="1:6" x14ac:dyDescent="0.25">
      <c r="A3" s="15">
        <v>2</v>
      </c>
      <c r="B3" s="16" t="s">
        <v>225</v>
      </c>
      <c r="C3" s="16" t="s">
        <v>226</v>
      </c>
      <c r="D3" s="16">
        <v>50</v>
      </c>
      <c r="E3" s="16">
        <v>90</v>
      </c>
      <c r="F3" s="54">
        <f>SUMIF('Mat1°-Prod Finis'!$A:$A,A3,'Mat1°-Prod Finis'!$G:$G)</f>
        <v>8.5339998382180937</v>
      </c>
    </row>
    <row r="4" spans="1:6" x14ac:dyDescent="0.25">
      <c r="A4" s="12">
        <v>3</v>
      </c>
      <c r="B4" s="13" t="s">
        <v>227</v>
      </c>
      <c r="C4" s="13" t="s">
        <v>228</v>
      </c>
      <c r="D4" s="13">
        <v>50</v>
      </c>
      <c r="E4" s="13">
        <v>128</v>
      </c>
      <c r="F4" s="54">
        <f>SUMIF('Mat1°-Prod Finis'!$A:$A,A4,'Mat1°-Prod Finis'!$G:$G)</f>
        <v>15.474100112879274</v>
      </c>
    </row>
    <row r="5" spans="1:6" x14ac:dyDescent="0.25">
      <c r="A5" s="15">
        <v>4</v>
      </c>
      <c r="B5" s="16" t="s">
        <v>229</v>
      </c>
      <c r="C5" s="16" t="s">
        <v>226</v>
      </c>
      <c r="D5" s="16">
        <v>45</v>
      </c>
      <c r="E5" s="16">
        <v>30</v>
      </c>
      <c r="F5" s="54">
        <f>SUMIF('Mat1°-Prod Finis'!$A:$A,A5,'Mat1°-Prod Finis'!$G:$G)</f>
        <v>13.794499856486913</v>
      </c>
    </row>
    <row r="6" spans="1:6" x14ac:dyDescent="0.25">
      <c r="A6" s="12">
        <v>5</v>
      </c>
      <c r="B6" s="13" t="s">
        <v>230</v>
      </c>
      <c r="C6" s="13" t="s">
        <v>231</v>
      </c>
      <c r="D6" s="13">
        <v>100</v>
      </c>
      <c r="E6" s="13">
        <v>50</v>
      </c>
      <c r="F6" s="54">
        <f>SUMIF('Mat1°-Prod Finis'!$A:$A,A6,'Mat1°-Prod Finis'!$G:$G)</f>
        <v>17.272500121630731</v>
      </c>
    </row>
    <row r="7" spans="1:6" x14ac:dyDescent="0.25">
      <c r="A7" s="15">
        <v>6</v>
      </c>
      <c r="B7" s="16" t="s">
        <v>232</v>
      </c>
      <c r="C7" s="16" t="s">
        <v>226</v>
      </c>
      <c r="D7" s="16">
        <v>100</v>
      </c>
      <c r="E7" s="16">
        <v>60</v>
      </c>
      <c r="F7" s="54">
        <f>SUMIF('Mat1°-Prod Finis'!$A:$A,A7,'Mat1°-Prod Finis'!$G:$G)</f>
        <v>9.9853998649775964</v>
      </c>
    </row>
    <row r="8" spans="1:6" x14ac:dyDescent="0.25">
      <c r="A8" s="12">
        <v>7</v>
      </c>
      <c r="B8" s="13" t="s">
        <v>233</v>
      </c>
      <c r="C8" s="13" t="s">
        <v>234</v>
      </c>
      <c r="D8" s="13">
        <v>100</v>
      </c>
      <c r="E8" s="13">
        <v>30</v>
      </c>
      <c r="F8" s="54">
        <f>SUMIF('Mat1°-Prod Finis'!$A:$A,A8,'Mat1°-Prod Finis'!$G:$G)</f>
        <v>12.143800025422866</v>
      </c>
    </row>
    <row r="9" spans="1:6" x14ac:dyDescent="0.25">
      <c r="A9" s="2">
        <v>8</v>
      </c>
      <c r="B9" s="3" t="s">
        <v>217</v>
      </c>
      <c r="C9" s="3" t="s">
        <v>226</v>
      </c>
      <c r="D9" s="3">
        <v>45</v>
      </c>
      <c r="E9" s="3">
        <v>30</v>
      </c>
      <c r="F9" s="54">
        <f>SUMIF('Mat1°-Prod Finis'!$A:$A,A9,'Mat1°-Prod Finis'!$G:$G)</f>
        <v>14.446849615150692</v>
      </c>
    </row>
  </sheetData>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C64"/>
  <sheetViews>
    <sheetView workbookViewId="0">
      <selection activeCell="F9" sqref="F9"/>
    </sheetView>
  </sheetViews>
  <sheetFormatPr baseColWidth="10" defaultRowHeight="15" x14ac:dyDescent="0.25"/>
  <cols>
    <col min="1" max="1" width="16.140625" bestFit="1" customWidth="1"/>
    <col min="2" max="2" width="18.42578125" bestFit="1" customWidth="1"/>
    <col min="3" max="3" width="12" bestFit="1" customWidth="1"/>
  </cols>
  <sheetData>
    <row r="1" spans="1:3" x14ac:dyDescent="0.25">
      <c r="A1" s="9" t="s">
        <v>152</v>
      </c>
      <c r="B1" s="10" t="s">
        <v>24</v>
      </c>
      <c r="C1" s="11" t="s">
        <v>153</v>
      </c>
    </row>
    <row r="2" spans="1:3" x14ac:dyDescent="0.25">
      <c r="A2" s="12">
        <v>1</v>
      </c>
      <c r="B2" s="13">
        <v>16</v>
      </c>
      <c r="C2" s="22">
        <v>7.3299999237060547</v>
      </c>
    </row>
    <row r="3" spans="1:3" x14ac:dyDescent="0.25">
      <c r="A3" s="15">
        <v>1</v>
      </c>
      <c r="B3" s="16">
        <v>1</v>
      </c>
      <c r="C3" s="23">
        <v>7.7199997901916504</v>
      </c>
    </row>
    <row r="4" spans="1:3" x14ac:dyDescent="0.25">
      <c r="A4" s="12">
        <v>1</v>
      </c>
      <c r="B4" s="13">
        <v>7</v>
      </c>
      <c r="C4" s="22">
        <v>7.6500000953674316</v>
      </c>
    </row>
    <row r="5" spans="1:3" x14ac:dyDescent="0.25">
      <c r="A5" s="15">
        <v>2</v>
      </c>
      <c r="B5" s="16">
        <v>7</v>
      </c>
      <c r="C5" s="23">
        <v>4.4499998092651367</v>
      </c>
    </row>
    <row r="6" spans="1:3" x14ac:dyDescent="0.25">
      <c r="A6" s="12">
        <v>2</v>
      </c>
      <c r="B6" s="13">
        <v>16</v>
      </c>
      <c r="C6" s="22">
        <v>4.9800000190734863</v>
      </c>
    </row>
    <row r="7" spans="1:3" x14ac:dyDescent="0.25">
      <c r="A7" s="15">
        <v>3</v>
      </c>
      <c r="B7" s="16">
        <v>9</v>
      </c>
      <c r="C7" s="23">
        <v>8.869999885559082</v>
      </c>
    </row>
    <row r="8" spans="1:3" x14ac:dyDescent="0.25">
      <c r="A8" s="12">
        <v>3</v>
      </c>
      <c r="B8" s="13">
        <v>10</v>
      </c>
      <c r="C8" s="22">
        <v>9.7899999618530273</v>
      </c>
    </row>
    <row r="9" spans="1:3" x14ac:dyDescent="0.25">
      <c r="A9" s="15">
        <v>4</v>
      </c>
      <c r="B9" s="16">
        <v>18</v>
      </c>
      <c r="C9" s="23">
        <v>0.57999998331069946</v>
      </c>
    </row>
    <row r="10" spans="1:3" x14ac:dyDescent="0.25">
      <c r="A10" s="12">
        <v>5</v>
      </c>
      <c r="B10" s="13">
        <v>18</v>
      </c>
      <c r="C10" s="22">
        <v>0.56000000238418579</v>
      </c>
    </row>
    <row r="11" spans="1:3" x14ac:dyDescent="0.25">
      <c r="A11" s="15">
        <v>6</v>
      </c>
      <c r="B11" s="16">
        <v>18</v>
      </c>
      <c r="C11" s="23">
        <v>0.64999997615814209</v>
      </c>
    </row>
    <row r="12" spans="1:3" x14ac:dyDescent="0.25">
      <c r="A12" s="12">
        <v>7</v>
      </c>
      <c r="B12" s="13">
        <v>18</v>
      </c>
      <c r="C12" s="22">
        <v>0.23000000417232513</v>
      </c>
    </row>
    <row r="13" spans="1:3" x14ac:dyDescent="0.25">
      <c r="A13" s="15">
        <v>8</v>
      </c>
      <c r="B13" s="16">
        <v>3</v>
      </c>
      <c r="C13" s="23">
        <v>7.25</v>
      </c>
    </row>
    <row r="14" spans="1:3" x14ac:dyDescent="0.25">
      <c r="A14" s="12">
        <v>8</v>
      </c>
      <c r="B14" s="13">
        <v>18</v>
      </c>
      <c r="C14" s="22">
        <v>7.9899997711181641</v>
      </c>
    </row>
    <row r="15" spans="1:3" x14ac:dyDescent="0.25">
      <c r="A15" s="15">
        <v>9</v>
      </c>
      <c r="B15" s="16">
        <v>6</v>
      </c>
      <c r="C15" s="23">
        <v>0.55000001192092896</v>
      </c>
    </row>
    <row r="16" spans="1:3" x14ac:dyDescent="0.25">
      <c r="A16" s="12">
        <v>9</v>
      </c>
      <c r="B16" s="13">
        <v>18</v>
      </c>
      <c r="C16" s="22">
        <v>0.62999999523162842</v>
      </c>
    </row>
    <row r="17" spans="1:3" x14ac:dyDescent="0.25">
      <c r="A17" s="15">
        <v>10</v>
      </c>
      <c r="B17" s="16">
        <v>2</v>
      </c>
      <c r="C17" s="23">
        <v>1.2400000095367432</v>
      </c>
    </row>
    <row r="18" spans="1:3" x14ac:dyDescent="0.25">
      <c r="A18" s="12">
        <v>11</v>
      </c>
      <c r="B18" s="13">
        <v>3</v>
      </c>
      <c r="C18" s="22">
        <v>12.989999771118164</v>
      </c>
    </row>
    <row r="19" spans="1:3" x14ac:dyDescent="0.25">
      <c r="A19" s="15">
        <v>11</v>
      </c>
      <c r="B19" s="16">
        <v>18</v>
      </c>
      <c r="C19" s="23">
        <v>12.760000228881836</v>
      </c>
    </row>
    <row r="20" spans="1:3" x14ac:dyDescent="0.25">
      <c r="A20" s="12">
        <v>12</v>
      </c>
      <c r="B20" s="13">
        <v>3</v>
      </c>
      <c r="C20" s="22">
        <v>6</v>
      </c>
    </row>
    <row r="21" spans="1:3" x14ac:dyDescent="0.25">
      <c r="A21" s="15">
        <v>12</v>
      </c>
      <c r="B21" s="16">
        <v>18</v>
      </c>
      <c r="C21" s="23">
        <v>5.75</v>
      </c>
    </row>
    <row r="22" spans="1:3" x14ac:dyDescent="0.25">
      <c r="A22" s="12">
        <v>13</v>
      </c>
      <c r="B22" s="13">
        <v>2</v>
      </c>
      <c r="C22" s="22">
        <v>0.56000000238418579</v>
      </c>
    </row>
    <row r="23" spans="1:3" x14ac:dyDescent="0.25">
      <c r="A23" s="15">
        <v>14</v>
      </c>
      <c r="B23" s="16">
        <v>5</v>
      </c>
      <c r="C23" s="23">
        <v>2.559999942779541</v>
      </c>
    </row>
    <row r="24" spans="1:3" x14ac:dyDescent="0.25">
      <c r="A24" s="12">
        <v>15</v>
      </c>
      <c r="B24" s="13">
        <v>5</v>
      </c>
      <c r="C24" s="22">
        <v>5.75</v>
      </c>
    </row>
    <row r="25" spans="1:3" x14ac:dyDescent="0.25">
      <c r="A25" s="15">
        <v>15</v>
      </c>
      <c r="B25" s="16">
        <v>6</v>
      </c>
      <c r="C25" s="23">
        <v>5.4699997901916504</v>
      </c>
    </row>
    <row r="26" spans="1:3" x14ac:dyDescent="0.25">
      <c r="A26" s="12">
        <v>16</v>
      </c>
      <c r="B26" s="13">
        <v>7</v>
      </c>
      <c r="C26" s="22">
        <v>6.4499998092651367</v>
      </c>
    </row>
    <row r="27" spans="1:3" x14ac:dyDescent="0.25">
      <c r="A27" s="15">
        <v>16</v>
      </c>
      <c r="B27" s="16">
        <v>1</v>
      </c>
      <c r="C27" s="23">
        <v>7.0199999809265137</v>
      </c>
    </row>
    <row r="28" spans="1:3" x14ac:dyDescent="0.25">
      <c r="A28" s="12">
        <v>17</v>
      </c>
      <c r="B28" s="13">
        <v>18</v>
      </c>
      <c r="C28" s="22">
        <v>1.9500000476837158</v>
      </c>
    </row>
    <row r="29" spans="1:3" x14ac:dyDescent="0.25">
      <c r="A29" s="15">
        <v>17</v>
      </c>
      <c r="B29" s="16">
        <v>2</v>
      </c>
      <c r="C29" s="23">
        <v>1.7200000286102295</v>
      </c>
    </row>
    <row r="30" spans="1:3" x14ac:dyDescent="0.25">
      <c r="A30" s="12">
        <v>18</v>
      </c>
      <c r="B30" s="13">
        <v>15</v>
      </c>
      <c r="C30" s="22">
        <v>6.3000001907348633</v>
      </c>
    </row>
    <row r="31" spans="1:3" x14ac:dyDescent="0.25">
      <c r="A31" s="15">
        <v>18</v>
      </c>
      <c r="B31" s="16">
        <v>14</v>
      </c>
      <c r="C31" s="23">
        <v>5.75</v>
      </c>
    </row>
    <row r="32" spans="1:3" x14ac:dyDescent="0.25">
      <c r="A32" s="12">
        <v>19</v>
      </c>
      <c r="B32" s="13">
        <v>18</v>
      </c>
      <c r="C32" s="22">
        <v>3.4500000476837158</v>
      </c>
    </row>
    <row r="33" spans="1:3" x14ac:dyDescent="0.25">
      <c r="A33" s="15">
        <v>20</v>
      </c>
      <c r="B33" s="16">
        <v>9</v>
      </c>
      <c r="C33" s="23">
        <v>7.5799999237060547</v>
      </c>
    </row>
    <row r="34" spans="1:3" x14ac:dyDescent="0.25">
      <c r="A34" s="12">
        <v>21</v>
      </c>
      <c r="B34" s="13">
        <v>9</v>
      </c>
      <c r="C34" s="22">
        <v>7</v>
      </c>
    </row>
    <row r="35" spans="1:3" x14ac:dyDescent="0.25">
      <c r="A35" s="15">
        <v>21</v>
      </c>
      <c r="B35" s="16">
        <v>10</v>
      </c>
      <c r="C35" s="23">
        <v>6.6500000953674316</v>
      </c>
    </row>
    <row r="36" spans="1:3" x14ac:dyDescent="0.25">
      <c r="A36" s="12">
        <v>22</v>
      </c>
      <c r="B36" s="13">
        <v>1</v>
      </c>
      <c r="C36" s="22">
        <v>7.25</v>
      </c>
    </row>
    <row r="37" spans="1:3" x14ac:dyDescent="0.25">
      <c r="A37" s="15">
        <v>22</v>
      </c>
      <c r="B37" s="16">
        <v>7</v>
      </c>
      <c r="C37" s="23">
        <v>6.570000171661377</v>
      </c>
    </row>
    <row r="38" spans="1:3" x14ac:dyDescent="0.25">
      <c r="A38" s="12">
        <v>23</v>
      </c>
      <c r="B38" s="13">
        <v>18</v>
      </c>
      <c r="C38" s="22">
        <v>2.5999999046325684</v>
      </c>
    </row>
    <row r="39" spans="1:3" x14ac:dyDescent="0.25">
      <c r="A39" s="15">
        <v>24</v>
      </c>
      <c r="B39" s="16">
        <v>6</v>
      </c>
      <c r="C39" s="23">
        <v>4.570000171661377</v>
      </c>
    </row>
    <row r="40" spans="1:3" x14ac:dyDescent="0.25">
      <c r="A40" s="12">
        <v>25</v>
      </c>
      <c r="B40" s="13">
        <v>18</v>
      </c>
      <c r="C40" s="22">
        <v>5.5799999237060547</v>
      </c>
    </row>
    <row r="41" spans="1:3" x14ac:dyDescent="0.25">
      <c r="A41" s="15">
        <v>26</v>
      </c>
      <c r="B41" s="16">
        <v>6</v>
      </c>
      <c r="C41" s="23">
        <v>3.6500000953674316</v>
      </c>
    </row>
    <row r="42" spans="1:3" x14ac:dyDescent="0.25">
      <c r="A42" s="12">
        <v>27</v>
      </c>
      <c r="B42" s="13">
        <v>15</v>
      </c>
      <c r="C42" s="22">
        <v>4.559999942779541</v>
      </c>
    </row>
    <row r="43" spans="1:3" x14ac:dyDescent="0.25">
      <c r="A43" s="15">
        <v>27</v>
      </c>
      <c r="B43" s="16">
        <v>14</v>
      </c>
      <c r="C43" s="23">
        <v>4.9800000190734863</v>
      </c>
    </row>
    <row r="44" spans="1:3" x14ac:dyDescent="0.25">
      <c r="A44" s="12">
        <v>28</v>
      </c>
      <c r="B44" s="13">
        <v>4</v>
      </c>
      <c r="C44" s="22">
        <v>3.4500000476837158</v>
      </c>
    </row>
    <row r="45" spans="1:3" x14ac:dyDescent="0.25">
      <c r="A45" s="15">
        <v>28</v>
      </c>
      <c r="B45" s="16">
        <v>6</v>
      </c>
      <c r="C45" s="23">
        <v>3.5899999141693115</v>
      </c>
    </row>
    <row r="46" spans="1:3" x14ac:dyDescent="0.25">
      <c r="A46" s="12">
        <v>29</v>
      </c>
      <c r="B46" s="13">
        <v>11</v>
      </c>
      <c r="C46" s="22">
        <v>6.4699997901916504</v>
      </c>
    </row>
    <row r="47" spans="1:3" x14ac:dyDescent="0.25">
      <c r="A47" s="15">
        <v>29</v>
      </c>
      <c r="B47" s="16">
        <v>16</v>
      </c>
      <c r="C47" s="23">
        <v>7.0300002098083496</v>
      </c>
    </row>
    <row r="48" spans="1:3" x14ac:dyDescent="0.25">
      <c r="A48" s="12">
        <v>30</v>
      </c>
      <c r="B48" s="13">
        <v>6</v>
      </c>
      <c r="C48" s="22">
        <v>1.8700000047683716</v>
      </c>
    </row>
    <row r="49" spans="1:3" x14ac:dyDescent="0.25">
      <c r="A49" s="15">
        <v>30</v>
      </c>
      <c r="B49" s="16">
        <v>2</v>
      </c>
      <c r="C49" s="23">
        <v>2.0499999523162842</v>
      </c>
    </row>
    <row r="50" spans="1:3" x14ac:dyDescent="0.25">
      <c r="A50" s="12">
        <v>31</v>
      </c>
      <c r="B50" s="13">
        <v>7</v>
      </c>
      <c r="C50" s="22">
        <v>7.4499998092651367</v>
      </c>
    </row>
    <row r="51" spans="1:3" x14ac:dyDescent="0.25">
      <c r="A51" s="15">
        <v>31</v>
      </c>
      <c r="B51" s="16">
        <v>11</v>
      </c>
      <c r="C51" s="23">
        <v>8</v>
      </c>
    </row>
    <row r="52" spans="1:3" x14ac:dyDescent="0.25">
      <c r="A52" s="12">
        <v>32</v>
      </c>
      <c r="B52" s="13">
        <v>11</v>
      </c>
      <c r="C52" s="22">
        <v>6.369999885559082</v>
      </c>
    </row>
    <row r="53" spans="1:3" x14ac:dyDescent="0.25">
      <c r="A53" s="15">
        <v>33</v>
      </c>
      <c r="B53" s="16">
        <v>18</v>
      </c>
      <c r="C53" s="23">
        <v>6.4499998092651367</v>
      </c>
    </row>
    <row r="54" spans="1:3" x14ac:dyDescent="0.25">
      <c r="A54" s="12">
        <v>34</v>
      </c>
      <c r="B54" s="13">
        <v>1</v>
      </c>
      <c r="C54" s="22">
        <v>8</v>
      </c>
    </row>
    <row r="55" spans="1:3" x14ac:dyDescent="0.25">
      <c r="A55" s="15">
        <v>34</v>
      </c>
      <c r="B55" s="16">
        <v>7</v>
      </c>
      <c r="C55" s="23">
        <v>7.9499998092651367</v>
      </c>
    </row>
    <row r="56" spans="1:3" x14ac:dyDescent="0.25">
      <c r="A56" s="12">
        <v>35</v>
      </c>
      <c r="B56" s="13">
        <v>1</v>
      </c>
      <c r="C56" s="22">
        <v>5.9800000190734863</v>
      </c>
    </row>
    <row r="57" spans="1:3" x14ac:dyDescent="0.25">
      <c r="A57" s="15">
        <v>36</v>
      </c>
      <c r="B57" s="16">
        <v>14</v>
      </c>
      <c r="C57" s="23">
        <v>5.3000001907348633</v>
      </c>
    </row>
    <row r="58" spans="1:3" x14ac:dyDescent="0.25">
      <c r="A58" s="12">
        <v>37</v>
      </c>
      <c r="B58" s="13">
        <v>4</v>
      </c>
      <c r="C58" s="22">
        <v>22</v>
      </c>
    </row>
    <row r="59" spans="1:3" x14ac:dyDescent="0.25">
      <c r="A59" s="15">
        <v>38</v>
      </c>
      <c r="B59" s="16">
        <v>18</v>
      </c>
      <c r="C59" s="23">
        <v>29.649999618530273</v>
      </c>
    </row>
    <row r="60" spans="1:3" x14ac:dyDescent="0.25">
      <c r="A60" s="12">
        <v>39</v>
      </c>
      <c r="B60" s="13">
        <v>11</v>
      </c>
      <c r="C60" s="22">
        <v>15.689999580383301</v>
      </c>
    </row>
    <row r="61" spans="1:3" x14ac:dyDescent="0.25">
      <c r="A61" s="15">
        <v>40</v>
      </c>
      <c r="B61" s="16">
        <v>11</v>
      </c>
      <c r="C61" s="23">
        <v>23.469999313354492</v>
      </c>
    </row>
    <row r="62" spans="1:3" x14ac:dyDescent="0.25">
      <c r="A62" s="12">
        <v>23</v>
      </c>
      <c r="B62" s="13">
        <v>13</v>
      </c>
      <c r="C62" s="22">
        <v>2.4700000286102295</v>
      </c>
    </row>
    <row r="63" spans="1:3" x14ac:dyDescent="0.25">
      <c r="A63" s="15">
        <v>41</v>
      </c>
      <c r="B63" s="16">
        <v>13</v>
      </c>
      <c r="C63" s="23">
        <v>2.4100000858306885</v>
      </c>
    </row>
    <row r="64" spans="1:3" x14ac:dyDescent="0.25">
      <c r="A64" s="1">
        <v>42</v>
      </c>
      <c r="B64" s="26">
        <v>8</v>
      </c>
      <c r="C64" s="7">
        <v>12.560000419616699</v>
      </c>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9"/>
  </sheetPr>
  <dimension ref="A1:G76"/>
  <sheetViews>
    <sheetView topLeftCell="C1" workbookViewId="0">
      <selection activeCell="H19" sqref="H19"/>
    </sheetView>
  </sheetViews>
  <sheetFormatPr baseColWidth="10" defaultRowHeight="15" x14ac:dyDescent="0.25"/>
  <cols>
    <col min="1" max="1" width="15.28515625" bestFit="1" customWidth="1"/>
    <col min="2" max="2" width="16.140625" bestFit="1" customWidth="1"/>
    <col min="3" max="3" width="14.85546875" bestFit="1" customWidth="1"/>
    <col min="4" max="4" width="30.42578125" bestFit="1" customWidth="1"/>
    <col min="5" max="5" width="17.42578125" bestFit="1" customWidth="1"/>
    <col min="6" max="6" width="21.28515625" bestFit="1" customWidth="1"/>
    <col min="7" max="7" width="12.7109375" bestFit="1" customWidth="1"/>
  </cols>
  <sheetData>
    <row r="1" spans="1:7" x14ac:dyDescent="0.25">
      <c r="A1" s="9" t="s">
        <v>220</v>
      </c>
      <c r="B1" s="10" t="s">
        <v>152</v>
      </c>
      <c r="C1" s="10" t="s">
        <v>221</v>
      </c>
      <c r="D1" s="11" t="s">
        <v>320</v>
      </c>
      <c r="E1" s="45" t="s">
        <v>330</v>
      </c>
      <c r="F1" s="45" t="s">
        <v>331</v>
      </c>
      <c r="G1" s="45" t="s">
        <v>333</v>
      </c>
    </row>
    <row r="2" spans="1:7" x14ac:dyDescent="0.25">
      <c r="A2" s="12">
        <v>1</v>
      </c>
      <c r="B2" s="13">
        <v>1</v>
      </c>
      <c r="C2" s="13">
        <v>0.44999998807907104</v>
      </c>
      <c r="D2" s="22" t="str">
        <f>VLOOKUP(B2,Mat°1°!A:B,2,0)</f>
        <v>COLLIER DE BŒUF</v>
      </c>
      <c r="E2">
        <f>INDEX(Mat°1°!G:G,MATCH(B2,Mat°1°!$A:$A,0))</f>
        <v>500</v>
      </c>
      <c r="F2" t="str">
        <f>VLOOKUP(A2,Prod°Finis!A$2:B$9,2,0)</f>
        <v>BOEUF BOURGUIGNON</v>
      </c>
      <c r="G2" s="48">
        <f>VLOOKUP(B2,Mat°1°!$A$2:$D$43,4)*C2</f>
        <v>3.2984998782873163</v>
      </c>
    </row>
    <row r="3" spans="1:7" x14ac:dyDescent="0.25">
      <c r="A3" s="15">
        <v>1</v>
      </c>
      <c r="B3" s="16">
        <v>2</v>
      </c>
      <c r="C3" s="16">
        <v>0.27000001072883606</v>
      </c>
      <c r="D3" s="22" t="str">
        <f>VLOOKUP(B3,Mat°1°!A:B,2,0)</f>
        <v>JARRET DE BŒUF</v>
      </c>
      <c r="E3">
        <f>INDEX(Mat°1°!G:G,MATCH(B3,Mat°1°!$A:$A,0))</f>
        <v>580</v>
      </c>
      <c r="F3" t="str">
        <f>VLOOKUP(A3,Prod°Finis!A$2:B$9,2,0)</f>
        <v>BOEUF BOURGUIGNON</v>
      </c>
      <c r="G3" s="48">
        <f>VLOOKUP(B3,Mat°1°!$A$2:$D$43,4)*C3</f>
        <v>1.2014999962449053</v>
      </c>
    </row>
    <row r="4" spans="1:7" x14ac:dyDescent="0.25">
      <c r="A4" s="12">
        <v>1</v>
      </c>
      <c r="B4" s="13">
        <v>21</v>
      </c>
      <c r="C4" s="13">
        <v>0.5</v>
      </c>
      <c r="D4" s="22" t="str">
        <f>VLOOKUP(B4,Mat°1°!A:B,2,0)</f>
        <v>VIN ROUGE</v>
      </c>
      <c r="E4">
        <f>INDEX(Mat°1°!G:G,MATCH(B4,Mat°1°!$A:$A,0))</f>
        <v>450</v>
      </c>
      <c r="F4" t="str">
        <f>VLOOKUP(A4,Prod°Finis!A$2:B$9,2,0)</f>
        <v>BOEUF BOURGUIGNON</v>
      </c>
      <c r="G4" s="48">
        <f>VLOOKUP(B4,Mat°1°!$A$2:$D$43,4)*C4</f>
        <v>3.3250000476837158</v>
      </c>
    </row>
    <row r="5" spans="1:7" x14ac:dyDescent="0.25">
      <c r="A5" s="15">
        <v>1</v>
      </c>
      <c r="B5" s="16">
        <v>4</v>
      </c>
      <c r="C5" s="16">
        <v>0.15000000596046448</v>
      </c>
      <c r="D5" s="22" t="str">
        <f>VLOOKUP(B5,Mat°1°!A:B,2,0)</f>
        <v>FARINE</v>
      </c>
      <c r="E5">
        <f>INDEX(Mat°1°!G:G,MATCH(B5,Mat°1°!$A:$A,0))</f>
        <v>200</v>
      </c>
      <c r="F5" t="str">
        <f>VLOOKUP(A5,Prod°Finis!A$2:B$9,2,0)</f>
        <v>BOEUF BOURGUIGNON</v>
      </c>
      <c r="G5" s="48">
        <f>VLOOKUP(B5,Mat°1°!$A$2:$D$43,4)*C5</f>
        <v>8.7000000953674217E-2</v>
      </c>
    </row>
    <row r="6" spans="1:7" x14ac:dyDescent="0.25">
      <c r="A6" s="12">
        <v>1</v>
      </c>
      <c r="B6" s="13">
        <v>5</v>
      </c>
      <c r="C6" s="13">
        <v>0.5</v>
      </c>
      <c r="D6" s="22" t="str">
        <f>VLOOKUP(B6,Mat°1°!A:B,2,0)</f>
        <v>CONCENTRE TOMATE</v>
      </c>
      <c r="E6">
        <f>INDEX(Mat°1°!G:G,MATCH(B6,Mat°1°!$A:$A,0))</f>
        <v>500</v>
      </c>
      <c r="F6" t="str">
        <f>VLOOKUP(A6,Prod°Finis!A$2:B$9,2,0)</f>
        <v>BOEUF BOURGUIGNON</v>
      </c>
      <c r="G6" s="48">
        <f>VLOOKUP(B6,Mat°1°!$A$2:$D$43,4)*C6</f>
        <v>0.2800000011920929</v>
      </c>
    </row>
    <row r="7" spans="1:7" x14ac:dyDescent="0.25">
      <c r="A7" s="15">
        <v>1</v>
      </c>
      <c r="B7" s="16">
        <v>6</v>
      </c>
      <c r="C7" s="16">
        <v>5.000000074505806E-2</v>
      </c>
      <c r="D7" s="22" t="str">
        <f>VLOOKUP(B7,Mat°1°!A:B,2,0)</f>
        <v>SUCRE</v>
      </c>
      <c r="E7">
        <f>INDEX(Mat°1°!G:G,MATCH(B7,Mat°1°!$A:$A,0))</f>
        <v>180</v>
      </c>
      <c r="F7" t="str">
        <f>VLOOKUP(A7,Prod°Finis!A$2:B$9,2,0)</f>
        <v>BOEUF BOURGUIGNON</v>
      </c>
      <c r="G7" s="48">
        <f>VLOOKUP(B7,Mat°1°!$A$2:$D$43,4)*C7</f>
        <v>3.2499999292194826E-2</v>
      </c>
    </row>
    <row r="8" spans="1:7" x14ac:dyDescent="0.25">
      <c r="A8" s="12">
        <v>1</v>
      </c>
      <c r="B8" s="13">
        <v>7</v>
      </c>
      <c r="C8" s="13">
        <v>0.34999999403953552</v>
      </c>
      <c r="D8" s="22" t="str">
        <f>VLOOKUP(B8,Mat°1°!A:B,2,0)</f>
        <v>SEL</v>
      </c>
      <c r="E8">
        <f>INDEX(Mat°1°!G:G,MATCH(B8,Mat°1°!$A:$A,0))</f>
        <v>300</v>
      </c>
      <c r="F8" t="str">
        <f>VLOOKUP(A8,Prod°Finis!A$2:B$9,2,0)</f>
        <v>BOEUF BOURGUIGNON</v>
      </c>
      <c r="G8" s="48">
        <f>VLOOKUP(B8,Mat°1°!$A$2:$D$43,4)*C8</f>
        <v>8.0500000089406942E-2</v>
      </c>
    </row>
    <row r="9" spans="1:7" x14ac:dyDescent="0.25">
      <c r="A9" s="15">
        <v>1</v>
      </c>
      <c r="B9" s="16">
        <v>9</v>
      </c>
      <c r="C9" s="16">
        <v>0.25</v>
      </c>
      <c r="D9" s="22" t="str">
        <f>VLOOKUP(B9,Mat°1°!A:B,2,0)</f>
        <v>POIREAU</v>
      </c>
      <c r="E9">
        <f>INDEX(Mat°1°!G:G,MATCH(B9,Mat°1°!$A:$A,0))</f>
        <v>250</v>
      </c>
      <c r="F9" t="str">
        <f>VLOOKUP(A9,Prod°Finis!A$2:B$9,2,0)</f>
        <v>BOEUF BOURGUIGNON</v>
      </c>
      <c r="G9" s="48">
        <f>VLOOKUP(B9,Mat°1°!$A$2:$D$43,4)*C9</f>
        <v>0.13750000298023224</v>
      </c>
    </row>
    <row r="10" spans="1:7" x14ac:dyDescent="0.25">
      <c r="A10" s="12">
        <v>1</v>
      </c>
      <c r="B10" s="13">
        <v>10</v>
      </c>
      <c r="C10" s="13">
        <v>0.30000001192092896</v>
      </c>
      <c r="D10" s="22" t="str">
        <f>VLOOKUP(B10,Mat°1°!A:B,2,0)</f>
        <v>CELERI</v>
      </c>
      <c r="E10">
        <f>INDEX(Mat°1°!G:G,MATCH(B10,Mat°1°!$A:$A,0))</f>
        <v>200</v>
      </c>
      <c r="F10" t="str">
        <f>VLOOKUP(A10,Prod°Finis!A$2:B$9,2,0)</f>
        <v>BOEUF BOURGUIGNON</v>
      </c>
      <c r="G10" s="48">
        <f>VLOOKUP(B10,Mat°1°!$A$2:$D$43,4)*C10</f>
        <v>0.37200001764297497</v>
      </c>
    </row>
    <row r="11" spans="1:7" x14ac:dyDescent="0.25">
      <c r="A11" s="15">
        <v>1</v>
      </c>
      <c r="B11" s="16">
        <v>11</v>
      </c>
      <c r="C11" s="16">
        <v>0.12999999523162842</v>
      </c>
      <c r="D11" s="22" t="str">
        <f>VLOOKUP(B11,Mat°1°!A:B,2,0)</f>
        <v>THYM</v>
      </c>
      <c r="E11">
        <f>INDEX(Mat°1°!G:G,MATCH(B11,Mat°1°!$A:$A,0))</f>
        <v>40</v>
      </c>
      <c r="F11" t="str">
        <f>VLOOKUP(A11,Prod°Finis!A$2:B$9,2,0)</f>
        <v>BOEUF BOURGUIGNON</v>
      </c>
      <c r="G11" s="48">
        <f>VLOOKUP(B11,Mat°1°!$A$2:$D$43,4)*C11</f>
        <v>1.6587999689102162</v>
      </c>
    </row>
    <row r="12" spans="1:7" x14ac:dyDescent="0.25">
      <c r="A12" s="12">
        <v>1</v>
      </c>
      <c r="B12" s="13">
        <v>12</v>
      </c>
      <c r="C12" s="13">
        <v>0.10000000149011612</v>
      </c>
      <c r="D12" s="22" t="str">
        <f>VLOOKUP(B12,Mat°1°!A:B,2,0)</f>
        <v>LAURIER</v>
      </c>
      <c r="E12">
        <f>INDEX(Mat°1°!G:G,MATCH(B12,Mat°1°!$A:$A,0))</f>
        <v>50</v>
      </c>
      <c r="F12" t="str">
        <f>VLOOKUP(A12,Prod°Finis!A$2:B$9,2,0)</f>
        <v>BOEUF BOURGUIGNON</v>
      </c>
      <c r="G12" s="48">
        <f>VLOOKUP(B12,Mat°1°!$A$2:$D$43,4)*C12</f>
        <v>0.57500000856816769</v>
      </c>
    </row>
    <row r="13" spans="1:7" x14ac:dyDescent="0.25">
      <c r="A13" s="15">
        <v>1</v>
      </c>
      <c r="B13" s="16">
        <v>13</v>
      </c>
      <c r="C13" s="16">
        <v>0.34999999403953552</v>
      </c>
      <c r="D13" s="22" t="str">
        <f>VLOOKUP(B13,Mat°1°!A:B,2,0)</f>
        <v>CAROTTES</v>
      </c>
      <c r="E13">
        <f>INDEX(Mat°1°!G:G,MATCH(B13,Mat°1°!$A:$A,0))</f>
        <v>750</v>
      </c>
      <c r="F13" t="str">
        <f>VLOOKUP(A13,Prod°Finis!A$2:B$9,2,0)</f>
        <v>BOEUF BOURGUIGNON</v>
      </c>
      <c r="G13" s="48">
        <f>VLOOKUP(B13,Mat°1°!$A$2:$D$43,4)*C13</f>
        <v>0.19599999749660491</v>
      </c>
    </row>
    <row r="14" spans="1:7" x14ac:dyDescent="0.25">
      <c r="A14" s="12">
        <v>1</v>
      </c>
      <c r="B14" s="13">
        <v>14</v>
      </c>
      <c r="C14" s="13">
        <v>0.20000000298023224</v>
      </c>
      <c r="D14" s="22" t="str">
        <f>VLOOKUP(B14,Mat°1°!A:B,2,0)</f>
        <v>OIGNONS</v>
      </c>
      <c r="E14">
        <f>INDEX(Mat°1°!G:G,MATCH(B14,Mat°1°!$A:$A,0))</f>
        <v>200</v>
      </c>
      <c r="F14" t="str">
        <f>VLOOKUP(A14,Prod°Finis!A$2:B$9,2,0)</f>
        <v>BOEUF BOURGUIGNON</v>
      </c>
      <c r="G14" s="48">
        <f>VLOOKUP(B14,Mat°1°!$A$2:$D$43,4)*C14</f>
        <v>0.51199999618530256</v>
      </c>
    </row>
    <row r="15" spans="1:7" x14ac:dyDescent="0.25">
      <c r="A15" s="15">
        <v>1</v>
      </c>
      <c r="B15" s="16">
        <v>15</v>
      </c>
      <c r="C15" s="16">
        <v>0.10000000149011612</v>
      </c>
      <c r="D15" s="22" t="str">
        <f>VLOOKUP(B15,Mat°1°!A:B,2,0)</f>
        <v>AIL</v>
      </c>
      <c r="E15">
        <f>INDEX(Mat°1°!G:G,MATCH(B15,Mat°1°!$A:$A,0))</f>
        <v>150</v>
      </c>
      <c r="F15" t="str">
        <f>VLOOKUP(A15,Prod°Finis!A$2:B$9,2,0)</f>
        <v>BOEUF BOURGUIGNON</v>
      </c>
      <c r="G15" s="48">
        <f>VLOOKUP(B15,Mat°1°!$A$2:$D$43,4)*C15</f>
        <v>0.5469999871700999</v>
      </c>
    </row>
    <row r="16" spans="1:7" x14ac:dyDescent="0.25">
      <c r="A16" s="12">
        <v>5</v>
      </c>
      <c r="B16" s="13">
        <v>34</v>
      </c>
      <c r="C16" s="13">
        <v>0.44999998807907104</v>
      </c>
      <c r="D16" s="22" t="str">
        <f>VLOOKUP(B16,Mat°1°!A:B,2,0)</f>
        <v>COLLIER DE VEAU</v>
      </c>
      <c r="E16">
        <f>INDEX(Mat°1°!G:G,MATCH(B16,Mat°1°!$A:$A,0))</f>
        <v>90</v>
      </c>
      <c r="F16" t="str">
        <f>VLOOKUP(A16,Prod°Finis!A$2:B$9,2,0)</f>
        <v>ragoût de veau</v>
      </c>
      <c r="G16" s="48">
        <f>VLOOKUP(B16,Mat°1°!$A$2:$D$43,4)*C16</f>
        <v>3.5774998193979286</v>
      </c>
    </row>
    <row r="17" spans="1:7" x14ac:dyDescent="0.25">
      <c r="A17" s="15">
        <v>5</v>
      </c>
      <c r="B17" s="16">
        <v>35</v>
      </c>
      <c r="C17" s="16">
        <v>0.56000000238418579</v>
      </c>
      <c r="D17" s="22" t="str">
        <f>VLOOKUP(B17,Mat°1°!A:B,2,0)</f>
        <v>EPAULE DE VEAU</v>
      </c>
      <c r="E17">
        <f>INDEX(Mat°1°!G:G,MATCH(B17,Mat°1°!$A:$A,0))</f>
        <v>400</v>
      </c>
      <c r="F17" t="str">
        <f>VLOOKUP(A17,Prod°Finis!A$2:B$9,2,0)</f>
        <v>ragoût de veau</v>
      </c>
      <c r="G17" s="48">
        <f>VLOOKUP(B17,Mat°1°!$A$2:$D$43,4)*C17</f>
        <v>3.3488000249385834</v>
      </c>
    </row>
    <row r="18" spans="1:7" x14ac:dyDescent="0.25">
      <c r="A18" s="12">
        <v>5</v>
      </c>
      <c r="B18" s="13">
        <v>23</v>
      </c>
      <c r="C18" s="13">
        <v>0.12999999523162842</v>
      </c>
      <c r="D18" s="22" t="str">
        <f>VLOOKUP(B18,Mat°1°!A:B,2,0)</f>
        <v>CREME FRAICHE</v>
      </c>
      <c r="E18">
        <f>INDEX(Mat°1°!G:G,MATCH(B18,Mat°1°!$A:$A,0))</f>
        <v>600</v>
      </c>
      <c r="F18" t="str">
        <f>VLOOKUP(A18,Prod°Finis!A$2:B$9,2,0)</f>
        <v>ragoût de veau</v>
      </c>
      <c r="G18" s="48">
        <f>VLOOKUP(B18,Mat°1°!$A$2:$D$43,4)*C18</f>
        <v>0.32109999194145189</v>
      </c>
    </row>
    <row r="19" spans="1:7" x14ac:dyDescent="0.25">
      <c r="A19" s="15">
        <v>2</v>
      </c>
      <c r="B19" s="16">
        <v>16</v>
      </c>
      <c r="C19" s="16">
        <v>0.44999998807907104</v>
      </c>
      <c r="D19" s="22" t="str">
        <f>VLOOKUP(B19,Mat°1°!A:B,2,0)</f>
        <v>CANARD</v>
      </c>
      <c r="E19">
        <f>INDEX(Mat°1°!G:G,MATCH(B19,Mat°1°!$A:$A,0))</f>
        <v>240</v>
      </c>
      <c r="F19" t="str">
        <f>VLOOKUP(A19,Prod°Finis!A$2:B$9,2,0)</f>
        <v>CASSOULET</v>
      </c>
      <c r="G19" s="48">
        <f>VLOOKUP(B19,Mat°1°!$A$2:$D$43,4)*C19</f>
        <v>2.902499837279322</v>
      </c>
    </row>
    <row r="20" spans="1:7" x14ac:dyDescent="0.25">
      <c r="A20" s="12">
        <v>2</v>
      </c>
      <c r="B20" s="13">
        <v>17</v>
      </c>
      <c r="C20" s="13">
        <v>0.64999997615814209</v>
      </c>
      <c r="D20" s="22" t="str">
        <f>VLOOKUP(B20,Mat°1°!A:B,2,0)</f>
        <v>HARICOTS BLANCS</v>
      </c>
      <c r="E20">
        <f>INDEX(Mat°1°!G:G,MATCH(B20,Mat°1°!$A:$A,0))</f>
        <v>500</v>
      </c>
      <c r="F20" t="str">
        <f>VLOOKUP(A20,Prod°Finis!A$2:B$9,2,0)</f>
        <v>CASSOULET</v>
      </c>
      <c r="G20" s="48">
        <f>VLOOKUP(B20,Mat°1°!$A$2:$D$43,4)*C20</f>
        <v>1.1179999775886529</v>
      </c>
    </row>
    <row r="21" spans="1:7" x14ac:dyDescent="0.25">
      <c r="A21" s="15">
        <v>2</v>
      </c>
      <c r="B21" s="16">
        <v>18</v>
      </c>
      <c r="C21" s="16">
        <v>0.25</v>
      </c>
      <c r="D21" s="22" t="str">
        <f>VLOOKUP(B21,Mat°1°!A:B,2,0)</f>
        <v>MELANGE CHARCUTERIE DE PORC</v>
      </c>
      <c r="E21">
        <f>INDEX(Mat°1°!G:G,MATCH(B21,Mat°1°!$A:$A,0))</f>
        <v>240</v>
      </c>
      <c r="F21" t="str">
        <f>VLOOKUP(A21,Prod°Finis!A$2:B$9,2,0)</f>
        <v>CASSOULET</v>
      </c>
      <c r="G21" s="48">
        <f>VLOOKUP(B21,Mat°1°!$A$2:$D$43,4)*C21</f>
        <v>1.4375</v>
      </c>
    </row>
    <row r="22" spans="1:7" x14ac:dyDescent="0.25">
      <c r="A22" s="12">
        <v>2</v>
      </c>
      <c r="B22" s="13">
        <v>33</v>
      </c>
      <c r="C22" s="13">
        <v>5.000000074505806E-2</v>
      </c>
      <c r="D22" s="22" t="str">
        <f>VLOOKUP(B22,Mat°1°!A:B,2,0)</f>
        <v>BOUQUET GARNI</v>
      </c>
      <c r="E22">
        <f>INDEX(Mat°1°!G:G,MATCH(B22,Mat°1°!$A:$A,0))</f>
        <v>50</v>
      </c>
      <c r="F22" t="str">
        <f>VLOOKUP(A22,Prod°Finis!A$2:B$9,2,0)</f>
        <v>CASSOULET</v>
      </c>
      <c r="G22" s="48">
        <f>VLOOKUP(B22,Mat°1°!$A$2:$D$43,4)*C22</f>
        <v>0.32249999526888118</v>
      </c>
    </row>
    <row r="23" spans="1:7" x14ac:dyDescent="0.25">
      <c r="A23" s="15">
        <v>2</v>
      </c>
      <c r="B23" s="16">
        <v>19</v>
      </c>
      <c r="C23" s="16">
        <v>0.10000000149011612</v>
      </c>
      <c r="D23" s="22" t="str">
        <f>VLOOKUP(B23,Mat°1°!A:B,2,0)</f>
        <v>CHAPELURE</v>
      </c>
      <c r="E23">
        <f>INDEX(Mat°1°!G:G,MATCH(B23,Mat°1°!$A:$A,0))</f>
        <v>150</v>
      </c>
      <c r="F23" t="str">
        <f>VLOOKUP(A23,Prod°Finis!A$2:B$9,2,0)</f>
        <v>CASSOULET</v>
      </c>
      <c r="G23" s="48">
        <f>VLOOKUP(B23,Mat°1°!$A$2:$D$43,4)*C23</f>
        <v>0.34500000990927226</v>
      </c>
    </row>
    <row r="24" spans="1:7" x14ac:dyDescent="0.25">
      <c r="A24" s="12">
        <v>2</v>
      </c>
      <c r="B24" s="13">
        <v>20</v>
      </c>
      <c r="C24" s="13">
        <v>0.20000000298023224</v>
      </c>
      <c r="D24" s="22" t="str">
        <f>VLOOKUP(B24,Mat°1°!A:B,2,0)</f>
        <v>VIN BLANC AOC</v>
      </c>
      <c r="E24">
        <f>INDEX(Mat°1°!G:G,MATCH(B24,Mat°1°!$A:$A,0))</f>
        <v>350</v>
      </c>
      <c r="F24" t="str">
        <f>VLOOKUP(A24,Prod°Finis!A$2:B$9,2,0)</f>
        <v>CASSOULET</v>
      </c>
      <c r="G24" s="48">
        <f>VLOOKUP(B24,Mat°1°!$A$2:$D$43,4)*C24</f>
        <v>1.5160000073313711</v>
      </c>
    </row>
    <row r="25" spans="1:7" x14ac:dyDescent="0.25">
      <c r="A25" s="15">
        <v>2</v>
      </c>
      <c r="B25" s="16">
        <v>7</v>
      </c>
      <c r="C25" s="16">
        <v>0.11999999731779099</v>
      </c>
      <c r="D25" s="22" t="str">
        <f>VLOOKUP(B25,Mat°1°!A:B,2,0)</f>
        <v>SEL</v>
      </c>
      <c r="E25">
        <f>INDEX(Mat°1°!G:G,MATCH(B25,Mat°1°!$A:$A,0))</f>
        <v>300</v>
      </c>
      <c r="F25" t="str">
        <f>VLOOKUP(A25,Prod°Finis!A$2:B$9,2,0)</f>
        <v>CASSOULET</v>
      </c>
      <c r="G25" s="48">
        <f>VLOOKUP(B25,Mat°1°!$A$2:$D$43,4)*C25</f>
        <v>2.7599999883770931E-2</v>
      </c>
    </row>
    <row r="26" spans="1:7" x14ac:dyDescent="0.25">
      <c r="A26" s="12">
        <v>2</v>
      </c>
      <c r="B26" s="13">
        <v>8</v>
      </c>
      <c r="C26" s="13">
        <v>5.000000074505806E-2</v>
      </c>
      <c r="D26" s="22" t="str">
        <f>VLOOKUP(B26,Mat°1°!A:B,2,0)</f>
        <v>POIVRE VERT</v>
      </c>
      <c r="E26">
        <f>INDEX(Mat°1°!G:G,MATCH(B26,Mat°1°!$A:$A,0))</f>
        <v>120</v>
      </c>
      <c r="F26" t="str">
        <f>VLOOKUP(A26,Prod°Finis!A$2:B$9,2,0)</f>
        <v>CASSOULET</v>
      </c>
      <c r="G26" s="48">
        <f>VLOOKUP(B26,Mat°1°!$A$2:$D$43,4)*C26</f>
        <v>0.36250000540167093</v>
      </c>
    </row>
    <row r="27" spans="1:7" x14ac:dyDescent="0.25">
      <c r="A27" s="15">
        <v>3</v>
      </c>
      <c r="B27" s="16">
        <v>22</v>
      </c>
      <c r="C27" s="16">
        <v>0.44999998807907104</v>
      </c>
      <c r="D27" s="22" t="str">
        <f>VLOOKUP(B27,Mat°1°!A:B,2,0)</f>
        <v>CHEVREAU</v>
      </c>
      <c r="E27">
        <f>INDEX(Mat°1°!G:G,MATCH(B27,Mat°1°!$A:$A,0))</f>
        <v>150</v>
      </c>
      <c r="F27" t="str">
        <f>VLOOKUP(A27,Prod°Finis!A$2:B$9,2,0)</f>
        <v>CHEVREAU A L'OSEILLE</v>
      </c>
      <c r="G27" s="48">
        <f>VLOOKUP(B27,Mat°1°!$A$2:$D$43,4)*C27</f>
        <v>2.9564999989271143</v>
      </c>
    </row>
    <row r="28" spans="1:7" x14ac:dyDescent="0.25">
      <c r="A28" s="12">
        <v>3</v>
      </c>
      <c r="B28" s="13">
        <v>23</v>
      </c>
      <c r="C28" s="13">
        <v>0.2800000011920929</v>
      </c>
      <c r="D28" s="22" t="str">
        <f>VLOOKUP(B28,Mat°1°!A:B,2,0)</f>
        <v>CREME FRAICHE</v>
      </c>
      <c r="E28">
        <f>INDEX(Mat°1°!G:G,MATCH(B28,Mat°1°!$A:$A,0))</f>
        <v>600</v>
      </c>
      <c r="F28" t="str">
        <f>VLOOKUP(A28,Prod°Finis!A$2:B$9,2,0)</f>
        <v>CHEVREAU A L'OSEILLE</v>
      </c>
      <c r="G28" s="48">
        <f>VLOOKUP(B28,Mat°1°!$A$2:$D$43,4)*C28</f>
        <v>0.69160001095533374</v>
      </c>
    </row>
    <row r="29" spans="1:7" x14ac:dyDescent="0.25">
      <c r="A29" s="15">
        <v>3</v>
      </c>
      <c r="B29" s="16">
        <v>24</v>
      </c>
      <c r="C29" s="16">
        <v>0.15000000596046448</v>
      </c>
      <c r="D29" s="22" t="str">
        <f>VLOOKUP(B29,Mat°1°!A:B,2,0)</f>
        <v>OSEILLE</v>
      </c>
      <c r="E29">
        <f>INDEX(Mat°1°!G:G,MATCH(B29,Mat°1°!$A:$A,0))</f>
        <v>200</v>
      </c>
      <c r="F29" t="str">
        <f>VLOOKUP(A29,Prod°Finis!A$2:B$9,2,0)</f>
        <v>CHEVREAU A L'OSEILLE</v>
      </c>
      <c r="G29" s="48">
        <f>VLOOKUP(B29,Mat°1°!$A$2:$D$43,4)*C29</f>
        <v>0.68550005298853023</v>
      </c>
    </row>
    <row r="30" spans="1:7" x14ac:dyDescent="0.25">
      <c r="A30" s="12">
        <v>3</v>
      </c>
      <c r="B30" s="13">
        <v>20</v>
      </c>
      <c r="C30" s="13">
        <v>0.36000001430511475</v>
      </c>
      <c r="D30" s="22" t="str">
        <f>VLOOKUP(B30,Mat°1°!A:B,2,0)</f>
        <v>VIN BLANC AOC</v>
      </c>
      <c r="E30">
        <f>INDEX(Mat°1°!G:G,MATCH(B30,Mat°1°!$A:$A,0))</f>
        <v>350</v>
      </c>
      <c r="F30" t="str">
        <f>VLOOKUP(A30,Prod°Finis!A$2:B$9,2,0)</f>
        <v>CHEVREAU A L'OSEILLE</v>
      </c>
      <c r="G30" s="48">
        <f>VLOOKUP(B30,Mat°1°!$A$2:$D$43,4)*C30</f>
        <v>2.7288000809669484</v>
      </c>
    </row>
    <row r="31" spans="1:7" x14ac:dyDescent="0.25">
      <c r="A31" s="15">
        <v>3</v>
      </c>
      <c r="B31" s="16">
        <v>25</v>
      </c>
      <c r="C31" s="16">
        <v>0.10000000149011612</v>
      </c>
      <c r="D31" s="22" t="str">
        <f>VLOOKUP(B31,Mat°1°!A:B,2,0)</f>
        <v>AMIDON</v>
      </c>
      <c r="E31">
        <f>INDEX(Mat°1°!G:G,MATCH(B31,Mat°1°!$A:$A,0))</f>
        <v>300</v>
      </c>
      <c r="F31" t="str">
        <f>VLOOKUP(A31,Prod°Finis!A$2:B$9,2,0)</f>
        <v>CHEVREAU A L'OSEILLE</v>
      </c>
      <c r="G31" s="48">
        <f>VLOOKUP(B31,Mat°1°!$A$2:$D$43,4)*C31</f>
        <v>0.5580000006854533</v>
      </c>
    </row>
    <row r="32" spans="1:7" x14ac:dyDescent="0.25">
      <c r="A32" s="12">
        <v>3</v>
      </c>
      <c r="B32" s="13">
        <v>26</v>
      </c>
      <c r="C32" s="13">
        <v>0.25</v>
      </c>
      <c r="D32" s="22" t="str">
        <f>VLOOKUP(B32,Mat°1°!A:B,2,0)</f>
        <v>ECHALOTTE</v>
      </c>
      <c r="E32">
        <f>INDEX(Mat°1°!G:G,MATCH(B32,Mat°1°!$A:$A,0))</f>
        <v>200</v>
      </c>
      <c r="F32" t="str">
        <f>VLOOKUP(A32,Prod°Finis!A$2:B$9,2,0)</f>
        <v>CHEVREAU A L'OSEILLE</v>
      </c>
      <c r="G32" s="48">
        <f>VLOOKUP(B32,Mat°1°!$A$2:$D$43,4)*C32</f>
        <v>0.91250002384185791</v>
      </c>
    </row>
    <row r="33" spans="1:7" x14ac:dyDescent="0.25">
      <c r="A33" s="15">
        <v>3</v>
      </c>
      <c r="B33" s="16">
        <v>27</v>
      </c>
      <c r="C33" s="16">
        <v>0.41999998688697815</v>
      </c>
      <c r="D33" s="22" t="str">
        <f>VLOOKUP(B33,Mat°1°!A:B,2,0)</f>
        <v>LARDONS</v>
      </c>
      <c r="E33">
        <f>INDEX(Mat°1°!G:G,MATCH(B33,Mat°1°!$A:$A,0))</f>
        <v>300</v>
      </c>
      <c r="F33" t="str">
        <f>VLOOKUP(A33,Prod°Finis!A$2:B$9,2,0)</f>
        <v>CHEVREAU A L'OSEILLE</v>
      </c>
      <c r="G33" s="48">
        <f>VLOOKUP(B33,Mat°1°!$A$2:$D$43,4)*C33</f>
        <v>1.9151999161720283</v>
      </c>
    </row>
    <row r="34" spans="1:7" x14ac:dyDescent="0.25">
      <c r="A34" s="12">
        <v>3</v>
      </c>
      <c r="B34" s="13">
        <v>28</v>
      </c>
      <c r="C34" s="13">
        <v>0.25</v>
      </c>
      <c r="D34" s="22" t="str">
        <f>VLOOKUP(B34,Mat°1°!A:B,2,0)</f>
        <v>CHAMPIGNONS DE PARIS</v>
      </c>
      <c r="E34">
        <f>INDEX(Mat°1°!G:G,MATCH(B34,Mat°1°!$A:$A,0))</f>
        <v>450</v>
      </c>
      <c r="F34" t="str">
        <f>VLOOKUP(A34,Prod°Finis!A$2:B$9,2,0)</f>
        <v>CHEVREAU A L'OSEILLE</v>
      </c>
      <c r="G34" s="48">
        <f>VLOOKUP(B34,Mat°1°!$A$2:$D$43,4)*C34</f>
        <v>0.86250001192092896</v>
      </c>
    </row>
    <row r="35" spans="1:7" x14ac:dyDescent="0.25">
      <c r="A35" s="15">
        <v>3</v>
      </c>
      <c r="B35" s="16">
        <v>7</v>
      </c>
      <c r="C35" s="16">
        <v>0.44999998807907104</v>
      </c>
      <c r="D35" s="22" t="str">
        <f>VLOOKUP(B35,Mat°1°!A:B,2,0)</f>
        <v>SEL</v>
      </c>
      <c r="E35">
        <f>INDEX(Mat°1°!G:G,MATCH(B35,Mat°1°!$A:$A,0))</f>
        <v>300</v>
      </c>
      <c r="F35" t="str">
        <f>VLOOKUP(A35,Prod°Finis!A$2:B$9,2,0)</f>
        <v>CHEVREAU A L'OSEILLE</v>
      </c>
      <c r="G35" s="48">
        <f>VLOOKUP(B35,Mat°1°!$A$2:$D$43,4)*C35</f>
        <v>0.1034999991357326</v>
      </c>
    </row>
    <row r="36" spans="1:7" x14ac:dyDescent="0.25">
      <c r="A36" s="12">
        <v>3</v>
      </c>
      <c r="B36" s="13">
        <v>8</v>
      </c>
      <c r="C36" s="13">
        <v>0.56000000238418579</v>
      </c>
      <c r="D36" s="22" t="str">
        <f>VLOOKUP(B36,Mat°1°!A:B,2,0)</f>
        <v>POIVRE VERT</v>
      </c>
      <c r="E36">
        <f>INDEX(Mat°1°!G:G,MATCH(B36,Mat°1°!$A:$A,0))</f>
        <v>120</v>
      </c>
      <c r="F36" t="str">
        <f>VLOOKUP(A36,Prod°Finis!A$2:B$9,2,0)</f>
        <v>CHEVREAU A L'OSEILLE</v>
      </c>
      <c r="G36" s="48">
        <f>VLOOKUP(B36,Mat°1°!$A$2:$D$43,4)*C36</f>
        <v>4.060000017285347</v>
      </c>
    </row>
    <row r="37" spans="1:7" x14ac:dyDescent="0.25">
      <c r="A37" s="15">
        <v>6</v>
      </c>
      <c r="B37" s="16">
        <v>29</v>
      </c>
      <c r="C37" s="16">
        <v>0.56000000238418579</v>
      </c>
      <c r="D37" s="22" t="str">
        <f>VLOOKUP(B37,Mat°1°!A:B,2,0)</f>
        <v>VIANDE AUTRUCHE</v>
      </c>
      <c r="E37">
        <f>INDEX(Mat°1°!G:G,MATCH(B37,Mat°1°!$A:$A,0))</f>
        <v>150</v>
      </c>
      <c r="F37" t="str">
        <f>VLOOKUP(A37,Prod°Finis!A$2:B$9,2,0)</f>
        <v>CIVET D'AUTRUCHE</v>
      </c>
      <c r="G37" s="48">
        <f>VLOOKUP(B37,Mat°1°!$A$2:$D$43,4)*C37</f>
        <v>3.6231998979330058</v>
      </c>
    </row>
    <row r="38" spans="1:7" x14ac:dyDescent="0.25">
      <c r="A38" s="12">
        <v>6</v>
      </c>
      <c r="B38" s="13">
        <v>30</v>
      </c>
      <c r="C38" s="13">
        <v>0.31999999284744263</v>
      </c>
      <c r="D38" s="22" t="str">
        <f>VLOOKUP(B38,Mat°1°!A:B,2,0)</f>
        <v>HARICOTS ROUGES</v>
      </c>
      <c r="E38">
        <f>INDEX(Mat°1°!G:G,MATCH(B38,Mat°1°!$A:$A,0))</f>
        <v>500</v>
      </c>
      <c r="F38" t="str">
        <f>VLOOKUP(A38,Prod°Finis!A$2:B$9,2,0)</f>
        <v>CIVET D'AUTRUCHE</v>
      </c>
      <c r="G38" s="48">
        <f>VLOOKUP(B38,Mat°1°!$A$2:$D$43,4)*C38</f>
        <v>0.59839998815059658</v>
      </c>
    </row>
    <row r="39" spans="1:7" x14ac:dyDescent="0.25">
      <c r="A39" s="15">
        <v>6</v>
      </c>
      <c r="B39" s="16">
        <v>21</v>
      </c>
      <c r="C39" s="16">
        <v>0.44999998807907104</v>
      </c>
      <c r="D39" s="22" t="str">
        <f>VLOOKUP(B39,Mat°1°!A:B,2,0)</f>
        <v>VIN ROUGE</v>
      </c>
      <c r="E39">
        <f>INDEX(Mat°1°!G:G,MATCH(B39,Mat°1°!$A:$A,0))</f>
        <v>450</v>
      </c>
      <c r="F39" t="str">
        <f>VLOOKUP(A39,Prod°Finis!A$2:B$9,2,0)</f>
        <v>CIVET D'AUTRUCHE</v>
      </c>
      <c r="G39" s="48">
        <f>VLOOKUP(B39,Mat°1°!$A$2:$D$43,4)*C39</f>
        <v>2.9924999636411656</v>
      </c>
    </row>
    <row r="40" spans="1:7" x14ac:dyDescent="0.25">
      <c r="A40" s="12">
        <v>6</v>
      </c>
      <c r="B40" s="13">
        <v>5</v>
      </c>
      <c r="C40" s="13">
        <v>0.36000001430511475</v>
      </c>
      <c r="D40" s="22" t="str">
        <f>VLOOKUP(B40,Mat°1°!A:B,2,0)</f>
        <v>CONCENTRE TOMATE</v>
      </c>
      <c r="E40">
        <f>INDEX(Mat°1°!G:G,MATCH(B40,Mat°1°!$A:$A,0))</f>
        <v>500</v>
      </c>
      <c r="F40" t="str">
        <f>VLOOKUP(A40,Prod°Finis!A$2:B$9,2,0)</f>
        <v>CIVET D'AUTRUCHE</v>
      </c>
      <c r="G40" s="48">
        <f>VLOOKUP(B40,Mat°1°!$A$2:$D$43,4)*C40</f>
        <v>0.20160000886917118</v>
      </c>
    </row>
    <row r="41" spans="1:7" x14ac:dyDescent="0.25">
      <c r="A41" s="15">
        <v>6</v>
      </c>
      <c r="B41" s="16">
        <v>25</v>
      </c>
      <c r="C41" s="16">
        <v>5.000000074505806E-2</v>
      </c>
      <c r="D41" s="22" t="str">
        <f>VLOOKUP(B41,Mat°1°!A:B,2,0)</f>
        <v>AMIDON</v>
      </c>
      <c r="E41">
        <f>INDEX(Mat°1°!G:G,MATCH(B41,Mat°1°!$A:$A,0))</f>
        <v>300</v>
      </c>
      <c r="F41" t="str">
        <f>VLOOKUP(A41,Prod°Finis!A$2:B$9,2,0)</f>
        <v>CIVET D'AUTRUCHE</v>
      </c>
      <c r="G41" s="48">
        <f>VLOOKUP(B41,Mat°1°!$A$2:$D$43,4)*C41</f>
        <v>0.27900000034272665</v>
      </c>
    </row>
    <row r="42" spans="1:7" x14ac:dyDescent="0.25">
      <c r="A42" s="12">
        <v>6</v>
      </c>
      <c r="B42" s="13">
        <v>11</v>
      </c>
      <c r="C42" s="13">
        <v>0.11999999731779099</v>
      </c>
      <c r="D42" s="22" t="str">
        <f>VLOOKUP(B42,Mat°1°!A:B,2,0)</f>
        <v>THYM</v>
      </c>
      <c r="E42">
        <f>INDEX(Mat°1°!G:G,MATCH(B42,Mat°1°!$A:$A,0))</f>
        <v>40</v>
      </c>
      <c r="F42" t="str">
        <f>VLOOKUP(A42,Prod°Finis!A$2:B$9,2,0)</f>
        <v>CIVET D'AUTRUCHE</v>
      </c>
      <c r="G42" s="48">
        <f>VLOOKUP(B42,Mat°1°!$A$2:$D$43,4)*C42</f>
        <v>1.5311999932408327</v>
      </c>
    </row>
    <row r="43" spans="1:7" x14ac:dyDescent="0.25">
      <c r="A43" s="15">
        <v>6</v>
      </c>
      <c r="B43" s="16">
        <v>7</v>
      </c>
      <c r="C43" s="16">
        <v>0.15000000596046448</v>
      </c>
      <c r="D43" s="22" t="str">
        <f>VLOOKUP(B43,Mat°1°!A:B,2,0)</f>
        <v>SEL</v>
      </c>
      <c r="E43">
        <f>INDEX(Mat°1°!G:G,MATCH(B43,Mat°1°!$A:$A,0))</f>
        <v>300</v>
      </c>
      <c r="F43" t="str">
        <f>VLOOKUP(A43,Prod°Finis!A$2:B$9,2,0)</f>
        <v>CIVET D'AUTRUCHE</v>
      </c>
      <c r="G43" s="48">
        <f>VLOOKUP(B43,Mat°1°!$A$2:$D$43,4)*C43</f>
        <v>3.4500001996755625E-2</v>
      </c>
    </row>
    <row r="44" spans="1:7" x14ac:dyDescent="0.25">
      <c r="A44" s="12">
        <v>6</v>
      </c>
      <c r="B44" s="13">
        <v>8</v>
      </c>
      <c r="C44" s="13">
        <v>0.10000000149011612</v>
      </c>
      <c r="D44" s="22" t="str">
        <f>VLOOKUP(B44,Mat°1°!A:B,2,0)</f>
        <v>POIVRE VERT</v>
      </c>
      <c r="E44">
        <f>INDEX(Mat°1°!G:G,MATCH(B44,Mat°1°!$A:$A,0))</f>
        <v>120</v>
      </c>
      <c r="F44" t="str">
        <f>VLOOKUP(A44,Prod°Finis!A$2:B$9,2,0)</f>
        <v>CIVET D'AUTRUCHE</v>
      </c>
      <c r="G44" s="48">
        <f>VLOOKUP(B44,Mat°1°!$A$2:$D$43,4)*C44</f>
        <v>0.72500001080334187</v>
      </c>
    </row>
    <row r="45" spans="1:7" x14ac:dyDescent="0.25">
      <c r="A45" s="15">
        <v>7</v>
      </c>
      <c r="B45" s="16">
        <v>31</v>
      </c>
      <c r="C45" s="16">
        <v>0.55000001192092896</v>
      </c>
      <c r="D45" s="22" t="str">
        <f>VLOOKUP(B45,Mat°1°!A:B,2,0)</f>
        <v>MORCEAUX DE LIEVRES</v>
      </c>
      <c r="E45">
        <f>INDEX(Mat°1°!G:G,MATCH(B45,Mat°1°!$A:$A,0))</f>
        <v>100</v>
      </c>
      <c r="F45" t="str">
        <f>VLOOKUP(A45,Prod°Finis!A$2:B$9,2,0)</f>
        <v>CIVET DE Lièvre</v>
      </c>
      <c r="G45" s="48">
        <f>VLOOKUP(B45,Mat°1°!$A$2:$D$43,4)*C45</f>
        <v>4.0974999839067436</v>
      </c>
    </row>
    <row r="46" spans="1:7" x14ac:dyDescent="0.25">
      <c r="A46" s="12">
        <v>7</v>
      </c>
      <c r="B46" s="13">
        <v>21</v>
      </c>
      <c r="C46" s="13">
        <v>0.41999998688697815</v>
      </c>
      <c r="D46" s="22" t="str">
        <f>VLOOKUP(B46,Mat°1°!A:B,2,0)</f>
        <v>VIN ROUGE</v>
      </c>
      <c r="E46">
        <f>INDEX(Mat°1°!G:G,MATCH(B46,Mat°1°!$A:$A,0))</f>
        <v>450</v>
      </c>
      <c r="F46" t="str">
        <f>VLOOKUP(A46,Prod°Finis!A$2:B$9,2,0)</f>
        <v>CIVET DE Lièvre</v>
      </c>
      <c r="G46" s="48">
        <f>VLOOKUP(B46,Mat°1°!$A$2:$D$43,4)*C46</f>
        <v>2.7929999528527247</v>
      </c>
    </row>
    <row r="47" spans="1:7" x14ac:dyDescent="0.25">
      <c r="A47" s="15">
        <v>7</v>
      </c>
      <c r="B47" s="16">
        <v>28</v>
      </c>
      <c r="C47" s="16">
        <v>0.20000000298023224</v>
      </c>
      <c r="D47" s="22" t="str">
        <f>VLOOKUP(B47,Mat°1°!A:B,2,0)</f>
        <v>CHAMPIGNONS DE PARIS</v>
      </c>
      <c r="E47">
        <f>INDEX(Mat°1°!G:G,MATCH(B47,Mat°1°!$A:$A,0))</f>
        <v>450</v>
      </c>
      <c r="F47" t="str">
        <f>VLOOKUP(A47,Prod°Finis!A$2:B$9,2,0)</f>
        <v>CIVET DE Lièvre</v>
      </c>
      <c r="G47" s="48">
        <f>VLOOKUP(B47,Mat°1°!$A$2:$D$43,4)*C47</f>
        <v>0.69000001981854453</v>
      </c>
    </row>
    <row r="48" spans="1:7" x14ac:dyDescent="0.25">
      <c r="A48" s="12">
        <v>7</v>
      </c>
      <c r="B48" s="13">
        <v>27</v>
      </c>
      <c r="C48" s="13">
        <v>0.33000001311302185</v>
      </c>
      <c r="D48" s="22" t="str">
        <f>VLOOKUP(B48,Mat°1°!A:B,2,0)</f>
        <v>LARDONS</v>
      </c>
      <c r="E48">
        <f>INDEX(Mat°1°!G:G,MATCH(B48,Mat°1°!$A:$A,0))</f>
        <v>300</v>
      </c>
      <c r="F48" t="str">
        <f>VLOOKUP(A48,Prod°Finis!A$2:B$9,2,0)</f>
        <v>CIVET DE Lièvre</v>
      </c>
      <c r="G48" s="48">
        <f>VLOOKUP(B48,Mat°1°!$A$2:$D$43,4)*C48</f>
        <v>1.5048000409126274</v>
      </c>
    </row>
    <row r="49" spans="1:7" x14ac:dyDescent="0.25">
      <c r="A49" s="15">
        <v>7</v>
      </c>
      <c r="B49" s="16">
        <v>14</v>
      </c>
      <c r="C49" s="16">
        <v>0.20000000298023224</v>
      </c>
      <c r="D49" s="22" t="str">
        <f>VLOOKUP(B49,Mat°1°!A:B,2,0)</f>
        <v>OIGNONS</v>
      </c>
      <c r="E49">
        <f>INDEX(Mat°1°!G:G,MATCH(B49,Mat°1°!$A:$A,0))</f>
        <v>200</v>
      </c>
      <c r="F49" t="str">
        <f>VLOOKUP(A49,Prod°Finis!A$2:B$9,2,0)</f>
        <v>CIVET DE Lièvre</v>
      </c>
      <c r="G49" s="48">
        <f>VLOOKUP(B49,Mat°1°!$A$2:$D$43,4)*C49</f>
        <v>0.51199999618530256</v>
      </c>
    </row>
    <row r="50" spans="1:7" x14ac:dyDescent="0.25">
      <c r="A50" s="12">
        <v>7</v>
      </c>
      <c r="B50" s="13">
        <v>13</v>
      </c>
      <c r="C50" s="13">
        <v>0.40000000596046448</v>
      </c>
      <c r="D50" s="22" t="str">
        <f>VLOOKUP(B50,Mat°1°!A:B,2,0)</f>
        <v>CAROTTES</v>
      </c>
      <c r="E50">
        <f>INDEX(Mat°1°!G:G,MATCH(B50,Mat°1°!$A:$A,0))</f>
        <v>750</v>
      </c>
      <c r="F50" t="str">
        <f>VLOOKUP(A50,Prod°Finis!A$2:B$9,2,0)</f>
        <v>CIVET DE Lièvre</v>
      </c>
      <c r="G50" s="48">
        <f>VLOOKUP(B50,Mat°1°!$A$2:$D$43,4)*C50</f>
        <v>0.22400000429153444</v>
      </c>
    </row>
    <row r="51" spans="1:7" x14ac:dyDescent="0.25">
      <c r="A51" s="15">
        <v>7</v>
      </c>
      <c r="B51" s="16">
        <v>25</v>
      </c>
      <c r="C51" s="16">
        <v>9.9999997764825821E-3</v>
      </c>
      <c r="D51" s="22" t="str">
        <f>VLOOKUP(B51,Mat°1°!A:B,2,0)</f>
        <v>AMIDON</v>
      </c>
      <c r="E51">
        <f>INDEX(Mat°1°!G:G,MATCH(B51,Mat°1°!$A:$A,0))</f>
        <v>300</v>
      </c>
      <c r="F51" t="str">
        <f>VLOOKUP(A51,Prod°Finis!A$2:B$9,2,0)</f>
        <v>CIVET DE Lièvre</v>
      </c>
      <c r="G51" s="48">
        <f>VLOOKUP(B51,Mat°1°!$A$2:$D$43,4)*C51</f>
        <v>5.5799997989833372E-2</v>
      </c>
    </row>
    <row r="52" spans="1:7" x14ac:dyDescent="0.25">
      <c r="A52" s="12">
        <v>7</v>
      </c>
      <c r="B52" s="13">
        <v>7</v>
      </c>
      <c r="C52" s="13">
        <v>0.15000000596046448</v>
      </c>
      <c r="D52" s="22" t="str">
        <f>VLOOKUP(B52,Mat°1°!A:B,2,0)</f>
        <v>SEL</v>
      </c>
      <c r="E52">
        <f>INDEX(Mat°1°!G:G,MATCH(B52,Mat°1°!$A:$A,0))</f>
        <v>300</v>
      </c>
      <c r="F52" t="str">
        <f>VLOOKUP(A52,Prod°Finis!A$2:B$9,2,0)</f>
        <v>CIVET DE Lièvre</v>
      </c>
      <c r="G52" s="48">
        <f>VLOOKUP(B52,Mat°1°!$A$2:$D$43,4)*C52</f>
        <v>3.4500001996755625E-2</v>
      </c>
    </row>
    <row r="53" spans="1:7" x14ac:dyDescent="0.25">
      <c r="A53" s="15">
        <v>7</v>
      </c>
      <c r="B53" s="16">
        <v>8</v>
      </c>
      <c r="C53" s="16">
        <v>0.10000000149011612</v>
      </c>
      <c r="D53" s="22" t="str">
        <f>VLOOKUP(B53,Mat°1°!A:B,2,0)</f>
        <v>POIVRE VERT</v>
      </c>
      <c r="E53">
        <f>INDEX(Mat°1°!G:G,MATCH(B53,Mat°1°!$A:$A,0))</f>
        <v>120</v>
      </c>
      <c r="F53" t="str">
        <f>VLOOKUP(A53,Prod°Finis!A$2:B$9,2,0)</f>
        <v>CIVET DE Lièvre</v>
      </c>
      <c r="G53" s="48">
        <f>VLOOKUP(B53,Mat°1°!$A$2:$D$43,4)*C53</f>
        <v>0.72500001080334187</v>
      </c>
    </row>
    <row r="54" spans="1:7" x14ac:dyDescent="0.25">
      <c r="A54" s="12">
        <v>7</v>
      </c>
      <c r="B54" s="13">
        <v>42</v>
      </c>
      <c r="C54" s="13">
        <v>0.11999999731779099</v>
      </c>
      <c r="D54" s="22" t="str">
        <f>VLOOKUP(B54,Mat°1°!A:B,2,0)</f>
        <v>AROMATES</v>
      </c>
      <c r="E54">
        <f>INDEX(Mat°1°!G:G,MATCH(B54,Mat°1°!$A:$A,0))</f>
        <v>420</v>
      </c>
      <c r="F54" t="str">
        <f>VLOOKUP(A54,Prod°Finis!A$2:B$9,2,0)</f>
        <v>CIVET DE Lièvre</v>
      </c>
      <c r="G54" s="48">
        <f>VLOOKUP(B54,Mat°1°!$A$2:$D$43,4)*C54</f>
        <v>1.5072000166654576</v>
      </c>
    </row>
    <row r="55" spans="1:7" x14ac:dyDescent="0.25">
      <c r="A55" s="15">
        <v>4</v>
      </c>
      <c r="B55" s="16">
        <v>32</v>
      </c>
      <c r="C55" s="16">
        <v>0.60000002384185791</v>
      </c>
      <c r="D55" s="22" t="str">
        <f>VLOOKUP(B55,Mat°1°!A:B,2,0)</f>
        <v>VIANDE DE COQ</v>
      </c>
      <c r="E55">
        <f>INDEX(Mat°1°!G:G,MATCH(B55,Mat°1°!$A:$A,0))</f>
        <v>260</v>
      </c>
      <c r="F55" t="str">
        <f>VLOOKUP(A55,Prod°Finis!A$2:B$9,2,0)</f>
        <v>COQ AU VIN</v>
      </c>
      <c r="G55" s="48">
        <f>VLOOKUP(B55,Mat°1°!$A$2:$D$43,4)*C55</f>
        <v>3.8220000832080814</v>
      </c>
    </row>
    <row r="56" spans="1:7" x14ac:dyDescent="0.25">
      <c r="A56" s="12">
        <v>4</v>
      </c>
      <c r="B56" s="13">
        <v>3</v>
      </c>
      <c r="C56" s="13">
        <v>0.44999998807907104</v>
      </c>
      <c r="D56" s="22" t="str">
        <f>VLOOKUP(B56,Mat°1°!A:B,2,0)</f>
        <v>VIN ROUGE AOC</v>
      </c>
      <c r="E56">
        <f>INDEX(Mat°1°!G:G,MATCH(B56,Mat°1°!$A:$A,0))</f>
        <v>300</v>
      </c>
      <c r="F56" t="str">
        <f>VLOOKUP(A56,Prod°Finis!A$2:B$9,2,0)</f>
        <v>COQ AU VIN</v>
      </c>
      <c r="G56" s="48">
        <f>VLOOKUP(B56,Mat°1°!$A$2:$D$43,4)*C56</f>
        <v>3.9914998427629484</v>
      </c>
    </row>
    <row r="57" spans="1:7" x14ac:dyDescent="0.25">
      <c r="A57" s="15">
        <v>4</v>
      </c>
      <c r="B57" s="16">
        <v>28</v>
      </c>
      <c r="C57" s="16">
        <v>0.31999999284744263</v>
      </c>
      <c r="D57" s="22" t="str">
        <f>VLOOKUP(B57,Mat°1°!A:B,2,0)</f>
        <v>CHAMPIGNONS DE PARIS</v>
      </c>
      <c r="E57">
        <f>INDEX(Mat°1°!G:G,MATCH(B57,Mat°1°!$A:$A,0))</f>
        <v>450</v>
      </c>
      <c r="F57" t="str">
        <f>VLOOKUP(A57,Prod°Finis!A$2:B$9,2,0)</f>
        <v>COQ AU VIN</v>
      </c>
      <c r="G57" s="48">
        <f>VLOOKUP(B57,Mat°1°!$A$2:$D$43,4)*C57</f>
        <v>1.1039999905824658</v>
      </c>
    </row>
    <row r="58" spans="1:7" x14ac:dyDescent="0.25">
      <c r="A58" s="12">
        <v>4</v>
      </c>
      <c r="B58" s="13">
        <v>14</v>
      </c>
      <c r="C58" s="13">
        <v>0.34000000357627869</v>
      </c>
      <c r="D58" s="22" t="str">
        <f>VLOOKUP(B58,Mat°1°!A:B,2,0)</f>
        <v>OIGNONS</v>
      </c>
      <c r="E58">
        <f>INDEX(Mat°1°!G:G,MATCH(B58,Mat°1°!$A:$A,0))</f>
        <v>200</v>
      </c>
      <c r="F58" t="str">
        <f>VLOOKUP(A58,Prod°Finis!A$2:B$9,2,0)</f>
        <v>COQ AU VIN</v>
      </c>
      <c r="G58" s="48">
        <f>VLOOKUP(B58,Mat°1°!$A$2:$D$43,4)*C58</f>
        <v>0.87039998970031718</v>
      </c>
    </row>
    <row r="59" spans="1:7" x14ac:dyDescent="0.25">
      <c r="A59" s="15">
        <v>4</v>
      </c>
      <c r="B59" s="16">
        <v>27</v>
      </c>
      <c r="C59" s="16">
        <v>0.23999999463558197</v>
      </c>
      <c r="D59" s="22" t="str">
        <f>VLOOKUP(B59,Mat°1°!A:B,2,0)</f>
        <v>LARDONS</v>
      </c>
      <c r="E59">
        <f>INDEX(Mat°1°!G:G,MATCH(B59,Mat°1°!$A:$A,0))</f>
        <v>300</v>
      </c>
      <c r="F59" t="str">
        <f>VLOOKUP(A59,Prod°Finis!A$2:B$9,2,0)</f>
        <v>COQ AU VIN</v>
      </c>
      <c r="G59" s="48">
        <f>VLOOKUP(B59,Mat°1°!$A$2:$D$43,4)*C59</f>
        <v>1.0943999618053439</v>
      </c>
    </row>
    <row r="60" spans="1:7" x14ac:dyDescent="0.25">
      <c r="A60" s="12">
        <v>4</v>
      </c>
      <c r="B60" s="13">
        <v>33</v>
      </c>
      <c r="C60" s="13">
        <v>0.14000000059604645</v>
      </c>
      <c r="D60" s="22" t="str">
        <f>VLOOKUP(B60,Mat°1°!A:B,2,0)</f>
        <v>BOUQUET GARNI</v>
      </c>
      <c r="E60">
        <f>INDEX(Mat°1°!G:G,MATCH(B60,Mat°1°!$A:$A,0))</f>
        <v>50</v>
      </c>
      <c r="F60" t="str">
        <f>VLOOKUP(A60,Prod°Finis!A$2:B$9,2,0)</f>
        <v>COQ AU VIN</v>
      </c>
      <c r="G60" s="48">
        <f>VLOOKUP(B60,Mat°1°!$A$2:$D$43,4)*C60</f>
        <v>0.90299997714161861</v>
      </c>
    </row>
    <row r="61" spans="1:7" x14ac:dyDescent="0.25">
      <c r="A61" s="15">
        <v>4</v>
      </c>
      <c r="B61" s="16">
        <v>13</v>
      </c>
      <c r="C61" s="16">
        <v>0.2800000011920929</v>
      </c>
      <c r="D61" s="22" t="str">
        <f>VLOOKUP(B61,Mat°1°!A:B,2,0)</f>
        <v>CAROTTES</v>
      </c>
      <c r="E61">
        <f>INDEX(Mat°1°!G:G,MATCH(B61,Mat°1°!$A:$A,0))</f>
        <v>750</v>
      </c>
      <c r="F61" t="str">
        <f>VLOOKUP(A61,Prod°Finis!A$2:B$9,2,0)</f>
        <v>COQ AU VIN</v>
      </c>
      <c r="G61" s="48">
        <f>VLOOKUP(B61,Mat°1°!$A$2:$D$43,4)*C61</f>
        <v>0.15680000133514405</v>
      </c>
    </row>
    <row r="62" spans="1:7" x14ac:dyDescent="0.25">
      <c r="A62" s="12">
        <v>4</v>
      </c>
      <c r="B62" s="13">
        <v>42</v>
      </c>
      <c r="C62" s="13">
        <v>0.11999999731779099</v>
      </c>
      <c r="D62" s="22" t="str">
        <f>VLOOKUP(B62,Mat°1°!A:B,2,0)</f>
        <v>AROMATES</v>
      </c>
      <c r="E62">
        <f>INDEX(Mat°1°!G:G,MATCH(B62,Mat°1°!$A:$A,0))</f>
        <v>420</v>
      </c>
      <c r="F62" t="str">
        <f>VLOOKUP(A62,Prod°Finis!A$2:B$9,2,0)</f>
        <v>COQ AU VIN</v>
      </c>
      <c r="G62" s="48">
        <f>VLOOKUP(B62,Mat°1°!$A$2:$D$43,4)*C62</f>
        <v>1.5072000166654576</v>
      </c>
    </row>
    <row r="63" spans="1:7" x14ac:dyDescent="0.25">
      <c r="A63" s="15">
        <v>4</v>
      </c>
      <c r="B63" s="16">
        <v>7</v>
      </c>
      <c r="C63" s="16">
        <v>0.23999999463558197</v>
      </c>
      <c r="D63" s="22" t="str">
        <f>VLOOKUP(B63,Mat°1°!A:B,2,0)</f>
        <v>SEL</v>
      </c>
      <c r="E63">
        <f>INDEX(Mat°1°!G:G,MATCH(B63,Mat°1°!$A:$A,0))</f>
        <v>300</v>
      </c>
      <c r="F63" t="str">
        <f>VLOOKUP(A63,Prod°Finis!A$2:B$9,2,0)</f>
        <v>COQ AU VIN</v>
      </c>
      <c r="G63" s="48">
        <f>VLOOKUP(B63,Mat°1°!$A$2:$D$43,4)*C63</f>
        <v>5.5199999767541863E-2</v>
      </c>
    </row>
    <row r="64" spans="1:7" x14ac:dyDescent="0.25">
      <c r="A64" s="12">
        <v>4</v>
      </c>
      <c r="B64" s="13">
        <v>8</v>
      </c>
      <c r="C64" s="13">
        <v>3.9999999105930328E-2</v>
      </c>
      <c r="D64" s="22" t="str">
        <f>VLOOKUP(B64,Mat°1°!A:B,2,0)</f>
        <v>POIVRE VERT</v>
      </c>
      <c r="E64">
        <f>INDEX(Mat°1°!G:G,MATCH(B64,Mat°1°!$A:$A,0))</f>
        <v>120</v>
      </c>
      <c r="F64" t="str">
        <f>VLOOKUP(A64,Prod°Finis!A$2:B$9,2,0)</f>
        <v>COQ AU VIN</v>
      </c>
      <c r="G64" s="48">
        <f>VLOOKUP(B64,Mat°1°!$A$2:$D$43,4)*C64</f>
        <v>0.28999999351799488</v>
      </c>
    </row>
    <row r="65" spans="1:7" x14ac:dyDescent="0.25">
      <c r="A65" s="15">
        <v>5</v>
      </c>
      <c r="B65" s="16">
        <v>20</v>
      </c>
      <c r="C65" s="16">
        <v>0.27000001072883606</v>
      </c>
      <c r="D65" s="22" t="str">
        <f>VLOOKUP(B65,Mat°1°!A:B,2,0)</f>
        <v>VIN BLANC AOC</v>
      </c>
      <c r="E65">
        <f>INDEX(Mat°1°!G:G,MATCH(B65,Mat°1°!$A:$A,0))</f>
        <v>350</v>
      </c>
      <c r="F65" t="str">
        <f>VLOOKUP(A65,Prod°Finis!A$2:B$9,2,0)</f>
        <v>ragoût de veau</v>
      </c>
      <c r="G65" s="48">
        <f>VLOOKUP(B65,Mat°1°!$A$2:$D$43,4)*C65</f>
        <v>2.0466000607252113</v>
      </c>
    </row>
    <row r="66" spans="1:7" x14ac:dyDescent="0.25">
      <c r="A66" s="12">
        <v>5</v>
      </c>
      <c r="B66" s="13">
        <v>36</v>
      </c>
      <c r="C66" s="13">
        <v>0.30000001192092896</v>
      </c>
      <c r="D66" s="22" t="str">
        <f>VLOOKUP(B66,Mat°1°!A:B,2,0)</f>
        <v>POITRINE FUMEE</v>
      </c>
      <c r="E66">
        <f>INDEX(Mat°1°!G:G,MATCH(B66,Mat°1°!$A:$A,0))</f>
        <v>230</v>
      </c>
      <c r="F66" t="str">
        <f>VLOOKUP(A66,Prod°Finis!A$2:B$9,2,0)</f>
        <v>ragoût de veau</v>
      </c>
      <c r="G66" s="48">
        <f>VLOOKUP(B66,Mat°1°!$A$2:$D$43,4)*C66</f>
        <v>1.5900001204013847</v>
      </c>
    </row>
    <row r="67" spans="1:7" x14ac:dyDescent="0.25">
      <c r="A67" s="15">
        <v>5</v>
      </c>
      <c r="B67" s="16">
        <v>37</v>
      </c>
      <c r="C67" s="16">
        <v>0.20000000298023224</v>
      </c>
      <c r="D67" s="22" t="str">
        <f>VLOOKUP(B67,Mat°1°!A:B,2,0)</f>
        <v>GIROLLES</v>
      </c>
      <c r="E67">
        <f>INDEX(Mat°1°!G:G,MATCH(B67,Mat°1°!$A:$A,0))</f>
        <v>750</v>
      </c>
      <c r="F67" t="str">
        <f>VLOOKUP(A67,Prod°Finis!A$2:B$9,2,0)</f>
        <v>ragoût de veau</v>
      </c>
      <c r="G67" s="48">
        <f>VLOOKUP(B67,Mat°1°!$A$2:$D$43,4)*C67</f>
        <v>4.4000000655651093</v>
      </c>
    </row>
    <row r="68" spans="1:7" x14ac:dyDescent="0.25">
      <c r="A68" s="12">
        <v>5</v>
      </c>
      <c r="B68" s="13">
        <v>26</v>
      </c>
      <c r="C68" s="13">
        <v>0.2800000011920929</v>
      </c>
      <c r="D68" s="22" t="str">
        <f>VLOOKUP(B68,Mat°1°!A:B,2,0)</f>
        <v>ECHALOTTE</v>
      </c>
      <c r="E68">
        <f>INDEX(Mat°1°!G:G,MATCH(B68,Mat°1°!$A:$A,0))</f>
        <v>200</v>
      </c>
      <c r="F68" t="str">
        <f>VLOOKUP(A68,Prod°Finis!A$2:B$9,2,0)</f>
        <v>ragoût de veau</v>
      </c>
      <c r="G68" s="48">
        <f>VLOOKUP(B68,Mat°1°!$A$2:$D$43,4)*C68</f>
        <v>1.02200003105402</v>
      </c>
    </row>
    <row r="69" spans="1:7" x14ac:dyDescent="0.25">
      <c r="A69" s="15">
        <v>5</v>
      </c>
      <c r="B69" s="16">
        <v>25</v>
      </c>
      <c r="C69" s="16">
        <v>0.10000000149011612</v>
      </c>
      <c r="D69" s="22" t="str">
        <f>VLOOKUP(B69,Mat°1°!A:B,2,0)</f>
        <v>AMIDON</v>
      </c>
      <c r="E69">
        <f>INDEX(Mat°1°!G:G,MATCH(B69,Mat°1°!$A:$A,0))</f>
        <v>300</v>
      </c>
      <c r="F69" t="str">
        <f>VLOOKUP(A69,Prod°Finis!A$2:B$9,2,0)</f>
        <v>ragoût de veau</v>
      </c>
      <c r="G69" s="48">
        <f>VLOOKUP(B69,Mat°1°!$A$2:$D$43,4)*C69</f>
        <v>0.5580000006854533</v>
      </c>
    </row>
    <row r="70" spans="1:7" x14ac:dyDescent="0.25">
      <c r="A70" s="12">
        <v>5</v>
      </c>
      <c r="B70" s="13">
        <v>7</v>
      </c>
      <c r="C70" s="13">
        <v>0.20000000298023224</v>
      </c>
      <c r="D70" s="22" t="str">
        <f>VLOOKUP(B70,Mat°1°!A:B,2,0)</f>
        <v>SEL</v>
      </c>
      <c r="E70">
        <f>INDEX(Mat°1°!G:G,MATCH(B70,Mat°1°!$A:$A,0))</f>
        <v>300</v>
      </c>
      <c r="F70" t="str">
        <f>VLOOKUP(A70,Prod°Finis!A$2:B$9,2,0)</f>
        <v>ragoût de veau</v>
      </c>
      <c r="G70" s="48">
        <f>VLOOKUP(B70,Mat°1°!$A$2:$D$43,4)*C70</f>
        <v>4.6000001519918454E-2</v>
      </c>
    </row>
    <row r="71" spans="1:7" x14ac:dyDescent="0.25">
      <c r="A71" s="15">
        <v>5</v>
      </c>
      <c r="B71" s="16">
        <v>8</v>
      </c>
      <c r="C71" s="16">
        <v>5.000000074505806E-2</v>
      </c>
      <c r="D71" s="22" t="str">
        <f>VLOOKUP(B71,Mat°1°!A:B,2,0)</f>
        <v>POIVRE VERT</v>
      </c>
      <c r="E71">
        <f>INDEX(Mat°1°!G:G,MATCH(B71,Mat°1°!$A:$A,0))</f>
        <v>120</v>
      </c>
      <c r="F71" t="str">
        <f>VLOOKUP(A71,Prod°Finis!A$2:B$9,2,0)</f>
        <v>ragoût de veau</v>
      </c>
      <c r="G71" s="48">
        <f>VLOOKUP(B71,Mat°1°!$A$2:$D$43,4)*C71</f>
        <v>0.36250000540167093</v>
      </c>
    </row>
    <row r="72" spans="1:7" x14ac:dyDescent="0.25">
      <c r="A72" s="12">
        <v>8</v>
      </c>
      <c r="B72" s="13">
        <v>39</v>
      </c>
      <c r="C72" s="13">
        <v>0.68999999761581421</v>
      </c>
      <c r="D72" s="22" t="str">
        <f>VLOOKUP(B72,Mat°1°!A:B,2,0)</f>
        <v>MAGRET DE CANARD</v>
      </c>
      <c r="E72">
        <f>INDEX(Mat°1°!G:G,MATCH(B72,Mat°1°!$A:$A,0))</f>
        <v>100</v>
      </c>
      <c r="F72" t="str">
        <f>VLOOKUP(A72,Prod°Finis!A$2:B$9,2,0)</f>
        <v>MAGRET DE CANARD</v>
      </c>
      <c r="G72" s="48">
        <f>VLOOKUP(B72,Mat°1°!$A$2:$D$43,4)*C72</f>
        <v>10.826099673056603</v>
      </c>
    </row>
    <row r="73" spans="1:7" x14ac:dyDescent="0.25">
      <c r="A73" s="15">
        <v>8</v>
      </c>
      <c r="B73" s="16">
        <v>40</v>
      </c>
      <c r="C73" s="16">
        <v>0.125</v>
      </c>
      <c r="D73" s="22" t="str">
        <f>VLOOKUP(B73,Mat°1°!A:B,2,0)</f>
        <v>FOIE GRAS DE CANARD</v>
      </c>
      <c r="E73">
        <f>INDEX(Mat°1°!G:G,MATCH(B73,Mat°1°!$A:$A,0))</f>
        <v>100</v>
      </c>
      <c r="F73" t="str">
        <f>VLOOKUP(A73,Prod°Finis!A$2:B$9,2,0)</f>
        <v>MAGRET DE CANARD</v>
      </c>
      <c r="G73" s="48">
        <f>VLOOKUP(B73,Mat°1°!$A$2:$D$43,4)*C73</f>
        <v>2.9337499141693115</v>
      </c>
    </row>
    <row r="74" spans="1:7" x14ac:dyDescent="0.25">
      <c r="A74" s="12">
        <v>8</v>
      </c>
      <c r="B74" s="13">
        <v>7</v>
      </c>
      <c r="C74" s="13">
        <v>0.15000000596046448</v>
      </c>
      <c r="D74" s="22" t="str">
        <f>VLOOKUP(B74,Mat°1°!A:B,2,0)</f>
        <v>SEL</v>
      </c>
      <c r="E74">
        <f>INDEX(Mat°1°!G:G,MATCH(B74,Mat°1°!$A:$A,0))</f>
        <v>300</v>
      </c>
      <c r="F74" t="str">
        <f>VLOOKUP(A74,Prod°Finis!A$2:B$9,2,0)</f>
        <v>MAGRET DE CANARD</v>
      </c>
      <c r="G74" s="48">
        <f>VLOOKUP(B74,Mat°1°!$A$2:$D$43,4)*C74</f>
        <v>3.4500001996755625E-2</v>
      </c>
    </row>
    <row r="75" spans="1:7" x14ac:dyDescent="0.25">
      <c r="A75" s="15">
        <v>8</v>
      </c>
      <c r="B75" s="16">
        <v>8</v>
      </c>
      <c r="C75" s="16">
        <v>9.0000003576278687E-2</v>
      </c>
      <c r="D75" s="22" t="str">
        <f>VLOOKUP(B75,Mat°1°!A:B,2,0)</f>
        <v>POIVRE VERT</v>
      </c>
      <c r="E75">
        <f>INDEX(Mat°1°!G:G,MATCH(B75,Mat°1°!$A:$A,0))</f>
        <v>120</v>
      </c>
      <c r="F75" t="str">
        <f>VLOOKUP(A75,Prod°Finis!A$2:B$9,2,0)</f>
        <v>MAGRET DE CANARD</v>
      </c>
      <c r="G75" s="48">
        <f>VLOOKUP(B75,Mat°1°!$A$2:$D$43,4)*C75</f>
        <v>0.65250002592802048</v>
      </c>
    </row>
    <row r="76" spans="1:7" x14ac:dyDescent="0.25">
      <c r="A76" s="1">
        <v>2</v>
      </c>
      <c r="B76" s="26">
        <v>42</v>
      </c>
      <c r="C76" s="26">
        <v>3.9999999105930328E-2</v>
      </c>
      <c r="D76" s="22" t="str">
        <f>VLOOKUP(B76,Mat°1°!A:B,2,0)</f>
        <v>AROMATES</v>
      </c>
      <c r="E76">
        <f>INDEX(Mat°1°!G:G,MATCH(B76,Mat°1°!$A:$A,0))</f>
        <v>420</v>
      </c>
      <c r="F76" t="str">
        <f>VLOOKUP(A76,Prod°Finis!A$2:B$9,2,0)</f>
        <v>CASSOULET</v>
      </c>
      <c r="G76" s="48">
        <f>VLOOKUP(B76,Mat°1°!$A$2:$D$43,4)*C76</f>
        <v>0.50240000555515252</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4" r:id="rId4" name="Button 2">
              <controlPr defaultSize="0" print="0" autoFill="0" autoPict="0" macro="[0]!Macro1">
                <anchor moveWithCells="1" sizeWithCells="1">
                  <from>
                    <xdr:col>7</xdr:col>
                    <xdr:colOff>228600</xdr:colOff>
                    <xdr:row>3</xdr:row>
                    <xdr:rowOff>171450</xdr:rowOff>
                  </from>
                  <to>
                    <xdr:col>8</xdr:col>
                    <xdr:colOff>742950</xdr:colOff>
                    <xdr:row>6</xdr:row>
                    <xdr:rowOff>123825</xdr:rowOff>
                  </to>
                </anchor>
              </controlPr>
            </control>
          </mc:Choice>
        </mc:AlternateContent>
        <mc:AlternateContent xmlns:mc="http://schemas.openxmlformats.org/markup-compatibility/2006">
          <mc:Choice Requires="x14">
            <control shapeId="8195" r:id="rId5" name="Button 3">
              <controlPr defaultSize="0" print="0" autoFill="0" autoPict="0" macro="[0]!Macro2">
                <anchor moveWithCells="1" sizeWithCells="1">
                  <from>
                    <xdr:col>7</xdr:col>
                    <xdr:colOff>219075</xdr:colOff>
                    <xdr:row>7</xdr:row>
                    <xdr:rowOff>133350</xdr:rowOff>
                  </from>
                  <to>
                    <xdr:col>8</xdr:col>
                    <xdr:colOff>742950</xdr:colOff>
                    <xdr:row>10</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9"/>
  </sheetPr>
  <dimension ref="A1:H189"/>
  <sheetViews>
    <sheetView tabSelected="1" workbookViewId="0">
      <selection activeCell="H3" sqref="H3"/>
    </sheetView>
  </sheetViews>
  <sheetFormatPr baseColWidth="10" defaultRowHeight="15" x14ac:dyDescent="0.25"/>
  <cols>
    <col min="1" max="1" width="16.5703125" bestFit="1" customWidth="1"/>
    <col min="2" max="2" width="16.140625" bestFit="1" customWidth="1"/>
    <col min="3" max="3" width="11.85546875" bestFit="1" customWidth="1"/>
    <col min="4" max="4" width="17" bestFit="1" customWidth="1"/>
    <col min="5" max="5" width="12" bestFit="1" customWidth="1"/>
    <col min="6" max="6" width="16.42578125" bestFit="1" customWidth="1"/>
    <col min="7" max="7" width="10.5703125" bestFit="1" customWidth="1"/>
    <col min="8" max="8" width="27.5703125" bestFit="1" customWidth="1"/>
  </cols>
  <sheetData>
    <row r="1" spans="1:8" x14ac:dyDescent="0.25">
      <c r="A1" s="9" t="s">
        <v>235</v>
      </c>
      <c r="B1" s="10" t="s">
        <v>152</v>
      </c>
      <c r="C1" s="10" t="s">
        <v>236</v>
      </c>
      <c r="D1" s="10" t="s">
        <v>237</v>
      </c>
      <c r="E1" s="10" t="s">
        <v>238</v>
      </c>
      <c r="F1" s="10" t="s">
        <v>239</v>
      </c>
      <c r="G1" s="10" t="s">
        <v>240</v>
      </c>
      <c r="H1" s="11" t="s">
        <v>241</v>
      </c>
    </row>
    <row r="2" spans="1:8" x14ac:dyDescent="0.25">
      <c r="A2" s="12">
        <v>1</v>
      </c>
      <c r="B2" s="13">
        <v>13</v>
      </c>
      <c r="C2" s="13">
        <v>2</v>
      </c>
      <c r="D2" s="13">
        <v>5</v>
      </c>
      <c r="E2" s="13">
        <v>300</v>
      </c>
      <c r="F2" s="30">
        <v>40908</v>
      </c>
      <c r="G2" s="13" t="b">
        <f>H2&lt;&gt;""</f>
        <v>1</v>
      </c>
      <c r="H2" s="22" t="s">
        <v>244</v>
      </c>
    </row>
    <row r="3" spans="1:8" x14ac:dyDescent="0.25">
      <c r="A3" s="15">
        <v>3</v>
      </c>
      <c r="B3" s="16">
        <v>1</v>
      </c>
      <c r="C3" s="16">
        <v>1</v>
      </c>
      <c r="D3" s="16">
        <v>6</v>
      </c>
      <c r="E3" s="16">
        <v>250</v>
      </c>
      <c r="F3" s="32">
        <v>40909</v>
      </c>
      <c r="G3" s="13" t="b">
        <f t="shared" ref="G3:G66" si="0">H3&lt;&gt;""</f>
        <v>1</v>
      </c>
      <c r="H3" s="23" t="s">
        <v>322</v>
      </c>
    </row>
    <row r="4" spans="1:8" x14ac:dyDescent="0.25">
      <c r="A4" s="12">
        <v>4</v>
      </c>
      <c r="B4" s="13">
        <v>13</v>
      </c>
      <c r="C4" s="13">
        <v>2</v>
      </c>
      <c r="D4" s="13">
        <v>2</v>
      </c>
      <c r="E4" s="13">
        <v>150</v>
      </c>
      <c r="F4" s="30">
        <v>40910</v>
      </c>
      <c r="G4" s="13" t="b">
        <f t="shared" si="0"/>
        <v>0</v>
      </c>
      <c r="H4" s="22" t="s">
        <v>342</v>
      </c>
    </row>
    <row r="5" spans="1:8" x14ac:dyDescent="0.25">
      <c r="A5" s="15">
        <v>5</v>
      </c>
      <c r="B5" s="16">
        <v>5</v>
      </c>
      <c r="C5" s="16">
        <v>18</v>
      </c>
      <c r="D5" s="16">
        <v>5</v>
      </c>
      <c r="E5" s="16">
        <v>50</v>
      </c>
      <c r="F5" s="32">
        <v>40911</v>
      </c>
      <c r="G5" s="13" t="b">
        <f t="shared" si="0"/>
        <v>0</v>
      </c>
      <c r="H5" s="23"/>
    </row>
    <row r="6" spans="1:8" x14ac:dyDescent="0.25">
      <c r="A6" s="12">
        <v>6</v>
      </c>
      <c r="B6" s="13">
        <v>8</v>
      </c>
      <c r="C6" s="13">
        <v>18</v>
      </c>
      <c r="D6" s="13">
        <v>2</v>
      </c>
      <c r="E6" s="13">
        <v>25</v>
      </c>
      <c r="F6" s="30">
        <v>40911</v>
      </c>
      <c r="G6" s="13" t="b">
        <f t="shared" si="0"/>
        <v>0</v>
      </c>
      <c r="H6" s="22"/>
    </row>
    <row r="7" spans="1:8" x14ac:dyDescent="0.25">
      <c r="A7" s="15">
        <v>7</v>
      </c>
      <c r="B7" s="16">
        <v>9</v>
      </c>
      <c r="C7" s="16">
        <v>6</v>
      </c>
      <c r="D7" s="16">
        <v>1</v>
      </c>
      <c r="E7" s="16">
        <v>30</v>
      </c>
      <c r="F7" s="32">
        <v>40912</v>
      </c>
      <c r="G7" s="13" t="b">
        <f t="shared" si="0"/>
        <v>0</v>
      </c>
      <c r="H7" s="23"/>
    </row>
    <row r="8" spans="1:8" x14ac:dyDescent="0.25">
      <c r="A8" s="12">
        <v>8</v>
      </c>
      <c r="B8" s="13">
        <v>5</v>
      </c>
      <c r="C8" s="13">
        <v>18</v>
      </c>
      <c r="D8" s="13">
        <v>4</v>
      </c>
      <c r="E8" s="13">
        <v>25</v>
      </c>
      <c r="F8" s="30">
        <v>40912</v>
      </c>
      <c r="G8" s="13" t="b">
        <f t="shared" si="0"/>
        <v>0</v>
      </c>
      <c r="H8" s="22"/>
    </row>
    <row r="9" spans="1:8" x14ac:dyDescent="0.25">
      <c r="A9" s="15">
        <v>9</v>
      </c>
      <c r="B9" s="16">
        <v>11</v>
      </c>
      <c r="C9" s="16">
        <v>3</v>
      </c>
      <c r="D9" s="16">
        <v>3</v>
      </c>
      <c r="E9" s="16">
        <v>35</v>
      </c>
      <c r="F9" s="32">
        <v>40912</v>
      </c>
      <c r="G9" s="13" t="b">
        <f t="shared" si="0"/>
        <v>0</v>
      </c>
      <c r="H9" s="23"/>
    </row>
    <row r="10" spans="1:8" x14ac:dyDescent="0.25">
      <c r="A10" s="12">
        <v>10</v>
      </c>
      <c r="B10" s="13">
        <v>17</v>
      </c>
      <c r="C10" s="13">
        <v>2</v>
      </c>
      <c r="D10" s="13">
        <v>2</v>
      </c>
      <c r="E10" s="13">
        <v>100</v>
      </c>
      <c r="F10" s="30">
        <v>40913</v>
      </c>
      <c r="G10" s="13" t="b">
        <f t="shared" si="0"/>
        <v>0</v>
      </c>
      <c r="H10" s="22"/>
    </row>
    <row r="11" spans="1:8" x14ac:dyDescent="0.25">
      <c r="A11" s="15">
        <v>11</v>
      </c>
      <c r="B11" s="16">
        <v>9</v>
      </c>
      <c r="C11" s="16">
        <v>6</v>
      </c>
      <c r="D11" s="16">
        <v>3</v>
      </c>
      <c r="E11" s="16">
        <v>100</v>
      </c>
      <c r="F11" s="32">
        <v>40913</v>
      </c>
      <c r="G11" s="13" t="b">
        <f t="shared" si="0"/>
        <v>1</v>
      </c>
      <c r="H11" s="23" t="s">
        <v>242</v>
      </c>
    </row>
    <row r="12" spans="1:8" x14ac:dyDescent="0.25">
      <c r="A12" s="12">
        <v>12</v>
      </c>
      <c r="B12" s="13">
        <v>16</v>
      </c>
      <c r="C12" s="13">
        <v>1</v>
      </c>
      <c r="D12" s="13">
        <v>2</v>
      </c>
      <c r="E12" s="13">
        <v>35</v>
      </c>
      <c r="F12" s="30">
        <v>40913</v>
      </c>
      <c r="G12" s="13" t="b">
        <f t="shared" si="0"/>
        <v>0</v>
      </c>
      <c r="H12" s="22"/>
    </row>
    <row r="13" spans="1:8" x14ac:dyDescent="0.25">
      <c r="A13" s="15">
        <v>13</v>
      </c>
      <c r="B13" s="16">
        <v>16</v>
      </c>
      <c r="C13" s="16">
        <v>7</v>
      </c>
      <c r="D13" s="16">
        <v>5</v>
      </c>
      <c r="E13" s="16">
        <v>100</v>
      </c>
      <c r="F13" s="32">
        <v>40913</v>
      </c>
      <c r="G13" s="13" t="b">
        <f t="shared" si="0"/>
        <v>0</v>
      </c>
      <c r="H13" s="23"/>
    </row>
    <row r="14" spans="1:8" x14ac:dyDescent="0.25">
      <c r="A14" s="12">
        <v>14</v>
      </c>
      <c r="B14" s="13">
        <v>8</v>
      </c>
      <c r="C14" s="13">
        <v>8</v>
      </c>
      <c r="D14" s="13">
        <v>5</v>
      </c>
      <c r="E14" s="13">
        <v>200</v>
      </c>
      <c r="F14" s="30">
        <v>40913</v>
      </c>
      <c r="G14" s="13" t="b">
        <f t="shared" si="0"/>
        <v>0</v>
      </c>
      <c r="H14" s="22"/>
    </row>
    <row r="15" spans="1:8" x14ac:dyDescent="0.25">
      <c r="A15" s="15">
        <v>15</v>
      </c>
      <c r="B15" s="16">
        <v>2</v>
      </c>
      <c r="C15" s="16">
        <v>7</v>
      </c>
      <c r="D15" s="16">
        <v>4</v>
      </c>
      <c r="E15" s="16">
        <v>100</v>
      </c>
      <c r="F15" s="32">
        <v>40923</v>
      </c>
      <c r="G15" s="13" t="b">
        <f t="shared" si="0"/>
        <v>1</v>
      </c>
      <c r="H15" s="23" t="s">
        <v>243</v>
      </c>
    </row>
    <row r="16" spans="1:8" x14ac:dyDescent="0.25">
      <c r="A16" s="12">
        <v>16</v>
      </c>
      <c r="B16" s="13">
        <v>26</v>
      </c>
      <c r="C16" s="13">
        <v>6</v>
      </c>
      <c r="D16" s="13">
        <v>6</v>
      </c>
      <c r="E16" s="13">
        <v>39</v>
      </c>
      <c r="F16" s="30">
        <v>40923</v>
      </c>
      <c r="G16" s="13" t="b">
        <f t="shared" si="0"/>
        <v>0</v>
      </c>
      <c r="H16" s="22"/>
    </row>
    <row r="17" spans="1:8" x14ac:dyDescent="0.25">
      <c r="A17" s="15">
        <v>17</v>
      </c>
      <c r="B17" s="16">
        <v>30</v>
      </c>
      <c r="C17" s="16">
        <v>2</v>
      </c>
      <c r="D17" s="16">
        <v>4</v>
      </c>
      <c r="E17" s="16">
        <v>100</v>
      </c>
      <c r="F17" s="32">
        <v>40923</v>
      </c>
      <c r="G17" s="13" t="b">
        <f t="shared" si="0"/>
        <v>0</v>
      </c>
      <c r="H17" s="23"/>
    </row>
    <row r="18" spans="1:8" x14ac:dyDescent="0.25">
      <c r="A18" s="12">
        <v>18</v>
      </c>
      <c r="B18" s="13">
        <v>35</v>
      </c>
      <c r="C18" s="13">
        <v>1</v>
      </c>
      <c r="D18" s="13">
        <v>1</v>
      </c>
      <c r="E18" s="13">
        <v>50</v>
      </c>
      <c r="F18" s="30">
        <v>40949</v>
      </c>
      <c r="G18" s="13" t="b">
        <f t="shared" si="0"/>
        <v>0</v>
      </c>
      <c r="H18" s="22"/>
    </row>
    <row r="19" spans="1:8" x14ac:dyDescent="0.25">
      <c r="A19" s="15">
        <v>19</v>
      </c>
      <c r="B19" s="16">
        <v>32</v>
      </c>
      <c r="C19" s="16">
        <v>11</v>
      </c>
      <c r="D19" s="16">
        <v>5</v>
      </c>
      <c r="E19" s="16">
        <v>100</v>
      </c>
      <c r="F19" s="32">
        <v>40949</v>
      </c>
      <c r="G19" s="13" t="b">
        <f t="shared" si="0"/>
        <v>1</v>
      </c>
      <c r="H19" s="23" t="s">
        <v>244</v>
      </c>
    </row>
    <row r="20" spans="1:8" x14ac:dyDescent="0.25">
      <c r="A20" s="12">
        <v>20</v>
      </c>
      <c r="B20" s="13">
        <v>28</v>
      </c>
      <c r="C20" s="13">
        <v>4</v>
      </c>
      <c r="D20" s="13">
        <v>3</v>
      </c>
      <c r="E20" s="13">
        <v>50</v>
      </c>
      <c r="F20" s="30">
        <v>40949</v>
      </c>
      <c r="G20" s="13" t="b">
        <f t="shared" si="0"/>
        <v>0</v>
      </c>
      <c r="H20" s="22"/>
    </row>
    <row r="21" spans="1:8" x14ac:dyDescent="0.25">
      <c r="A21" s="15">
        <v>21</v>
      </c>
      <c r="B21" s="16">
        <v>31</v>
      </c>
      <c r="C21" s="16">
        <v>11</v>
      </c>
      <c r="D21" s="16">
        <v>3</v>
      </c>
      <c r="E21" s="16">
        <v>120</v>
      </c>
      <c r="F21" s="32">
        <v>40949</v>
      </c>
      <c r="G21" s="13" t="b">
        <f t="shared" si="0"/>
        <v>0</v>
      </c>
      <c r="H21" s="23"/>
    </row>
    <row r="22" spans="1:8" x14ac:dyDescent="0.25">
      <c r="A22" s="12">
        <v>22</v>
      </c>
      <c r="B22" s="13">
        <v>35</v>
      </c>
      <c r="C22" s="13">
        <v>1</v>
      </c>
      <c r="D22" s="13">
        <v>2</v>
      </c>
      <c r="E22" s="13">
        <v>50</v>
      </c>
      <c r="F22" s="30">
        <v>40960</v>
      </c>
      <c r="G22" s="13" t="b">
        <f t="shared" si="0"/>
        <v>0</v>
      </c>
      <c r="H22" s="22"/>
    </row>
    <row r="23" spans="1:8" x14ac:dyDescent="0.25">
      <c r="A23" s="15">
        <v>23</v>
      </c>
      <c r="B23" s="16">
        <v>27</v>
      </c>
      <c r="C23" s="16">
        <v>15</v>
      </c>
      <c r="D23" s="16">
        <v>5</v>
      </c>
      <c r="E23" s="16">
        <v>120</v>
      </c>
      <c r="F23" s="32">
        <v>40977</v>
      </c>
      <c r="G23" s="13" t="b">
        <f t="shared" si="0"/>
        <v>0</v>
      </c>
      <c r="H23" s="23"/>
    </row>
    <row r="24" spans="1:8" x14ac:dyDescent="0.25">
      <c r="A24" s="12">
        <v>24</v>
      </c>
      <c r="B24" s="13">
        <v>8</v>
      </c>
      <c r="C24" s="13">
        <v>8</v>
      </c>
      <c r="D24" s="13">
        <v>3</v>
      </c>
      <c r="E24" s="13">
        <v>50</v>
      </c>
      <c r="F24" s="30">
        <v>40978</v>
      </c>
      <c r="G24" s="13" t="b">
        <f t="shared" si="0"/>
        <v>0</v>
      </c>
      <c r="H24" s="22"/>
    </row>
    <row r="25" spans="1:8" x14ac:dyDescent="0.25">
      <c r="A25" s="15">
        <v>25</v>
      </c>
      <c r="B25" s="16">
        <v>29</v>
      </c>
      <c r="C25" s="16">
        <v>11</v>
      </c>
      <c r="D25" s="16">
        <v>5</v>
      </c>
      <c r="E25" s="16">
        <v>200</v>
      </c>
      <c r="F25" s="32">
        <v>40988</v>
      </c>
      <c r="G25" s="13" t="b">
        <f t="shared" si="0"/>
        <v>0</v>
      </c>
      <c r="H25" s="23"/>
    </row>
    <row r="26" spans="1:8" x14ac:dyDescent="0.25">
      <c r="A26" s="12">
        <v>26</v>
      </c>
      <c r="B26" s="13">
        <v>30</v>
      </c>
      <c r="C26" s="13">
        <v>6</v>
      </c>
      <c r="D26" s="13">
        <v>2</v>
      </c>
      <c r="E26" s="13">
        <v>150</v>
      </c>
      <c r="F26" s="30">
        <v>40990</v>
      </c>
      <c r="G26" s="13" t="b">
        <f t="shared" si="0"/>
        <v>1</v>
      </c>
      <c r="H26" s="22" t="s">
        <v>242</v>
      </c>
    </row>
    <row r="27" spans="1:8" x14ac:dyDescent="0.25">
      <c r="A27" s="15">
        <v>27</v>
      </c>
      <c r="B27" s="16">
        <v>7</v>
      </c>
      <c r="C27" s="16">
        <v>18</v>
      </c>
      <c r="D27" s="16">
        <v>1</v>
      </c>
      <c r="E27" s="16">
        <v>90</v>
      </c>
      <c r="F27" s="32">
        <v>40998</v>
      </c>
      <c r="G27" s="13" t="b">
        <f t="shared" si="0"/>
        <v>0</v>
      </c>
      <c r="H27" s="23"/>
    </row>
    <row r="28" spans="1:8" x14ac:dyDescent="0.25">
      <c r="A28" s="12">
        <v>28</v>
      </c>
      <c r="B28" s="13">
        <v>27</v>
      </c>
      <c r="C28" s="13">
        <v>15</v>
      </c>
      <c r="D28" s="13">
        <v>5</v>
      </c>
      <c r="E28" s="13">
        <v>120</v>
      </c>
      <c r="F28" s="30">
        <v>41012</v>
      </c>
      <c r="G28" s="13" t="b">
        <f t="shared" si="0"/>
        <v>0</v>
      </c>
      <c r="H28" s="22"/>
    </row>
    <row r="29" spans="1:8" x14ac:dyDescent="0.25">
      <c r="A29" s="15">
        <v>29</v>
      </c>
      <c r="B29" s="16">
        <v>17</v>
      </c>
      <c r="C29" s="16">
        <v>18</v>
      </c>
      <c r="D29" s="16">
        <v>3</v>
      </c>
      <c r="E29" s="16">
        <v>30</v>
      </c>
      <c r="F29" s="32">
        <v>41018</v>
      </c>
      <c r="G29" s="13" t="b">
        <f t="shared" si="0"/>
        <v>0</v>
      </c>
      <c r="H29" s="23"/>
    </row>
    <row r="30" spans="1:8" x14ac:dyDescent="0.25">
      <c r="A30" s="12">
        <v>30</v>
      </c>
      <c r="B30" s="13">
        <v>35</v>
      </c>
      <c r="C30" s="13">
        <v>1</v>
      </c>
      <c r="D30" s="13">
        <v>2</v>
      </c>
      <c r="E30" s="13">
        <v>100</v>
      </c>
      <c r="F30" s="30">
        <v>41028</v>
      </c>
      <c r="G30" s="13" t="b">
        <f t="shared" si="0"/>
        <v>0</v>
      </c>
      <c r="H30" s="22"/>
    </row>
    <row r="31" spans="1:8" x14ac:dyDescent="0.25">
      <c r="A31" s="15">
        <v>31</v>
      </c>
      <c r="B31" s="16">
        <v>3</v>
      </c>
      <c r="C31" s="16">
        <v>10</v>
      </c>
      <c r="D31" s="16">
        <v>3</v>
      </c>
      <c r="E31" s="16">
        <v>200</v>
      </c>
      <c r="F31" s="32">
        <v>41038</v>
      </c>
      <c r="G31" s="13" t="b">
        <f t="shared" si="0"/>
        <v>0</v>
      </c>
      <c r="H31" s="23"/>
    </row>
    <row r="32" spans="1:8" x14ac:dyDescent="0.25">
      <c r="A32" s="12">
        <v>32</v>
      </c>
      <c r="B32" s="13">
        <v>28</v>
      </c>
      <c r="C32" s="13">
        <v>4</v>
      </c>
      <c r="D32" s="13">
        <v>2</v>
      </c>
      <c r="E32" s="13">
        <v>50</v>
      </c>
      <c r="F32" s="30">
        <v>41048</v>
      </c>
      <c r="G32" s="13" t="b">
        <f t="shared" si="0"/>
        <v>0</v>
      </c>
      <c r="H32" s="22"/>
    </row>
    <row r="33" spans="1:8" x14ac:dyDescent="0.25">
      <c r="A33" s="15">
        <v>33</v>
      </c>
      <c r="B33" s="16">
        <v>32</v>
      </c>
      <c r="C33" s="16">
        <v>11</v>
      </c>
      <c r="D33" s="16">
        <v>1</v>
      </c>
      <c r="E33" s="16">
        <v>60</v>
      </c>
      <c r="F33" s="32">
        <v>41049</v>
      </c>
      <c r="G33" s="13" t="b">
        <f t="shared" si="0"/>
        <v>1</v>
      </c>
      <c r="H33" s="23" t="s">
        <v>245</v>
      </c>
    </row>
    <row r="34" spans="1:8" x14ac:dyDescent="0.25">
      <c r="A34" s="12">
        <v>34</v>
      </c>
      <c r="B34" s="13">
        <v>7</v>
      </c>
      <c r="C34" s="13">
        <v>18</v>
      </c>
      <c r="D34" s="13">
        <v>3</v>
      </c>
      <c r="E34" s="13">
        <v>100</v>
      </c>
      <c r="F34" s="30">
        <v>41051</v>
      </c>
      <c r="G34" s="13" t="b">
        <f t="shared" si="0"/>
        <v>0</v>
      </c>
      <c r="H34" s="22"/>
    </row>
    <row r="35" spans="1:8" x14ac:dyDescent="0.25">
      <c r="A35" s="15">
        <v>35</v>
      </c>
      <c r="B35" s="16">
        <v>1</v>
      </c>
      <c r="C35" s="16">
        <v>7</v>
      </c>
      <c r="D35" s="16">
        <v>3</v>
      </c>
      <c r="E35" s="16">
        <v>40</v>
      </c>
      <c r="F35" s="32">
        <v>41051</v>
      </c>
      <c r="G35" s="13" t="b">
        <f t="shared" si="0"/>
        <v>0</v>
      </c>
      <c r="H35" s="23"/>
    </row>
    <row r="36" spans="1:8" x14ac:dyDescent="0.25">
      <c r="A36" s="12">
        <v>36</v>
      </c>
      <c r="B36" s="13">
        <v>2</v>
      </c>
      <c r="C36" s="13">
        <v>16</v>
      </c>
      <c r="D36" s="13">
        <v>2</v>
      </c>
      <c r="E36" s="13">
        <v>50</v>
      </c>
      <c r="F36" s="30">
        <v>41052</v>
      </c>
      <c r="G36" s="13" t="b">
        <f t="shared" si="0"/>
        <v>0</v>
      </c>
      <c r="H36" s="22"/>
    </row>
    <row r="37" spans="1:8" x14ac:dyDescent="0.25">
      <c r="A37" s="15">
        <v>37</v>
      </c>
      <c r="B37" s="16">
        <v>27</v>
      </c>
      <c r="C37" s="16">
        <v>15</v>
      </c>
      <c r="D37" s="16">
        <v>6</v>
      </c>
      <c r="E37" s="16">
        <v>100</v>
      </c>
      <c r="F37" s="32">
        <v>41052</v>
      </c>
      <c r="G37" s="13" t="b">
        <f t="shared" si="0"/>
        <v>0</v>
      </c>
      <c r="H37" s="23"/>
    </row>
    <row r="38" spans="1:8" x14ac:dyDescent="0.25">
      <c r="A38" s="12">
        <v>38</v>
      </c>
      <c r="B38" s="13">
        <v>37</v>
      </c>
      <c r="C38" s="13">
        <v>4</v>
      </c>
      <c r="D38" s="13">
        <v>4</v>
      </c>
      <c r="E38" s="13">
        <v>50</v>
      </c>
      <c r="F38" s="30">
        <v>41059</v>
      </c>
      <c r="G38" s="13" t="b">
        <f t="shared" si="0"/>
        <v>0</v>
      </c>
      <c r="H38" s="22"/>
    </row>
    <row r="39" spans="1:8" x14ac:dyDescent="0.25">
      <c r="A39" s="15">
        <v>39</v>
      </c>
      <c r="B39" s="16">
        <v>38</v>
      </c>
      <c r="C39" s="16">
        <v>18</v>
      </c>
      <c r="D39" s="16">
        <v>2</v>
      </c>
      <c r="E39" s="16">
        <v>40</v>
      </c>
      <c r="F39" s="32">
        <v>41059</v>
      </c>
      <c r="G39" s="13" t="b">
        <f t="shared" si="0"/>
        <v>0</v>
      </c>
      <c r="H39" s="23"/>
    </row>
    <row r="40" spans="1:8" x14ac:dyDescent="0.25">
      <c r="A40" s="12">
        <v>40</v>
      </c>
      <c r="B40" s="13">
        <v>42</v>
      </c>
      <c r="C40" s="13">
        <v>8</v>
      </c>
      <c r="D40" s="13">
        <v>5</v>
      </c>
      <c r="E40" s="13">
        <v>15</v>
      </c>
      <c r="F40" s="30">
        <v>41059</v>
      </c>
      <c r="G40" s="13" t="b">
        <f t="shared" si="0"/>
        <v>0</v>
      </c>
      <c r="H40" s="22"/>
    </row>
    <row r="41" spans="1:8" x14ac:dyDescent="0.25">
      <c r="A41" s="15">
        <v>41</v>
      </c>
      <c r="B41" s="16">
        <v>39</v>
      </c>
      <c r="C41" s="16">
        <v>11</v>
      </c>
      <c r="D41" s="16">
        <v>6</v>
      </c>
      <c r="E41" s="16">
        <v>15</v>
      </c>
      <c r="F41" s="32">
        <v>41060</v>
      </c>
      <c r="G41" s="13" t="b">
        <f t="shared" si="0"/>
        <v>0</v>
      </c>
      <c r="H41" s="23"/>
    </row>
    <row r="42" spans="1:8" x14ac:dyDescent="0.25">
      <c r="A42" s="12">
        <v>42</v>
      </c>
      <c r="B42" s="13">
        <v>28</v>
      </c>
      <c r="C42" s="13">
        <v>6</v>
      </c>
      <c r="D42" s="13">
        <v>6</v>
      </c>
      <c r="E42" s="13">
        <v>20</v>
      </c>
      <c r="F42" s="30">
        <v>41062</v>
      </c>
      <c r="G42" s="13" t="b">
        <f t="shared" si="0"/>
        <v>0</v>
      </c>
      <c r="H42" s="22"/>
    </row>
    <row r="43" spans="1:8" x14ac:dyDescent="0.25">
      <c r="A43" s="15">
        <v>43</v>
      </c>
      <c r="B43" s="16">
        <v>11</v>
      </c>
      <c r="C43" s="16">
        <v>18</v>
      </c>
      <c r="D43" s="16">
        <v>4</v>
      </c>
      <c r="E43" s="16">
        <v>23</v>
      </c>
      <c r="F43" s="32">
        <v>41064</v>
      </c>
      <c r="G43" s="13" t="b">
        <f t="shared" si="0"/>
        <v>0</v>
      </c>
      <c r="H43" s="23"/>
    </row>
    <row r="44" spans="1:8" x14ac:dyDescent="0.25">
      <c r="A44" s="12">
        <v>44</v>
      </c>
      <c r="B44" s="13">
        <v>31</v>
      </c>
      <c r="C44" s="13">
        <v>7</v>
      </c>
      <c r="D44" s="13">
        <v>5</v>
      </c>
      <c r="E44" s="13">
        <v>12</v>
      </c>
      <c r="F44" s="30">
        <v>41069</v>
      </c>
      <c r="G44" s="13" t="b">
        <f t="shared" si="0"/>
        <v>0</v>
      </c>
      <c r="H44" s="22"/>
    </row>
    <row r="45" spans="1:8" x14ac:dyDescent="0.25">
      <c r="A45" s="15">
        <v>45</v>
      </c>
      <c r="B45" s="16">
        <v>39</v>
      </c>
      <c r="C45" s="16">
        <v>11</v>
      </c>
      <c r="D45" s="16">
        <v>4</v>
      </c>
      <c r="E45" s="16">
        <v>25</v>
      </c>
      <c r="F45" s="32">
        <v>41069</v>
      </c>
      <c r="G45" s="13" t="b">
        <f t="shared" si="0"/>
        <v>0</v>
      </c>
      <c r="H45" s="23"/>
    </row>
    <row r="46" spans="1:8" x14ac:dyDescent="0.25">
      <c r="A46" s="12">
        <v>46</v>
      </c>
      <c r="B46" s="13">
        <v>1</v>
      </c>
      <c r="C46" s="13">
        <v>1</v>
      </c>
      <c r="D46" s="13">
        <v>2</v>
      </c>
      <c r="E46" s="13">
        <v>55</v>
      </c>
      <c r="F46" s="30">
        <v>41070</v>
      </c>
      <c r="G46" s="13" t="b">
        <f t="shared" si="0"/>
        <v>0</v>
      </c>
      <c r="H46" s="22"/>
    </row>
    <row r="47" spans="1:8" x14ac:dyDescent="0.25">
      <c r="A47" s="15">
        <v>47</v>
      </c>
      <c r="B47" s="16">
        <v>2</v>
      </c>
      <c r="C47" s="16">
        <v>16</v>
      </c>
      <c r="D47" s="16">
        <v>1</v>
      </c>
      <c r="E47" s="16">
        <v>20</v>
      </c>
      <c r="F47" s="32">
        <v>41071</v>
      </c>
      <c r="G47" s="13" t="b">
        <f t="shared" si="0"/>
        <v>1</v>
      </c>
      <c r="H47" s="23" t="s">
        <v>243</v>
      </c>
    </row>
    <row r="48" spans="1:8" x14ac:dyDescent="0.25">
      <c r="A48" s="12">
        <v>48</v>
      </c>
      <c r="B48" s="13">
        <v>5</v>
      </c>
      <c r="C48" s="13">
        <v>18</v>
      </c>
      <c r="D48" s="13">
        <v>3</v>
      </c>
      <c r="E48" s="13">
        <v>20</v>
      </c>
      <c r="F48" s="30">
        <v>41072</v>
      </c>
      <c r="G48" s="13" t="b">
        <f t="shared" si="0"/>
        <v>0</v>
      </c>
      <c r="H48" s="22"/>
    </row>
    <row r="49" spans="1:8" x14ac:dyDescent="0.25">
      <c r="A49" s="15">
        <v>49</v>
      </c>
      <c r="B49" s="16">
        <v>29</v>
      </c>
      <c r="C49" s="16">
        <v>16</v>
      </c>
      <c r="D49" s="16">
        <v>5</v>
      </c>
      <c r="E49" s="16">
        <v>50</v>
      </c>
      <c r="F49" s="32">
        <v>41072</v>
      </c>
      <c r="G49" s="13" t="b">
        <f t="shared" si="0"/>
        <v>0</v>
      </c>
      <c r="H49" s="23"/>
    </row>
    <row r="50" spans="1:8" x14ac:dyDescent="0.25">
      <c r="A50" s="12">
        <v>50</v>
      </c>
      <c r="B50" s="13">
        <v>30</v>
      </c>
      <c r="C50" s="13">
        <v>6</v>
      </c>
      <c r="D50" s="13">
        <v>6</v>
      </c>
      <c r="E50" s="13">
        <v>60</v>
      </c>
      <c r="F50" s="30">
        <v>41072</v>
      </c>
      <c r="G50" s="13" t="b">
        <f t="shared" si="0"/>
        <v>0</v>
      </c>
      <c r="H50" s="22"/>
    </row>
    <row r="51" spans="1:8" x14ac:dyDescent="0.25">
      <c r="A51" s="15">
        <v>51</v>
      </c>
      <c r="B51" s="16">
        <v>32</v>
      </c>
      <c r="C51" s="16">
        <v>11</v>
      </c>
      <c r="D51" s="16">
        <v>1</v>
      </c>
      <c r="E51" s="16">
        <v>45</v>
      </c>
      <c r="F51" s="32">
        <v>41072</v>
      </c>
      <c r="G51" s="13" t="b">
        <f t="shared" si="0"/>
        <v>0</v>
      </c>
      <c r="H51" s="23"/>
    </row>
    <row r="52" spans="1:8" x14ac:dyDescent="0.25">
      <c r="A52" s="12">
        <v>52</v>
      </c>
      <c r="B52" s="13">
        <v>42</v>
      </c>
      <c r="C52" s="13">
        <v>8</v>
      </c>
      <c r="D52" s="13">
        <v>3</v>
      </c>
      <c r="E52" s="13">
        <v>10</v>
      </c>
      <c r="F52" s="30">
        <v>41072</v>
      </c>
      <c r="G52" s="13" t="b">
        <f t="shared" si="0"/>
        <v>0</v>
      </c>
      <c r="H52" s="22"/>
    </row>
    <row r="53" spans="1:8" x14ac:dyDescent="0.25">
      <c r="A53" s="15">
        <v>53</v>
      </c>
      <c r="B53" s="16">
        <v>39</v>
      </c>
      <c r="C53" s="16">
        <v>11</v>
      </c>
      <c r="D53" s="16">
        <v>2</v>
      </c>
      <c r="E53" s="16">
        <v>20</v>
      </c>
      <c r="F53" s="32">
        <v>41072</v>
      </c>
      <c r="G53" s="13" t="b">
        <f t="shared" si="0"/>
        <v>0</v>
      </c>
      <c r="H53" s="23"/>
    </row>
    <row r="54" spans="1:8" x14ac:dyDescent="0.25">
      <c r="A54" s="12">
        <v>54</v>
      </c>
      <c r="B54" s="13">
        <v>26</v>
      </c>
      <c r="C54" s="13">
        <v>6</v>
      </c>
      <c r="D54" s="13">
        <v>4</v>
      </c>
      <c r="E54" s="13">
        <v>15</v>
      </c>
      <c r="F54" s="30">
        <v>41073</v>
      </c>
      <c r="G54" s="13" t="b">
        <f t="shared" si="0"/>
        <v>0</v>
      </c>
      <c r="H54" s="22"/>
    </row>
    <row r="55" spans="1:8" x14ac:dyDescent="0.25">
      <c r="A55" s="15">
        <v>55</v>
      </c>
      <c r="B55" s="16">
        <v>28</v>
      </c>
      <c r="C55" s="16">
        <v>6</v>
      </c>
      <c r="D55" s="16">
        <v>6</v>
      </c>
      <c r="E55" s="16">
        <v>20</v>
      </c>
      <c r="F55" s="32">
        <v>41074</v>
      </c>
      <c r="G55" s="13" t="b">
        <f t="shared" si="0"/>
        <v>0</v>
      </c>
      <c r="H55" s="23"/>
    </row>
    <row r="56" spans="1:8" x14ac:dyDescent="0.25">
      <c r="A56" s="12">
        <v>56</v>
      </c>
      <c r="B56" s="13">
        <v>11</v>
      </c>
      <c r="C56" s="13">
        <v>18</v>
      </c>
      <c r="D56" s="13">
        <v>3</v>
      </c>
      <c r="E56" s="13">
        <v>30</v>
      </c>
      <c r="F56" s="30">
        <v>41075</v>
      </c>
      <c r="G56" s="13" t="b">
        <f t="shared" si="0"/>
        <v>0</v>
      </c>
      <c r="H56" s="22"/>
    </row>
    <row r="57" spans="1:8" x14ac:dyDescent="0.25">
      <c r="A57" s="15">
        <v>57</v>
      </c>
      <c r="B57" s="16">
        <v>31</v>
      </c>
      <c r="C57" s="16">
        <v>11</v>
      </c>
      <c r="D57" s="16">
        <v>2</v>
      </c>
      <c r="E57" s="16">
        <v>25</v>
      </c>
      <c r="F57" s="32">
        <v>41076</v>
      </c>
      <c r="G57" s="13" t="b">
        <f t="shared" si="0"/>
        <v>0</v>
      </c>
      <c r="H57" s="23"/>
    </row>
    <row r="58" spans="1:8" x14ac:dyDescent="0.25">
      <c r="A58" s="12">
        <v>58</v>
      </c>
      <c r="B58" s="13">
        <v>8</v>
      </c>
      <c r="C58" s="13">
        <v>18</v>
      </c>
      <c r="D58" s="13">
        <v>2</v>
      </c>
      <c r="E58" s="13">
        <v>30</v>
      </c>
      <c r="F58" s="30">
        <v>41077</v>
      </c>
      <c r="G58" s="13" t="b">
        <f t="shared" si="0"/>
        <v>0</v>
      </c>
      <c r="H58" s="22"/>
    </row>
    <row r="59" spans="1:8" x14ac:dyDescent="0.25">
      <c r="A59" s="15">
        <v>59</v>
      </c>
      <c r="B59" s="16">
        <v>31</v>
      </c>
      <c r="C59" s="16">
        <v>7</v>
      </c>
      <c r="D59" s="16">
        <v>5</v>
      </c>
      <c r="E59" s="16">
        <v>20</v>
      </c>
      <c r="F59" s="32">
        <v>41079</v>
      </c>
      <c r="G59" s="13" t="b">
        <f t="shared" si="0"/>
        <v>0</v>
      </c>
      <c r="H59" s="23"/>
    </row>
    <row r="60" spans="1:8" x14ac:dyDescent="0.25">
      <c r="A60" s="12">
        <v>60</v>
      </c>
      <c r="B60" s="13">
        <v>5</v>
      </c>
      <c r="C60" s="13">
        <v>18</v>
      </c>
      <c r="D60" s="13">
        <v>2</v>
      </c>
      <c r="E60" s="13">
        <v>10</v>
      </c>
      <c r="F60" s="30">
        <v>41080</v>
      </c>
      <c r="G60" s="13" t="b">
        <f t="shared" si="0"/>
        <v>0</v>
      </c>
      <c r="H60" s="22"/>
    </row>
    <row r="61" spans="1:8" x14ac:dyDescent="0.25">
      <c r="A61" s="15">
        <v>61</v>
      </c>
      <c r="B61" s="16">
        <v>30</v>
      </c>
      <c r="C61" s="16">
        <v>2</v>
      </c>
      <c r="D61" s="16">
        <v>4</v>
      </c>
      <c r="E61" s="16">
        <v>100</v>
      </c>
      <c r="F61" s="32">
        <v>41080</v>
      </c>
      <c r="G61" s="13" t="b">
        <f t="shared" si="0"/>
        <v>0</v>
      </c>
      <c r="H61" s="23"/>
    </row>
    <row r="62" spans="1:8" x14ac:dyDescent="0.25">
      <c r="A62" s="12">
        <v>62</v>
      </c>
      <c r="B62" s="13">
        <v>35</v>
      </c>
      <c r="C62" s="13">
        <v>1</v>
      </c>
      <c r="D62" s="13">
        <v>1</v>
      </c>
      <c r="E62" s="13">
        <v>50</v>
      </c>
      <c r="F62" s="30">
        <v>41080</v>
      </c>
      <c r="G62" s="13" t="b">
        <f t="shared" si="0"/>
        <v>0</v>
      </c>
      <c r="H62" s="22"/>
    </row>
    <row r="63" spans="1:8" x14ac:dyDescent="0.25">
      <c r="A63" s="15">
        <v>63</v>
      </c>
      <c r="B63" s="16">
        <v>32</v>
      </c>
      <c r="C63" s="16">
        <v>11</v>
      </c>
      <c r="D63" s="16">
        <v>5</v>
      </c>
      <c r="E63" s="16">
        <v>100</v>
      </c>
      <c r="F63" s="32">
        <v>41080</v>
      </c>
      <c r="G63" s="13" t="b">
        <f t="shared" si="0"/>
        <v>0</v>
      </c>
      <c r="H63" s="23"/>
    </row>
    <row r="64" spans="1:8" x14ac:dyDescent="0.25">
      <c r="A64" s="12">
        <v>64</v>
      </c>
      <c r="B64" s="13">
        <v>28</v>
      </c>
      <c r="C64" s="13">
        <v>4</v>
      </c>
      <c r="D64" s="13">
        <v>3</v>
      </c>
      <c r="E64" s="13">
        <v>50</v>
      </c>
      <c r="F64" s="30">
        <v>41080</v>
      </c>
      <c r="G64" s="13" t="b">
        <f t="shared" si="0"/>
        <v>0</v>
      </c>
      <c r="H64" s="22"/>
    </row>
    <row r="65" spans="1:8" x14ac:dyDescent="0.25">
      <c r="A65" s="15">
        <v>65</v>
      </c>
      <c r="B65" s="16">
        <v>31</v>
      </c>
      <c r="C65" s="16">
        <v>11</v>
      </c>
      <c r="D65" s="16">
        <v>3</v>
      </c>
      <c r="E65" s="16">
        <v>120</v>
      </c>
      <c r="F65" s="32">
        <v>41080</v>
      </c>
      <c r="G65" s="13" t="b">
        <f t="shared" si="0"/>
        <v>0</v>
      </c>
      <c r="H65" s="23"/>
    </row>
    <row r="66" spans="1:8" x14ac:dyDescent="0.25">
      <c r="A66" s="12">
        <v>66</v>
      </c>
      <c r="B66" s="13">
        <v>35</v>
      </c>
      <c r="C66" s="13">
        <v>1</v>
      </c>
      <c r="D66" s="13">
        <v>2</v>
      </c>
      <c r="E66" s="13">
        <v>50</v>
      </c>
      <c r="F66" s="30">
        <v>41080</v>
      </c>
      <c r="G66" s="13" t="b">
        <f t="shared" si="0"/>
        <v>0</v>
      </c>
      <c r="H66" s="22"/>
    </row>
    <row r="67" spans="1:8" x14ac:dyDescent="0.25">
      <c r="A67" s="15">
        <v>67</v>
      </c>
      <c r="B67" s="16">
        <v>27</v>
      </c>
      <c r="C67" s="16">
        <v>15</v>
      </c>
      <c r="D67" s="16">
        <v>5</v>
      </c>
      <c r="E67" s="16">
        <v>120</v>
      </c>
      <c r="F67" s="32">
        <v>41080</v>
      </c>
      <c r="G67" s="13" t="b">
        <f t="shared" ref="G67:G130" si="1">H67&lt;&gt;""</f>
        <v>0</v>
      </c>
      <c r="H67" s="23"/>
    </row>
    <row r="68" spans="1:8" x14ac:dyDescent="0.25">
      <c r="A68" s="12">
        <v>68</v>
      </c>
      <c r="B68" s="13">
        <v>8</v>
      </c>
      <c r="C68" s="13">
        <v>8</v>
      </c>
      <c r="D68" s="13">
        <v>3</v>
      </c>
      <c r="E68" s="13">
        <v>50</v>
      </c>
      <c r="F68" s="30">
        <v>41080</v>
      </c>
      <c r="G68" s="13" t="b">
        <f t="shared" si="1"/>
        <v>0</v>
      </c>
      <c r="H68" s="22"/>
    </row>
    <row r="69" spans="1:8" x14ac:dyDescent="0.25">
      <c r="A69" s="15">
        <v>69</v>
      </c>
      <c r="B69" s="16">
        <v>29</v>
      </c>
      <c r="C69" s="16">
        <v>11</v>
      </c>
      <c r="D69" s="16">
        <v>5</v>
      </c>
      <c r="E69" s="16">
        <v>200</v>
      </c>
      <c r="F69" s="32">
        <v>41080</v>
      </c>
      <c r="G69" s="13" t="b">
        <f t="shared" si="1"/>
        <v>0</v>
      </c>
      <c r="H69" s="23"/>
    </row>
    <row r="70" spans="1:8" x14ac:dyDescent="0.25">
      <c r="A70" s="12">
        <v>70</v>
      </c>
      <c r="B70" s="13">
        <v>30</v>
      </c>
      <c r="C70" s="13">
        <v>6</v>
      </c>
      <c r="D70" s="13">
        <v>2</v>
      </c>
      <c r="E70" s="13">
        <v>150</v>
      </c>
      <c r="F70" s="30">
        <v>41080</v>
      </c>
      <c r="G70" s="13" t="b">
        <f t="shared" si="1"/>
        <v>1</v>
      </c>
      <c r="H70" s="22" t="s">
        <v>242</v>
      </c>
    </row>
    <row r="71" spans="1:8" x14ac:dyDescent="0.25">
      <c r="A71" s="15">
        <v>71</v>
      </c>
      <c r="B71" s="16">
        <v>7</v>
      </c>
      <c r="C71" s="16">
        <v>18</v>
      </c>
      <c r="D71" s="16">
        <v>1</v>
      </c>
      <c r="E71" s="16">
        <v>90</v>
      </c>
      <c r="F71" s="32">
        <v>41080</v>
      </c>
      <c r="G71" s="13" t="b">
        <f t="shared" si="1"/>
        <v>0</v>
      </c>
      <c r="H71" s="23"/>
    </row>
    <row r="72" spans="1:8" x14ac:dyDescent="0.25">
      <c r="A72" s="12">
        <v>72</v>
      </c>
      <c r="B72" s="13">
        <v>27</v>
      </c>
      <c r="C72" s="13">
        <v>15</v>
      </c>
      <c r="D72" s="13">
        <v>5</v>
      </c>
      <c r="E72" s="13">
        <v>120</v>
      </c>
      <c r="F72" s="30">
        <v>41082</v>
      </c>
      <c r="G72" s="13" t="b">
        <f t="shared" si="1"/>
        <v>0</v>
      </c>
      <c r="H72" s="22"/>
    </row>
    <row r="73" spans="1:8" x14ac:dyDescent="0.25">
      <c r="A73" s="15">
        <v>73</v>
      </c>
      <c r="B73" s="16">
        <v>17</v>
      </c>
      <c r="C73" s="16">
        <v>18</v>
      </c>
      <c r="D73" s="16">
        <v>3</v>
      </c>
      <c r="E73" s="16">
        <v>30</v>
      </c>
      <c r="F73" s="32">
        <v>41082</v>
      </c>
      <c r="G73" s="13" t="b">
        <f t="shared" si="1"/>
        <v>0</v>
      </c>
      <c r="H73" s="23"/>
    </row>
    <row r="74" spans="1:8" x14ac:dyDescent="0.25">
      <c r="A74" s="12">
        <v>74</v>
      </c>
      <c r="B74" s="13">
        <v>35</v>
      </c>
      <c r="C74" s="13">
        <v>1</v>
      </c>
      <c r="D74" s="13">
        <v>2</v>
      </c>
      <c r="E74" s="13">
        <v>100</v>
      </c>
      <c r="F74" s="30">
        <v>41082</v>
      </c>
      <c r="G74" s="13" t="b">
        <f t="shared" si="1"/>
        <v>0</v>
      </c>
      <c r="H74" s="22"/>
    </row>
    <row r="75" spans="1:8" x14ac:dyDescent="0.25">
      <c r="A75" s="15">
        <v>75</v>
      </c>
      <c r="B75" s="16">
        <v>3</v>
      </c>
      <c r="C75" s="16">
        <v>10</v>
      </c>
      <c r="D75" s="16">
        <v>3</v>
      </c>
      <c r="E75" s="16">
        <v>200</v>
      </c>
      <c r="F75" s="32">
        <v>41082</v>
      </c>
      <c r="G75" s="13" t="b">
        <f t="shared" si="1"/>
        <v>0</v>
      </c>
      <c r="H75" s="23"/>
    </row>
    <row r="76" spans="1:8" x14ac:dyDescent="0.25">
      <c r="A76" s="12">
        <v>76</v>
      </c>
      <c r="B76" s="13">
        <v>28</v>
      </c>
      <c r="C76" s="13">
        <v>4</v>
      </c>
      <c r="D76" s="13">
        <v>2</v>
      </c>
      <c r="E76" s="13">
        <v>50</v>
      </c>
      <c r="F76" s="30">
        <v>41082</v>
      </c>
      <c r="G76" s="13" t="b">
        <f t="shared" si="1"/>
        <v>0</v>
      </c>
      <c r="H76" s="22"/>
    </row>
    <row r="77" spans="1:8" x14ac:dyDescent="0.25">
      <c r="A77" s="15">
        <v>77</v>
      </c>
      <c r="B77" s="16">
        <v>32</v>
      </c>
      <c r="C77" s="16">
        <v>11</v>
      </c>
      <c r="D77" s="16">
        <v>1</v>
      </c>
      <c r="E77" s="16">
        <v>60</v>
      </c>
      <c r="F77" s="32">
        <v>41082</v>
      </c>
      <c r="G77" s="13" t="b">
        <f t="shared" si="1"/>
        <v>0</v>
      </c>
      <c r="H77" s="23"/>
    </row>
    <row r="78" spans="1:8" x14ac:dyDescent="0.25">
      <c r="A78" s="12">
        <v>78</v>
      </c>
      <c r="B78" s="13">
        <v>7</v>
      </c>
      <c r="C78" s="13">
        <v>18</v>
      </c>
      <c r="D78" s="13">
        <v>3</v>
      </c>
      <c r="E78" s="13">
        <v>100</v>
      </c>
      <c r="F78" s="30">
        <v>41083</v>
      </c>
      <c r="G78" s="13" t="b">
        <f t="shared" si="1"/>
        <v>0</v>
      </c>
      <c r="H78" s="22"/>
    </row>
    <row r="79" spans="1:8" x14ac:dyDescent="0.25">
      <c r="A79" s="15">
        <v>79</v>
      </c>
      <c r="B79" s="16">
        <v>1</v>
      </c>
      <c r="C79" s="16">
        <v>7</v>
      </c>
      <c r="D79" s="16">
        <v>3</v>
      </c>
      <c r="E79" s="16">
        <v>40</v>
      </c>
      <c r="F79" s="32">
        <v>41084</v>
      </c>
      <c r="G79" s="13" t="b">
        <f t="shared" si="1"/>
        <v>0</v>
      </c>
      <c r="H79" s="23"/>
    </row>
    <row r="80" spans="1:8" x14ac:dyDescent="0.25">
      <c r="A80" s="12">
        <v>80</v>
      </c>
      <c r="B80" s="13">
        <v>2</v>
      </c>
      <c r="C80" s="13">
        <v>16</v>
      </c>
      <c r="D80" s="13">
        <v>2</v>
      </c>
      <c r="E80" s="13">
        <v>50</v>
      </c>
      <c r="F80" s="30">
        <v>41085</v>
      </c>
      <c r="G80" s="13" t="b">
        <f t="shared" si="1"/>
        <v>0</v>
      </c>
      <c r="H80" s="22"/>
    </row>
    <row r="81" spans="1:8" x14ac:dyDescent="0.25">
      <c r="A81" s="15">
        <v>81</v>
      </c>
      <c r="B81" s="16">
        <v>27</v>
      </c>
      <c r="C81" s="16">
        <v>15</v>
      </c>
      <c r="D81" s="16">
        <v>6</v>
      </c>
      <c r="E81" s="16">
        <v>100</v>
      </c>
      <c r="F81" s="32">
        <v>41086</v>
      </c>
      <c r="G81" s="13" t="b">
        <f t="shared" si="1"/>
        <v>0</v>
      </c>
      <c r="H81" s="23"/>
    </row>
    <row r="82" spans="1:8" x14ac:dyDescent="0.25">
      <c r="A82" s="12">
        <v>82</v>
      </c>
      <c r="B82" s="13">
        <v>37</v>
      </c>
      <c r="C82" s="13">
        <v>4</v>
      </c>
      <c r="D82" s="13">
        <v>4</v>
      </c>
      <c r="E82" s="13">
        <v>50</v>
      </c>
      <c r="F82" s="30">
        <v>41087</v>
      </c>
      <c r="G82" s="13" t="b">
        <f t="shared" si="1"/>
        <v>0</v>
      </c>
      <c r="H82" s="22"/>
    </row>
    <row r="83" spans="1:8" x14ac:dyDescent="0.25">
      <c r="A83" s="15">
        <v>83</v>
      </c>
      <c r="B83" s="16">
        <v>30</v>
      </c>
      <c r="C83" s="16">
        <v>6</v>
      </c>
      <c r="D83" s="16">
        <v>2</v>
      </c>
      <c r="E83" s="16">
        <v>100</v>
      </c>
      <c r="F83" s="32">
        <v>41080</v>
      </c>
      <c r="G83" s="13" t="b">
        <f t="shared" si="1"/>
        <v>1</v>
      </c>
      <c r="H83" s="23" t="s">
        <v>242</v>
      </c>
    </row>
    <row r="84" spans="1:8" x14ac:dyDescent="0.25">
      <c r="A84" s="12">
        <v>84</v>
      </c>
      <c r="B84" s="13">
        <v>7</v>
      </c>
      <c r="C84" s="13">
        <v>18</v>
      </c>
      <c r="D84" s="13">
        <v>1</v>
      </c>
      <c r="E84" s="13">
        <v>90</v>
      </c>
      <c r="F84" s="30">
        <v>41080</v>
      </c>
      <c r="G84" s="13" t="b">
        <f t="shared" si="1"/>
        <v>0</v>
      </c>
      <c r="H84" s="22"/>
    </row>
    <row r="85" spans="1:8" x14ac:dyDescent="0.25">
      <c r="A85" s="15">
        <v>85</v>
      </c>
      <c r="B85" s="16">
        <v>27</v>
      </c>
      <c r="C85" s="16">
        <v>15</v>
      </c>
      <c r="D85" s="16">
        <v>5</v>
      </c>
      <c r="E85" s="16">
        <v>120</v>
      </c>
      <c r="F85" s="32">
        <v>41082</v>
      </c>
      <c r="G85" s="13" t="b">
        <f t="shared" si="1"/>
        <v>0</v>
      </c>
      <c r="H85" s="23"/>
    </row>
    <row r="86" spans="1:8" x14ac:dyDescent="0.25">
      <c r="A86" s="12">
        <v>86</v>
      </c>
      <c r="B86" s="13">
        <v>17</v>
      </c>
      <c r="C86" s="13">
        <v>18</v>
      </c>
      <c r="D86" s="13">
        <v>3</v>
      </c>
      <c r="E86" s="13">
        <v>30</v>
      </c>
      <c r="F86" s="30">
        <v>41082</v>
      </c>
      <c r="G86" s="13" t="b">
        <f t="shared" si="1"/>
        <v>0</v>
      </c>
      <c r="H86" s="22"/>
    </row>
    <row r="87" spans="1:8" x14ac:dyDescent="0.25">
      <c r="A87" s="15">
        <v>87</v>
      </c>
      <c r="B87" s="16">
        <v>35</v>
      </c>
      <c r="C87" s="16">
        <v>1</v>
      </c>
      <c r="D87" s="16">
        <v>2</v>
      </c>
      <c r="E87" s="16">
        <v>100</v>
      </c>
      <c r="F87" s="32">
        <v>41125</v>
      </c>
      <c r="G87" s="13" t="b">
        <f t="shared" si="1"/>
        <v>0</v>
      </c>
      <c r="H87" s="23"/>
    </row>
    <row r="88" spans="1:8" x14ac:dyDescent="0.25">
      <c r="A88" s="12">
        <v>88</v>
      </c>
      <c r="B88" s="13">
        <v>3</v>
      </c>
      <c r="C88" s="13">
        <v>10</v>
      </c>
      <c r="D88" s="13">
        <v>3</v>
      </c>
      <c r="E88" s="13">
        <v>200</v>
      </c>
      <c r="F88" s="30">
        <v>41082</v>
      </c>
      <c r="G88" s="13" t="b">
        <f t="shared" si="1"/>
        <v>1</v>
      </c>
      <c r="H88" s="22" t="s">
        <v>244</v>
      </c>
    </row>
    <row r="89" spans="1:8" x14ac:dyDescent="0.25">
      <c r="A89" s="15">
        <v>89</v>
      </c>
      <c r="B89" s="16">
        <v>28</v>
      </c>
      <c r="C89" s="16">
        <v>4</v>
      </c>
      <c r="D89" s="16">
        <v>2</v>
      </c>
      <c r="E89" s="16">
        <v>50</v>
      </c>
      <c r="F89" s="32">
        <v>41154</v>
      </c>
      <c r="G89" s="13" t="b">
        <f t="shared" si="1"/>
        <v>1</v>
      </c>
      <c r="H89" s="23" t="s">
        <v>244</v>
      </c>
    </row>
    <row r="90" spans="1:8" x14ac:dyDescent="0.25">
      <c r="A90" s="12">
        <v>90</v>
      </c>
      <c r="B90" s="13">
        <v>32</v>
      </c>
      <c r="C90" s="13">
        <v>11</v>
      </c>
      <c r="D90" s="13">
        <v>1</v>
      </c>
      <c r="E90" s="13">
        <v>60</v>
      </c>
      <c r="F90" s="30">
        <v>41181</v>
      </c>
      <c r="G90" s="13" t="b">
        <f t="shared" si="1"/>
        <v>0</v>
      </c>
      <c r="H90" s="22"/>
    </row>
    <row r="91" spans="1:8" x14ac:dyDescent="0.25">
      <c r="A91" s="15">
        <v>91</v>
      </c>
      <c r="B91" s="16">
        <v>7</v>
      </c>
      <c r="C91" s="16">
        <v>18</v>
      </c>
      <c r="D91" s="16">
        <v>3</v>
      </c>
      <c r="E91" s="16">
        <v>100</v>
      </c>
      <c r="F91" s="32">
        <v>41236</v>
      </c>
      <c r="G91" s="13" t="b">
        <f t="shared" si="1"/>
        <v>0</v>
      </c>
      <c r="H91" s="23"/>
    </row>
    <row r="92" spans="1:8" x14ac:dyDescent="0.25">
      <c r="A92" s="12">
        <v>92</v>
      </c>
      <c r="B92" s="13">
        <v>1</v>
      </c>
      <c r="C92" s="13">
        <v>7</v>
      </c>
      <c r="D92" s="13">
        <v>3</v>
      </c>
      <c r="E92" s="13">
        <v>40</v>
      </c>
      <c r="F92" s="30">
        <v>41237</v>
      </c>
      <c r="G92" s="13" t="b">
        <f t="shared" si="1"/>
        <v>0</v>
      </c>
      <c r="H92" s="22"/>
    </row>
    <row r="93" spans="1:8" x14ac:dyDescent="0.25">
      <c r="A93" s="15">
        <v>93</v>
      </c>
      <c r="B93" s="16">
        <v>2</v>
      </c>
      <c r="C93" s="16">
        <v>16</v>
      </c>
      <c r="D93" s="16">
        <v>2</v>
      </c>
      <c r="E93" s="16">
        <v>50</v>
      </c>
      <c r="F93" s="32">
        <v>41268</v>
      </c>
      <c r="G93" s="13" t="b">
        <f t="shared" si="1"/>
        <v>0</v>
      </c>
      <c r="H93" s="23"/>
    </row>
    <row r="94" spans="1:8" x14ac:dyDescent="0.25">
      <c r="A94" s="12">
        <v>94</v>
      </c>
      <c r="B94" s="13">
        <v>27</v>
      </c>
      <c r="C94" s="13">
        <v>15</v>
      </c>
      <c r="D94" s="13">
        <v>6</v>
      </c>
      <c r="E94" s="13">
        <v>100</v>
      </c>
      <c r="F94" s="30">
        <v>41269</v>
      </c>
      <c r="G94" s="13" t="b">
        <f t="shared" si="1"/>
        <v>0</v>
      </c>
      <c r="H94" s="22"/>
    </row>
    <row r="95" spans="1:8" x14ac:dyDescent="0.25">
      <c r="A95" s="15">
        <v>95</v>
      </c>
      <c r="B95" s="16">
        <v>37</v>
      </c>
      <c r="C95" s="16">
        <v>4</v>
      </c>
      <c r="D95" s="16">
        <v>4</v>
      </c>
      <c r="E95" s="16">
        <v>50</v>
      </c>
      <c r="F95" s="32">
        <v>41270</v>
      </c>
      <c r="G95" s="13" t="b">
        <f t="shared" si="1"/>
        <v>0</v>
      </c>
      <c r="H95" s="23"/>
    </row>
    <row r="96" spans="1:8" x14ac:dyDescent="0.25">
      <c r="A96" s="12">
        <v>96</v>
      </c>
      <c r="B96" s="13">
        <v>13</v>
      </c>
      <c r="C96" s="13">
        <v>2</v>
      </c>
      <c r="D96" s="13">
        <v>2</v>
      </c>
      <c r="E96" s="13">
        <v>300</v>
      </c>
      <c r="F96" s="30">
        <v>41273</v>
      </c>
      <c r="G96" s="13" t="b">
        <f t="shared" si="1"/>
        <v>0</v>
      </c>
      <c r="H96" s="22"/>
    </row>
    <row r="97" spans="1:8" x14ac:dyDescent="0.25">
      <c r="A97" s="15">
        <v>97</v>
      </c>
      <c r="B97" s="16">
        <v>1</v>
      </c>
      <c r="C97" s="16">
        <v>1</v>
      </c>
      <c r="D97" s="16">
        <v>6</v>
      </c>
      <c r="E97" s="16">
        <v>250</v>
      </c>
      <c r="F97" s="32">
        <v>41274</v>
      </c>
      <c r="G97" s="13" t="b">
        <f t="shared" si="1"/>
        <v>0</v>
      </c>
      <c r="H97" s="23"/>
    </row>
    <row r="98" spans="1:8" x14ac:dyDescent="0.25">
      <c r="A98" s="12">
        <v>98</v>
      </c>
      <c r="B98" s="13">
        <v>13</v>
      </c>
      <c r="C98" s="13">
        <v>2</v>
      </c>
      <c r="D98" s="13">
        <v>2</v>
      </c>
      <c r="E98" s="13">
        <v>150</v>
      </c>
      <c r="F98" s="30">
        <v>41275</v>
      </c>
      <c r="G98" s="13" t="b">
        <f t="shared" si="1"/>
        <v>0</v>
      </c>
      <c r="H98" s="22"/>
    </row>
    <row r="99" spans="1:8" x14ac:dyDescent="0.25">
      <c r="A99" s="15">
        <v>99</v>
      </c>
      <c r="B99" s="16">
        <v>5</v>
      </c>
      <c r="C99" s="16">
        <v>18</v>
      </c>
      <c r="D99" s="16">
        <v>5</v>
      </c>
      <c r="E99" s="16">
        <v>50</v>
      </c>
      <c r="F99" s="32">
        <v>41276</v>
      </c>
      <c r="G99" s="13" t="b">
        <f t="shared" si="1"/>
        <v>0</v>
      </c>
      <c r="H99" s="23"/>
    </row>
    <row r="100" spans="1:8" x14ac:dyDescent="0.25">
      <c r="A100" s="12">
        <v>100</v>
      </c>
      <c r="B100" s="13">
        <v>8</v>
      </c>
      <c r="C100" s="13">
        <v>18</v>
      </c>
      <c r="D100" s="13">
        <v>2</v>
      </c>
      <c r="E100" s="13">
        <v>25</v>
      </c>
      <c r="F100" s="30">
        <v>41276</v>
      </c>
      <c r="G100" s="13" t="b">
        <f t="shared" si="1"/>
        <v>0</v>
      </c>
      <c r="H100" s="22"/>
    </row>
    <row r="101" spans="1:8" x14ac:dyDescent="0.25">
      <c r="A101" s="15">
        <v>101</v>
      </c>
      <c r="B101" s="16">
        <v>9</v>
      </c>
      <c r="C101" s="16">
        <v>6</v>
      </c>
      <c r="D101" s="16">
        <v>1</v>
      </c>
      <c r="E101" s="16">
        <v>30</v>
      </c>
      <c r="F101" s="32">
        <v>41277</v>
      </c>
      <c r="G101" s="13" t="b">
        <f t="shared" si="1"/>
        <v>0</v>
      </c>
      <c r="H101" s="23"/>
    </row>
    <row r="102" spans="1:8" x14ac:dyDescent="0.25">
      <c r="A102" s="12">
        <v>102</v>
      </c>
      <c r="B102" s="13">
        <v>5</v>
      </c>
      <c r="C102" s="13">
        <v>18</v>
      </c>
      <c r="D102" s="13">
        <v>4</v>
      </c>
      <c r="E102" s="13">
        <v>25</v>
      </c>
      <c r="F102" s="30">
        <v>41277</v>
      </c>
      <c r="G102" s="13" t="b">
        <f t="shared" si="1"/>
        <v>0</v>
      </c>
      <c r="H102" s="22"/>
    </row>
    <row r="103" spans="1:8" x14ac:dyDescent="0.25">
      <c r="A103" s="15">
        <v>103</v>
      </c>
      <c r="B103" s="16">
        <v>11</v>
      </c>
      <c r="C103" s="16">
        <v>3</v>
      </c>
      <c r="D103" s="16">
        <v>3</v>
      </c>
      <c r="E103" s="16">
        <v>35</v>
      </c>
      <c r="F103" s="32">
        <v>41277</v>
      </c>
      <c r="G103" s="13" t="b">
        <f t="shared" si="1"/>
        <v>0</v>
      </c>
      <c r="H103" s="23"/>
    </row>
    <row r="104" spans="1:8" x14ac:dyDescent="0.25">
      <c r="A104" s="12">
        <v>104</v>
      </c>
      <c r="B104" s="13">
        <v>17</v>
      </c>
      <c r="C104" s="13">
        <v>2</v>
      </c>
      <c r="D104" s="13">
        <v>2</v>
      </c>
      <c r="E104" s="13">
        <v>100</v>
      </c>
      <c r="F104" s="30">
        <v>41278</v>
      </c>
      <c r="G104" s="13" t="b">
        <f t="shared" si="1"/>
        <v>0</v>
      </c>
      <c r="H104" s="22"/>
    </row>
    <row r="105" spans="1:8" x14ac:dyDescent="0.25">
      <c r="A105" s="15">
        <v>105</v>
      </c>
      <c r="B105" s="16">
        <v>9</v>
      </c>
      <c r="C105" s="16">
        <v>6</v>
      </c>
      <c r="D105" s="16">
        <v>3</v>
      </c>
      <c r="E105" s="16">
        <v>100</v>
      </c>
      <c r="F105" s="32">
        <v>41278</v>
      </c>
      <c r="G105" s="13" t="b">
        <f t="shared" si="1"/>
        <v>1</v>
      </c>
      <c r="H105" s="23" t="s">
        <v>242</v>
      </c>
    </row>
    <row r="106" spans="1:8" x14ac:dyDescent="0.25">
      <c r="A106" s="12">
        <v>106</v>
      </c>
      <c r="B106" s="13">
        <v>16</v>
      </c>
      <c r="C106" s="13">
        <v>1</v>
      </c>
      <c r="D106" s="13">
        <v>2</v>
      </c>
      <c r="E106" s="13">
        <v>35</v>
      </c>
      <c r="F106" s="30">
        <v>41278</v>
      </c>
      <c r="G106" s="13" t="b">
        <f t="shared" si="1"/>
        <v>0</v>
      </c>
      <c r="H106" s="22"/>
    </row>
    <row r="107" spans="1:8" x14ac:dyDescent="0.25">
      <c r="A107" s="15">
        <v>107</v>
      </c>
      <c r="B107" s="16">
        <v>16</v>
      </c>
      <c r="C107" s="16">
        <v>7</v>
      </c>
      <c r="D107" s="16">
        <v>5</v>
      </c>
      <c r="E107" s="16">
        <v>100</v>
      </c>
      <c r="F107" s="32">
        <v>41278</v>
      </c>
      <c r="G107" s="13" t="b">
        <f t="shared" si="1"/>
        <v>0</v>
      </c>
      <c r="H107" s="23"/>
    </row>
    <row r="108" spans="1:8" x14ac:dyDescent="0.25">
      <c r="A108" s="12">
        <v>108</v>
      </c>
      <c r="B108" s="13">
        <v>8</v>
      </c>
      <c r="C108" s="13">
        <v>8</v>
      </c>
      <c r="D108" s="13">
        <v>5</v>
      </c>
      <c r="E108" s="13">
        <v>200</v>
      </c>
      <c r="F108" s="30">
        <v>41278</v>
      </c>
      <c r="G108" s="13" t="b">
        <f t="shared" si="1"/>
        <v>0</v>
      </c>
      <c r="H108" s="22"/>
    </row>
    <row r="109" spans="1:8" x14ac:dyDescent="0.25">
      <c r="A109" s="15">
        <v>109</v>
      </c>
      <c r="B109" s="16">
        <v>2</v>
      </c>
      <c r="C109" s="16">
        <v>7</v>
      </c>
      <c r="D109" s="16">
        <v>4</v>
      </c>
      <c r="E109" s="16">
        <v>95</v>
      </c>
      <c r="F109" s="32">
        <v>41288</v>
      </c>
      <c r="G109" s="13" t="b">
        <f t="shared" si="1"/>
        <v>1</v>
      </c>
      <c r="H109" s="23" t="s">
        <v>243</v>
      </c>
    </row>
    <row r="110" spans="1:8" x14ac:dyDescent="0.25">
      <c r="A110" s="12">
        <v>110</v>
      </c>
      <c r="B110" s="13">
        <v>26</v>
      </c>
      <c r="C110" s="13">
        <v>6</v>
      </c>
      <c r="D110" s="13">
        <v>6</v>
      </c>
      <c r="E110" s="13">
        <v>39</v>
      </c>
      <c r="F110" s="30">
        <v>41288</v>
      </c>
      <c r="G110" s="13" t="b">
        <f t="shared" si="1"/>
        <v>0</v>
      </c>
      <c r="H110" s="22"/>
    </row>
    <row r="111" spans="1:8" x14ac:dyDescent="0.25">
      <c r="A111" s="15">
        <v>111</v>
      </c>
      <c r="B111" s="16">
        <v>30</v>
      </c>
      <c r="C111" s="16">
        <v>2</v>
      </c>
      <c r="D111" s="16">
        <v>4</v>
      </c>
      <c r="E111" s="16">
        <v>100</v>
      </c>
      <c r="F111" s="32">
        <v>41288</v>
      </c>
      <c r="G111" s="13" t="b">
        <f t="shared" si="1"/>
        <v>0</v>
      </c>
      <c r="H111" s="23"/>
    </row>
    <row r="112" spans="1:8" x14ac:dyDescent="0.25">
      <c r="A112" s="12">
        <v>112</v>
      </c>
      <c r="B112" s="13">
        <v>35</v>
      </c>
      <c r="C112" s="13">
        <v>1</v>
      </c>
      <c r="D112" s="13">
        <v>1</v>
      </c>
      <c r="E112" s="13">
        <v>50</v>
      </c>
      <c r="F112" s="30">
        <v>41314</v>
      </c>
      <c r="G112" s="13" t="b">
        <f t="shared" si="1"/>
        <v>0</v>
      </c>
      <c r="H112" s="22"/>
    </row>
    <row r="113" spans="1:8" x14ac:dyDescent="0.25">
      <c r="A113" s="15">
        <v>113</v>
      </c>
      <c r="B113" s="16">
        <v>32</v>
      </c>
      <c r="C113" s="16">
        <v>11</v>
      </c>
      <c r="D113" s="16">
        <v>5</v>
      </c>
      <c r="E113" s="16">
        <v>100</v>
      </c>
      <c r="F113" s="32">
        <v>41314</v>
      </c>
      <c r="G113" s="13" t="b">
        <f t="shared" si="1"/>
        <v>1</v>
      </c>
      <c r="H113" s="23" t="s">
        <v>244</v>
      </c>
    </row>
    <row r="114" spans="1:8" x14ac:dyDescent="0.25">
      <c r="A114" s="12">
        <v>114</v>
      </c>
      <c r="B114" s="13">
        <v>28</v>
      </c>
      <c r="C114" s="13">
        <v>4</v>
      </c>
      <c r="D114" s="13">
        <v>3</v>
      </c>
      <c r="E114" s="13">
        <v>50</v>
      </c>
      <c r="F114" s="30">
        <v>41314</v>
      </c>
      <c r="G114" s="13" t="b">
        <f t="shared" si="1"/>
        <v>0</v>
      </c>
      <c r="H114" s="22"/>
    </row>
    <row r="115" spans="1:8" x14ac:dyDescent="0.25">
      <c r="A115" s="15">
        <v>115</v>
      </c>
      <c r="B115" s="16">
        <v>31</v>
      </c>
      <c r="C115" s="16">
        <v>11</v>
      </c>
      <c r="D115" s="16">
        <v>3</v>
      </c>
      <c r="E115" s="16">
        <v>120</v>
      </c>
      <c r="F115" s="32">
        <v>41314</v>
      </c>
      <c r="G115" s="13" t="b">
        <f t="shared" si="1"/>
        <v>0</v>
      </c>
      <c r="H115" s="23"/>
    </row>
    <row r="116" spans="1:8" x14ac:dyDescent="0.25">
      <c r="A116" s="12">
        <v>116</v>
      </c>
      <c r="B116" s="13">
        <v>35</v>
      </c>
      <c r="C116" s="13">
        <v>1</v>
      </c>
      <c r="D116" s="13">
        <v>2</v>
      </c>
      <c r="E116" s="13">
        <v>50</v>
      </c>
      <c r="F116" s="30">
        <v>41325</v>
      </c>
      <c r="G116" s="13" t="b">
        <f t="shared" si="1"/>
        <v>0</v>
      </c>
      <c r="H116" s="22"/>
    </row>
    <row r="117" spans="1:8" x14ac:dyDescent="0.25">
      <c r="A117" s="15">
        <v>117</v>
      </c>
      <c r="B117" s="16">
        <v>27</v>
      </c>
      <c r="C117" s="16">
        <v>15</v>
      </c>
      <c r="D117" s="16">
        <v>5</v>
      </c>
      <c r="E117" s="16">
        <v>120</v>
      </c>
      <c r="F117" s="32">
        <v>41343</v>
      </c>
      <c r="G117" s="13" t="b">
        <f t="shared" si="1"/>
        <v>0</v>
      </c>
      <c r="H117" s="23"/>
    </row>
    <row r="118" spans="1:8" x14ac:dyDescent="0.25">
      <c r="A118" s="12">
        <v>118</v>
      </c>
      <c r="B118" s="13">
        <v>8</v>
      </c>
      <c r="C118" s="13">
        <v>8</v>
      </c>
      <c r="D118" s="13">
        <v>3</v>
      </c>
      <c r="E118" s="13">
        <v>50</v>
      </c>
      <c r="F118" s="30">
        <v>41344</v>
      </c>
      <c r="G118" s="13" t="b">
        <f t="shared" si="1"/>
        <v>0</v>
      </c>
      <c r="H118" s="22"/>
    </row>
    <row r="119" spans="1:8" x14ac:dyDescent="0.25">
      <c r="A119" s="15">
        <v>119</v>
      </c>
      <c r="B119" s="16">
        <v>29</v>
      </c>
      <c r="C119" s="16">
        <v>11</v>
      </c>
      <c r="D119" s="16">
        <v>5</v>
      </c>
      <c r="E119" s="16">
        <v>200</v>
      </c>
      <c r="F119" s="32">
        <v>41354</v>
      </c>
      <c r="G119" s="13" t="b">
        <f t="shared" si="1"/>
        <v>0</v>
      </c>
      <c r="H119" s="23"/>
    </row>
    <row r="120" spans="1:8" x14ac:dyDescent="0.25">
      <c r="A120" s="12">
        <v>120</v>
      </c>
      <c r="B120" s="13">
        <v>30</v>
      </c>
      <c r="C120" s="13">
        <v>6</v>
      </c>
      <c r="D120" s="13">
        <v>2</v>
      </c>
      <c r="E120" s="13">
        <v>150</v>
      </c>
      <c r="F120" s="30">
        <v>41356</v>
      </c>
      <c r="G120" s="13" t="b">
        <f t="shared" si="1"/>
        <v>1</v>
      </c>
      <c r="H120" s="22" t="s">
        <v>242</v>
      </c>
    </row>
    <row r="121" spans="1:8" x14ac:dyDescent="0.25">
      <c r="A121" s="15">
        <v>121</v>
      </c>
      <c r="B121" s="16">
        <v>7</v>
      </c>
      <c r="C121" s="16">
        <v>18</v>
      </c>
      <c r="D121" s="16">
        <v>1</v>
      </c>
      <c r="E121" s="16">
        <v>90</v>
      </c>
      <c r="F121" s="32">
        <v>41364</v>
      </c>
      <c r="G121" s="13" t="b">
        <f t="shared" si="1"/>
        <v>0</v>
      </c>
      <c r="H121" s="23"/>
    </row>
    <row r="122" spans="1:8" x14ac:dyDescent="0.25">
      <c r="A122" s="12">
        <v>122</v>
      </c>
      <c r="B122" s="13">
        <v>27</v>
      </c>
      <c r="C122" s="13">
        <v>15</v>
      </c>
      <c r="D122" s="13">
        <v>5</v>
      </c>
      <c r="E122" s="13">
        <v>120</v>
      </c>
      <c r="F122" s="30">
        <v>41378</v>
      </c>
      <c r="G122" s="13" t="b">
        <f t="shared" si="1"/>
        <v>0</v>
      </c>
      <c r="H122" s="22"/>
    </row>
    <row r="123" spans="1:8" x14ac:dyDescent="0.25">
      <c r="A123" s="15">
        <v>123</v>
      </c>
      <c r="B123" s="16">
        <v>17</v>
      </c>
      <c r="C123" s="16">
        <v>18</v>
      </c>
      <c r="D123" s="16">
        <v>3</v>
      </c>
      <c r="E123" s="16">
        <v>30</v>
      </c>
      <c r="F123" s="32">
        <v>41384</v>
      </c>
      <c r="G123" s="13" t="b">
        <f t="shared" si="1"/>
        <v>0</v>
      </c>
      <c r="H123" s="23"/>
    </row>
    <row r="124" spans="1:8" x14ac:dyDescent="0.25">
      <c r="A124" s="12">
        <v>124</v>
      </c>
      <c r="B124" s="13">
        <v>35</v>
      </c>
      <c r="C124" s="13">
        <v>1</v>
      </c>
      <c r="D124" s="13">
        <v>2</v>
      </c>
      <c r="E124" s="13">
        <v>100</v>
      </c>
      <c r="F124" s="30">
        <v>41394</v>
      </c>
      <c r="G124" s="13" t="b">
        <f t="shared" si="1"/>
        <v>0</v>
      </c>
      <c r="H124" s="22"/>
    </row>
    <row r="125" spans="1:8" x14ac:dyDescent="0.25">
      <c r="A125" s="15">
        <v>125</v>
      </c>
      <c r="B125" s="16">
        <v>3</v>
      </c>
      <c r="C125" s="16">
        <v>10</v>
      </c>
      <c r="D125" s="16">
        <v>3</v>
      </c>
      <c r="E125" s="16">
        <v>200</v>
      </c>
      <c r="F125" s="32">
        <v>41404</v>
      </c>
      <c r="G125" s="13" t="b">
        <f t="shared" si="1"/>
        <v>0</v>
      </c>
      <c r="H125" s="23"/>
    </row>
    <row r="126" spans="1:8" x14ac:dyDescent="0.25">
      <c r="A126" s="12">
        <v>126</v>
      </c>
      <c r="B126" s="13">
        <v>28</v>
      </c>
      <c r="C126" s="13">
        <v>4</v>
      </c>
      <c r="D126" s="13">
        <v>2</v>
      </c>
      <c r="E126" s="13">
        <v>50</v>
      </c>
      <c r="F126" s="30">
        <v>41414</v>
      </c>
      <c r="G126" s="13" t="b">
        <f t="shared" si="1"/>
        <v>0</v>
      </c>
      <c r="H126" s="22"/>
    </row>
    <row r="127" spans="1:8" x14ac:dyDescent="0.25">
      <c r="A127" s="15">
        <v>127</v>
      </c>
      <c r="B127" s="16">
        <v>32</v>
      </c>
      <c r="C127" s="16">
        <v>11</v>
      </c>
      <c r="D127" s="16">
        <v>1</v>
      </c>
      <c r="E127" s="16">
        <v>60</v>
      </c>
      <c r="F127" s="32">
        <v>41415</v>
      </c>
      <c r="G127" s="13" t="b">
        <f t="shared" si="1"/>
        <v>1</v>
      </c>
      <c r="H127" s="23" t="s">
        <v>245</v>
      </c>
    </row>
    <row r="128" spans="1:8" x14ac:dyDescent="0.25">
      <c r="A128" s="12">
        <v>128</v>
      </c>
      <c r="B128" s="13">
        <v>7</v>
      </c>
      <c r="C128" s="13">
        <v>18</v>
      </c>
      <c r="D128" s="13">
        <v>3</v>
      </c>
      <c r="E128" s="13">
        <v>100</v>
      </c>
      <c r="F128" s="30">
        <v>41417</v>
      </c>
      <c r="G128" s="13" t="b">
        <f t="shared" si="1"/>
        <v>0</v>
      </c>
      <c r="H128" s="22"/>
    </row>
    <row r="129" spans="1:8" x14ac:dyDescent="0.25">
      <c r="A129" s="15">
        <v>129</v>
      </c>
      <c r="B129" s="16">
        <v>1</v>
      </c>
      <c r="C129" s="16">
        <v>7</v>
      </c>
      <c r="D129" s="16">
        <v>3</v>
      </c>
      <c r="E129" s="16">
        <v>40</v>
      </c>
      <c r="F129" s="32">
        <v>41417</v>
      </c>
      <c r="G129" s="13" t="b">
        <f t="shared" si="1"/>
        <v>0</v>
      </c>
      <c r="H129" s="23"/>
    </row>
    <row r="130" spans="1:8" x14ac:dyDescent="0.25">
      <c r="A130" s="12">
        <v>130</v>
      </c>
      <c r="B130" s="13">
        <v>2</v>
      </c>
      <c r="C130" s="13">
        <v>16</v>
      </c>
      <c r="D130" s="13">
        <v>2</v>
      </c>
      <c r="E130" s="13">
        <v>50</v>
      </c>
      <c r="F130" s="30">
        <v>41418</v>
      </c>
      <c r="G130" s="13" t="b">
        <f t="shared" si="1"/>
        <v>0</v>
      </c>
      <c r="H130" s="22"/>
    </row>
    <row r="131" spans="1:8" x14ac:dyDescent="0.25">
      <c r="A131" s="15">
        <v>131</v>
      </c>
      <c r="B131" s="16">
        <v>27</v>
      </c>
      <c r="C131" s="16">
        <v>15</v>
      </c>
      <c r="D131" s="16">
        <v>6</v>
      </c>
      <c r="E131" s="16">
        <v>100</v>
      </c>
      <c r="F131" s="32">
        <v>41418</v>
      </c>
      <c r="G131" s="13" t="b">
        <f t="shared" ref="G131:G189" si="2">H131&lt;&gt;""</f>
        <v>0</v>
      </c>
      <c r="H131" s="23"/>
    </row>
    <row r="132" spans="1:8" x14ac:dyDescent="0.25">
      <c r="A132" s="12">
        <v>132</v>
      </c>
      <c r="B132" s="13">
        <v>37</v>
      </c>
      <c r="C132" s="13">
        <v>4</v>
      </c>
      <c r="D132" s="13">
        <v>4</v>
      </c>
      <c r="E132" s="13">
        <v>50</v>
      </c>
      <c r="F132" s="30">
        <v>41425</v>
      </c>
      <c r="G132" s="13" t="b">
        <f t="shared" si="2"/>
        <v>0</v>
      </c>
      <c r="H132" s="22"/>
    </row>
    <row r="133" spans="1:8" x14ac:dyDescent="0.25">
      <c r="A133" s="15">
        <v>133</v>
      </c>
      <c r="B133" s="16">
        <v>38</v>
      </c>
      <c r="C133" s="16">
        <v>18</v>
      </c>
      <c r="D133" s="16">
        <v>2</v>
      </c>
      <c r="E133" s="16">
        <v>40</v>
      </c>
      <c r="F133" s="32">
        <v>41425</v>
      </c>
      <c r="G133" s="13" t="b">
        <f t="shared" si="2"/>
        <v>0</v>
      </c>
      <c r="H133" s="23"/>
    </row>
    <row r="134" spans="1:8" x14ac:dyDescent="0.25">
      <c r="A134" s="12">
        <v>134</v>
      </c>
      <c r="B134" s="13">
        <v>42</v>
      </c>
      <c r="C134" s="13">
        <v>8</v>
      </c>
      <c r="D134" s="13">
        <v>5</v>
      </c>
      <c r="E134" s="13">
        <v>15</v>
      </c>
      <c r="F134" s="30">
        <v>41425</v>
      </c>
      <c r="G134" s="13" t="b">
        <f t="shared" si="2"/>
        <v>0</v>
      </c>
      <c r="H134" s="22"/>
    </row>
    <row r="135" spans="1:8" x14ac:dyDescent="0.25">
      <c r="A135" s="15">
        <v>135</v>
      </c>
      <c r="B135" s="16">
        <v>39</v>
      </c>
      <c r="C135" s="16">
        <v>11</v>
      </c>
      <c r="D135" s="16">
        <v>6</v>
      </c>
      <c r="E135" s="16">
        <v>15</v>
      </c>
      <c r="F135" s="32">
        <v>41426</v>
      </c>
      <c r="G135" s="13" t="b">
        <f t="shared" si="2"/>
        <v>0</v>
      </c>
      <c r="H135" s="23"/>
    </row>
    <row r="136" spans="1:8" x14ac:dyDescent="0.25">
      <c r="A136" s="12">
        <v>136</v>
      </c>
      <c r="B136" s="13">
        <v>28</v>
      </c>
      <c r="C136" s="13">
        <v>6</v>
      </c>
      <c r="D136" s="13">
        <v>6</v>
      </c>
      <c r="E136" s="13">
        <v>20</v>
      </c>
      <c r="F136" s="30">
        <v>41428</v>
      </c>
      <c r="G136" s="13" t="b">
        <f t="shared" si="2"/>
        <v>0</v>
      </c>
      <c r="H136" s="22"/>
    </row>
    <row r="137" spans="1:8" x14ac:dyDescent="0.25">
      <c r="A137" s="15">
        <v>137</v>
      </c>
      <c r="B137" s="16">
        <v>11</v>
      </c>
      <c r="C137" s="16">
        <v>18</v>
      </c>
      <c r="D137" s="16">
        <v>4</v>
      </c>
      <c r="E137" s="16">
        <v>23</v>
      </c>
      <c r="F137" s="32">
        <v>41430</v>
      </c>
      <c r="G137" s="13" t="b">
        <f t="shared" si="2"/>
        <v>0</v>
      </c>
      <c r="H137" s="23"/>
    </row>
    <row r="138" spans="1:8" x14ac:dyDescent="0.25">
      <c r="A138" s="12">
        <v>138</v>
      </c>
      <c r="B138" s="13">
        <v>31</v>
      </c>
      <c r="C138" s="13">
        <v>7</v>
      </c>
      <c r="D138" s="13">
        <v>5</v>
      </c>
      <c r="E138" s="13">
        <v>12</v>
      </c>
      <c r="F138" s="30">
        <v>41435</v>
      </c>
      <c r="G138" s="13" t="b">
        <f t="shared" si="2"/>
        <v>0</v>
      </c>
      <c r="H138" s="22"/>
    </row>
    <row r="139" spans="1:8" x14ac:dyDescent="0.25">
      <c r="A139" s="15">
        <v>139</v>
      </c>
      <c r="B139" s="16">
        <v>39</v>
      </c>
      <c r="C139" s="16">
        <v>11</v>
      </c>
      <c r="D139" s="16">
        <v>4</v>
      </c>
      <c r="E139" s="16">
        <v>25</v>
      </c>
      <c r="F139" s="32">
        <v>41435</v>
      </c>
      <c r="G139" s="13" t="b">
        <f t="shared" si="2"/>
        <v>0</v>
      </c>
      <c r="H139" s="23"/>
    </row>
    <row r="140" spans="1:8" x14ac:dyDescent="0.25">
      <c r="A140" s="12">
        <v>140</v>
      </c>
      <c r="B140" s="13">
        <v>1</v>
      </c>
      <c r="C140" s="13">
        <v>1</v>
      </c>
      <c r="D140" s="13">
        <v>2</v>
      </c>
      <c r="E140" s="13">
        <v>55</v>
      </c>
      <c r="F140" s="30">
        <v>41436</v>
      </c>
      <c r="G140" s="13" t="b">
        <f t="shared" si="2"/>
        <v>0</v>
      </c>
      <c r="H140" s="22"/>
    </row>
    <row r="141" spans="1:8" x14ac:dyDescent="0.25">
      <c r="A141" s="15">
        <v>141</v>
      </c>
      <c r="B141" s="16">
        <v>2</v>
      </c>
      <c r="C141" s="16">
        <v>16</v>
      </c>
      <c r="D141" s="16">
        <v>1</v>
      </c>
      <c r="E141" s="16">
        <v>20</v>
      </c>
      <c r="F141" s="32">
        <v>41437</v>
      </c>
      <c r="G141" s="13" t="b">
        <f t="shared" si="2"/>
        <v>1</v>
      </c>
      <c r="H141" s="23" t="s">
        <v>243</v>
      </c>
    </row>
    <row r="142" spans="1:8" x14ac:dyDescent="0.25">
      <c r="A142" s="12">
        <v>142</v>
      </c>
      <c r="B142" s="13">
        <v>5</v>
      </c>
      <c r="C142" s="13">
        <v>18</v>
      </c>
      <c r="D142" s="13">
        <v>3</v>
      </c>
      <c r="E142" s="13">
        <v>20</v>
      </c>
      <c r="F142" s="30">
        <v>41438</v>
      </c>
      <c r="G142" s="13" t="b">
        <f t="shared" si="2"/>
        <v>0</v>
      </c>
      <c r="H142" s="22"/>
    </row>
    <row r="143" spans="1:8" x14ac:dyDescent="0.25">
      <c r="A143" s="15">
        <v>143</v>
      </c>
      <c r="B143" s="16">
        <v>29</v>
      </c>
      <c r="C143" s="16">
        <v>16</v>
      </c>
      <c r="D143" s="16">
        <v>5</v>
      </c>
      <c r="E143" s="16">
        <v>50</v>
      </c>
      <c r="F143" s="32">
        <v>41438</v>
      </c>
      <c r="G143" s="13" t="b">
        <f t="shared" si="2"/>
        <v>0</v>
      </c>
      <c r="H143" s="23"/>
    </row>
    <row r="144" spans="1:8" x14ac:dyDescent="0.25">
      <c r="A144" s="12">
        <v>144</v>
      </c>
      <c r="B144" s="13">
        <v>30</v>
      </c>
      <c r="C144" s="13">
        <v>6</v>
      </c>
      <c r="D144" s="13">
        <v>6</v>
      </c>
      <c r="E144" s="13">
        <v>60</v>
      </c>
      <c r="F144" s="30">
        <v>41438</v>
      </c>
      <c r="G144" s="13" t="b">
        <f t="shared" si="2"/>
        <v>0</v>
      </c>
      <c r="H144" s="22"/>
    </row>
    <row r="145" spans="1:8" x14ac:dyDescent="0.25">
      <c r="A145" s="15">
        <v>145</v>
      </c>
      <c r="B145" s="16">
        <v>32</v>
      </c>
      <c r="C145" s="16">
        <v>11</v>
      </c>
      <c r="D145" s="16">
        <v>1</v>
      </c>
      <c r="E145" s="16">
        <v>45</v>
      </c>
      <c r="F145" s="32">
        <v>41438</v>
      </c>
      <c r="G145" s="13" t="b">
        <f t="shared" si="2"/>
        <v>0</v>
      </c>
      <c r="H145" s="23"/>
    </row>
    <row r="146" spans="1:8" x14ac:dyDescent="0.25">
      <c r="A146" s="12">
        <v>146</v>
      </c>
      <c r="B146" s="13">
        <v>42</v>
      </c>
      <c r="C146" s="13">
        <v>8</v>
      </c>
      <c r="D146" s="13">
        <v>3</v>
      </c>
      <c r="E146" s="13">
        <v>10</v>
      </c>
      <c r="F146" s="30">
        <v>41438</v>
      </c>
      <c r="G146" s="13" t="b">
        <f t="shared" si="2"/>
        <v>0</v>
      </c>
      <c r="H146" s="22"/>
    </row>
    <row r="147" spans="1:8" x14ac:dyDescent="0.25">
      <c r="A147" s="15">
        <v>147</v>
      </c>
      <c r="B147" s="16">
        <v>39</v>
      </c>
      <c r="C147" s="16">
        <v>11</v>
      </c>
      <c r="D147" s="16">
        <v>2</v>
      </c>
      <c r="E147" s="16">
        <v>20</v>
      </c>
      <c r="F147" s="32">
        <v>41438</v>
      </c>
      <c r="G147" s="13" t="b">
        <f t="shared" si="2"/>
        <v>1</v>
      </c>
      <c r="H147" s="23" t="s">
        <v>244</v>
      </c>
    </row>
    <row r="148" spans="1:8" x14ac:dyDescent="0.25">
      <c r="A148" s="12">
        <v>148</v>
      </c>
      <c r="B148" s="13">
        <v>26</v>
      </c>
      <c r="C148" s="13">
        <v>6</v>
      </c>
      <c r="D148" s="13">
        <v>4</v>
      </c>
      <c r="E148" s="13">
        <v>15</v>
      </c>
      <c r="F148" s="30">
        <v>41439</v>
      </c>
      <c r="G148" s="13" t="b">
        <f t="shared" si="2"/>
        <v>0</v>
      </c>
      <c r="H148" s="22"/>
    </row>
    <row r="149" spans="1:8" x14ac:dyDescent="0.25">
      <c r="A149" s="15">
        <v>149</v>
      </c>
      <c r="B149" s="16">
        <v>28</v>
      </c>
      <c r="C149" s="16">
        <v>6</v>
      </c>
      <c r="D149" s="16">
        <v>6</v>
      </c>
      <c r="E149" s="16">
        <v>20</v>
      </c>
      <c r="F149" s="32">
        <v>41440</v>
      </c>
      <c r="G149" s="13" t="b">
        <f t="shared" si="2"/>
        <v>0</v>
      </c>
      <c r="H149" s="23"/>
    </row>
    <row r="150" spans="1:8" x14ac:dyDescent="0.25">
      <c r="A150" s="12">
        <v>150</v>
      </c>
      <c r="B150" s="13">
        <v>11</v>
      </c>
      <c r="C150" s="13">
        <v>18</v>
      </c>
      <c r="D150" s="13">
        <v>3</v>
      </c>
      <c r="E150" s="13">
        <v>30</v>
      </c>
      <c r="F150" s="30">
        <v>41441</v>
      </c>
      <c r="G150" s="13" t="b">
        <f t="shared" si="2"/>
        <v>0</v>
      </c>
      <c r="H150" s="22"/>
    </row>
    <row r="151" spans="1:8" x14ac:dyDescent="0.25">
      <c r="A151" s="15">
        <v>151</v>
      </c>
      <c r="B151" s="16">
        <v>31</v>
      </c>
      <c r="C151" s="16">
        <v>11</v>
      </c>
      <c r="D151" s="16">
        <v>2</v>
      </c>
      <c r="E151" s="16">
        <v>25</v>
      </c>
      <c r="F151" s="32">
        <v>41442</v>
      </c>
      <c r="G151" s="13" t="b">
        <f t="shared" si="2"/>
        <v>0</v>
      </c>
      <c r="H151" s="23"/>
    </row>
    <row r="152" spans="1:8" x14ac:dyDescent="0.25">
      <c r="A152" s="12">
        <v>152</v>
      </c>
      <c r="B152" s="13">
        <v>8</v>
      </c>
      <c r="C152" s="13">
        <v>18</v>
      </c>
      <c r="D152" s="13">
        <v>2</v>
      </c>
      <c r="E152" s="13">
        <v>30</v>
      </c>
      <c r="F152" s="30">
        <v>41443</v>
      </c>
      <c r="G152" s="13" t="b">
        <f t="shared" si="2"/>
        <v>0</v>
      </c>
      <c r="H152" s="22"/>
    </row>
    <row r="153" spans="1:8" x14ac:dyDescent="0.25">
      <c r="A153" s="15">
        <v>153</v>
      </c>
      <c r="B153" s="16">
        <v>31</v>
      </c>
      <c r="C153" s="16">
        <v>7</v>
      </c>
      <c r="D153" s="16">
        <v>5</v>
      </c>
      <c r="E153" s="16">
        <v>20</v>
      </c>
      <c r="F153" s="32">
        <v>41445</v>
      </c>
      <c r="G153" s="13" t="b">
        <f t="shared" si="2"/>
        <v>0</v>
      </c>
      <c r="H153" s="23"/>
    </row>
    <row r="154" spans="1:8" x14ac:dyDescent="0.25">
      <c r="A154" s="12">
        <v>154</v>
      </c>
      <c r="B154" s="13">
        <v>5</v>
      </c>
      <c r="C154" s="13">
        <v>18</v>
      </c>
      <c r="D154" s="13">
        <v>2</v>
      </c>
      <c r="E154" s="13">
        <v>10</v>
      </c>
      <c r="F154" s="30">
        <v>41446</v>
      </c>
      <c r="G154" s="13" t="b">
        <f t="shared" si="2"/>
        <v>0</v>
      </c>
      <c r="H154" s="22"/>
    </row>
    <row r="155" spans="1:8" x14ac:dyDescent="0.25">
      <c r="A155" s="15">
        <v>155</v>
      </c>
      <c r="B155" s="16">
        <v>30</v>
      </c>
      <c r="C155" s="16">
        <v>2</v>
      </c>
      <c r="D155" s="16">
        <v>4</v>
      </c>
      <c r="E155" s="16">
        <v>100</v>
      </c>
      <c r="F155" s="32">
        <v>41446</v>
      </c>
      <c r="G155" s="13" t="b">
        <f t="shared" si="2"/>
        <v>0</v>
      </c>
      <c r="H155" s="23"/>
    </row>
    <row r="156" spans="1:8" x14ac:dyDescent="0.25">
      <c r="A156" s="12">
        <v>156</v>
      </c>
      <c r="B156" s="13">
        <v>35</v>
      </c>
      <c r="C156" s="13">
        <v>1</v>
      </c>
      <c r="D156" s="13">
        <v>1</v>
      </c>
      <c r="E156" s="13">
        <v>50</v>
      </c>
      <c r="F156" s="30">
        <v>41446</v>
      </c>
      <c r="G156" s="13" t="b">
        <f t="shared" si="2"/>
        <v>0</v>
      </c>
      <c r="H156" s="22"/>
    </row>
    <row r="157" spans="1:8" x14ac:dyDescent="0.25">
      <c r="A157" s="15">
        <v>157</v>
      </c>
      <c r="B157" s="16">
        <v>32</v>
      </c>
      <c r="C157" s="16">
        <v>11</v>
      </c>
      <c r="D157" s="16">
        <v>5</v>
      </c>
      <c r="E157" s="16">
        <v>100</v>
      </c>
      <c r="F157" s="32">
        <v>41446</v>
      </c>
      <c r="G157" s="13" t="b">
        <f t="shared" si="2"/>
        <v>0</v>
      </c>
      <c r="H157" s="23"/>
    </row>
    <row r="158" spans="1:8" x14ac:dyDescent="0.25">
      <c r="A158" s="12">
        <v>158</v>
      </c>
      <c r="B158" s="13">
        <v>28</v>
      </c>
      <c r="C158" s="13">
        <v>4</v>
      </c>
      <c r="D158" s="13">
        <v>3</v>
      </c>
      <c r="E158" s="13">
        <v>50</v>
      </c>
      <c r="F158" s="30">
        <v>41446</v>
      </c>
      <c r="G158" s="13" t="b">
        <f t="shared" si="2"/>
        <v>0</v>
      </c>
      <c r="H158" s="22"/>
    </row>
    <row r="159" spans="1:8" x14ac:dyDescent="0.25">
      <c r="A159" s="15">
        <v>159</v>
      </c>
      <c r="B159" s="16">
        <v>31</v>
      </c>
      <c r="C159" s="16">
        <v>11</v>
      </c>
      <c r="D159" s="16">
        <v>3</v>
      </c>
      <c r="E159" s="16">
        <v>120</v>
      </c>
      <c r="F159" s="32">
        <v>41446</v>
      </c>
      <c r="G159" s="13" t="b">
        <f t="shared" si="2"/>
        <v>0</v>
      </c>
      <c r="H159" s="23"/>
    </row>
    <row r="160" spans="1:8" x14ac:dyDescent="0.25">
      <c r="A160" s="12">
        <v>160</v>
      </c>
      <c r="B160" s="13">
        <v>35</v>
      </c>
      <c r="C160" s="13">
        <v>1</v>
      </c>
      <c r="D160" s="13">
        <v>2</v>
      </c>
      <c r="E160" s="13">
        <v>50</v>
      </c>
      <c r="F160" s="30">
        <v>41446</v>
      </c>
      <c r="G160" s="13" t="b">
        <f t="shared" si="2"/>
        <v>0</v>
      </c>
      <c r="H160" s="22"/>
    </row>
    <row r="161" spans="1:8" x14ac:dyDescent="0.25">
      <c r="A161" s="15">
        <v>161</v>
      </c>
      <c r="B161" s="16">
        <v>27</v>
      </c>
      <c r="C161" s="16">
        <v>15</v>
      </c>
      <c r="D161" s="16">
        <v>5</v>
      </c>
      <c r="E161" s="16">
        <v>120</v>
      </c>
      <c r="F161" s="32">
        <v>41446</v>
      </c>
      <c r="G161" s="13" t="b">
        <f t="shared" si="2"/>
        <v>0</v>
      </c>
      <c r="H161" s="23"/>
    </row>
    <row r="162" spans="1:8" x14ac:dyDescent="0.25">
      <c r="A162" s="12">
        <v>162</v>
      </c>
      <c r="B162" s="13">
        <v>8</v>
      </c>
      <c r="C162" s="13">
        <v>8</v>
      </c>
      <c r="D162" s="13">
        <v>3</v>
      </c>
      <c r="E162" s="13">
        <v>50</v>
      </c>
      <c r="F162" s="30">
        <v>41446</v>
      </c>
      <c r="G162" s="13" t="b">
        <f t="shared" si="2"/>
        <v>0</v>
      </c>
      <c r="H162" s="22"/>
    </row>
    <row r="163" spans="1:8" x14ac:dyDescent="0.25">
      <c r="A163" s="15">
        <v>163</v>
      </c>
      <c r="B163" s="16">
        <v>29</v>
      </c>
      <c r="C163" s="16">
        <v>11</v>
      </c>
      <c r="D163" s="16">
        <v>5</v>
      </c>
      <c r="E163" s="16">
        <v>200</v>
      </c>
      <c r="F163" s="32">
        <v>41446</v>
      </c>
      <c r="G163" s="13" t="b">
        <f t="shared" si="2"/>
        <v>0</v>
      </c>
      <c r="H163" s="23"/>
    </row>
    <row r="164" spans="1:8" x14ac:dyDescent="0.25">
      <c r="A164" s="12">
        <v>164</v>
      </c>
      <c r="B164" s="13">
        <v>30</v>
      </c>
      <c r="C164" s="13">
        <v>6</v>
      </c>
      <c r="D164" s="13">
        <v>2</v>
      </c>
      <c r="E164" s="13">
        <v>120</v>
      </c>
      <c r="F164" s="30">
        <v>41446</v>
      </c>
      <c r="G164" s="13" t="b">
        <f t="shared" si="2"/>
        <v>1</v>
      </c>
      <c r="H164" s="22" t="s">
        <v>242</v>
      </c>
    </row>
    <row r="165" spans="1:8" x14ac:dyDescent="0.25">
      <c r="A165" s="15">
        <v>165</v>
      </c>
      <c r="B165" s="16">
        <v>7</v>
      </c>
      <c r="C165" s="16">
        <v>18</v>
      </c>
      <c r="D165" s="16">
        <v>1</v>
      </c>
      <c r="E165" s="16">
        <v>90</v>
      </c>
      <c r="F165" s="32">
        <v>41446</v>
      </c>
      <c r="G165" s="13" t="b">
        <f t="shared" si="2"/>
        <v>0</v>
      </c>
      <c r="H165" s="23"/>
    </row>
    <row r="166" spans="1:8" x14ac:dyDescent="0.25">
      <c r="A166" s="12">
        <v>166</v>
      </c>
      <c r="B166" s="13">
        <v>27</v>
      </c>
      <c r="C166" s="13">
        <v>15</v>
      </c>
      <c r="D166" s="13">
        <v>5</v>
      </c>
      <c r="E166" s="13">
        <v>120</v>
      </c>
      <c r="F166" s="30">
        <v>41448</v>
      </c>
      <c r="G166" s="13" t="b">
        <f t="shared" si="2"/>
        <v>0</v>
      </c>
      <c r="H166" s="22"/>
    </row>
    <row r="167" spans="1:8" x14ac:dyDescent="0.25">
      <c r="A167" s="15">
        <v>167</v>
      </c>
      <c r="B167" s="16">
        <v>17</v>
      </c>
      <c r="C167" s="16">
        <v>18</v>
      </c>
      <c r="D167" s="16">
        <v>3</v>
      </c>
      <c r="E167" s="16">
        <v>30</v>
      </c>
      <c r="F167" s="32">
        <v>41448</v>
      </c>
      <c r="G167" s="13" t="b">
        <f t="shared" si="2"/>
        <v>0</v>
      </c>
      <c r="H167" s="23"/>
    </row>
    <row r="168" spans="1:8" x14ac:dyDescent="0.25">
      <c r="A168" s="12">
        <v>168</v>
      </c>
      <c r="B168" s="13">
        <v>35</v>
      </c>
      <c r="C168" s="13">
        <v>1</v>
      </c>
      <c r="D168" s="13">
        <v>2</v>
      </c>
      <c r="E168" s="13">
        <v>100</v>
      </c>
      <c r="F168" s="30">
        <v>41448</v>
      </c>
      <c r="G168" s="13" t="b">
        <f t="shared" si="2"/>
        <v>0</v>
      </c>
      <c r="H168" s="22"/>
    </row>
    <row r="169" spans="1:8" x14ac:dyDescent="0.25">
      <c r="A169" s="15">
        <v>169</v>
      </c>
      <c r="B169" s="16">
        <v>3</v>
      </c>
      <c r="C169" s="16">
        <v>10</v>
      </c>
      <c r="D169" s="16">
        <v>3</v>
      </c>
      <c r="E169" s="16">
        <v>200</v>
      </c>
      <c r="F169" s="32">
        <v>41448</v>
      </c>
      <c r="G169" s="13" t="b">
        <f t="shared" si="2"/>
        <v>0</v>
      </c>
      <c r="H169" s="23"/>
    </row>
    <row r="170" spans="1:8" x14ac:dyDescent="0.25">
      <c r="A170" s="12">
        <v>170</v>
      </c>
      <c r="B170" s="13">
        <v>28</v>
      </c>
      <c r="C170" s="13">
        <v>4</v>
      </c>
      <c r="D170" s="13">
        <v>2</v>
      </c>
      <c r="E170" s="13">
        <v>50</v>
      </c>
      <c r="F170" s="30">
        <v>41448</v>
      </c>
      <c r="G170" s="13" t="b">
        <f t="shared" si="2"/>
        <v>1</v>
      </c>
      <c r="H170" s="22" t="s">
        <v>246</v>
      </c>
    </row>
    <row r="171" spans="1:8" x14ac:dyDescent="0.25">
      <c r="A171" s="15">
        <v>171</v>
      </c>
      <c r="B171" s="16">
        <v>32</v>
      </c>
      <c r="C171" s="16">
        <v>11</v>
      </c>
      <c r="D171" s="16">
        <v>1</v>
      </c>
      <c r="E171" s="16">
        <v>60</v>
      </c>
      <c r="F171" s="32">
        <v>41448</v>
      </c>
      <c r="G171" s="13" t="b">
        <f t="shared" si="2"/>
        <v>1</v>
      </c>
      <c r="H171" s="23" t="s">
        <v>247</v>
      </c>
    </row>
    <row r="172" spans="1:8" x14ac:dyDescent="0.25">
      <c r="A172" s="12">
        <v>172</v>
      </c>
      <c r="B172" s="13">
        <v>7</v>
      </c>
      <c r="C172" s="13">
        <v>18</v>
      </c>
      <c r="D172" s="13">
        <v>3</v>
      </c>
      <c r="E172" s="13">
        <v>100</v>
      </c>
      <c r="F172" s="30">
        <v>41449</v>
      </c>
      <c r="G172" s="13" t="b">
        <f t="shared" si="2"/>
        <v>0</v>
      </c>
      <c r="H172" s="22"/>
    </row>
    <row r="173" spans="1:8" x14ac:dyDescent="0.25">
      <c r="A173" s="15">
        <v>173</v>
      </c>
      <c r="B173" s="16">
        <v>1</v>
      </c>
      <c r="C173" s="16">
        <v>7</v>
      </c>
      <c r="D173" s="16">
        <v>3</v>
      </c>
      <c r="E173" s="16">
        <v>40</v>
      </c>
      <c r="F173" s="32">
        <v>41450</v>
      </c>
      <c r="G173" s="13" t="b">
        <f t="shared" si="2"/>
        <v>0</v>
      </c>
      <c r="H173" s="23"/>
    </row>
    <row r="174" spans="1:8" x14ac:dyDescent="0.25">
      <c r="A174" s="12">
        <v>174</v>
      </c>
      <c r="B174" s="13">
        <v>2</v>
      </c>
      <c r="C174" s="13">
        <v>16</v>
      </c>
      <c r="D174" s="13">
        <v>2</v>
      </c>
      <c r="E174" s="13">
        <v>50</v>
      </c>
      <c r="F174" s="30">
        <v>41451</v>
      </c>
      <c r="G174" s="13" t="b">
        <f t="shared" si="2"/>
        <v>0</v>
      </c>
      <c r="H174" s="22"/>
    </row>
    <row r="175" spans="1:8" x14ac:dyDescent="0.25">
      <c r="A175" s="15">
        <v>175</v>
      </c>
      <c r="B175" s="16">
        <v>27</v>
      </c>
      <c r="C175" s="16">
        <v>15</v>
      </c>
      <c r="D175" s="16">
        <v>2</v>
      </c>
      <c r="E175" s="16">
        <v>100</v>
      </c>
      <c r="F175" s="32">
        <v>41452</v>
      </c>
      <c r="G175" s="13" t="b">
        <f t="shared" si="2"/>
        <v>0</v>
      </c>
      <c r="H175" s="23"/>
    </row>
    <row r="176" spans="1:8" x14ac:dyDescent="0.25">
      <c r="A176" s="12">
        <v>176</v>
      </c>
      <c r="B176" s="13">
        <v>37</v>
      </c>
      <c r="C176" s="13">
        <v>4</v>
      </c>
      <c r="D176" s="13">
        <v>1</v>
      </c>
      <c r="E176" s="13">
        <v>50</v>
      </c>
      <c r="F176" s="30">
        <v>41453</v>
      </c>
      <c r="G176" s="13" t="b">
        <f t="shared" si="2"/>
        <v>0</v>
      </c>
      <c r="H176" s="22"/>
    </row>
    <row r="177" spans="1:8" x14ac:dyDescent="0.25">
      <c r="A177" s="15">
        <v>177</v>
      </c>
      <c r="B177" s="16">
        <v>30</v>
      </c>
      <c r="C177" s="16">
        <v>6</v>
      </c>
      <c r="D177" s="16">
        <v>1</v>
      </c>
      <c r="E177" s="16">
        <v>90</v>
      </c>
      <c r="F177" s="32">
        <v>41446</v>
      </c>
      <c r="G177" s="13" t="b">
        <f t="shared" si="2"/>
        <v>1</v>
      </c>
      <c r="H177" s="23" t="s">
        <v>242</v>
      </c>
    </row>
    <row r="178" spans="1:8" x14ac:dyDescent="0.25">
      <c r="A178" s="12">
        <v>178</v>
      </c>
      <c r="B178" s="13">
        <v>7</v>
      </c>
      <c r="C178" s="13">
        <v>18</v>
      </c>
      <c r="D178" s="13">
        <v>3</v>
      </c>
      <c r="E178" s="13">
        <v>90</v>
      </c>
      <c r="F178" s="30">
        <v>41446</v>
      </c>
      <c r="G178" s="13" t="b">
        <f t="shared" si="2"/>
        <v>0</v>
      </c>
      <c r="H178" s="22"/>
    </row>
    <row r="179" spans="1:8" x14ac:dyDescent="0.25">
      <c r="A179" s="15">
        <v>179</v>
      </c>
      <c r="B179" s="16">
        <v>27</v>
      </c>
      <c r="C179" s="16">
        <v>15</v>
      </c>
      <c r="D179" s="16">
        <v>1</v>
      </c>
      <c r="E179" s="16">
        <v>120</v>
      </c>
      <c r="F179" s="32">
        <v>41448</v>
      </c>
      <c r="G179" s="13" t="b">
        <f t="shared" si="2"/>
        <v>0</v>
      </c>
      <c r="H179" s="23"/>
    </row>
    <row r="180" spans="1:8" x14ac:dyDescent="0.25">
      <c r="A180" s="12">
        <v>180</v>
      </c>
      <c r="B180" s="13">
        <v>17</v>
      </c>
      <c r="C180" s="13">
        <v>18</v>
      </c>
      <c r="D180" s="13">
        <v>5</v>
      </c>
      <c r="E180" s="13">
        <v>30</v>
      </c>
      <c r="F180" s="30">
        <v>41448</v>
      </c>
      <c r="G180" s="13" t="b">
        <f t="shared" si="2"/>
        <v>0</v>
      </c>
      <c r="H180" s="22"/>
    </row>
    <row r="181" spans="1:8" x14ac:dyDescent="0.25">
      <c r="A181" s="15">
        <v>181</v>
      </c>
      <c r="B181" s="16">
        <v>35</v>
      </c>
      <c r="C181" s="16">
        <v>1</v>
      </c>
      <c r="D181" s="16">
        <v>1</v>
      </c>
      <c r="E181" s="16">
        <v>100</v>
      </c>
      <c r="F181" s="32">
        <v>41448</v>
      </c>
      <c r="G181" s="13" t="b">
        <f t="shared" si="2"/>
        <v>0</v>
      </c>
      <c r="H181" s="23"/>
    </row>
    <row r="182" spans="1:8" x14ac:dyDescent="0.25">
      <c r="A182" s="12">
        <v>182</v>
      </c>
      <c r="B182" s="13">
        <v>3</v>
      </c>
      <c r="C182" s="13">
        <v>10</v>
      </c>
      <c r="D182" s="13">
        <v>2</v>
      </c>
      <c r="E182" s="13">
        <v>200</v>
      </c>
      <c r="F182" s="30">
        <v>41448</v>
      </c>
      <c r="G182" s="13" t="b">
        <f t="shared" si="2"/>
        <v>0</v>
      </c>
      <c r="H182" s="22"/>
    </row>
    <row r="183" spans="1:8" x14ac:dyDescent="0.25">
      <c r="A183" s="15">
        <v>183</v>
      </c>
      <c r="B183" s="16">
        <v>28</v>
      </c>
      <c r="C183" s="16">
        <v>4</v>
      </c>
      <c r="D183" s="16">
        <v>4</v>
      </c>
      <c r="E183" s="16">
        <v>50</v>
      </c>
      <c r="F183" s="32">
        <v>41448</v>
      </c>
      <c r="G183" s="13" t="b">
        <f t="shared" si="2"/>
        <v>0</v>
      </c>
      <c r="H183" s="23"/>
    </row>
    <row r="184" spans="1:8" x14ac:dyDescent="0.25">
      <c r="A184" s="12">
        <v>184</v>
      </c>
      <c r="B184" s="13">
        <v>32</v>
      </c>
      <c r="C184" s="13">
        <v>11</v>
      </c>
      <c r="D184" s="13">
        <v>1</v>
      </c>
      <c r="E184" s="13">
        <v>60</v>
      </c>
      <c r="F184" s="30">
        <v>41448</v>
      </c>
      <c r="G184" s="13" t="b">
        <f t="shared" si="2"/>
        <v>0</v>
      </c>
      <c r="H184" s="22"/>
    </row>
    <row r="185" spans="1:8" x14ac:dyDescent="0.25">
      <c r="A185" s="15">
        <v>185</v>
      </c>
      <c r="B185" s="16">
        <v>7</v>
      </c>
      <c r="C185" s="16">
        <v>18</v>
      </c>
      <c r="D185" s="16">
        <v>4</v>
      </c>
      <c r="E185" s="16">
        <v>100</v>
      </c>
      <c r="F185" s="32">
        <v>41449</v>
      </c>
      <c r="G185" s="13" t="b">
        <f t="shared" si="2"/>
        <v>0</v>
      </c>
      <c r="H185" s="23"/>
    </row>
    <row r="186" spans="1:8" x14ac:dyDescent="0.25">
      <c r="A186" s="12">
        <v>186</v>
      </c>
      <c r="B186" s="13">
        <v>1</v>
      </c>
      <c r="C186" s="13">
        <v>7</v>
      </c>
      <c r="D186" s="13">
        <v>6</v>
      </c>
      <c r="E186" s="13">
        <v>40</v>
      </c>
      <c r="F186" s="30">
        <v>41450</v>
      </c>
      <c r="G186" s="13" t="b">
        <f t="shared" si="2"/>
        <v>0</v>
      </c>
      <c r="H186" s="22"/>
    </row>
    <row r="187" spans="1:8" x14ac:dyDescent="0.25">
      <c r="A187" s="15">
        <v>187</v>
      </c>
      <c r="B187" s="16">
        <v>2</v>
      </c>
      <c r="C187" s="16">
        <v>16</v>
      </c>
      <c r="D187" s="16">
        <v>4</v>
      </c>
      <c r="E187" s="16">
        <v>50</v>
      </c>
      <c r="F187" s="32">
        <v>41451</v>
      </c>
      <c r="G187" s="13" t="b">
        <f t="shared" si="2"/>
        <v>0</v>
      </c>
      <c r="H187" s="23"/>
    </row>
    <row r="188" spans="1:8" x14ac:dyDescent="0.25">
      <c r="A188" s="12">
        <v>188</v>
      </c>
      <c r="B188" s="13">
        <v>27</v>
      </c>
      <c r="C188" s="13">
        <v>15</v>
      </c>
      <c r="D188" s="13">
        <v>6</v>
      </c>
      <c r="E188" s="13">
        <v>100</v>
      </c>
      <c r="F188" s="30">
        <v>41452</v>
      </c>
      <c r="G188" s="13" t="b">
        <f t="shared" si="2"/>
        <v>0</v>
      </c>
      <c r="H188" s="22"/>
    </row>
    <row r="189" spans="1:8" x14ac:dyDescent="0.25">
      <c r="A189" s="2">
        <v>189</v>
      </c>
      <c r="B189" s="3">
        <v>37</v>
      </c>
      <c r="C189" s="3">
        <v>4</v>
      </c>
      <c r="D189" s="3">
        <v>2</v>
      </c>
      <c r="E189" s="3">
        <v>50</v>
      </c>
      <c r="F189" s="27">
        <v>41453</v>
      </c>
      <c r="G189" s="13" t="b">
        <f t="shared" si="2"/>
        <v>0</v>
      </c>
      <c r="H189" s="28"/>
    </row>
  </sheetData>
  <dataValidations count="1">
    <dataValidation type="list" allowBlank="1" showInputMessage="1" showErrorMessage="1" sqref="H2:H189">
      <formula1>MotifRefus</formula1>
    </dataValidation>
  </dataValidation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10"/>
  <sheetViews>
    <sheetView workbookViewId="0">
      <selection activeCell="A3" sqref="A3:A8"/>
    </sheetView>
  </sheetViews>
  <sheetFormatPr baseColWidth="10" defaultRowHeight="15" x14ac:dyDescent="0.25"/>
  <cols>
    <col min="1" max="1" width="27.5703125" bestFit="1" customWidth="1"/>
  </cols>
  <sheetData>
    <row r="1" spans="1:1" x14ac:dyDescent="0.25">
      <c r="A1" t="s">
        <v>321</v>
      </c>
    </row>
    <row r="2" spans="1:1" x14ac:dyDescent="0.25">
      <c r="A2" s="22"/>
    </row>
    <row r="3" spans="1:1" x14ac:dyDescent="0.25">
      <c r="A3" s="23" t="s">
        <v>242</v>
      </c>
    </row>
    <row r="4" spans="1:1" x14ac:dyDescent="0.25">
      <c r="A4" s="23" t="s">
        <v>243</v>
      </c>
    </row>
    <row r="5" spans="1:1" x14ac:dyDescent="0.25">
      <c r="A5" s="23" t="s">
        <v>244</v>
      </c>
    </row>
    <row r="6" spans="1:1" x14ac:dyDescent="0.25">
      <c r="A6" s="23" t="s">
        <v>245</v>
      </c>
    </row>
    <row r="7" spans="1:1" x14ac:dyDescent="0.25">
      <c r="A7" s="22" t="s">
        <v>246</v>
      </c>
    </row>
    <row r="8" spans="1:1" x14ac:dyDescent="0.25">
      <c r="A8" s="23" t="s">
        <v>247</v>
      </c>
    </row>
    <row r="9" spans="1:1" x14ac:dyDescent="0.25">
      <c r="A9" s="40" t="s">
        <v>322</v>
      </c>
    </row>
    <row r="10" spans="1:1" x14ac:dyDescent="0.25">
      <c r="A10" s="40" t="s">
        <v>323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E666"/>
  <sheetViews>
    <sheetView workbookViewId="0">
      <selection activeCell="E18" sqref="E18"/>
    </sheetView>
  </sheetViews>
  <sheetFormatPr baseColWidth="10" defaultRowHeight="15" x14ac:dyDescent="0.25"/>
  <cols>
    <col min="1" max="1" width="10.5703125" bestFit="1" customWidth="1"/>
    <col min="2" max="2" width="10.7109375" bestFit="1" customWidth="1"/>
    <col min="3" max="3" width="13.140625" bestFit="1" customWidth="1"/>
    <col min="4" max="4" width="17.42578125" customWidth="1"/>
    <col min="5" max="5" width="16.7109375" customWidth="1"/>
  </cols>
  <sheetData>
    <row r="1" spans="1:5" x14ac:dyDescent="0.25">
      <c r="A1" s="9" t="s">
        <v>306</v>
      </c>
      <c r="B1" s="10" t="s">
        <v>307</v>
      </c>
      <c r="C1" s="10" t="s">
        <v>308</v>
      </c>
      <c r="D1" s="10" t="s">
        <v>309</v>
      </c>
      <c r="E1" s="11" t="s">
        <v>310</v>
      </c>
    </row>
    <row r="2" spans="1:5" x14ac:dyDescent="0.25">
      <c r="A2" s="12">
        <v>200201</v>
      </c>
      <c r="B2" s="30">
        <v>40877</v>
      </c>
      <c r="C2" s="13">
        <v>1</v>
      </c>
      <c r="D2" s="13">
        <v>3230</v>
      </c>
      <c r="E2" s="22" t="s">
        <v>311</v>
      </c>
    </row>
    <row r="3" spans="1:5" x14ac:dyDescent="0.25">
      <c r="A3" s="15">
        <v>200202</v>
      </c>
      <c r="B3" s="32">
        <v>40877</v>
      </c>
      <c r="C3" s="16">
        <v>1</v>
      </c>
      <c r="D3" s="16">
        <v>1499</v>
      </c>
      <c r="E3" s="23" t="s">
        <v>312</v>
      </c>
    </row>
    <row r="4" spans="1:5" x14ac:dyDescent="0.25">
      <c r="A4" s="12">
        <v>200203</v>
      </c>
      <c r="B4" s="30">
        <v>40877</v>
      </c>
      <c r="C4" s="13">
        <v>1</v>
      </c>
      <c r="D4" s="13">
        <v>1268.9000000000001</v>
      </c>
      <c r="E4" s="22" t="s">
        <v>313</v>
      </c>
    </row>
    <row r="5" spans="1:5" x14ac:dyDescent="0.25">
      <c r="A5" s="15">
        <v>200204</v>
      </c>
      <c r="B5" s="32">
        <v>40877</v>
      </c>
      <c r="C5" s="16">
        <v>1</v>
      </c>
      <c r="D5" s="16">
        <v>1560</v>
      </c>
      <c r="E5" s="23" t="s">
        <v>311</v>
      </c>
    </row>
    <row r="6" spans="1:5" x14ac:dyDescent="0.25">
      <c r="A6" s="12">
        <v>200205</v>
      </c>
      <c r="B6" s="30">
        <v>40877</v>
      </c>
      <c r="C6" s="13">
        <v>2</v>
      </c>
      <c r="D6" s="13">
        <v>2169</v>
      </c>
      <c r="E6" s="22" t="s">
        <v>312</v>
      </c>
    </row>
    <row r="7" spans="1:5" x14ac:dyDescent="0.25">
      <c r="A7" s="15">
        <v>200206</v>
      </c>
      <c r="B7" s="32">
        <v>40882</v>
      </c>
      <c r="C7" s="16">
        <v>1</v>
      </c>
      <c r="D7" s="16">
        <v>789.5</v>
      </c>
      <c r="E7" s="23" t="s">
        <v>313</v>
      </c>
    </row>
    <row r="8" spans="1:5" x14ac:dyDescent="0.25">
      <c r="A8" s="12">
        <v>200207</v>
      </c>
      <c r="B8" s="30">
        <v>40884</v>
      </c>
      <c r="C8" s="13">
        <v>1</v>
      </c>
      <c r="D8" s="13">
        <v>1320</v>
      </c>
      <c r="E8" s="22" t="s">
        <v>311</v>
      </c>
    </row>
    <row r="9" spans="1:5" x14ac:dyDescent="0.25">
      <c r="A9" s="15">
        <v>200208</v>
      </c>
      <c r="B9" s="32">
        <v>40889</v>
      </c>
      <c r="C9" s="16">
        <v>3</v>
      </c>
      <c r="D9" s="16">
        <v>2320</v>
      </c>
      <c r="E9" s="23" t="s">
        <v>312</v>
      </c>
    </row>
    <row r="10" spans="1:5" x14ac:dyDescent="0.25">
      <c r="A10" s="12">
        <v>200209</v>
      </c>
      <c r="B10" s="30">
        <v>40895</v>
      </c>
      <c r="C10" s="13">
        <v>1</v>
      </c>
      <c r="D10" s="13">
        <v>2125</v>
      </c>
      <c r="E10" s="22" t="s">
        <v>313</v>
      </c>
    </row>
    <row r="11" spans="1:5" x14ac:dyDescent="0.25">
      <c r="A11" s="15">
        <v>200210</v>
      </c>
      <c r="B11" s="32">
        <v>40897</v>
      </c>
      <c r="C11" s="16">
        <v>1</v>
      </c>
      <c r="D11" s="16">
        <v>1965.8</v>
      </c>
      <c r="E11" s="23" t="s">
        <v>311</v>
      </c>
    </row>
    <row r="12" spans="1:5" x14ac:dyDescent="0.25">
      <c r="A12" s="12">
        <v>200311</v>
      </c>
      <c r="B12" s="30">
        <v>40912</v>
      </c>
      <c r="C12" s="13">
        <v>2</v>
      </c>
      <c r="D12" s="13">
        <v>458</v>
      </c>
      <c r="E12" s="22" t="s">
        <v>312</v>
      </c>
    </row>
    <row r="13" spans="1:5" x14ac:dyDescent="0.25">
      <c r="A13" s="15">
        <v>200312</v>
      </c>
      <c r="B13" s="32">
        <v>40912</v>
      </c>
      <c r="C13" s="16">
        <v>2</v>
      </c>
      <c r="D13" s="16">
        <v>854</v>
      </c>
      <c r="E13" s="23" t="s">
        <v>313</v>
      </c>
    </row>
    <row r="14" spans="1:5" x14ac:dyDescent="0.25">
      <c r="A14" s="12">
        <v>200313</v>
      </c>
      <c r="B14" s="30">
        <v>40912</v>
      </c>
      <c r="C14" s="13">
        <v>1</v>
      </c>
      <c r="D14" s="13">
        <v>321.2</v>
      </c>
      <c r="E14" s="22" t="s">
        <v>311</v>
      </c>
    </row>
    <row r="15" spans="1:5" x14ac:dyDescent="0.25">
      <c r="A15" s="15">
        <v>200314</v>
      </c>
      <c r="B15" s="32">
        <v>40913</v>
      </c>
      <c r="C15" s="16">
        <v>1</v>
      </c>
      <c r="D15" s="16">
        <v>721.2</v>
      </c>
      <c r="E15" s="23" t="s">
        <v>311</v>
      </c>
    </row>
    <row r="16" spans="1:5" x14ac:dyDescent="0.25">
      <c r="A16" s="12">
        <v>200315</v>
      </c>
      <c r="B16" s="30">
        <v>40914</v>
      </c>
      <c r="C16" s="13">
        <v>3</v>
      </c>
      <c r="D16" s="13">
        <v>252.8</v>
      </c>
      <c r="E16" s="22" t="s">
        <v>312</v>
      </c>
    </row>
    <row r="17" spans="1:5" x14ac:dyDescent="0.25">
      <c r="A17" s="15">
        <v>200316</v>
      </c>
      <c r="B17" s="32">
        <v>40914</v>
      </c>
      <c r="C17" s="16">
        <v>3</v>
      </c>
      <c r="D17" s="16">
        <v>523</v>
      </c>
      <c r="E17" s="23" t="s">
        <v>311</v>
      </c>
    </row>
    <row r="18" spans="1:5" x14ac:dyDescent="0.25">
      <c r="A18" s="12">
        <v>200317</v>
      </c>
      <c r="B18" s="30">
        <v>40915</v>
      </c>
      <c r="C18" s="13">
        <v>1</v>
      </c>
      <c r="D18" s="13">
        <v>921</v>
      </c>
      <c r="E18" s="22" t="s">
        <v>311</v>
      </c>
    </row>
    <row r="19" spans="1:5" x14ac:dyDescent="0.25">
      <c r="A19" s="15">
        <v>200318</v>
      </c>
      <c r="B19" s="32">
        <v>40915</v>
      </c>
      <c r="C19" s="16">
        <v>1</v>
      </c>
      <c r="D19" s="16">
        <v>657.8</v>
      </c>
      <c r="E19" s="23" t="s">
        <v>312</v>
      </c>
    </row>
    <row r="20" spans="1:5" x14ac:dyDescent="0.25">
      <c r="A20" s="12">
        <v>200319</v>
      </c>
      <c r="B20" s="30">
        <v>40916</v>
      </c>
      <c r="C20" s="13">
        <v>2</v>
      </c>
      <c r="D20" s="13">
        <v>457.8</v>
      </c>
      <c r="E20" s="22" t="s">
        <v>313</v>
      </c>
    </row>
    <row r="21" spans="1:5" x14ac:dyDescent="0.25">
      <c r="A21" s="15">
        <v>200320</v>
      </c>
      <c r="B21" s="32">
        <v>40916</v>
      </c>
      <c r="C21" s="16">
        <v>2</v>
      </c>
      <c r="D21" s="16">
        <v>290</v>
      </c>
      <c r="E21" s="23" t="s">
        <v>312</v>
      </c>
    </row>
    <row r="22" spans="1:5" x14ac:dyDescent="0.25">
      <c r="A22" s="12">
        <v>200321</v>
      </c>
      <c r="B22" s="30">
        <v>40917</v>
      </c>
      <c r="C22" s="13">
        <v>1</v>
      </c>
      <c r="D22" s="13">
        <v>563</v>
      </c>
      <c r="E22" s="22" t="s">
        <v>312</v>
      </c>
    </row>
    <row r="23" spans="1:5" x14ac:dyDescent="0.25">
      <c r="A23" s="15">
        <v>200322</v>
      </c>
      <c r="B23" s="32">
        <v>40917</v>
      </c>
      <c r="C23" s="16">
        <v>1</v>
      </c>
      <c r="D23" s="16">
        <v>328</v>
      </c>
      <c r="E23" s="23" t="s">
        <v>312</v>
      </c>
    </row>
    <row r="24" spans="1:5" x14ac:dyDescent="0.25">
      <c r="A24" s="12">
        <v>200323</v>
      </c>
      <c r="B24" s="30">
        <v>40917</v>
      </c>
      <c r="C24" s="13">
        <v>3</v>
      </c>
      <c r="D24" s="13">
        <v>129</v>
      </c>
      <c r="E24" s="22" t="s">
        <v>313</v>
      </c>
    </row>
    <row r="25" spans="1:5" x14ac:dyDescent="0.25">
      <c r="A25" s="15">
        <v>200324</v>
      </c>
      <c r="B25" s="32">
        <v>40918</v>
      </c>
      <c r="C25" s="16">
        <v>3</v>
      </c>
      <c r="D25" s="16">
        <v>250</v>
      </c>
      <c r="E25" s="23" t="s">
        <v>313</v>
      </c>
    </row>
    <row r="26" spans="1:5" x14ac:dyDescent="0.25">
      <c r="A26" s="12">
        <v>200325</v>
      </c>
      <c r="B26" s="30">
        <v>40918</v>
      </c>
      <c r="C26" s="13">
        <v>1</v>
      </c>
      <c r="D26" s="13">
        <v>47.8</v>
      </c>
      <c r="E26" s="22" t="s">
        <v>313</v>
      </c>
    </row>
    <row r="27" spans="1:5" x14ac:dyDescent="0.25">
      <c r="A27" s="15">
        <v>200326</v>
      </c>
      <c r="B27" s="32">
        <v>40919</v>
      </c>
      <c r="C27" s="16">
        <v>1</v>
      </c>
      <c r="D27" s="16">
        <v>47.8</v>
      </c>
      <c r="E27" s="23" t="s">
        <v>313</v>
      </c>
    </row>
    <row r="28" spans="1:5" x14ac:dyDescent="0.25">
      <c r="A28" s="12">
        <v>200327</v>
      </c>
      <c r="B28" s="30">
        <v>40919</v>
      </c>
      <c r="C28" s="13">
        <v>2</v>
      </c>
      <c r="D28" s="13">
        <v>99.7</v>
      </c>
      <c r="E28" s="22" t="s">
        <v>311</v>
      </c>
    </row>
    <row r="29" spans="1:5" x14ac:dyDescent="0.25">
      <c r="A29" s="15">
        <v>200328</v>
      </c>
      <c r="B29" s="32">
        <v>40919</v>
      </c>
      <c r="C29" s="16">
        <v>1</v>
      </c>
      <c r="D29" s="16">
        <v>129</v>
      </c>
      <c r="E29" s="23" t="s">
        <v>312</v>
      </c>
    </row>
    <row r="30" spans="1:5" x14ac:dyDescent="0.25">
      <c r="A30" s="12">
        <v>200329</v>
      </c>
      <c r="B30" s="30">
        <v>40919</v>
      </c>
      <c r="C30" s="13">
        <v>3</v>
      </c>
      <c r="D30" s="13">
        <v>651.4</v>
      </c>
      <c r="E30" s="22" t="s">
        <v>313</v>
      </c>
    </row>
    <row r="31" spans="1:5" x14ac:dyDescent="0.25">
      <c r="A31" s="15">
        <v>200330</v>
      </c>
      <c r="B31" s="32">
        <v>40919</v>
      </c>
      <c r="C31" s="16">
        <v>1</v>
      </c>
      <c r="D31" s="16">
        <v>457.8</v>
      </c>
      <c r="E31" s="23" t="s">
        <v>311</v>
      </c>
    </row>
    <row r="32" spans="1:5" x14ac:dyDescent="0.25">
      <c r="A32" s="12">
        <v>200331</v>
      </c>
      <c r="B32" s="30">
        <v>40920</v>
      </c>
      <c r="C32" s="13">
        <v>2</v>
      </c>
      <c r="D32" s="13">
        <v>125.4</v>
      </c>
      <c r="E32" s="22" t="s">
        <v>312</v>
      </c>
    </row>
    <row r="33" spans="1:5" x14ac:dyDescent="0.25">
      <c r="A33" s="15">
        <v>200332</v>
      </c>
      <c r="B33" s="32">
        <v>40920</v>
      </c>
      <c r="C33" s="16">
        <v>1</v>
      </c>
      <c r="D33" s="16">
        <v>129</v>
      </c>
      <c r="E33" s="23" t="s">
        <v>313</v>
      </c>
    </row>
    <row r="34" spans="1:5" x14ac:dyDescent="0.25">
      <c r="A34" s="12">
        <v>200333</v>
      </c>
      <c r="B34" s="30">
        <v>40920</v>
      </c>
      <c r="C34" s="13">
        <v>3</v>
      </c>
      <c r="D34" s="13">
        <v>651.4</v>
      </c>
      <c r="E34" s="22" t="s">
        <v>311</v>
      </c>
    </row>
    <row r="35" spans="1:5" x14ac:dyDescent="0.25">
      <c r="A35" s="15">
        <v>200334</v>
      </c>
      <c r="B35" s="32">
        <v>40920</v>
      </c>
      <c r="C35" s="16">
        <v>1</v>
      </c>
      <c r="D35" s="16">
        <v>457.8</v>
      </c>
      <c r="E35" s="23" t="s">
        <v>312</v>
      </c>
    </row>
    <row r="36" spans="1:5" x14ac:dyDescent="0.25">
      <c r="A36" s="12">
        <v>200335</v>
      </c>
      <c r="B36" s="30">
        <v>40920</v>
      </c>
      <c r="C36" s="13">
        <v>2</v>
      </c>
      <c r="D36" s="13">
        <v>97.8</v>
      </c>
      <c r="E36" s="22" t="s">
        <v>313</v>
      </c>
    </row>
    <row r="37" spans="1:5" x14ac:dyDescent="0.25">
      <c r="A37" s="15">
        <v>200336</v>
      </c>
      <c r="B37" s="32">
        <v>40921</v>
      </c>
      <c r="C37" s="16">
        <v>2</v>
      </c>
      <c r="D37" s="16">
        <v>97.8</v>
      </c>
      <c r="E37" s="23" t="s">
        <v>311</v>
      </c>
    </row>
    <row r="38" spans="1:5" x14ac:dyDescent="0.25">
      <c r="A38" s="12">
        <v>200337</v>
      </c>
      <c r="B38" s="30">
        <v>40921</v>
      </c>
      <c r="C38" s="13">
        <v>1</v>
      </c>
      <c r="D38" s="13">
        <v>832</v>
      </c>
      <c r="E38" s="22" t="s">
        <v>312</v>
      </c>
    </row>
    <row r="39" spans="1:5" x14ac:dyDescent="0.25">
      <c r="A39" s="15">
        <v>200338</v>
      </c>
      <c r="B39" s="32">
        <v>40922</v>
      </c>
      <c r="C39" s="16">
        <v>1</v>
      </c>
      <c r="D39" s="16">
        <v>312</v>
      </c>
      <c r="E39" s="23" t="s">
        <v>313</v>
      </c>
    </row>
    <row r="40" spans="1:5" x14ac:dyDescent="0.25">
      <c r="A40" s="12">
        <v>200339</v>
      </c>
      <c r="B40" s="30">
        <v>40922</v>
      </c>
      <c r="C40" s="13">
        <v>1</v>
      </c>
      <c r="D40" s="13">
        <v>58.7</v>
      </c>
      <c r="E40" s="22" t="s">
        <v>311</v>
      </c>
    </row>
    <row r="41" spans="1:5" x14ac:dyDescent="0.25">
      <c r="A41" s="15">
        <v>200340</v>
      </c>
      <c r="B41" s="32">
        <v>40923</v>
      </c>
      <c r="C41" s="16">
        <v>1</v>
      </c>
      <c r="D41" s="16">
        <v>32</v>
      </c>
      <c r="E41" s="23" t="s">
        <v>311</v>
      </c>
    </row>
    <row r="42" spans="1:5" x14ac:dyDescent="0.25">
      <c r="A42" s="12">
        <v>200341</v>
      </c>
      <c r="B42" s="30">
        <v>40923</v>
      </c>
      <c r="C42" s="13">
        <v>1</v>
      </c>
      <c r="D42" s="13">
        <v>61.5</v>
      </c>
      <c r="E42" s="22" t="s">
        <v>312</v>
      </c>
    </row>
    <row r="43" spans="1:5" x14ac:dyDescent="0.25">
      <c r="A43" s="15">
        <v>200342</v>
      </c>
      <c r="B43" s="32">
        <v>40924</v>
      </c>
      <c r="C43" s="16">
        <v>1</v>
      </c>
      <c r="D43" s="16">
        <v>61.5</v>
      </c>
      <c r="E43" s="23" t="s">
        <v>311</v>
      </c>
    </row>
    <row r="44" spans="1:5" x14ac:dyDescent="0.25">
      <c r="A44" s="12">
        <v>200343</v>
      </c>
      <c r="B44" s="30">
        <v>40924</v>
      </c>
      <c r="C44" s="13">
        <v>3</v>
      </c>
      <c r="D44" s="13">
        <v>89.7</v>
      </c>
      <c r="E44" s="22" t="s">
        <v>311</v>
      </c>
    </row>
    <row r="45" spans="1:5" x14ac:dyDescent="0.25">
      <c r="A45" s="15">
        <v>200344</v>
      </c>
      <c r="B45" s="32">
        <v>40925</v>
      </c>
      <c r="C45" s="16">
        <v>3</v>
      </c>
      <c r="D45" s="16">
        <v>89.7</v>
      </c>
      <c r="E45" s="23" t="s">
        <v>312</v>
      </c>
    </row>
    <row r="46" spans="1:5" x14ac:dyDescent="0.25">
      <c r="A46" s="12">
        <v>200345</v>
      </c>
      <c r="B46" s="30">
        <v>40925</v>
      </c>
      <c r="C46" s="13">
        <v>3</v>
      </c>
      <c r="D46" s="13">
        <v>35</v>
      </c>
      <c r="E46" s="22" t="s">
        <v>313</v>
      </c>
    </row>
    <row r="47" spans="1:5" x14ac:dyDescent="0.25">
      <c r="A47" s="15">
        <v>200346</v>
      </c>
      <c r="B47" s="32">
        <v>40926</v>
      </c>
      <c r="C47" s="16">
        <v>3</v>
      </c>
      <c r="D47" s="16">
        <v>35</v>
      </c>
      <c r="E47" s="23" t="s">
        <v>312</v>
      </c>
    </row>
    <row r="48" spans="1:5" x14ac:dyDescent="0.25">
      <c r="A48" s="12">
        <v>200347</v>
      </c>
      <c r="B48" s="30">
        <v>40926</v>
      </c>
      <c r="C48" s="13">
        <v>3</v>
      </c>
      <c r="D48" s="13">
        <v>547.79999999999995</v>
      </c>
      <c r="E48" s="22" t="s">
        <v>312</v>
      </c>
    </row>
    <row r="49" spans="1:5" x14ac:dyDescent="0.25">
      <c r="A49" s="15">
        <v>200348</v>
      </c>
      <c r="B49" s="32">
        <v>40927</v>
      </c>
      <c r="C49" s="16">
        <v>3</v>
      </c>
      <c r="D49" s="16">
        <v>22.3</v>
      </c>
      <c r="E49" s="23" t="s">
        <v>312</v>
      </c>
    </row>
    <row r="50" spans="1:5" x14ac:dyDescent="0.25">
      <c r="A50" s="12">
        <v>200349</v>
      </c>
      <c r="B50" s="30">
        <v>40927</v>
      </c>
      <c r="C50" s="13">
        <v>1</v>
      </c>
      <c r="D50" s="13">
        <v>69</v>
      </c>
      <c r="E50" s="22" t="s">
        <v>313</v>
      </c>
    </row>
    <row r="51" spans="1:5" x14ac:dyDescent="0.25">
      <c r="A51" s="15">
        <v>200350</v>
      </c>
      <c r="B51" s="32">
        <v>40928</v>
      </c>
      <c r="C51" s="16">
        <v>1</v>
      </c>
      <c r="D51" s="16">
        <v>69</v>
      </c>
      <c r="E51" s="23" t="s">
        <v>311</v>
      </c>
    </row>
    <row r="52" spans="1:5" x14ac:dyDescent="0.25">
      <c r="A52" s="12">
        <v>200351</v>
      </c>
      <c r="B52" s="30">
        <v>40928</v>
      </c>
      <c r="C52" s="13">
        <v>2</v>
      </c>
      <c r="D52" s="13">
        <v>314.5</v>
      </c>
      <c r="E52" s="22" t="s">
        <v>312</v>
      </c>
    </row>
    <row r="53" spans="1:5" x14ac:dyDescent="0.25">
      <c r="A53" s="15">
        <v>200352</v>
      </c>
      <c r="B53" s="32">
        <v>40929</v>
      </c>
      <c r="C53" s="16">
        <v>2</v>
      </c>
      <c r="D53" s="16">
        <v>314.5</v>
      </c>
      <c r="E53" s="23" t="s">
        <v>313</v>
      </c>
    </row>
    <row r="54" spans="1:5" x14ac:dyDescent="0.25">
      <c r="A54" s="12">
        <v>200353</v>
      </c>
      <c r="B54" s="30">
        <v>40929</v>
      </c>
      <c r="C54" s="13">
        <v>1</v>
      </c>
      <c r="D54" s="13">
        <v>230</v>
      </c>
      <c r="E54" s="22" t="s">
        <v>311</v>
      </c>
    </row>
    <row r="55" spans="1:5" x14ac:dyDescent="0.25">
      <c r="A55" s="15">
        <v>200354</v>
      </c>
      <c r="B55" s="32">
        <v>40930</v>
      </c>
      <c r="C55" s="16">
        <v>1</v>
      </c>
      <c r="D55" s="16">
        <v>230</v>
      </c>
      <c r="E55" s="23" t="s">
        <v>312</v>
      </c>
    </row>
    <row r="56" spans="1:5" x14ac:dyDescent="0.25">
      <c r="A56" s="12">
        <v>200355</v>
      </c>
      <c r="B56" s="30">
        <v>40930</v>
      </c>
      <c r="C56" s="13">
        <v>2</v>
      </c>
      <c r="D56" s="13">
        <v>560</v>
      </c>
      <c r="E56" s="22" t="s">
        <v>313</v>
      </c>
    </row>
    <row r="57" spans="1:5" x14ac:dyDescent="0.25">
      <c r="A57" s="15">
        <v>200356</v>
      </c>
      <c r="B57" s="32">
        <v>40931</v>
      </c>
      <c r="C57" s="16">
        <v>2</v>
      </c>
      <c r="D57" s="16">
        <v>560</v>
      </c>
      <c r="E57" s="23" t="s">
        <v>311</v>
      </c>
    </row>
    <row r="58" spans="1:5" x14ac:dyDescent="0.25">
      <c r="A58" s="12">
        <v>200357</v>
      </c>
      <c r="B58" s="30">
        <v>40931</v>
      </c>
      <c r="C58" s="13">
        <v>1</v>
      </c>
      <c r="D58" s="13">
        <v>169</v>
      </c>
      <c r="E58" s="22" t="s">
        <v>312</v>
      </c>
    </row>
    <row r="59" spans="1:5" x14ac:dyDescent="0.25">
      <c r="A59" s="15">
        <v>200358</v>
      </c>
      <c r="B59" s="32">
        <v>40932</v>
      </c>
      <c r="C59" s="16">
        <v>1</v>
      </c>
      <c r="D59" s="16">
        <v>169</v>
      </c>
      <c r="E59" s="23" t="s">
        <v>313</v>
      </c>
    </row>
    <row r="60" spans="1:5" x14ac:dyDescent="0.25">
      <c r="A60" s="12">
        <v>200359</v>
      </c>
      <c r="B60" s="30">
        <v>40932</v>
      </c>
      <c r="C60" s="13">
        <v>2</v>
      </c>
      <c r="D60" s="13">
        <v>320</v>
      </c>
      <c r="E60" s="22" t="s">
        <v>311</v>
      </c>
    </row>
    <row r="61" spans="1:5" x14ac:dyDescent="0.25">
      <c r="A61" s="15">
        <v>200360</v>
      </c>
      <c r="B61" s="32">
        <v>40933</v>
      </c>
      <c r="C61" s="16">
        <v>2</v>
      </c>
      <c r="D61" s="16">
        <v>320</v>
      </c>
      <c r="E61" s="23" t="s">
        <v>312</v>
      </c>
    </row>
    <row r="62" spans="1:5" x14ac:dyDescent="0.25">
      <c r="A62" s="12">
        <v>200361</v>
      </c>
      <c r="B62" s="30">
        <v>40933</v>
      </c>
      <c r="C62" s="13">
        <v>1</v>
      </c>
      <c r="D62" s="13">
        <v>125</v>
      </c>
      <c r="E62" s="22" t="s">
        <v>313</v>
      </c>
    </row>
    <row r="63" spans="1:5" x14ac:dyDescent="0.25">
      <c r="A63" s="15">
        <v>200362</v>
      </c>
      <c r="B63" s="32">
        <v>40934</v>
      </c>
      <c r="C63" s="16">
        <v>1</v>
      </c>
      <c r="D63" s="16">
        <v>125</v>
      </c>
      <c r="E63" s="23" t="s">
        <v>311</v>
      </c>
    </row>
    <row r="64" spans="1:5" x14ac:dyDescent="0.25">
      <c r="A64" s="12">
        <v>200363</v>
      </c>
      <c r="B64" s="30">
        <v>40934</v>
      </c>
      <c r="C64" s="13">
        <v>2</v>
      </c>
      <c r="D64" s="13">
        <v>458</v>
      </c>
      <c r="E64" s="22" t="s">
        <v>311</v>
      </c>
    </row>
    <row r="65" spans="1:5" x14ac:dyDescent="0.25">
      <c r="A65" s="15">
        <v>200364</v>
      </c>
      <c r="B65" s="32">
        <v>40935</v>
      </c>
      <c r="C65" s="16">
        <v>2</v>
      </c>
      <c r="D65" s="16">
        <v>458</v>
      </c>
      <c r="E65" s="23" t="s">
        <v>312</v>
      </c>
    </row>
    <row r="66" spans="1:5" x14ac:dyDescent="0.25">
      <c r="A66" s="12">
        <v>200365</v>
      </c>
      <c r="B66" s="30">
        <v>40935</v>
      </c>
      <c r="C66" s="13">
        <v>1</v>
      </c>
      <c r="D66" s="13">
        <v>321.2</v>
      </c>
      <c r="E66" s="22" t="s">
        <v>311</v>
      </c>
    </row>
    <row r="67" spans="1:5" x14ac:dyDescent="0.25">
      <c r="A67" s="15">
        <v>200366</v>
      </c>
      <c r="B67" s="32">
        <v>40936</v>
      </c>
      <c r="C67" s="16">
        <v>1</v>
      </c>
      <c r="D67" s="16">
        <v>321.2</v>
      </c>
      <c r="E67" s="23" t="s">
        <v>311</v>
      </c>
    </row>
    <row r="68" spans="1:5" x14ac:dyDescent="0.25">
      <c r="A68" s="12">
        <v>200367</v>
      </c>
      <c r="B68" s="30">
        <v>40936</v>
      </c>
      <c r="C68" s="13">
        <v>2</v>
      </c>
      <c r="D68" s="13">
        <v>252.8</v>
      </c>
      <c r="E68" s="22" t="s">
        <v>312</v>
      </c>
    </row>
    <row r="69" spans="1:5" x14ac:dyDescent="0.25">
      <c r="A69" s="15">
        <v>200368</v>
      </c>
      <c r="B69" s="32">
        <v>40937</v>
      </c>
      <c r="C69" s="16">
        <v>3</v>
      </c>
      <c r="D69" s="16">
        <v>252.8</v>
      </c>
      <c r="E69" s="23" t="s">
        <v>313</v>
      </c>
    </row>
    <row r="70" spans="1:5" x14ac:dyDescent="0.25">
      <c r="A70" s="12">
        <v>200369</v>
      </c>
      <c r="B70" s="30">
        <v>40937</v>
      </c>
      <c r="C70" s="13">
        <v>2</v>
      </c>
      <c r="D70" s="13">
        <v>1130</v>
      </c>
      <c r="E70" s="22" t="s">
        <v>312</v>
      </c>
    </row>
    <row r="71" spans="1:5" x14ac:dyDescent="0.25">
      <c r="A71" s="15">
        <v>200370</v>
      </c>
      <c r="B71" s="32">
        <v>40938</v>
      </c>
      <c r="C71" s="16">
        <v>2</v>
      </c>
      <c r="D71" s="16">
        <v>328</v>
      </c>
      <c r="E71" s="23" t="s">
        <v>312</v>
      </c>
    </row>
    <row r="72" spans="1:5" x14ac:dyDescent="0.25">
      <c r="A72" s="12">
        <v>200371</v>
      </c>
      <c r="B72" s="30">
        <v>40938</v>
      </c>
      <c r="C72" s="13">
        <v>2</v>
      </c>
      <c r="D72" s="13">
        <v>32.700000000000003</v>
      </c>
      <c r="E72" s="22" t="s">
        <v>312</v>
      </c>
    </row>
    <row r="73" spans="1:5" x14ac:dyDescent="0.25">
      <c r="A73" s="15">
        <v>200372</v>
      </c>
      <c r="B73" s="32">
        <v>40939</v>
      </c>
      <c r="C73" s="16">
        <v>2</v>
      </c>
      <c r="D73" s="16">
        <v>457.8</v>
      </c>
      <c r="E73" s="23" t="s">
        <v>313</v>
      </c>
    </row>
    <row r="74" spans="1:5" x14ac:dyDescent="0.25">
      <c r="A74" s="12">
        <v>200373</v>
      </c>
      <c r="B74" s="30">
        <v>40939</v>
      </c>
      <c r="C74" s="13">
        <v>2</v>
      </c>
      <c r="D74" s="13">
        <v>563</v>
      </c>
      <c r="E74" s="22" t="s">
        <v>313</v>
      </c>
    </row>
    <row r="75" spans="1:5" x14ac:dyDescent="0.25">
      <c r="A75" s="15">
        <v>200374</v>
      </c>
      <c r="B75" s="32">
        <v>40940</v>
      </c>
      <c r="C75" s="16">
        <v>2</v>
      </c>
      <c r="D75" s="16">
        <v>563</v>
      </c>
      <c r="E75" s="23" t="s">
        <v>313</v>
      </c>
    </row>
    <row r="76" spans="1:5" x14ac:dyDescent="0.25">
      <c r="A76" s="12">
        <v>200375</v>
      </c>
      <c r="B76" s="30">
        <v>40940</v>
      </c>
      <c r="C76" s="13">
        <v>2</v>
      </c>
      <c r="D76" s="13">
        <v>4565.3999999999996</v>
      </c>
      <c r="E76" s="22" t="s">
        <v>311</v>
      </c>
    </row>
    <row r="77" spans="1:5" x14ac:dyDescent="0.25">
      <c r="A77" s="15">
        <v>200376</v>
      </c>
      <c r="B77" s="32">
        <v>40941</v>
      </c>
      <c r="C77" s="16">
        <v>3</v>
      </c>
      <c r="D77" s="16">
        <v>129</v>
      </c>
      <c r="E77" s="23" t="s">
        <v>312</v>
      </c>
    </row>
    <row r="78" spans="1:5" x14ac:dyDescent="0.25">
      <c r="A78" s="12">
        <v>200377</v>
      </c>
      <c r="B78" s="30">
        <v>40941</v>
      </c>
      <c r="C78" s="13">
        <v>1</v>
      </c>
      <c r="D78" s="13">
        <v>47.8</v>
      </c>
      <c r="E78" s="22" t="s">
        <v>313</v>
      </c>
    </row>
    <row r="79" spans="1:5" x14ac:dyDescent="0.25">
      <c r="A79" s="15">
        <v>200378</v>
      </c>
      <c r="B79" s="32">
        <v>40942</v>
      </c>
      <c r="C79" s="16">
        <v>1</v>
      </c>
      <c r="D79" s="16">
        <v>47.8</v>
      </c>
      <c r="E79" s="23" t="s">
        <v>311</v>
      </c>
    </row>
    <row r="80" spans="1:5" x14ac:dyDescent="0.25">
      <c r="A80" s="12">
        <v>200379</v>
      </c>
      <c r="B80" s="30">
        <v>40942</v>
      </c>
      <c r="C80" s="13">
        <v>3</v>
      </c>
      <c r="D80" s="13">
        <v>25.4</v>
      </c>
      <c r="E80" s="22" t="s">
        <v>312</v>
      </c>
    </row>
    <row r="81" spans="1:5" x14ac:dyDescent="0.25">
      <c r="A81" s="15">
        <v>200380</v>
      </c>
      <c r="B81" s="32">
        <v>40943</v>
      </c>
      <c r="C81" s="16">
        <v>1</v>
      </c>
      <c r="D81" s="16">
        <v>25.4</v>
      </c>
      <c r="E81" s="23" t="s">
        <v>313</v>
      </c>
    </row>
    <row r="82" spans="1:5" x14ac:dyDescent="0.25">
      <c r="A82" s="12">
        <v>200381</v>
      </c>
      <c r="B82" s="30">
        <v>40943</v>
      </c>
      <c r="C82" s="13">
        <v>2</v>
      </c>
      <c r="D82" s="13">
        <v>129</v>
      </c>
      <c r="E82" s="22" t="s">
        <v>311</v>
      </c>
    </row>
    <row r="83" spans="1:5" x14ac:dyDescent="0.25">
      <c r="A83" s="15">
        <v>200382</v>
      </c>
      <c r="B83" s="32">
        <v>40944</v>
      </c>
      <c r="C83" s="16">
        <v>2</v>
      </c>
      <c r="D83" s="16">
        <v>129</v>
      </c>
      <c r="E83" s="23" t="s">
        <v>312</v>
      </c>
    </row>
    <row r="84" spans="1:5" x14ac:dyDescent="0.25">
      <c r="A84" s="12">
        <v>200383</v>
      </c>
      <c r="B84" s="30">
        <v>40944</v>
      </c>
      <c r="C84" s="13">
        <v>1</v>
      </c>
      <c r="D84" s="13">
        <v>651.4</v>
      </c>
      <c r="E84" s="22" t="s">
        <v>313</v>
      </c>
    </row>
    <row r="85" spans="1:5" x14ac:dyDescent="0.25">
      <c r="A85" s="15">
        <v>200384</v>
      </c>
      <c r="B85" s="32">
        <v>40944</v>
      </c>
      <c r="C85" s="16">
        <v>1</v>
      </c>
      <c r="D85" s="16">
        <v>457.8</v>
      </c>
      <c r="E85" s="23" t="s">
        <v>311</v>
      </c>
    </row>
    <row r="86" spans="1:5" x14ac:dyDescent="0.25">
      <c r="A86" s="12">
        <v>200385</v>
      </c>
      <c r="B86" s="30">
        <v>40944</v>
      </c>
      <c r="C86" s="13">
        <v>1</v>
      </c>
      <c r="D86" s="13">
        <v>97.8</v>
      </c>
      <c r="E86" s="22" t="s">
        <v>312</v>
      </c>
    </row>
    <row r="87" spans="1:5" x14ac:dyDescent="0.25">
      <c r="A87" s="15">
        <v>200386</v>
      </c>
      <c r="B87" s="32">
        <v>40944</v>
      </c>
      <c r="C87" s="16">
        <v>3</v>
      </c>
      <c r="D87" s="16">
        <v>312</v>
      </c>
      <c r="E87" s="23" t="s">
        <v>313</v>
      </c>
    </row>
    <row r="88" spans="1:5" x14ac:dyDescent="0.25">
      <c r="A88" s="12">
        <v>200387</v>
      </c>
      <c r="B88" s="30">
        <v>40944</v>
      </c>
      <c r="C88" s="13">
        <v>1</v>
      </c>
      <c r="D88" s="13">
        <v>58.7</v>
      </c>
      <c r="E88" s="22" t="s">
        <v>311</v>
      </c>
    </row>
    <row r="89" spans="1:5" x14ac:dyDescent="0.25">
      <c r="A89" s="15">
        <v>200388</v>
      </c>
      <c r="B89" s="32">
        <v>40944</v>
      </c>
      <c r="C89" s="16">
        <v>1</v>
      </c>
      <c r="D89" s="16">
        <v>61.5</v>
      </c>
      <c r="E89" s="23" t="s">
        <v>311</v>
      </c>
    </row>
    <row r="90" spans="1:5" x14ac:dyDescent="0.25">
      <c r="A90" s="12">
        <v>200389</v>
      </c>
      <c r="B90" s="30">
        <v>40944</v>
      </c>
      <c r="C90" s="13">
        <v>2</v>
      </c>
      <c r="D90" s="13">
        <v>89.7</v>
      </c>
      <c r="E90" s="22" t="s">
        <v>312</v>
      </c>
    </row>
    <row r="91" spans="1:5" x14ac:dyDescent="0.25">
      <c r="A91" s="15">
        <v>200390</v>
      </c>
      <c r="B91" s="32">
        <v>40944</v>
      </c>
      <c r="C91" s="16">
        <v>1</v>
      </c>
      <c r="D91" s="16">
        <v>35</v>
      </c>
      <c r="E91" s="23" t="s">
        <v>311</v>
      </c>
    </row>
    <row r="92" spans="1:5" x14ac:dyDescent="0.25">
      <c r="A92" s="12">
        <v>200391</v>
      </c>
      <c r="B92" s="30">
        <v>40945</v>
      </c>
      <c r="C92" s="13">
        <v>1</v>
      </c>
      <c r="D92" s="13">
        <v>651.4</v>
      </c>
      <c r="E92" s="22" t="s">
        <v>311</v>
      </c>
    </row>
    <row r="93" spans="1:5" x14ac:dyDescent="0.25">
      <c r="A93" s="15">
        <v>200392</v>
      </c>
      <c r="B93" s="32">
        <v>40945</v>
      </c>
      <c r="C93" s="16">
        <v>3</v>
      </c>
      <c r="D93" s="16">
        <v>457.8</v>
      </c>
      <c r="E93" s="23" t="s">
        <v>312</v>
      </c>
    </row>
    <row r="94" spans="1:5" x14ac:dyDescent="0.25">
      <c r="A94" s="12">
        <v>200393</v>
      </c>
      <c r="B94" s="30">
        <v>40945</v>
      </c>
      <c r="C94" s="13">
        <v>1</v>
      </c>
      <c r="D94" s="13">
        <v>97.8</v>
      </c>
      <c r="E94" s="22" t="s">
        <v>313</v>
      </c>
    </row>
    <row r="95" spans="1:5" x14ac:dyDescent="0.25">
      <c r="A95" s="15">
        <v>200394</v>
      </c>
      <c r="B95" s="32">
        <v>40945</v>
      </c>
      <c r="C95" s="16">
        <v>2</v>
      </c>
      <c r="D95" s="16">
        <v>312</v>
      </c>
      <c r="E95" s="23" t="s">
        <v>312</v>
      </c>
    </row>
    <row r="96" spans="1:5" x14ac:dyDescent="0.25">
      <c r="A96" s="12">
        <v>200395</v>
      </c>
      <c r="B96" s="30">
        <v>40945</v>
      </c>
      <c r="C96" s="13">
        <v>1</v>
      </c>
      <c r="D96" s="13">
        <v>58.7</v>
      </c>
      <c r="E96" s="22" t="s">
        <v>312</v>
      </c>
    </row>
    <row r="97" spans="1:5" x14ac:dyDescent="0.25">
      <c r="A97" s="15">
        <v>200396</v>
      </c>
      <c r="B97" s="32">
        <v>40945</v>
      </c>
      <c r="C97" s="16">
        <v>1</v>
      </c>
      <c r="D97" s="16">
        <v>61.5</v>
      </c>
      <c r="E97" s="23" t="s">
        <v>312</v>
      </c>
    </row>
    <row r="98" spans="1:5" x14ac:dyDescent="0.25">
      <c r="A98" s="12">
        <v>200397</v>
      </c>
      <c r="B98" s="30">
        <v>40945</v>
      </c>
      <c r="C98" s="13">
        <v>2</v>
      </c>
      <c r="D98" s="13">
        <v>89.7</v>
      </c>
      <c r="E98" s="22" t="s">
        <v>313</v>
      </c>
    </row>
    <row r="99" spans="1:5" x14ac:dyDescent="0.25">
      <c r="A99" s="15">
        <v>200398</v>
      </c>
      <c r="B99" s="32">
        <v>40945</v>
      </c>
      <c r="C99" s="16">
        <v>1</v>
      </c>
      <c r="D99" s="16">
        <v>35</v>
      </c>
      <c r="E99" s="23" t="s">
        <v>313</v>
      </c>
    </row>
    <row r="100" spans="1:5" x14ac:dyDescent="0.25">
      <c r="A100" s="12">
        <v>200399</v>
      </c>
      <c r="B100" s="30">
        <v>40945</v>
      </c>
      <c r="C100" s="13">
        <v>1</v>
      </c>
      <c r="D100" s="13">
        <v>547.79999999999995</v>
      </c>
      <c r="E100" s="22" t="s">
        <v>313</v>
      </c>
    </row>
    <row r="101" spans="1:5" x14ac:dyDescent="0.25">
      <c r="A101" s="15">
        <v>200401</v>
      </c>
      <c r="B101" s="32">
        <v>41281</v>
      </c>
      <c r="C101" s="16">
        <v>1</v>
      </c>
      <c r="D101" s="16">
        <v>47.8</v>
      </c>
      <c r="E101" s="23" t="s">
        <v>311</v>
      </c>
    </row>
    <row r="102" spans="1:5" x14ac:dyDescent="0.25">
      <c r="A102" s="12">
        <v>200402</v>
      </c>
      <c r="B102" s="30">
        <v>41282</v>
      </c>
      <c r="C102" s="13">
        <v>1</v>
      </c>
      <c r="D102" s="13">
        <v>47.8</v>
      </c>
      <c r="E102" s="22" t="s">
        <v>311</v>
      </c>
    </row>
    <row r="103" spans="1:5" x14ac:dyDescent="0.25">
      <c r="A103" s="15">
        <v>200403</v>
      </c>
      <c r="B103" s="32">
        <v>41282</v>
      </c>
      <c r="C103" s="16">
        <v>1</v>
      </c>
      <c r="D103" s="16">
        <v>25.4</v>
      </c>
      <c r="E103" s="23" t="s">
        <v>312</v>
      </c>
    </row>
    <row r="104" spans="1:5" x14ac:dyDescent="0.25">
      <c r="A104" s="12">
        <v>200404</v>
      </c>
      <c r="B104" s="30">
        <v>41314</v>
      </c>
      <c r="C104" s="13">
        <v>1</v>
      </c>
      <c r="D104" s="13">
        <v>125.4</v>
      </c>
      <c r="E104" s="22" t="s">
        <v>311</v>
      </c>
    </row>
    <row r="105" spans="1:5" x14ac:dyDescent="0.25">
      <c r="A105" s="15">
        <v>200405</v>
      </c>
      <c r="B105" s="32">
        <v>41314</v>
      </c>
      <c r="C105" s="16">
        <v>2</v>
      </c>
      <c r="D105" s="16">
        <v>129</v>
      </c>
      <c r="E105" s="23" t="s">
        <v>311</v>
      </c>
    </row>
    <row r="106" spans="1:5" x14ac:dyDescent="0.25">
      <c r="A106" s="12">
        <v>200406</v>
      </c>
      <c r="B106" s="30">
        <v>41314</v>
      </c>
      <c r="C106" s="13">
        <v>2</v>
      </c>
      <c r="D106" s="13">
        <v>129</v>
      </c>
      <c r="E106" s="22" t="s">
        <v>312</v>
      </c>
    </row>
    <row r="107" spans="1:5" x14ac:dyDescent="0.25">
      <c r="A107" s="15">
        <v>200407</v>
      </c>
      <c r="B107" s="32">
        <v>41314</v>
      </c>
      <c r="C107" s="16">
        <v>1</v>
      </c>
      <c r="D107" s="16">
        <v>651.4</v>
      </c>
      <c r="E107" s="23" t="s">
        <v>313</v>
      </c>
    </row>
    <row r="108" spans="1:5" x14ac:dyDescent="0.25">
      <c r="A108" s="12">
        <v>200408</v>
      </c>
      <c r="B108" s="30">
        <v>41314</v>
      </c>
      <c r="C108" s="13">
        <v>1</v>
      </c>
      <c r="D108" s="13">
        <v>651.4</v>
      </c>
      <c r="E108" s="22" t="s">
        <v>312</v>
      </c>
    </row>
    <row r="109" spans="1:5" x14ac:dyDescent="0.25">
      <c r="A109" s="15">
        <v>200409</v>
      </c>
      <c r="B109" s="32">
        <v>41314</v>
      </c>
      <c r="C109" s="16">
        <v>1</v>
      </c>
      <c r="D109" s="16">
        <v>457.8</v>
      </c>
      <c r="E109" s="23" t="s">
        <v>312</v>
      </c>
    </row>
    <row r="110" spans="1:5" x14ac:dyDescent="0.25">
      <c r="A110" s="12">
        <v>200410</v>
      </c>
      <c r="B110" s="30">
        <v>41343</v>
      </c>
      <c r="C110" s="13">
        <v>1</v>
      </c>
      <c r="D110" s="13">
        <v>457.8</v>
      </c>
      <c r="E110" s="22" t="s">
        <v>312</v>
      </c>
    </row>
    <row r="111" spans="1:5" x14ac:dyDescent="0.25">
      <c r="A111" s="15">
        <v>200411</v>
      </c>
      <c r="B111" s="32">
        <v>41346</v>
      </c>
      <c r="C111" s="16">
        <v>2</v>
      </c>
      <c r="D111" s="16">
        <v>1780</v>
      </c>
      <c r="E111" s="23" t="s">
        <v>313</v>
      </c>
    </row>
    <row r="112" spans="1:5" x14ac:dyDescent="0.25">
      <c r="A112" s="12">
        <v>200412</v>
      </c>
      <c r="B112" s="30">
        <v>41346</v>
      </c>
      <c r="C112" s="13">
        <v>3</v>
      </c>
      <c r="D112" s="13">
        <v>452.1</v>
      </c>
      <c r="E112" s="22" t="s">
        <v>313</v>
      </c>
    </row>
    <row r="113" spans="1:5" x14ac:dyDescent="0.25">
      <c r="A113" s="15">
        <v>200413</v>
      </c>
      <c r="B113" s="32">
        <v>41346</v>
      </c>
      <c r="C113" s="16">
        <v>2</v>
      </c>
      <c r="D113" s="16">
        <v>3297.8</v>
      </c>
      <c r="E113" s="23" t="s">
        <v>313</v>
      </c>
    </row>
    <row r="114" spans="1:5" x14ac:dyDescent="0.25">
      <c r="A114" s="12">
        <v>200414</v>
      </c>
      <c r="B114" s="30">
        <v>41377</v>
      </c>
      <c r="C114" s="13">
        <v>1</v>
      </c>
      <c r="D114" s="13">
        <v>97.8</v>
      </c>
      <c r="E114" s="22" t="s">
        <v>311</v>
      </c>
    </row>
    <row r="115" spans="1:5" x14ac:dyDescent="0.25">
      <c r="A115" s="15">
        <v>200415</v>
      </c>
      <c r="B115" s="32">
        <v>41407</v>
      </c>
      <c r="C115" s="16">
        <v>2</v>
      </c>
      <c r="D115" s="16">
        <v>12300</v>
      </c>
      <c r="E115" s="23" t="s">
        <v>313</v>
      </c>
    </row>
    <row r="116" spans="1:5" x14ac:dyDescent="0.25">
      <c r="A116" s="12">
        <v>200416</v>
      </c>
      <c r="B116" s="30">
        <v>41414</v>
      </c>
      <c r="C116" s="13">
        <v>1</v>
      </c>
      <c r="D116" s="13">
        <v>7200</v>
      </c>
      <c r="E116" s="22" t="s">
        <v>312</v>
      </c>
    </row>
    <row r="117" spans="1:5" x14ac:dyDescent="0.25">
      <c r="A117" s="15">
        <v>200417</v>
      </c>
      <c r="B117" s="32">
        <v>41436</v>
      </c>
      <c r="C117" s="16">
        <v>3</v>
      </c>
      <c r="D117" s="16">
        <v>6900</v>
      </c>
      <c r="E117" s="23" t="s">
        <v>312</v>
      </c>
    </row>
    <row r="118" spans="1:5" x14ac:dyDescent="0.25">
      <c r="A118" s="12">
        <v>2003100</v>
      </c>
      <c r="B118" s="30">
        <v>40946</v>
      </c>
      <c r="C118" s="13">
        <v>1</v>
      </c>
      <c r="D118" s="13">
        <v>547.79999999999995</v>
      </c>
      <c r="E118" s="22" t="s">
        <v>311</v>
      </c>
    </row>
    <row r="119" spans="1:5" x14ac:dyDescent="0.25">
      <c r="A119" s="15">
        <v>2003101</v>
      </c>
      <c r="B119" s="32">
        <v>40946</v>
      </c>
      <c r="C119" s="16">
        <v>2</v>
      </c>
      <c r="D119" s="16">
        <v>69</v>
      </c>
      <c r="E119" s="23" t="s">
        <v>312</v>
      </c>
    </row>
    <row r="120" spans="1:5" x14ac:dyDescent="0.25">
      <c r="A120" s="12">
        <v>2003102</v>
      </c>
      <c r="B120" s="30">
        <v>40947</v>
      </c>
      <c r="C120" s="13">
        <v>2</v>
      </c>
      <c r="D120" s="13">
        <v>69</v>
      </c>
      <c r="E120" s="22" t="s">
        <v>313</v>
      </c>
    </row>
    <row r="121" spans="1:5" x14ac:dyDescent="0.25">
      <c r="A121" s="15">
        <v>2003103</v>
      </c>
      <c r="B121" s="32">
        <v>40947</v>
      </c>
      <c r="C121" s="16">
        <v>1</v>
      </c>
      <c r="D121" s="16">
        <v>314.5</v>
      </c>
      <c r="E121" s="23" t="s">
        <v>311</v>
      </c>
    </row>
    <row r="122" spans="1:5" x14ac:dyDescent="0.25">
      <c r="A122" s="12">
        <v>2003104</v>
      </c>
      <c r="B122" s="30">
        <v>40948</v>
      </c>
      <c r="C122" s="13">
        <v>1</v>
      </c>
      <c r="D122" s="13">
        <v>314.5</v>
      </c>
      <c r="E122" s="22" t="s">
        <v>312</v>
      </c>
    </row>
    <row r="123" spans="1:5" x14ac:dyDescent="0.25">
      <c r="A123" s="15">
        <v>2003105</v>
      </c>
      <c r="B123" s="32">
        <v>40948</v>
      </c>
      <c r="C123" s="16">
        <v>1</v>
      </c>
      <c r="D123" s="16">
        <v>230</v>
      </c>
      <c r="E123" s="23" t="s">
        <v>313</v>
      </c>
    </row>
    <row r="124" spans="1:5" x14ac:dyDescent="0.25">
      <c r="A124" s="12">
        <v>2003106</v>
      </c>
      <c r="B124" s="30">
        <v>40949</v>
      </c>
      <c r="C124" s="13">
        <v>1</v>
      </c>
      <c r="D124" s="13">
        <v>46</v>
      </c>
      <c r="E124" s="22" t="s">
        <v>311</v>
      </c>
    </row>
    <row r="125" spans="1:5" x14ac:dyDescent="0.25">
      <c r="A125" s="15">
        <v>2003107</v>
      </c>
      <c r="B125" s="32">
        <v>40949</v>
      </c>
      <c r="C125" s="16">
        <v>2</v>
      </c>
      <c r="D125" s="16">
        <v>560</v>
      </c>
      <c r="E125" s="23" t="s">
        <v>312</v>
      </c>
    </row>
    <row r="126" spans="1:5" x14ac:dyDescent="0.25">
      <c r="A126" s="12">
        <v>2003108</v>
      </c>
      <c r="B126" s="30">
        <v>40950</v>
      </c>
      <c r="C126" s="13">
        <v>2</v>
      </c>
      <c r="D126" s="13">
        <v>560</v>
      </c>
      <c r="E126" s="22" t="s">
        <v>313</v>
      </c>
    </row>
    <row r="127" spans="1:5" x14ac:dyDescent="0.25">
      <c r="A127" s="15">
        <v>2003109</v>
      </c>
      <c r="B127" s="32">
        <v>40950</v>
      </c>
      <c r="C127" s="16">
        <v>1</v>
      </c>
      <c r="D127" s="16">
        <v>19</v>
      </c>
      <c r="E127" s="23" t="s">
        <v>311</v>
      </c>
    </row>
    <row r="128" spans="1:5" x14ac:dyDescent="0.25">
      <c r="A128" s="12">
        <v>2003110</v>
      </c>
      <c r="B128" s="30">
        <v>40951</v>
      </c>
      <c r="C128" s="13">
        <v>1</v>
      </c>
      <c r="D128" s="13">
        <v>169</v>
      </c>
      <c r="E128" s="22" t="s">
        <v>312</v>
      </c>
    </row>
    <row r="129" spans="1:5" x14ac:dyDescent="0.25">
      <c r="A129" s="15">
        <v>2003111</v>
      </c>
      <c r="B129" s="32">
        <v>40951</v>
      </c>
      <c r="C129" s="16">
        <v>2</v>
      </c>
      <c r="D129" s="16">
        <v>320</v>
      </c>
      <c r="E129" s="23" t="s">
        <v>313</v>
      </c>
    </row>
    <row r="130" spans="1:5" x14ac:dyDescent="0.25">
      <c r="A130" s="12">
        <v>2003112</v>
      </c>
      <c r="B130" s="30">
        <v>40951</v>
      </c>
      <c r="C130" s="13">
        <v>2</v>
      </c>
      <c r="D130" s="13">
        <v>320</v>
      </c>
      <c r="E130" s="22" t="s">
        <v>311</v>
      </c>
    </row>
    <row r="131" spans="1:5" x14ac:dyDescent="0.25">
      <c r="A131" s="15">
        <v>2003113</v>
      </c>
      <c r="B131" s="32">
        <v>40952</v>
      </c>
      <c r="C131" s="16">
        <v>1</v>
      </c>
      <c r="D131" s="16">
        <v>125</v>
      </c>
      <c r="E131" s="23" t="s">
        <v>311</v>
      </c>
    </row>
    <row r="132" spans="1:5" x14ac:dyDescent="0.25">
      <c r="A132" s="12">
        <v>2003114</v>
      </c>
      <c r="B132" s="30">
        <v>40953</v>
      </c>
      <c r="C132" s="13">
        <v>1</v>
      </c>
      <c r="D132" s="13">
        <v>125</v>
      </c>
      <c r="E132" s="22" t="s">
        <v>312</v>
      </c>
    </row>
    <row r="133" spans="1:5" x14ac:dyDescent="0.25">
      <c r="A133" s="15">
        <v>2003115</v>
      </c>
      <c r="B133" s="32">
        <v>40953</v>
      </c>
      <c r="C133" s="16">
        <v>1</v>
      </c>
      <c r="D133" s="16">
        <v>458</v>
      </c>
      <c r="E133" s="23" t="s">
        <v>311</v>
      </c>
    </row>
    <row r="134" spans="1:5" x14ac:dyDescent="0.25">
      <c r="A134" s="12">
        <v>2003116</v>
      </c>
      <c r="B134" s="30">
        <v>40954</v>
      </c>
      <c r="C134" s="13">
        <v>1</v>
      </c>
      <c r="D134" s="13">
        <v>458</v>
      </c>
      <c r="E134" s="22" t="s">
        <v>311</v>
      </c>
    </row>
    <row r="135" spans="1:5" x14ac:dyDescent="0.25">
      <c r="A135" s="15">
        <v>2003117</v>
      </c>
      <c r="B135" s="32">
        <v>40954</v>
      </c>
      <c r="C135" s="16">
        <v>1</v>
      </c>
      <c r="D135" s="16">
        <v>24.5</v>
      </c>
      <c r="E135" s="23" t="s">
        <v>312</v>
      </c>
    </row>
    <row r="136" spans="1:5" x14ac:dyDescent="0.25">
      <c r="A136" s="12">
        <v>2003118</v>
      </c>
      <c r="B136" s="30">
        <v>40955</v>
      </c>
      <c r="C136" s="13">
        <v>1</v>
      </c>
      <c r="D136" s="13">
        <v>69.8</v>
      </c>
      <c r="E136" s="22" t="s">
        <v>313</v>
      </c>
    </row>
    <row r="137" spans="1:5" x14ac:dyDescent="0.25">
      <c r="A137" s="15">
        <v>2003119</v>
      </c>
      <c r="B137" s="32">
        <v>40955</v>
      </c>
      <c r="C137" s="16">
        <v>2</v>
      </c>
      <c r="D137" s="16">
        <v>252.8</v>
      </c>
      <c r="E137" s="23" t="s">
        <v>312</v>
      </c>
    </row>
    <row r="138" spans="1:5" x14ac:dyDescent="0.25">
      <c r="A138" s="12">
        <v>2003120</v>
      </c>
      <c r="B138" s="30">
        <v>40956</v>
      </c>
      <c r="C138" s="13">
        <v>2</v>
      </c>
      <c r="D138" s="13">
        <v>246.8</v>
      </c>
      <c r="E138" s="22" t="s">
        <v>312</v>
      </c>
    </row>
    <row r="139" spans="1:5" x14ac:dyDescent="0.25">
      <c r="A139" s="15">
        <v>2003121</v>
      </c>
      <c r="B139" s="32">
        <v>40956</v>
      </c>
      <c r="C139" s="16">
        <v>1</v>
      </c>
      <c r="D139" s="16">
        <v>214.5</v>
      </c>
      <c r="E139" s="23" t="s">
        <v>312</v>
      </c>
    </row>
    <row r="140" spans="1:5" x14ac:dyDescent="0.25">
      <c r="A140" s="12">
        <v>2003122</v>
      </c>
      <c r="B140" s="30">
        <v>40957</v>
      </c>
      <c r="C140" s="13">
        <v>1</v>
      </c>
      <c r="D140" s="13">
        <v>123</v>
      </c>
      <c r="E140" s="22" t="s">
        <v>313</v>
      </c>
    </row>
    <row r="141" spans="1:5" x14ac:dyDescent="0.25">
      <c r="A141" s="15">
        <v>2003123</v>
      </c>
      <c r="B141" s="32">
        <v>40957</v>
      </c>
      <c r="C141" s="16">
        <v>1</v>
      </c>
      <c r="D141" s="16">
        <v>230</v>
      </c>
      <c r="E141" s="23" t="s">
        <v>311</v>
      </c>
    </row>
    <row r="142" spans="1:5" x14ac:dyDescent="0.25">
      <c r="A142" s="12">
        <v>2003124</v>
      </c>
      <c r="B142" s="30">
        <v>40958</v>
      </c>
      <c r="C142" s="13">
        <v>1</v>
      </c>
      <c r="D142" s="13">
        <v>360</v>
      </c>
      <c r="E142" s="22" t="s">
        <v>312</v>
      </c>
    </row>
    <row r="143" spans="1:5" x14ac:dyDescent="0.25">
      <c r="A143" s="15">
        <v>2003125</v>
      </c>
      <c r="B143" s="32">
        <v>40958</v>
      </c>
      <c r="C143" s="16">
        <v>2</v>
      </c>
      <c r="D143" s="16">
        <v>242.8</v>
      </c>
      <c r="E143" s="23" t="s">
        <v>313</v>
      </c>
    </row>
    <row r="144" spans="1:5" x14ac:dyDescent="0.25">
      <c r="A144" s="12">
        <v>2003126</v>
      </c>
      <c r="B144" s="30">
        <v>40959</v>
      </c>
      <c r="C144" s="13">
        <v>2</v>
      </c>
      <c r="D144" s="13">
        <v>563</v>
      </c>
      <c r="E144" s="22" t="s">
        <v>311</v>
      </c>
    </row>
    <row r="145" spans="1:5" x14ac:dyDescent="0.25">
      <c r="A145" s="15">
        <v>2003127</v>
      </c>
      <c r="B145" s="32">
        <v>40959</v>
      </c>
      <c r="C145" s="16">
        <v>1</v>
      </c>
      <c r="D145" s="16">
        <v>129</v>
      </c>
      <c r="E145" s="23" t="s">
        <v>312</v>
      </c>
    </row>
    <row r="146" spans="1:5" x14ac:dyDescent="0.25">
      <c r="A146" s="12">
        <v>2003128</v>
      </c>
      <c r="B146" s="30">
        <v>40960</v>
      </c>
      <c r="C146" s="13">
        <v>1</v>
      </c>
      <c r="D146" s="13">
        <v>129</v>
      </c>
      <c r="E146" s="22" t="s">
        <v>313</v>
      </c>
    </row>
    <row r="147" spans="1:5" x14ac:dyDescent="0.25">
      <c r="A147" s="15">
        <v>2003129</v>
      </c>
      <c r="B147" s="32">
        <v>40960</v>
      </c>
      <c r="C147" s="16">
        <v>1</v>
      </c>
      <c r="D147" s="16">
        <v>47.8</v>
      </c>
      <c r="E147" s="23" t="s">
        <v>311</v>
      </c>
    </row>
    <row r="148" spans="1:5" x14ac:dyDescent="0.25">
      <c r="A148" s="12">
        <v>2003130</v>
      </c>
      <c r="B148" s="30">
        <v>40961</v>
      </c>
      <c r="C148" s="13">
        <v>1</v>
      </c>
      <c r="D148" s="13">
        <v>47.8</v>
      </c>
      <c r="E148" s="22" t="s">
        <v>312</v>
      </c>
    </row>
    <row r="149" spans="1:5" x14ac:dyDescent="0.25">
      <c r="A149" s="15">
        <v>2003131</v>
      </c>
      <c r="B149" s="32">
        <v>40961</v>
      </c>
      <c r="C149" s="16">
        <v>2</v>
      </c>
      <c r="D149" s="16">
        <v>25.4</v>
      </c>
      <c r="E149" s="23" t="s">
        <v>313</v>
      </c>
    </row>
    <row r="150" spans="1:5" x14ac:dyDescent="0.25">
      <c r="A150" s="12">
        <v>2003132</v>
      </c>
      <c r="B150" s="30">
        <v>40962</v>
      </c>
      <c r="C150" s="13">
        <v>2</v>
      </c>
      <c r="D150" s="13">
        <v>25.4</v>
      </c>
      <c r="E150" s="22" t="s">
        <v>311</v>
      </c>
    </row>
    <row r="151" spans="1:5" x14ac:dyDescent="0.25">
      <c r="A151" s="15">
        <v>2003133</v>
      </c>
      <c r="B151" s="32">
        <v>40962</v>
      </c>
      <c r="C151" s="16">
        <v>1</v>
      </c>
      <c r="D151" s="16">
        <v>129</v>
      </c>
      <c r="E151" s="23" t="s">
        <v>312</v>
      </c>
    </row>
    <row r="152" spans="1:5" x14ac:dyDescent="0.25">
      <c r="A152" s="12">
        <v>2003134</v>
      </c>
      <c r="B152" s="30">
        <v>40962</v>
      </c>
      <c r="C152" s="13">
        <v>1</v>
      </c>
      <c r="D152" s="13">
        <v>129</v>
      </c>
      <c r="E152" s="22" t="s">
        <v>313</v>
      </c>
    </row>
    <row r="153" spans="1:5" x14ac:dyDescent="0.25">
      <c r="A153" s="15">
        <v>2003135</v>
      </c>
      <c r="B153" s="32">
        <v>40963</v>
      </c>
      <c r="C153" s="16">
        <v>1</v>
      </c>
      <c r="D153" s="16">
        <v>651.4</v>
      </c>
      <c r="E153" s="23" t="s">
        <v>311</v>
      </c>
    </row>
    <row r="154" spans="1:5" x14ac:dyDescent="0.25">
      <c r="A154" s="12">
        <v>2003136</v>
      </c>
      <c r="B154" s="30">
        <v>40964</v>
      </c>
      <c r="C154" s="13">
        <v>1</v>
      </c>
      <c r="D154" s="13">
        <v>651.4</v>
      </c>
      <c r="E154" s="22" t="s">
        <v>311</v>
      </c>
    </row>
    <row r="155" spans="1:5" x14ac:dyDescent="0.25">
      <c r="A155" s="15">
        <v>2003137</v>
      </c>
      <c r="B155" s="32">
        <v>40964</v>
      </c>
      <c r="C155" s="16">
        <v>2</v>
      </c>
      <c r="D155" s="16">
        <v>457.8</v>
      </c>
      <c r="E155" s="23" t="s">
        <v>312</v>
      </c>
    </row>
    <row r="156" spans="1:5" x14ac:dyDescent="0.25">
      <c r="A156" s="12">
        <v>2003138</v>
      </c>
      <c r="B156" s="30">
        <v>40964</v>
      </c>
      <c r="C156" s="13">
        <v>2</v>
      </c>
      <c r="D156" s="13">
        <v>457.8</v>
      </c>
      <c r="E156" s="22" t="s">
        <v>311</v>
      </c>
    </row>
    <row r="157" spans="1:5" x14ac:dyDescent="0.25">
      <c r="A157" s="15">
        <v>2003139</v>
      </c>
      <c r="B157" s="32">
        <v>40965</v>
      </c>
      <c r="C157" s="16">
        <v>1</v>
      </c>
      <c r="D157" s="16">
        <v>97.8</v>
      </c>
      <c r="E157" s="23" t="s">
        <v>311</v>
      </c>
    </row>
    <row r="158" spans="1:5" x14ac:dyDescent="0.25">
      <c r="A158" s="12">
        <v>2003140</v>
      </c>
      <c r="B158" s="30">
        <v>40966</v>
      </c>
      <c r="C158" s="13">
        <v>1</v>
      </c>
      <c r="D158" s="13">
        <v>97.8</v>
      </c>
      <c r="E158" s="22" t="s">
        <v>312</v>
      </c>
    </row>
    <row r="159" spans="1:5" x14ac:dyDescent="0.25">
      <c r="A159" s="15">
        <v>2003141</v>
      </c>
      <c r="B159" s="32">
        <v>40966</v>
      </c>
      <c r="C159" s="16">
        <v>2</v>
      </c>
      <c r="D159" s="16">
        <v>312</v>
      </c>
      <c r="E159" s="23" t="s">
        <v>313</v>
      </c>
    </row>
    <row r="160" spans="1:5" x14ac:dyDescent="0.25">
      <c r="A160" s="12">
        <v>2003142</v>
      </c>
      <c r="B160" s="30">
        <v>40967</v>
      </c>
      <c r="C160" s="13">
        <v>2</v>
      </c>
      <c r="D160" s="13">
        <v>312</v>
      </c>
      <c r="E160" s="22" t="s">
        <v>312</v>
      </c>
    </row>
    <row r="161" spans="1:5" x14ac:dyDescent="0.25">
      <c r="A161" s="15">
        <v>2003143</v>
      </c>
      <c r="B161" s="32">
        <v>40967</v>
      </c>
      <c r="C161" s="16">
        <v>1</v>
      </c>
      <c r="D161" s="16">
        <v>58.7</v>
      </c>
      <c r="E161" s="23" t="s">
        <v>312</v>
      </c>
    </row>
    <row r="162" spans="1:5" x14ac:dyDescent="0.25">
      <c r="A162" s="12">
        <v>2003144</v>
      </c>
      <c r="B162" s="30">
        <v>40968</v>
      </c>
      <c r="C162" s="13">
        <v>1</v>
      </c>
      <c r="D162" s="13">
        <v>58.7</v>
      </c>
      <c r="E162" s="22" t="s">
        <v>312</v>
      </c>
    </row>
    <row r="163" spans="1:5" x14ac:dyDescent="0.25">
      <c r="A163" s="15">
        <v>2003145</v>
      </c>
      <c r="B163" s="32">
        <v>40968</v>
      </c>
      <c r="C163" s="16">
        <v>1</v>
      </c>
      <c r="D163" s="16">
        <v>61.5</v>
      </c>
      <c r="E163" s="23" t="s">
        <v>313</v>
      </c>
    </row>
    <row r="164" spans="1:5" x14ac:dyDescent="0.25">
      <c r="A164" s="12">
        <v>2003146</v>
      </c>
      <c r="B164" s="30">
        <v>40969</v>
      </c>
      <c r="C164" s="13">
        <v>1</v>
      </c>
      <c r="D164" s="13">
        <v>61.5</v>
      </c>
      <c r="E164" s="22" t="s">
        <v>313</v>
      </c>
    </row>
    <row r="165" spans="1:5" x14ac:dyDescent="0.25">
      <c r="A165" s="15">
        <v>2003147</v>
      </c>
      <c r="B165" s="32">
        <v>40969</v>
      </c>
      <c r="C165" s="16">
        <v>1</v>
      </c>
      <c r="D165" s="16">
        <v>89.7</v>
      </c>
      <c r="E165" s="23" t="s">
        <v>311</v>
      </c>
    </row>
    <row r="166" spans="1:5" x14ac:dyDescent="0.25">
      <c r="A166" s="12">
        <v>2003148</v>
      </c>
      <c r="B166" s="30">
        <v>40970</v>
      </c>
      <c r="C166" s="13">
        <v>1</v>
      </c>
      <c r="D166" s="13">
        <v>89.7</v>
      </c>
      <c r="E166" s="22" t="s">
        <v>312</v>
      </c>
    </row>
    <row r="167" spans="1:5" x14ac:dyDescent="0.25">
      <c r="A167" s="15">
        <v>2003149</v>
      </c>
      <c r="B167" s="32">
        <v>40970</v>
      </c>
      <c r="C167" s="16">
        <v>2</v>
      </c>
      <c r="D167" s="16">
        <v>35</v>
      </c>
      <c r="E167" s="23" t="s">
        <v>313</v>
      </c>
    </row>
    <row r="168" spans="1:5" x14ac:dyDescent="0.25">
      <c r="A168" s="12">
        <v>2003150</v>
      </c>
      <c r="B168" s="30">
        <v>40971</v>
      </c>
      <c r="C168" s="13">
        <v>2</v>
      </c>
      <c r="D168" s="13">
        <v>35</v>
      </c>
      <c r="E168" s="22" t="s">
        <v>311</v>
      </c>
    </row>
    <row r="169" spans="1:5" x14ac:dyDescent="0.25">
      <c r="A169" s="15">
        <v>2003151</v>
      </c>
      <c r="B169" s="32">
        <v>40971</v>
      </c>
      <c r="C169" s="16">
        <v>1</v>
      </c>
      <c r="D169" s="16">
        <v>547.79999999999995</v>
      </c>
      <c r="E169" s="23" t="s">
        <v>312</v>
      </c>
    </row>
    <row r="170" spans="1:5" x14ac:dyDescent="0.25">
      <c r="A170" s="12">
        <v>2003152</v>
      </c>
      <c r="B170" s="30">
        <v>40972</v>
      </c>
      <c r="C170" s="13">
        <v>1</v>
      </c>
      <c r="D170" s="13">
        <v>547.79999999999995</v>
      </c>
      <c r="E170" s="22" t="s">
        <v>313</v>
      </c>
    </row>
    <row r="171" spans="1:5" x14ac:dyDescent="0.25">
      <c r="A171" s="15">
        <v>2003153</v>
      </c>
      <c r="B171" s="32">
        <v>40972</v>
      </c>
      <c r="C171" s="16">
        <v>1</v>
      </c>
      <c r="D171" s="16">
        <v>69</v>
      </c>
      <c r="E171" s="23" t="s">
        <v>311</v>
      </c>
    </row>
    <row r="172" spans="1:5" x14ac:dyDescent="0.25">
      <c r="A172" s="12">
        <v>2003154</v>
      </c>
      <c r="B172" s="30">
        <v>40973</v>
      </c>
      <c r="C172" s="13">
        <v>1</v>
      </c>
      <c r="D172" s="13">
        <v>69</v>
      </c>
      <c r="E172" s="22" t="s">
        <v>312</v>
      </c>
    </row>
    <row r="173" spans="1:5" x14ac:dyDescent="0.25">
      <c r="A173" s="15">
        <v>2003155</v>
      </c>
      <c r="B173" s="32">
        <v>40973</v>
      </c>
      <c r="C173" s="16">
        <v>2</v>
      </c>
      <c r="D173" s="16">
        <v>314.5</v>
      </c>
      <c r="E173" s="23" t="s">
        <v>313</v>
      </c>
    </row>
    <row r="174" spans="1:5" x14ac:dyDescent="0.25">
      <c r="A174" s="12">
        <v>2003156</v>
      </c>
      <c r="B174" s="30">
        <v>40973</v>
      </c>
      <c r="C174" s="13">
        <v>2</v>
      </c>
      <c r="D174" s="13">
        <v>314.5</v>
      </c>
      <c r="E174" s="22" t="s">
        <v>311</v>
      </c>
    </row>
    <row r="175" spans="1:5" x14ac:dyDescent="0.25">
      <c r="A175" s="15">
        <v>2003157</v>
      </c>
      <c r="B175" s="32">
        <v>40973</v>
      </c>
      <c r="C175" s="16">
        <v>1</v>
      </c>
      <c r="D175" s="16">
        <v>230</v>
      </c>
      <c r="E175" s="23" t="s">
        <v>312</v>
      </c>
    </row>
    <row r="176" spans="1:5" x14ac:dyDescent="0.25">
      <c r="A176" s="12">
        <v>2003158</v>
      </c>
      <c r="B176" s="30">
        <v>40973</v>
      </c>
      <c r="C176" s="13">
        <v>1</v>
      </c>
      <c r="D176" s="13">
        <v>230</v>
      </c>
      <c r="E176" s="22" t="s">
        <v>313</v>
      </c>
    </row>
    <row r="177" spans="1:5" x14ac:dyDescent="0.25">
      <c r="A177" s="15">
        <v>2003159</v>
      </c>
      <c r="B177" s="32">
        <v>40975</v>
      </c>
      <c r="C177" s="16">
        <v>1</v>
      </c>
      <c r="D177" s="16">
        <v>560</v>
      </c>
      <c r="E177" s="23" t="s">
        <v>311</v>
      </c>
    </row>
    <row r="178" spans="1:5" x14ac:dyDescent="0.25">
      <c r="A178" s="12">
        <v>2003160</v>
      </c>
      <c r="B178" s="30">
        <v>40976</v>
      </c>
      <c r="C178" s="13">
        <v>1</v>
      </c>
      <c r="D178" s="13">
        <v>560</v>
      </c>
      <c r="E178" s="22" t="s">
        <v>311</v>
      </c>
    </row>
    <row r="179" spans="1:5" x14ac:dyDescent="0.25">
      <c r="A179" s="15">
        <v>2003161</v>
      </c>
      <c r="B179" s="32">
        <v>40976</v>
      </c>
      <c r="C179" s="16">
        <v>2</v>
      </c>
      <c r="D179" s="16">
        <v>169</v>
      </c>
      <c r="E179" s="23" t="s">
        <v>312</v>
      </c>
    </row>
    <row r="180" spans="1:5" x14ac:dyDescent="0.25">
      <c r="A180" s="12">
        <v>2003162</v>
      </c>
      <c r="B180" s="30">
        <v>40977</v>
      </c>
      <c r="C180" s="13">
        <v>2</v>
      </c>
      <c r="D180" s="13">
        <v>169</v>
      </c>
      <c r="E180" s="22" t="s">
        <v>311</v>
      </c>
    </row>
    <row r="181" spans="1:5" x14ac:dyDescent="0.25">
      <c r="A181" s="15">
        <v>2003163</v>
      </c>
      <c r="B181" s="32">
        <v>40977</v>
      </c>
      <c r="C181" s="16">
        <v>1</v>
      </c>
      <c r="D181" s="16">
        <v>320</v>
      </c>
      <c r="E181" s="23" t="s">
        <v>312</v>
      </c>
    </row>
    <row r="182" spans="1:5" x14ac:dyDescent="0.25">
      <c r="A182" s="12">
        <v>2003164</v>
      </c>
      <c r="B182" s="30">
        <v>40978</v>
      </c>
      <c r="C182" s="13">
        <v>1</v>
      </c>
      <c r="D182" s="13">
        <v>320</v>
      </c>
      <c r="E182" s="22" t="s">
        <v>313</v>
      </c>
    </row>
    <row r="183" spans="1:5" x14ac:dyDescent="0.25">
      <c r="A183" s="15">
        <v>2003165</v>
      </c>
      <c r="B183" s="32">
        <v>40978</v>
      </c>
      <c r="C183" s="16">
        <v>1</v>
      </c>
      <c r="D183" s="16">
        <v>125</v>
      </c>
      <c r="E183" s="23" t="s">
        <v>311</v>
      </c>
    </row>
    <row r="184" spans="1:5" x14ac:dyDescent="0.25">
      <c r="A184" s="12">
        <v>2003166</v>
      </c>
      <c r="B184" s="30">
        <v>40979</v>
      </c>
      <c r="C184" s="13">
        <v>1</v>
      </c>
      <c r="D184" s="13">
        <v>125</v>
      </c>
      <c r="E184" s="22" t="s">
        <v>312</v>
      </c>
    </row>
    <row r="185" spans="1:5" x14ac:dyDescent="0.25">
      <c r="A185" s="15">
        <v>2003167</v>
      </c>
      <c r="B185" s="32">
        <v>41010</v>
      </c>
      <c r="C185" s="16">
        <v>2</v>
      </c>
      <c r="D185" s="16">
        <v>458</v>
      </c>
      <c r="E185" s="23" t="s">
        <v>313</v>
      </c>
    </row>
    <row r="186" spans="1:5" x14ac:dyDescent="0.25">
      <c r="A186" s="12">
        <v>2003168</v>
      </c>
      <c r="B186" s="30">
        <v>41011</v>
      </c>
      <c r="C186" s="13">
        <v>2</v>
      </c>
      <c r="D186" s="13">
        <v>458</v>
      </c>
      <c r="E186" s="22" t="s">
        <v>311</v>
      </c>
    </row>
    <row r="187" spans="1:5" x14ac:dyDescent="0.25">
      <c r="A187" s="15">
        <v>2003169</v>
      </c>
      <c r="B187" s="32">
        <v>41011</v>
      </c>
      <c r="C187" s="16">
        <v>1</v>
      </c>
      <c r="D187" s="16">
        <v>321.2</v>
      </c>
      <c r="E187" s="23" t="s">
        <v>312</v>
      </c>
    </row>
    <row r="188" spans="1:5" x14ac:dyDescent="0.25">
      <c r="A188" s="12">
        <v>2003170</v>
      </c>
      <c r="B188" s="30">
        <v>41012</v>
      </c>
      <c r="C188" s="13">
        <v>1</v>
      </c>
      <c r="D188" s="13">
        <v>321.2</v>
      </c>
      <c r="E188" s="22" t="s">
        <v>313</v>
      </c>
    </row>
    <row r="189" spans="1:5" x14ac:dyDescent="0.25">
      <c r="A189" s="15">
        <v>2003171</v>
      </c>
      <c r="B189" s="32">
        <v>40981</v>
      </c>
      <c r="C189" s="16">
        <v>2</v>
      </c>
      <c r="D189" s="16">
        <v>252.8</v>
      </c>
      <c r="E189" s="23" t="s">
        <v>311</v>
      </c>
    </row>
    <row r="190" spans="1:5" x14ac:dyDescent="0.25">
      <c r="A190" s="12">
        <v>2003172</v>
      </c>
      <c r="B190" s="30">
        <v>40982</v>
      </c>
      <c r="C190" s="13">
        <v>2</v>
      </c>
      <c r="D190" s="13">
        <v>252.8</v>
      </c>
      <c r="E190" s="22" t="s">
        <v>312</v>
      </c>
    </row>
    <row r="191" spans="1:5" x14ac:dyDescent="0.25">
      <c r="A191" s="15">
        <v>2003173</v>
      </c>
      <c r="B191" s="32">
        <v>40982</v>
      </c>
      <c r="C191" s="16">
        <v>2</v>
      </c>
      <c r="D191" s="16">
        <v>215</v>
      </c>
      <c r="E191" s="23" t="s">
        <v>313</v>
      </c>
    </row>
    <row r="192" spans="1:5" x14ac:dyDescent="0.25">
      <c r="A192" s="12">
        <v>2003174</v>
      </c>
      <c r="B192" s="30">
        <v>40983</v>
      </c>
      <c r="C192" s="13">
        <v>2</v>
      </c>
      <c r="D192" s="13">
        <v>310</v>
      </c>
      <c r="E192" s="22" t="s">
        <v>311</v>
      </c>
    </row>
    <row r="193" spans="1:5" x14ac:dyDescent="0.25">
      <c r="A193" s="15">
        <v>2003175</v>
      </c>
      <c r="B193" s="32">
        <v>40983</v>
      </c>
      <c r="C193" s="16">
        <v>2</v>
      </c>
      <c r="D193" s="16">
        <v>457.8</v>
      </c>
      <c r="E193" s="23" t="s">
        <v>311</v>
      </c>
    </row>
    <row r="194" spans="1:5" x14ac:dyDescent="0.25">
      <c r="A194" s="12">
        <v>2003176</v>
      </c>
      <c r="B194" s="30">
        <v>40984</v>
      </c>
      <c r="C194" s="13">
        <v>2</v>
      </c>
      <c r="D194" s="13">
        <v>457.8</v>
      </c>
      <c r="E194" s="22" t="s">
        <v>312</v>
      </c>
    </row>
    <row r="195" spans="1:5" x14ac:dyDescent="0.25">
      <c r="A195" s="15">
        <v>2003177</v>
      </c>
      <c r="B195" s="32">
        <v>40984</v>
      </c>
      <c r="C195" s="16">
        <v>1</v>
      </c>
      <c r="D195" s="16">
        <v>563</v>
      </c>
      <c r="E195" s="23" t="s">
        <v>311</v>
      </c>
    </row>
    <row r="196" spans="1:5" x14ac:dyDescent="0.25">
      <c r="A196" s="12">
        <v>2003178</v>
      </c>
      <c r="B196" s="30">
        <v>40985</v>
      </c>
      <c r="C196" s="13">
        <v>1</v>
      </c>
      <c r="D196" s="13">
        <v>563</v>
      </c>
      <c r="E196" s="22" t="s">
        <v>311</v>
      </c>
    </row>
    <row r="197" spans="1:5" x14ac:dyDescent="0.25">
      <c r="A197" s="15">
        <v>2003179</v>
      </c>
      <c r="B197" s="32">
        <v>41016</v>
      </c>
      <c r="C197" s="16">
        <v>1</v>
      </c>
      <c r="D197" s="16">
        <v>129</v>
      </c>
      <c r="E197" s="23" t="s">
        <v>312</v>
      </c>
    </row>
    <row r="198" spans="1:5" x14ac:dyDescent="0.25">
      <c r="A198" s="12">
        <v>2003180</v>
      </c>
      <c r="B198" s="30">
        <v>41017</v>
      </c>
      <c r="C198" s="13">
        <v>1</v>
      </c>
      <c r="D198" s="13">
        <v>129</v>
      </c>
      <c r="E198" s="22" t="s">
        <v>313</v>
      </c>
    </row>
    <row r="199" spans="1:5" x14ac:dyDescent="0.25">
      <c r="A199" s="15">
        <v>2003181</v>
      </c>
      <c r="B199" s="32">
        <v>40986</v>
      </c>
      <c r="C199" s="16">
        <v>2</v>
      </c>
      <c r="D199" s="16">
        <v>47.8</v>
      </c>
      <c r="E199" s="23" t="s">
        <v>312</v>
      </c>
    </row>
    <row r="200" spans="1:5" x14ac:dyDescent="0.25">
      <c r="A200" s="12">
        <v>2003182</v>
      </c>
      <c r="B200" s="30">
        <v>40987</v>
      </c>
      <c r="C200" s="13">
        <v>2</v>
      </c>
      <c r="D200" s="13">
        <v>47.8</v>
      </c>
      <c r="E200" s="22" t="s">
        <v>312</v>
      </c>
    </row>
    <row r="201" spans="1:5" x14ac:dyDescent="0.25">
      <c r="A201" s="15">
        <v>2003183</v>
      </c>
      <c r="B201" s="32">
        <v>40987</v>
      </c>
      <c r="C201" s="16">
        <v>1</v>
      </c>
      <c r="D201" s="16">
        <v>25.4</v>
      </c>
      <c r="E201" s="23" t="s">
        <v>312</v>
      </c>
    </row>
    <row r="202" spans="1:5" x14ac:dyDescent="0.25">
      <c r="A202" s="12">
        <v>2003184</v>
      </c>
      <c r="B202" s="30">
        <v>40988</v>
      </c>
      <c r="C202" s="13">
        <v>1</v>
      </c>
      <c r="D202" s="13">
        <v>25.4</v>
      </c>
      <c r="E202" s="22" t="s">
        <v>313</v>
      </c>
    </row>
    <row r="203" spans="1:5" x14ac:dyDescent="0.25">
      <c r="A203" s="15">
        <v>2003185</v>
      </c>
      <c r="B203" s="32">
        <v>40988</v>
      </c>
      <c r="C203" s="16">
        <v>1</v>
      </c>
      <c r="D203" s="16">
        <v>129</v>
      </c>
      <c r="E203" s="23" t="s">
        <v>313</v>
      </c>
    </row>
    <row r="204" spans="1:5" x14ac:dyDescent="0.25">
      <c r="A204" s="12">
        <v>2003186</v>
      </c>
      <c r="B204" s="30">
        <v>40989</v>
      </c>
      <c r="C204" s="13">
        <v>1</v>
      </c>
      <c r="D204" s="13">
        <v>129</v>
      </c>
      <c r="E204" s="22" t="s">
        <v>311</v>
      </c>
    </row>
    <row r="205" spans="1:5" x14ac:dyDescent="0.25">
      <c r="A205" s="15">
        <v>2003187</v>
      </c>
      <c r="B205" s="32">
        <v>40989</v>
      </c>
      <c r="C205" s="16">
        <v>1</v>
      </c>
      <c r="D205" s="16">
        <v>651.4</v>
      </c>
      <c r="E205" s="23" t="s">
        <v>312</v>
      </c>
    </row>
    <row r="206" spans="1:5" x14ac:dyDescent="0.25">
      <c r="A206" s="12">
        <v>2003188</v>
      </c>
      <c r="B206" s="30">
        <v>40990</v>
      </c>
      <c r="C206" s="13">
        <v>1</v>
      </c>
      <c r="D206" s="13">
        <v>651.4</v>
      </c>
      <c r="E206" s="22" t="s">
        <v>313</v>
      </c>
    </row>
    <row r="207" spans="1:5" x14ac:dyDescent="0.25">
      <c r="A207" s="15">
        <v>2003189</v>
      </c>
      <c r="B207" s="32">
        <v>40990</v>
      </c>
      <c r="C207" s="16">
        <v>2</v>
      </c>
      <c r="D207" s="16">
        <v>457.8</v>
      </c>
      <c r="E207" s="23" t="s">
        <v>311</v>
      </c>
    </row>
    <row r="208" spans="1:5" x14ac:dyDescent="0.25">
      <c r="A208" s="12">
        <v>2003190</v>
      </c>
      <c r="B208" s="30">
        <v>40991</v>
      </c>
      <c r="C208" s="13">
        <v>2</v>
      </c>
      <c r="D208" s="13">
        <v>457.8</v>
      </c>
      <c r="E208" s="22" t="s">
        <v>312</v>
      </c>
    </row>
    <row r="209" spans="1:5" x14ac:dyDescent="0.25">
      <c r="A209" s="15">
        <v>2003191</v>
      </c>
      <c r="B209" s="32">
        <v>40991</v>
      </c>
      <c r="C209" s="16">
        <v>1</v>
      </c>
      <c r="D209" s="16">
        <v>97.8</v>
      </c>
      <c r="E209" s="23" t="s">
        <v>313</v>
      </c>
    </row>
    <row r="210" spans="1:5" x14ac:dyDescent="0.25">
      <c r="A210" s="12">
        <v>2003192</v>
      </c>
      <c r="B210" s="30">
        <v>40992</v>
      </c>
      <c r="C210" s="13">
        <v>1</v>
      </c>
      <c r="D210" s="13">
        <v>97.8</v>
      </c>
      <c r="E210" s="22" t="s">
        <v>311</v>
      </c>
    </row>
    <row r="211" spans="1:5" x14ac:dyDescent="0.25">
      <c r="A211" s="15">
        <v>2003193</v>
      </c>
      <c r="B211" s="32">
        <v>40992</v>
      </c>
      <c r="C211" s="16">
        <v>1</v>
      </c>
      <c r="D211" s="16">
        <v>312</v>
      </c>
      <c r="E211" s="23" t="s">
        <v>312</v>
      </c>
    </row>
    <row r="212" spans="1:5" x14ac:dyDescent="0.25">
      <c r="A212" s="12">
        <v>2003194</v>
      </c>
      <c r="B212" s="30">
        <v>40993</v>
      </c>
      <c r="C212" s="13">
        <v>1</v>
      </c>
      <c r="D212" s="13">
        <v>312</v>
      </c>
      <c r="E212" s="22" t="s">
        <v>313</v>
      </c>
    </row>
    <row r="213" spans="1:5" x14ac:dyDescent="0.25">
      <c r="A213" s="15">
        <v>2003195</v>
      </c>
      <c r="B213" s="32">
        <v>40993</v>
      </c>
      <c r="C213" s="16">
        <v>2</v>
      </c>
      <c r="D213" s="16">
        <v>58.7</v>
      </c>
      <c r="E213" s="23" t="s">
        <v>311</v>
      </c>
    </row>
    <row r="214" spans="1:5" x14ac:dyDescent="0.25">
      <c r="A214" s="12">
        <v>2003196</v>
      </c>
      <c r="B214" s="30">
        <v>41025</v>
      </c>
      <c r="C214" s="13">
        <v>2</v>
      </c>
      <c r="D214" s="13">
        <v>58.7</v>
      </c>
      <c r="E214" s="22" t="s">
        <v>312</v>
      </c>
    </row>
    <row r="215" spans="1:5" x14ac:dyDescent="0.25">
      <c r="A215" s="15">
        <v>2003197</v>
      </c>
      <c r="B215" s="32">
        <v>40994</v>
      </c>
      <c r="C215" s="16">
        <v>1</v>
      </c>
      <c r="D215" s="16">
        <v>61.5</v>
      </c>
      <c r="E215" s="23" t="s">
        <v>313</v>
      </c>
    </row>
    <row r="216" spans="1:5" x14ac:dyDescent="0.25">
      <c r="A216" s="12">
        <v>2003198</v>
      </c>
      <c r="B216" s="30">
        <v>40995</v>
      </c>
      <c r="C216" s="13">
        <v>1</v>
      </c>
      <c r="D216" s="13">
        <v>61.5</v>
      </c>
      <c r="E216" s="22" t="s">
        <v>311</v>
      </c>
    </row>
    <row r="217" spans="1:5" x14ac:dyDescent="0.25">
      <c r="A217" s="15">
        <v>2003199</v>
      </c>
      <c r="B217" s="32">
        <v>41026</v>
      </c>
      <c r="C217" s="16">
        <v>1</v>
      </c>
      <c r="D217" s="16">
        <v>89.7</v>
      </c>
      <c r="E217" s="23" t="s">
        <v>311</v>
      </c>
    </row>
    <row r="218" spans="1:5" x14ac:dyDescent="0.25">
      <c r="A218" s="12">
        <v>2003200</v>
      </c>
      <c r="B218" s="30">
        <v>40996</v>
      </c>
      <c r="C218" s="13">
        <v>1</v>
      </c>
      <c r="D218" s="13">
        <v>89.7</v>
      </c>
      <c r="E218" s="22" t="s">
        <v>312</v>
      </c>
    </row>
    <row r="219" spans="1:5" x14ac:dyDescent="0.25">
      <c r="A219" s="15">
        <v>2003201</v>
      </c>
      <c r="B219" s="32">
        <v>40996</v>
      </c>
      <c r="C219" s="16">
        <v>2</v>
      </c>
      <c r="D219" s="16">
        <v>35</v>
      </c>
      <c r="E219" s="23" t="s">
        <v>311</v>
      </c>
    </row>
    <row r="220" spans="1:5" x14ac:dyDescent="0.25">
      <c r="A220" s="12">
        <v>2003202</v>
      </c>
      <c r="B220" s="30">
        <v>40997</v>
      </c>
      <c r="C220" s="13">
        <v>2</v>
      </c>
      <c r="D220" s="13">
        <v>35</v>
      </c>
      <c r="E220" s="22" t="s">
        <v>311</v>
      </c>
    </row>
    <row r="221" spans="1:5" x14ac:dyDescent="0.25">
      <c r="A221" s="15">
        <v>2003203</v>
      </c>
      <c r="B221" s="32">
        <v>40997</v>
      </c>
      <c r="C221" s="16">
        <v>1</v>
      </c>
      <c r="D221" s="16">
        <v>547.79999999999995</v>
      </c>
      <c r="E221" s="23" t="s">
        <v>312</v>
      </c>
    </row>
    <row r="222" spans="1:5" x14ac:dyDescent="0.25">
      <c r="A222" s="12">
        <v>2003204</v>
      </c>
      <c r="B222" s="30">
        <v>40998</v>
      </c>
      <c r="C222" s="13">
        <v>1</v>
      </c>
      <c r="D222" s="13">
        <v>547.79999999999995</v>
      </c>
      <c r="E222" s="22" t="s">
        <v>313</v>
      </c>
    </row>
    <row r="223" spans="1:5" x14ac:dyDescent="0.25">
      <c r="A223" s="15">
        <v>2003205</v>
      </c>
      <c r="B223" s="32">
        <v>40998</v>
      </c>
      <c r="C223" s="16">
        <v>1</v>
      </c>
      <c r="D223" s="16">
        <v>69</v>
      </c>
      <c r="E223" s="23" t="s">
        <v>312</v>
      </c>
    </row>
    <row r="224" spans="1:5" x14ac:dyDescent="0.25">
      <c r="A224" s="12">
        <v>2003206</v>
      </c>
      <c r="B224" s="30">
        <v>40999</v>
      </c>
      <c r="C224" s="13">
        <v>1</v>
      </c>
      <c r="D224" s="13">
        <v>69</v>
      </c>
      <c r="E224" s="22" t="s">
        <v>312</v>
      </c>
    </row>
    <row r="225" spans="1:5" x14ac:dyDescent="0.25">
      <c r="A225" s="15">
        <v>2003207</v>
      </c>
      <c r="B225" s="32">
        <v>40999</v>
      </c>
      <c r="C225" s="16">
        <v>2</v>
      </c>
      <c r="D225" s="16">
        <v>314.5</v>
      </c>
      <c r="E225" s="23" t="s">
        <v>312</v>
      </c>
    </row>
    <row r="226" spans="1:5" x14ac:dyDescent="0.25">
      <c r="A226" s="12">
        <v>2003208</v>
      </c>
      <c r="B226" s="30">
        <v>41000</v>
      </c>
      <c r="C226" s="13">
        <v>2</v>
      </c>
      <c r="D226" s="13">
        <v>314.5</v>
      </c>
      <c r="E226" s="22" t="s">
        <v>313</v>
      </c>
    </row>
    <row r="227" spans="1:5" x14ac:dyDescent="0.25">
      <c r="A227" s="15">
        <v>2003209</v>
      </c>
      <c r="B227" s="32">
        <v>41000</v>
      </c>
      <c r="C227" s="16">
        <v>1</v>
      </c>
      <c r="D227" s="16">
        <v>230</v>
      </c>
      <c r="E227" s="23" t="s">
        <v>313</v>
      </c>
    </row>
    <row r="228" spans="1:5" x14ac:dyDescent="0.25">
      <c r="A228" s="12">
        <v>2003210</v>
      </c>
      <c r="B228" s="30">
        <v>41001</v>
      </c>
      <c r="C228" s="13">
        <v>1</v>
      </c>
      <c r="D228" s="13">
        <v>230</v>
      </c>
      <c r="E228" s="22" t="s">
        <v>313</v>
      </c>
    </row>
    <row r="229" spans="1:5" x14ac:dyDescent="0.25">
      <c r="A229" s="15">
        <v>2003211</v>
      </c>
      <c r="B229" s="32">
        <v>41001</v>
      </c>
      <c r="C229" s="16">
        <v>2</v>
      </c>
      <c r="D229" s="16">
        <v>560</v>
      </c>
      <c r="E229" s="23" t="s">
        <v>311</v>
      </c>
    </row>
    <row r="230" spans="1:5" x14ac:dyDescent="0.25">
      <c r="A230" s="12">
        <v>2003212</v>
      </c>
      <c r="B230" s="30">
        <v>41002</v>
      </c>
      <c r="C230" s="13">
        <v>2</v>
      </c>
      <c r="D230" s="13">
        <v>560</v>
      </c>
      <c r="E230" s="22" t="s">
        <v>312</v>
      </c>
    </row>
    <row r="231" spans="1:5" x14ac:dyDescent="0.25">
      <c r="A231" s="15">
        <v>2003213</v>
      </c>
      <c r="B231" s="32">
        <v>41002</v>
      </c>
      <c r="C231" s="16">
        <v>1</v>
      </c>
      <c r="D231" s="16">
        <v>169</v>
      </c>
      <c r="E231" s="23" t="s">
        <v>313</v>
      </c>
    </row>
    <row r="232" spans="1:5" x14ac:dyDescent="0.25">
      <c r="A232" s="12">
        <v>2003214</v>
      </c>
      <c r="B232" s="30">
        <v>41003</v>
      </c>
      <c r="C232" s="13">
        <v>1</v>
      </c>
      <c r="D232" s="13">
        <v>169</v>
      </c>
      <c r="E232" s="22" t="s">
        <v>311</v>
      </c>
    </row>
    <row r="233" spans="1:5" x14ac:dyDescent="0.25">
      <c r="A233" s="15">
        <v>2003215</v>
      </c>
      <c r="B233" s="32">
        <v>41003</v>
      </c>
      <c r="C233" s="16">
        <v>1</v>
      </c>
      <c r="D233" s="16">
        <v>320</v>
      </c>
      <c r="E233" s="23" t="s">
        <v>312</v>
      </c>
    </row>
    <row r="234" spans="1:5" x14ac:dyDescent="0.25">
      <c r="A234" s="12">
        <v>2003216</v>
      </c>
      <c r="B234" s="30">
        <v>41004</v>
      </c>
      <c r="C234" s="13">
        <v>1</v>
      </c>
      <c r="D234" s="13">
        <v>320</v>
      </c>
      <c r="E234" s="22" t="s">
        <v>313</v>
      </c>
    </row>
    <row r="235" spans="1:5" x14ac:dyDescent="0.25">
      <c r="A235" s="15">
        <v>2003217</v>
      </c>
      <c r="B235" s="32">
        <v>41004</v>
      </c>
      <c r="C235" s="16">
        <v>1</v>
      </c>
      <c r="D235" s="16">
        <v>125</v>
      </c>
      <c r="E235" s="23" t="s">
        <v>311</v>
      </c>
    </row>
    <row r="236" spans="1:5" x14ac:dyDescent="0.25">
      <c r="A236" s="12">
        <v>2003218</v>
      </c>
      <c r="B236" s="30">
        <v>41005</v>
      </c>
      <c r="C236" s="13">
        <v>1</v>
      </c>
      <c r="D236" s="13">
        <v>125</v>
      </c>
      <c r="E236" s="22" t="s">
        <v>312</v>
      </c>
    </row>
    <row r="237" spans="1:5" x14ac:dyDescent="0.25">
      <c r="A237" s="15">
        <v>2003219</v>
      </c>
      <c r="B237" s="32">
        <v>41005</v>
      </c>
      <c r="C237" s="16">
        <v>2</v>
      </c>
      <c r="D237" s="16">
        <v>458</v>
      </c>
      <c r="E237" s="23" t="s">
        <v>313</v>
      </c>
    </row>
    <row r="238" spans="1:5" x14ac:dyDescent="0.25">
      <c r="A238" s="12">
        <v>2003220</v>
      </c>
      <c r="B238" s="30">
        <v>41006</v>
      </c>
      <c r="C238" s="13">
        <v>2</v>
      </c>
      <c r="D238" s="13">
        <v>458</v>
      </c>
      <c r="E238" s="22" t="s">
        <v>311</v>
      </c>
    </row>
    <row r="239" spans="1:5" x14ac:dyDescent="0.25">
      <c r="A239" s="15">
        <v>2003221</v>
      </c>
      <c r="B239" s="32">
        <v>41006</v>
      </c>
      <c r="C239" s="16">
        <v>1</v>
      </c>
      <c r="D239" s="16">
        <v>321.2</v>
      </c>
      <c r="E239" s="23" t="s">
        <v>312</v>
      </c>
    </row>
    <row r="240" spans="1:5" x14ac:dyDescent="0.25">
      <c r="A240" s="12">
        <v>2003222</v>
      </c>
      <c r="B240" s="30">
        <v>41007</v>
      </c>
      <c r="C240" s="13">
        <v>1</v>
      </c>
      <c r="D240" s="13">
        <v>321.2</v>
      </c>
      <c r="E240" s="22" t="s">
        <v>313</v>
      </c>
    </row>
    <row r="241" spans="1:5" x14ac:dyDescent="0.25">
      <c r="A241" s="15">
        <v>2003223</v>
      </c>
      <c r="B241" s="32">
        <v>41007</v>
      </c>
      <c r="C241" s="16">
        <v>1</v>
      </c>
      <c r="D241" s="16">
        <v>252.8</v>
      </c>
      <c r="E241" s="23" t="s">
        <v>311</v>
      </c>
    </row>
    <row r="242" spans="1:5" x14ac:dyDescent="0.25">
      <c r="A242" s="12">
        <v>2003224</v>
      </c>
      <c r="B242" s="30">
        <v>41008</v>
      </c>
      <c r="C242" s="13">
        <v>1</v>
      </c>
      <c r="D242" s="13">
        <v>252.8</v>
      </c>
      <c r="E242" s="22" t="s">
        <v>311</v>
      </c>
    </row>
    <row r="243" spans="1:5" x14ac:dyDescent="0.25">
      <c r="A243" s="15">
        <v>2003225</v>
      </c>
      <c r="B243" s="32">
        <v>41008</v>
      </c>
      <c r="C243" s="16">
        <v>2</v>
      </c>
      <c r="D243" s="16">
        <v>920</v>
      </c>
      <c r="E243" s="23" t="s">
        <v>312</v>
      </c>
    </row>
    <row r="244" spans="1:5" x14ac:dyDescent="0.25">
      <c r="A244" s="12">
        <v>2003226</v>
      </c>
      <c r="B244" s="30">
        <v>41009</v>
      </c>
      <c r="C244" s="13">
        <v>2</v>
      </c>
      <c r="D244" s="13">
        <v>1325</v>
      </c>
      <c r="E244" s="22" t="s">
        <v>311</v>
      </c>
    </row>
    <row r="245" spans="1:5" x14ac:dyDescent="0.25">
      <c r="A245" s="15">
        <v>2003227</v>
      </c>
      <c r="B245" s="32">
        <v>41009</v>
      </c>
      <c r="C245" s="16">
        <v>1</v>
      </c>
      <c r="D245" s="16">
        <v>457.8</v>
      </c>
      <c r="E245" s="23" t="s">
        <v>311</v>
      </c>
    </row>
    <row r="246" spans="1:5" x14ac:dyDescent="0.25">
      <c r="A246" s="12">
        <v>2003228</v>
      </c>
      <c r="B246" s="30">
        <v>41010</v>
      </c>
      <c r="C246" s="13">
        <v>1</v>
      </c>
      <c r="D246" s="13">
        <v>457.8</v>
      </c>
      <c r="E246" s="22" t="s">
        <v>312</v>
      </c>
    </row>
    <row r="247" spans="1:5" x14ac:dyDescent="0.25">
      <c r="A247" s="15">
        <v>2003229</v>
      </c>
      <c r="B247" s="32">
        <v>41010</v>
      </c>
      <c r="C247" s="16">
        <v>1</v>
      </c>
      <c r="D247" s="16">
        <v>563</v>
      </c>
      <c r="E247" s="23" t="s">
        <v>313</v>
      </c>
    </row>
    <row r="248" spans="1:5" x14ac:dyDescent="0.25">
      <c r="A248" s="12">
        <v>2003230</v>
      </c>
      <c r="B248" s="30">
        <v>41011</v>
      </c>
      <c r="C248" s="13">
        <v>1</v>
      </c>
      <c r="D248" s="13">
        <v>563</v>
      </c>
      <c r="E248" s="22" t="s">
        <v>312</v>
      </c>
    </row>
    <row r="249" spans="1:5" x14ac:dyDescent="0.25">
      <c r="A249" s="15">
        <v>2003231</v>
      </c>
      <c r="B249" s="32">
        <v>41011</v>
      </c>
      <c r="C249" s="16">
        <v>2</v>
      </c>
      <c r="D249" s="16">
        <v>129</v>
      </c>
      <c r="E249" s="23" t="s">
        <v>312</v>
      </c>
    </row>
    <row r="250" spans="1:5" x14ac:dyDescent="0.25">
      <c r="A250" s="12">
        <v>2003232</v>
      </c>
      <c r="B250" s="30">
        <v>41012</v>
      </c>
      <c r="C250" s="13">
        <v>2</v>
      </c>
      <c r="D250" s="13">
        <v>129</v>
      </c>
      <c r="E250" s="22" t="s">
        <v>312</v>
      </c>
    </row>
    <row r="251" spans="1:5" x14ac:dyDescent="0.25">
      <c r="A251" s="15">
        <v>2003233</v>
      </c>
      <c r="B251" s="32">
        <v>41012</v>
      </c>
      <c r="C251" s="16">
        <v>1</v>
      </c>
      <c r="D251" s="16">
        <v>47.8</v>
      </c>
      <c r="E251" s="23" t="s">
        <v>313</v>
      </c>
    </row>
    <row r="252" spans="1:5" x14ac:dyDescent="0.25">
      <c r="A252" s="12">
        <v>2003234</v>
      </c>
      <c r="B252" s="30">
        <v>41013</v>
      </c>
      <c r="C252" s="13">
        <v>1</v>
      </c>
      <c r="D252" s="13">
        <v>47.8</v>
      </c>
      <c r="E252" s="22" t="s">
        <v>313</v>
      </c>
    </row>
    <row r="253" spans="1:5" x14ac:dyDescent="0.25">
      <c r="A253" s="15">
        <v>2003235</v>
      </c>
      <c r="B253" s="32">
        <v>41013</v>
      </c>
      <c r="C253" s="16">
        <v>1</v>
      </c>
      <c r="D253" s="16">
        <v>25.4</v>
      </c>
      <c r="E253" s="23" t="s">
        <v>313</v>
      </c>
    </row>
    <row r="254" spans="1:5" x14ac:dyDescent="0.25">
      <c r="A254" s="12">
        <v>2003236</v>
      </c>
      <c r="B254" s="30">
        <v>41014</v>
      </c>
      <c r="C254" s="13">
        <v>1</v>
      </c>
      <c r="D254" s="13">
        <v>25.4</v>
      </c>
      <c r="E254" s="22" t="s">
        <v>311</v>
      </c>
    </row>
    <row r="255" spans="1:5" x14ac:dyDescent="0.25">
      <c r="A255" s="15">
        <v>2003237</v>
      </c>
      <c r="B255" s="32">
        <v>41014</v>
      </c>
      <c r="C255" s="16">
        <v>2</v>
      </c>
      <c r="D255" s="16">
        <v>129</v>
      </c>
      <c r="E255" s="23" t="s">
        <v>312</v>
      </c>
    </row>
    <row r="256" spans="1:5" x14ac:dyDescent="0.25">
      <c r="A256" s="12">
        <v>2003238</v>
      </c>
      <c r="B256" s="30">
        <v>41015</v>
      </c>
      <c r="C256" s="13">
        <v>2</v>
      </c>
      <c r="D256" s="13">
        <v>129</v>
      </c>
      <c r="E256" s="22" t="s">
        <v>313</v>
      </c>
    </row>
    <row r="257" spans="1:5" x14ac:dyDescent="0.25">
      <c r="A257" s="15">
        <v>2003239</v>
      </c>
      <c r="B257" s="32">
        <v>41015</v>
      </c>
      <c r="C257" s="16">
        <v>1</v>
      </c>
      <c r="D257" s="16">
        <v>651.4</v>
      </c>
      <c r="E257" s="23" t="s">
        <v>311</v>
      </c>
    </row>
    <row r="258" spans="1:5" x14ac:dyDescent="0.25">
      <c r="A258" s="12">
        <v>2003240</v>
      </c>
      <c r="B258" s="30">
        <v>41016</v>
      </c>
      <c r="C258" s="13">
        <v>1</v>
      </c>
      <c r="D258" s="13">
        <v>651.4</v>
      </c>
      <c r="E258" s="22" t="s">
        <v>312</v>
      </c>
    </row>
    <row r="259" spans="1:5" x14ac:dyDescent="0.25">
      <c r="A259" s="15">
        <v>2003241</v>
      </c>
      <c r="B259" s="32">
        <v>41016</v>
      </c>
      <c r="C259" s="16">
        <v>2</v>
      </c>
      <c r="D259" s="16">
        <v>457.8</v>
      </c>
      <c r="E259" s="23" t="s">
        <v>313</v>
      </c>
    </row>
    <row r="260" spans="1:5" x14ac:dyDescent="0.25">
      <c r="A260" s="12">
        <v>2003242</v>
      </c>
      <c r="B260" s="30">
        <v>41017</v>
      </c>
      <c r="C260" s="13">
        <v>2</v>
      </c>
      <c r="D260" s="13">
        <v>457.8</v>
      </c>
      <c r="E260" s="22" t="s">
        <v>311</v>
      </c>
    </row>
    <row r="261" spans="1:5" x14ac:dyDescent="0.25">
      <c r="A261" s="15">
        <v>2003243</v>
      </c>
      <c r="B261" s="32">
        <v>41017</v>
      </c>
      <c r="C261" s="16">
        <v>1</v>
      </c>
      <c r="D261" s="16">
        <v>97.8</v>
      </c>
      <c r="E261" s="23" t="s">
        <v>312</v>
      </c>
    </row>
    <row r="262" spans="1:5" x14ac:dyDescent="0.25">
      <c r="A262" s="12">
        <v>2003244</v>
      </c>
      <c r="B262" s="30">
        <v>41018</v>
      </c>
      <c r="C262" s="13">
        <v>1</v>
      </c>
      <c r="D262" s="13">
        <v>97.8</v>
      </c>
      <c r="E262" s="22" t="s">
        <v>313</v>
      </c>
    </row>
    <row r="263" spans="1:5" x14ac:dyDescent="0.25">
      <c r="A263" s="15">
        <v>2003245</v>
      </c>
      <c r="B263" s="32">
        <v>41018</v>
      </c>
      <c r="C263" s="16">
        <v>1</v>
      </c>
      <c r="D263" s="16">
        <v>312</v>
      </c>
      <c r="E263" s="23" t="s">
        <v>311</v>
      </c>
    </row>
    <row r="264" spans="1:5" x14ac:dyDescent="0.25">
      <c r="A264" s="12">
        <v>2003246</v>
      </c>
      <c r="B264" s="30">
        <v>41019</v>
      </c>
      <c r="C264" s="13">
        <v>1</v>
      </c>
      <c r="D264" s="13">
        <v>312</v>
      </c>
      <c r="E264" s="22" t="s">
        <v>312</v>
      </c>
    </row>
    <row r="265" spans="1:5" x14ac:dyDescent="0.25">
      <c r="A265" s="15">
        <v>2003247</v>
      </c>
      <c r="B265" s="32">
        <v>41019</v>
      </c>
      <c r="C265" s="16">
        <v>1</v>
      </c>
      <c r="D265" s="16">
        <v>58.7</v>
      </c>
      <c r="E265" s="23" t="s">
        <v>313</v>
      </c>
    </row>
    <row r="266" spans="1:5" x14ac:dyDescent="0.25">
      <c r="A266" s="12">
        <v>2003248</v>
      </c>
      <c r="B266" s="30">
        <v>41020</v>
      </c>
      <c r="C266" s="13">
        <v>1</v>
      </c>
      <c r="D266" s="13">
        <v>58.7</v>
      </c>
      <c r="E266" s="22" t="s">
        <v>311</v>
      </c>
    </row>
    <row r="267" spans="1:5" x14ac:dyDescent="0.25">
      <c r="A267" s="15">
        <v>2003249</v>
      </c>
      <c r="B267" s="32">
        <v>41020</v>
      </c>
      <c r="C267" s="16">
        <v>2</v>
      </c>
      <c r="D267" s="16">
        <v>61.5</v>
      </c>
      <c r="E267" s="23" t="s">
        <v>311</v>
      </c>
    </row>
    <row r="268" spans="1:5" x14ac:dyDescent="0.25">
      <c r="A268" s="12">
        <v>2003250</v>
      </c>
      <c r="B268" s="30">
        <v>41021</v>
      </c>
      <c r="C268" s="13">
        <v>2</v>
      </c>
      <c r="D268" s="13">
        <v>61.5</v>
      </c>
      <c r="E268" s="22" t="s">
        <v>312</v>
      </c>
    </row>
    <row r="269" spans="1:5" x14ac:dyDescent="0.25">
      <c r="A269" s="15">
        <v>2003251</v>
      </c>
      <c r="B269" s="32">
        <v>41021</v>
      </c>
      <c r="C269" s="16">
        <v>1</v>
      </c>
      <c r="D269" s="16">
        <v>89.7</v>
      </c>
      <c r="E269" s="23" t="s">
        <v>311</v>
      </c>
    </row>
    <row r="270" spans="1:5" x14ac:dyDescent="0.25">
      <c r="A270" s="12">
        <v>2003252</v>
      </c>
      <c r="B270" s="30">
        <v>41022</v>
      </c>
      <c r="C270" s="13">
        <v>1</v>
      </c>
      <c r="D270" s="13">
        <v>89.7</v>
      </c>
      <c r="E270" s="22" t="s">
        <v>311</v>
      </c>
    </row>
    <row r="271" spans="1:5" x14ac:dyDescent="0.25">
      <c r="A271" s="15">
        <v>2003253</v>
      </c>
      <c r="B271" s="32">
        <v>41022</v>
      </c>
      <c r="C271" s="16">
        <v>1</v>
      </c>
      <c r="D271" s="16">
        <v>35</v>
      </c>
      <c r="E271" s="23" t="s">
        <v>312</v>
      </c>
    </row>
    <row r="272" spans="1:5" x14ac:dyDescent="0.25">
      <c r="A272" s="12">
        <v>2003254</v>
      </c>
      <c r="B272" s="30">
        <v>41023</v>
      </c>
      <c r="C272" s="13">
        <v>1</v>
      </c>
      <c r="D272" s="13">
        <v>35</v>
      </c>
      <c r="E272" s="22" t="s">
        <v>313</v>
      </c>
    </row>
    <row r="273" spans="1:5" x14ac:dyDescent="0.25">
      <c r="A273" s="15">
        <v>2003255</v>
      </c>
      <c r="B273" s="32">
        <v>41023</v>
      </c>
      <c r="C273" s="16">
        <v>2</v>
      </c>
      <c r="D273" s="16">
        <v>547.79999999999995</v>
      </c>
      <c r="E273" s="23" t="s">
        <v>312</v>
      </c>
    </row>
    <row r="274" spans="1:5" x14ac:dyDescent="0.25">
      <c r="A274" s="12">
        <v>2003256</v>
      </c>
      <c r="B274" s="30">
        <v>41024</v>
      </c>
      <c r="C274" s="13">
        <v>2</v>
      </c>
      <c r="D274" s="13">
        <v>547.79999999999995</v>
      </c>
      <c r="E274" s="22" t="s">
        <v>312</v>
      </c>
    </row>
    <row r="275" spans="1:5" x14ac:dyDescent="0.25">
      <c r="A275" s="15">
        <v>2003257</v>
      </c>
      <c r="B275" s="32">
        <v>41024</v>
      </c>
      <c r="C275" s="16">
        <v>1</v>
      </c>
      <c r="D275" s="16">
        <v>69</v>
      </c>
      <c r="E275" s="23" t="s">
        <v>312</v>
      </c>
    </row>
    <row r="276" spans="1:5" x14ac:dyDescent="0.25">
      <c r="A276" s="12">
        <v>2003258</v>
      </c>
      <c r="B276" s="30">
        <v>41025</v>
      </c>
      <c r="C276" s="13">
        <v>1</v>
      </c>
      <c r="D276" s="13">
        <v>69</v>
      </c>
      <c r="E276" s="22" t="s">
        <v>313</v>
      </c>
    </row>
    <row r="277" spans="1:5" x14ac:dyDescent="0.25">
      <c r="A277" s="15">
        <v>2003259</v>
      </c>
      <c r="B277" s="32">
        <v>41025</v>
      </c>
      <c r="C277" s="16">
        <v>1</v>
      </c>
      <c r="D277" s="16">
        <v>314.5</v>
      </c>
      <c r="E277" s="23" t="s">
        <v>313</v>
      </c>
    </row>
    <row r="278" spans="1:5" x14ac:dyDescent="0.25">
      <c r="A278" s="12">
        <v>2003260</v>
      </c>
      <c r="B278" s="30">
        <v>41026</v>
      </c>
      <c r="C278" s="13">
        <v>1</v>
      </c>
      <c r="D278" s="13">
        <v>314.5</v>
      </c>
      <c r="E278" s="22" t="s">
        <v>313</v>
      </c>
    </row>
    <row r="279" spans="1:5" x14ac:dyDescent="0.25">
      <c r="A279" s="15">
        <v>2003261</v>
      </c>
      <c r="B279" s="32">
        <v>41026</v>
      </c>
      <c r="C279" s="16">
        <v>2</v>
      </c>
      <c r="D279" s="16">
        <v>230</v>
      </c>
      <c r="E279" s="23" t="s">
        <v>311</v>
      </c>
    </row>
    <row r="280" spans="1:5" x14ac:dyDescent="0.25">
      <c r="A280" s="12">
        <v>2003262</v>
      </c>
      <c r="B280" s="30">
        <v>41027</v>
      </c>
      <c r="C280" s="13">
        <v>2</v>
      </c>
      <c r="D280" s="13">
        <v>230</v>
      </c>
      <c r="E280" s="22" t="s">
        <v>312</v>
      </c>
    </row>
    <row r="281" spans="1:5" x14ac:dyDescent="0.25">
      <c r="A281" s="15">
        <v>2003263</v>
      </c>
      <c r="B281" s="32">
        <v>41027</v>
      </c>
      <c r="C281" s="16">
        <v>1</v>
      </c>
      <c r="D281" s="16">
        <v>560</v>
      </c>
      <c r="E281" s="23" t="s">
        <v>313</v>
      </c>
    </row>
    <row r="282" spans="1:5" x14ac:dyDescent="0.25">
      <c r="A282" s="12">
        <v>2003264</v>
      </c>
      <c r="B282" s="30">
        <v>41028</v>
      </c>
      <c r="C282" s="13">
        <v>1</v>
      </c>
      <c r="D282" s="13">
        <v>560</v>
      </c>
      <c r="E282" s="22" t="s">
        <v>311</v>
      </c>
    </row>
    <row r="283" spans="1:5" x14ac:dyDescent="0.25">
      <c r="A283" s="15">
        <v>2003265</v>
      </c>
      <c r="B283" s="32">
        <v>41028</v>
      </c>
      <c r="C283" s="16">
        <v>1</v>
      </c>
      <c r="D283" s="16">
        <v>169</v>
      </c>
      <c r="E283" s="23" t="s">
        <v>312</v>
      </c>
    </row>
    <row r="284" spans="1:5" x14ac:dyDescent="0.25">
      <c r="A284" s="12">
        <v>2003266</v>
      </c>
      <c r="B284" s="30">
        <v>41029</v>
      </c>
      <c r="C284" s="13">
        <v>1</v>
      </c>
      <c r="D284" s="13">
        <v>169</v>
      </c>
      <c r="E284" s="22" t="s">
        <v>313</v>
      </c>
    </row>
    <row r="285" spans="1:5" x14ac:dyDescent="0.25">
      <c r="A285" s="15">
        <v>2003267</v>
      </c>
      <c r="B285" s="32">
        <v>41029</v>
      </c>
      <c r="C285" s="16">
        <v>2</v>
      </c>
      <c r="D285" s="16">
        <v>320</v>
      </c>
      <c r="E285" s="23" t="s">
        <v>311</v>
      </c>
    </row>
    <row r="286" spans="1:5" x14ac:dyDescent="0.25">
      <c r="A286" s="12">
        <v>2003268</v>
      </c>
      <c r="B286" s="30">
        <v>41030</v>
      </c>
      <c r="C286" s="13">
        <v>2</v>
      </c>
      <c r="D286" s="13">
        <v>320</v>
      </c>
      <c r="E286" s="22" t="s">
        <v>312</v>
      </c>
    </row>
    <row r="287" spans="1:5" x14ac:dyDescent="0.25">
      <c r="A287" s="15">
        <v>2003269</v>
      </c>
      <c r="B287" s="32">
        <v>41030</v>
      </c>
      <c r="C287" s="16">
        <v>2</v>
      </c>
      <c r="D287" s="16">
        <v>125</v>
      </c>
      <c r="E287" s="23" t="s">
        <v>313</v>
      </c>
    </row>
    <row r="288" spans="1:5" x14ac:dyDescent="0.25">
      <c r="A288" s="12">
        <v>2003270</v>
      </c>
      <c r="B288" s="30">
        <v>41031</v>
      </c>
      <c r="C288" s="13">
        <v>2</v>
      </c>
      <c r="D288" s="13">
        <v>125</v>
      </c>
      <c r="E288" s="22" t="s">
        <v>311</v>
      </c>
    </row>
    <row r="289" spans="1:5" x14ac:dyDescent="0.25">
      <c r="A289" s="15">
        <v>2003271</v>
      </c>
      <c r="B289" s="32">
        <v>41031</v>
      </c>
      <c r="C289" s="16">
        <v>2</v>
      </c>
      <c r="D289" s="16">
        <v>458</v>
      </c>
      <c r="E289" s="23" t="s">
        <v>312</v>
      </c>
    </row>
    <row r="290" spans="1:5" x14ac:dyDescent="0.25">
      <c r="A290" s="12">
        <v>2003272</v>
      </c>
      <c r="B290" s="30">
        <v>41032</v>
      </c>
      <c r="C290" s="13">
        <v>2</v>
      </c>
      <c r="D290" s="13">
        <v>458</v>
      </c>
      <c r="E290" s="22" t="s">
        <v>313</v>
      </c>
    </row>
    <row r="291" spans="1:5" x14ac:dyDescent="0.25">
      <c r="A291" s="15">
        <v>2003273</v>
      </c>
      <c r="B291" s="32">
        <v>41032</v>
      </c>
      <c r="C291" s="16">
        <v>2</v>
      </c>
      <c r="D291" s="16">
        <v>321.2</v>
      </c>
      <c r="E291" s="23" t="s">
        <v>311</v>
      </c>
    </row>
    <row r="292" spans="1:5" x14ac:dyDescent="0.25">
      <c r="A292" s="12">
        <v>2003274</v>
      </c>
      <c r="B292" s="30">
        <v>41033</v>
      </c>
      <c r="C292" s="13">
        <v>2</v>
      </c>
      <c r="D292" s="13">
        <v>321.2</v>
      </c>
      <c r="E292" s="22" t="s">
        <v>311</v>
      </c>
    </row>
    <row r="293" spans="1:5" x14ac:dyDescent="0.25">
      <c r="A293" s="15">
        <v>2003275</v>
      </c>
      <c r="B293" s="32">
        <v>41033</v>
      </c>
      <c r="C293" s="16">
        <v>1</v>
      </c>
      <c r="D293" s="16">
        <v>252.8</v>
      </c>
      <c r="E293" s="23" t="s">
        <v>312</v>
      </c>
    </row>
    <row r="294" spans="1:5" x14ac:dyDescent="0.25">
      <c r="A294" s="12">
        <v>2003276</v>
      </c>
      <c r="B294" s="30">
        <v>41034</v>
      </c>
      <c r="C294" s="13">
        <v>1</v>
      </c>
      <c r="D294" s="13">
        <v>252.8</v>
      </c>
      <c r="E294" s="22" t="s">
        <v>311</v>
      </c>
    </row>
    <row r="295" spans="1:5" x14ac:dyDescent="0.25">
      <c r="A295" s="15">
        <v>2003277</v>
      </c>
      <c r="B295" s="32">
        <v>41034</v>
      </c>
      <c r="C295" s="16">
        <v>1</v>
      </c>
      <c r="D295" s="16">
        <v>930</v>
      </c>
      <c r="E295" s="23" t="s">
        <v>311</v>
      </c>
    </row>
    <row r="296" spans="1:5" x14ac:dyDescent="0.25">
      <c r="A296" s="12">
        <v>2003278</v>
      </c>
      <c r="B296" s="30">
        <v>41035</v>
      </c>
      <c r="C296" s="13">
        <v>1</v>
      </c>
      <c r="D296" s="13">
        <v>657.8</v>
      </c>
      <c r="E296" s="22" t="s">
        <v>312</v>
      </c>
    </row>
    <row r="297" spans="1:5" x14ac:dyDescent="0.25">
      <c r="A297" s="15">
        <v>2003279</v>
      </c>
      <c r="B297" s="32">
        <v>41035</v>
      </c>
      <c r="C297" s="16">
        <v>2</v>
      </c>
      <c r="D297" s="16">
        <v>457.8</v>
      </c>
      <c r="E297" s="23" t="s">
        <v>313</v>
      </c>
    </row>
    <row r="298" spans="1:5" x14ac:dyDescent="0.25">
      <c r="A298" s="12">
        <v>2003280</v>
      </c>
      <c r="B298" s="30">
        <v>41036</v>
      </c>
      <c r="C298" s="13">
        <v>2</v>
      </c>
      <c r="D298" s="13">
        <v>232.8</v>
      </c>
      <c r="E298" s="22" t="s">
        <v>312</v>
      </c>
    </row>
    <row r="299" spans="1:5" x14ac:dyDescent="0.25">
      <c r="A299" s="15">
        <v>2003281</v>
      </c>
      <c r="B299" s="32">
        <v>41036</v>
      </c>
      <c r="C299" s="16">
        <v>1</v>
      </c>
      <c r="D299" s="16">
        <v>563</v>
      </c>
      <c r="E299" s="23" t="s">
        <v>312</v>
      </c>
    </row>
    <row r="300" spans="1:5" x14ac:dyDescent="0.25">
      <c r="A300" s="12">
        <v>2003282</v>
      </c>
      <c r="B300" s="30">
        <v>41037</v>
      </c>
      <c r="C300" s="13">
        <v>1</v>
      </c>
      <c r="D300" s="13">
        <v>457.8</v>
      </c>
      <c r="E300" s="22" t="s">
        <v>312</v>
      </c>
    </row>
    <row r="301" spans="1:5" x14ac:dyDescent="0.25">
      <c r="A301" s="15">
        <v>2003283</v>
      </c>
      <c r="B301" s="32">
        <v>41037</v>
      </c>
      <c r="C301" s="16">
        <v>1</v>
      </c>
      <c r="D301" s="16">
        <v>129</v>
      </c>
      <c r="E301" s="23" t="s">
        <v>313</v>
      </c>
    </row>
    <row r="302" spans="1:5" x14ac:dyDescent="0.25">
      <c r="A302" s="12">
        <v>2003284</v>
      </c>
      <c r="B302" s="30">
        <v>41038</v>
      </c>
      <c r="C302" s="13">
        <v>1</v>
      </c>
      <c r="D302" s="13">
        <v>467.8</v>
      </c>
      <c r="E302" s="22" t="s">
        <v>313</v>
      </c>
    </row>
    <row r="303" spans="1:5" x14ac:dyDescent="0.25">
      <c r="A303" s="15">
        <v>2003285</v>
      </c>
      <c r="B303" s="32">
        <v>41038</v>
      </c>
      <c r="C303" s="16">
        <v>1</v>
      </c>
      <c r="D303" s="16">
        <v>47.8</v>
      </c>
      <c r="E303" s="23" t="s">
        <v>313</v>
      </c>
    </row>
    <row r="304" spans="1:5" x14ac:dyDescent="0.25">
      <c r="A304" s="12">
        <v>2003286</v>
      </c>
      <c r="B304" s="30">
        <v>41070</v>
      </c>
      <c r="C304" s="13">
        <v>1</v>
      </c>
      <c r="D304" s="13">
        <v>47.8</v>
      </c>
      <c r="E304" s="22" t="s">
        <v>311</v>
      </c>
    </row>
    <row r="305" spans="1:5" x14ac:dyDescent="0.25">
      <c r="A305" s="15">
        <v>2003287</v>
      </c>
      <c r="B305" s="32">
        <v>41070</v>
      </c>
      <c r="C305" s="16">
        <v>2</v>
      </c>
      <c r="D305" s="16">
        <v>25.4</v>
      </c>
      <c r="E305" s="23" t="s">
        <v>312</v>
      </c>
    </row>
    <row r="306" spans="1:5" x14ac:dyDescent="0.25">
      <c r="A306" s="12">
        <v>2003288</v>
      </c>
      <c r="B306" s="30">
        <v>41040</v>
      </c>
      <c r="C306" s="13">
        <v>2</v>
      </c>
      <c r="D306" s="13">
        <v>25.4</v>
      </c>
      <c r="E306" s="22" t="s">
        <v>313</v>
      </c>
    </row>
    <row r="307" spans="1:5" x14ac:dyDescent="0.25">
      <c r="A307" s="15">
        <v>2003289</v>
      </c>
      <c r="B307" s="32">
        <v>41040</v>
      </c>
      <c r="C307" s="16">
        <v>1</v>
      </c>
      <c r="D307" s="16">
        <v>129</v>
      </c>
      <c r="E307" s="23" t="s">
        <v>311</v>
      </c>
    </row>
    <row r="308" spans="1:5" x14ac:dyDescent="0.25">
      <c r="A308" s="12">
        <v>2003290</v>
      </c>
      <c r="B308" s="30">
        <v>41072</v>
      </c>
      <c r="C308" s="13">
        <v>1</v>
      </c>
      <c r="D308" s="13">
        <v>129</v>
      </c>
      <c r="E308" s="22" t="s">
        <v>312</v>
      </c>
    </row>
    <row r="309" spans="1:5" x14ac:dyDescent="0.25">
      <c r="A309" s="15">
        <v>2003291</v>
      </c>
      <c r="B309" s="32">
        <v>41041</v>
      </c>
      <c r="C309" s="16">
        <v>1</v>
      </c>
      <c r="D309" s="16">
        <v>651.4</v>
      </c>
      <c r="E309" s="23" t="s">
        <v>313</v>
      </c>
    </row>
    <row r="310" spans="1:5" x14ac:dyDescent="0.25">
      <c r="A310" s="12">
        <v>2003292</v>
      </c>
      <c r="B310" s="30">
        <v>41042</v>
      </c>
      <c r="C310" s="13">
        <v>1</v>
      </c>
      <c r="D310" s="13">
        <v>651.4</v>
      </c>
      <c r="E310" s="22" t="s">
        <v>311</v>
      </c>
    </row>
    <row r="311" spans="1:5" x14ac:dyDescent="0.25">
      <c r="A311" s="15">
        <v>2003293</v>
      </c>
      <c r="B311" s="32">
        <v>41073</v>
      </c>
      <c r="C311" s="16">
        <v>2</v>
      </c>
      <c r="D311" s="16">
        <v>457.8</v>
      </c>
      <c r="E311" s="23" t="s">
        <v>312</v>
      </c>
    </row>
    <row r="312" spans="1:5" x14ac:dyDescent="0.25">
      <c r="A312" s="12">
        <v>2003294</v>
      </c>
      <c r="B312" s="30">
        <v>41043</v>
      </c>
      <c r="C312" s="13">
        <v>2</v>
      </c>
      <c r="D312" s="13">
        <v>457.8</v>
      </c>
      <c r="E312" s="22" t="s">
        <v>313</v>
      </c>
    </row>
    <row r="313" spans="1:5" x14ac:dyDescent="0.25">
      <c r="A313" s="15">
        <v>2003295</v>
      </c>
      <c r="B313" s="32">
        <v>41074</v>
      </c>
      <c r="C313" s="16">
        <v>1</v>
      </c>
      <c r="D313" s="16">
        <v>97.8</v>
      </c>
      <c r="E313" s="23" t="s">
        <v>311</v>
      </c>
    </row>
    <row r="314" spans="1:5" x14ac:dyDescent="0.25">
      <c r="A314" s="12">
        <v>2003296</v>
      </c>
      <c r="B314" s="30">
        <v>41044</v>
      </c>
      <c r="C314" s="13">
        <v>1</v>
      </c>
      <c r="D314" s="13">
        <v>97.8</v>
      </c>
      <c r="E314" s="22" t="s">
        <v>312</v>
      </c>
    </row>
    <row r="315" spans="1:5" x14ac:dyDescent="0.25">
      <c r="A315" s="15">
        <v>2003297</v>
      </c>
      <c r="B315" s="32">
        <v>41044</v>
      </c>
      <c r="C315" s="16">
        <v>1</v>
      </c>
      <c r="D315" s="16">
        <v>312</v>
      </c>
      <c r="E315" s="23" t="s">
        <v>313</v>
      </c>
    </row>
    <row r="316" spans="1:5" x14ac:dyDescent="0.25">
      <c r="A316" s="12">
        <v>2003298</v>
      </c>
      <c r="B316" s="30">
        <v>41045</v>
      </c>
      <c r="C316" s="13">
        <v>1</v>
      </c>
      <c r="D316" s="13">
        <v>312</v>
      </c>
      <c r="E316" s="22" t="s">
        <v>311</v>
      </c>
    </row>
    <row r="317" spans="1:5" x14ac:dyDescent="0.25">
      <c r="A317" s="15">
        <v>2003299</v>
      </c>
      <c r="B317" s="32">
        <v>41045</v>
      </c>
      <c r="C317" s="16">
        <v>2</v>
      </c>
      <c r="D317" s="16">
        <v>58.7</v>
      </c>
      <c r="E317" s="23" t="s">
        <v>311</v>
      </c>
    </row>
    <row r="318" spans="1:5" x14ac:dyDescent="0.25">
      <c r="A318" s="12">
        <v>2003300</v>
      </c>
      <c r="B318" s="30">
        <v>41046</v>
      </c>
      <c r="C318" s="13">
        <v>2</v>
      </c>
      <c r="D318" s="13">
        <v>58.7</v>
      </c>
      <c r="E318" s="22" t="s">
        <v>312</v>
      </c>
    </row>
    <row r="319" spans="1:5" x14ac:dyDescent="0.25">
      <c r="A319" s="15">
        <v>2003301</v>
      </c>
      <c r="B319" s="32">
        <v>41077</v>
      </c>
      <c r="C319" s="16">
        <v>1</v>
      </c>
      <c r="D319" s="16">
        <v>61.5</v>
      </c>
      <c r="E319" s="23" t="s">
        <v>311</v>
      </c>
    </row>
    <row r="320" spans="1:5" x14ac:dyDescent="0.25">
      <c r="A320" s="12">
        <v>2003302</v>
      </c>
      <c r="B320" s="30">
        <v>41078</v>
      </c>
      <c r="C320" s="13">
        <v>1</v>
      </c>
      <c r="D320" s="13">
        <v>61.5</v>
      </c>
      <c r="E320" s="22" t="s">
        <v>311</v>
      </c>
    </row>
    <row r="321" spans="1:5" x14ac:dyDescent="0.25">
      <c r="A321" s="15">
        <v>2003303</v>
      </c>
      <c r="B321" s="32">
        <v>41047</v>
      </c>
      <c r="C321" s="16">
        <v>1</v>
      </c>
      <c r="D321" s="16">
        <v>89.7</v>
      </c>
      <c r="E321" s="23" t="s">
        <v>312</v>
      </c>
    </row>
    <row r="322" spans="1:5" x14ac:dyDescent="0.25">
      <c r="A322" s="12">
        <v>2003304</v>
      </c>
      <c r="B322" s="30">
        <v>41048</v>
      </c>
      <c r="C322" s="13">
        <v>1</v>
      </c>
      <c r="D322" s="13">
        <v>89.7</v>
      </c>
      <c r="E322" s="22" t="s">
        <v>313</v>
      </c>
    </row>
    <row r="323" spans="1:5" x14ac:dyDescent="0.25">
      <c r="A323" s="15">
        <v>2003305</v>
      </c>
      <c r="B323" s="32">
        <v>41048</v>
      </c>
      <c r="C323" s="16">
        <v>2</v>
      </c>
      <c r="D323" s="16">
        <v>35</v>
      </c>
      <c r="E323" s="23" t="s">
        <v>312</v>
      </c>
    </row>
    <row r="324" spans="1:5" x14ac:dyDescent="0.25">
      <c r="A324" s="12">
        <v>2003306</v>
      </c>
      <c r="B324" s="30">
        <v>41049</v>
      </c>
      <c r="C324" s="13">
        <v>2</v>
      </c>
      <c r="D324" s="13">
        <v>35</v>
      </c>
      <c r="E324" s="22" t="s">
        <v>312</v>
      </c>
    </row>
    <row r="325" spans="1:5" x14ac:dyDescent="0.25">
      <c r="A325" s="15">
        <v>2003307</v>
      </c>
      <c r="B325" s="32">
        <v>41080</v>
      </c>
      <c r="C325" s="16">
        <v>1</v>
      </c>
      <c r="D325" s="16">
        <v>547.79999999999995</v>
      </c>
      <c r="E325" s="23" t="s">
        <v>312</v>
      </c>
    </row>
    <row r="326" spans="1:5" x14ac:dyDescent="0.25">
      <c r="A326" s="12">
        <v>2003308</v>
      </c>
      <c r="B326" s="30">
        <v>41050</v>
      </c>
      <c r="C326" s="13">
        <v>1</v>
      </c>
      <c r="D326" s="13">
        <v>547.79999999999995</v>
      </c>
      <c r="E326" s="22" t="s">
        <v>313</v>
      </c>
    </row>
    <row r="327" spans="1:5" x14ac:dyDescent="0.25">
      <c r="A327" s="15">
        <v>2003309</v>
      </c>
      <c r="B327" s="32">
        <v>41050</v>
      </c>
      <c r="C327" s="16">
        <v>2</v>
      </c>
      <c r="D327" s="16">
        <v>69</v>
      </c>
      <c r="E327" s="23" t="s">
        <v>313</v>
      </c>
    </row>
    <row r="328" spans="1:5" x14ac:dyDescent="0.25">
      <c r="A328" s="12">
        <v>2003310</v>
      </c>
      <c r="B328" s="30">
        <v>41051</v>
      </c>
      <c r="C328" s="13">
        <v>2</v>
      </c>
      <c r="D328" s="13">
        <v>69</v>
      </c>
      <c r="E328" s="22" t="s">
        <v>313</v>
      </c>
    </row>
    <row r="329" spans="1:5" x14ac:dyDescent="0.25">
      <c r="A329" s="15">
        <v>2003311</v>
      </c>
      <c r="B329" s="32">
        <v>41051</v>
      </c>
      <c r="C329" s="16">
        <v>1</v>
      </c>
      <c r="D329" s="16">
        <v>314.5</v>
      </c>
      <c r="E329" s="23" t="s">
        <v>311</v>
      </c>
    </row>
    <row r="330" spans="1:5" x14ac:dyDescent="0.25">
      <c r="A330" s="12">
        <v>2003312</v>
      </c>
      <c r="B330" s="30">
        <v>41083</v>
      </c>
      <c r="C330" s="13">
        <v>1</v>
      </c>
      <c r="D330" s="13">
        <v>314.5</v>
      </c>
      <c r="E330" s="22" t="s">
        <v>312</v>
      </c>
    </row>
    <row r="331" spans="1:5" x14ac:dyDescent="0.25">
      <c r="A331" s="15">
        <v>2003313</v>
      </c>
      <c r="B331" s="32">
        <v>41052</v>
      </c>
      <c r="C331" s="16">
        <v>1</v>
      </c>
      <c r="D331" s="16">
        <v>230</v>
      </c>
      <c r="E331" s="23" t="s">
        <v>313</v>
      </c>
    </row>
    <row r="332" spans="1:5" x14ac:dyDescent="0.25">
      <c r="A332" s="12">
        <v>2003314</v>
      </c>
      <c r="B332" s="30">
        <v>41053</v>
      </c>
      <c r="C332" s="13">
        <v>3</v>
      </c>
      <c r="D332" s="13">
        <v>230</v>
      </c>
      <c r="E332" s="22" t="s">
        <v>311</v>
      </c>
    </row>
    <row r="333" spans="1:5" x14ac:dyDescent="0.25">
      <c r="A333" s="15">
        <v>2003315</v>
      </c>
      <c r="B333" s="32">
        <v>41053</v>
      </c>
      <c r="C333" s="16">
        <v>1</v>
      </c>
      <c r="D333" s="16">
        <v>560</v>
      </c>
      <c r="E333" s="23" t="s">
        <v>312</v>
      </c>
    </row>
    <row r="334" spans="1:5" x14ac:dyDescent="0.25">
      <c r="A334" s="12">
        <v>2003316</v>
      </c>
      <c r="B334" s="30">
        <v>41054</v>
      </c>
      <c r="C334" s="13">
        <v>1</v>
      </c>
      <c r="D334" s="13">
        <v>560</v>
      </c>
      <c r="E334" s="22" t="s">
        <v>313</v>
      </c>
    </row>
    <row r="335" spans="1:5" x14ac:dyDescent="0.25">
      <c r="A335" s="15">
        <v>2003317</v>
      </c>
      <c r="B335" s="32">
        <v>41054</v>
      </c>
      <c r="C335" s="16">
        <v>2</v>
      </c>
      <c r="D335" s="16">
        <v>169</v>
      </c>
      <c r="E335" s="23" t="s">
        <v>311</v>
      </c>
    </row>
    <row r="336" spans="1:5" x14ac:dyDescent="0.25">
      <c r="A336" s="12">
        <v>2003318</v>
      </c>
      <c r="B336" s="30">
        <v>41086</v>
      </c>
      <c r="C336" s="13">
        <v>2</v>
      </c>
      <c r="D336" s="13">
        <v>169</v>
      </c>
      <c r="E336" s="22" t="s">
        <v>312</v>
      </c>
    </row>
    <row r="337" spans="1:5" x14ac:dyDescent="0.25">
      <c r="A337" s="15">
        <v>2003319</v>
      </c>
      <c r="B337" s="32">
        <v>41055</v>
      </c>
      <c r="C337" s="16">
        <v>1</v>
      </c>
      <c r="D337" s="16">
        <v>320</v>
      </c>
      <c r="E337" s="23" t="s">
        <v>313</v>
      </c>
    </row>
    <row r="338" spans="1:5" x14ac:dyDescent="0.25">
      <c r="A338" s="12">
        <v>2003320</v>
      </c>
      <c r="B338" s="30">
        <v>41056</v>
      </c>
      <c r="C338" s="13">
        <v>3</v>
      </c>
      <c r="D338" s="13">
        <v>320</v>
      </c>
      <c r="E338" s="22" t="s">
        <v>311</v>
      </c>
    </row>
    <row r="339" spans="1:5" x14ac:dyDescent="0.25">
      <c r="A339" s="15">
        <v>2003321</v>
      </c>
      <c r="B339" s="32">
        <v>41056</v>
      </c>
      <c r="C339" s="16">
        <v>1</v>
      </c>
      <c r="D339" s="16">
        <v>125</v>
      </c>
      <c r="E339" s="23" t="s">
        <v>312</v>
      </c>
    </row>
    <row r="340" spans="1:5" x14ac:dyDescent="0.25">
      <c r="A340" s="12">
        <v>2003322</v>
      </c>
      <c r="B340" s="30">
        <v>41057</v>
      </c>
      <c r="C340" s="13">
        <v>1</v>
      </c>
      <c r="D340" s="13">
        <v>125</v>
      </c>
      <c r="E340" s="22" t="s">
        <v>313</v>
      </c>
    </row>
    <row r="341" spans="1:5" x14ac:dyDescent="0.25">
      <c r="A341" s="15">
        <v>2003323</v>
      </c>
      <c r="B341" s="32">
        <v>41057</v>
      </c>
      <c r="C341" s="16">
        <v>2</v>
      </c>
      <c r="D341" s="16">
        <v>458</v>
      </c>
      <c r="E341" s="23" t="s">
        <v>311</v>
      </c>
    </row>
    <row r="342" spans="1:5" x14ac:dyDescent="0.25">
      <c r="A342" s="12">
        <v>2003324</v>
      </c>
      <c r="B342" s="30">
        <v>41058</v>
      </c>
      <c r="C342" s="13">
        <v>2</v>
      </c>
      <c r="D342" s="13">
        <v>458</v>
      </c>
      <c r="E342" s="22" t="s">
        <v>311</v>
      </c>
    </row>
    <row r="343" spans="1:5" x14ac:dyDescent="0.25">
      <c r="A343" s="15">
        <v>2003325</v>
      </c>
      <c r="B343" s="32">
        <v>41058</v>
      </c>
      <c r="C343" s="16">
        <v>1</v>
      </c>
      <c r="D343" s="16">
        <v>321.2</v>
      </c>
      <c r="E343" s="23" t="s">
        <v>312</v>
      </c>
    </row>
    <row r="344" spans="1:5" x14ac:dyDescent="0.25">
      <c r="A344" s="12">
        <v>2003326</v>
      </c>
      <c r="B344" s="30">
        <v>41059</v>
      </c>
      <c r="C344" s="13">
        <v>1</v>
      </c>
      <c r="D344" s="13">
        <v>321.2</v>
      </c>
      <c r="E344" s="22" t="s">
        <v>311</v>
      </c>
    </row>
    <row r="345" spans="1:5" x14ac:dyDescent="0.25">
      <c r="A345" s="15">
        <v>2003327</v>
      </c>
      <c r="B345" s="32">
        <v>41059</v>
      </c>
      <c r="C345" s="16">
        <v>1</v>
      </c>
      <c r="D345" s="16">
        <v>252.8</v>
      </c>
      <c r="E345" s="23" t="s">
        <v>311</v>
      </c>
    </row>
    <row r="346" spans="1:5" x14ac:dyDescent="0.25">
      <c r="A346" s="12">
        <v>2003328</v>
      </c>
      <c r="B346" s="30">
        <v>41060</v>
      </c>
      <c r="C346" s="13">
        <v>1</v>
      </c>
      <c r="D346" s="13">
        <v>252.8</v>
      </c>
      <c r="E346" s="22" t="s">
        <v>312</v>
      </c>
    </row>
    <row r="347" spans="1:5" x14ac:dyDescent="0.25">
      <c r="A347" s="15">
        <v>2003329</v>
      </c>
      <c r="B347" s="32">
        <v>41060</v>
      </c>
      <c r="C347" s="16">
        <v>2</v>
      </c>
      <c r="D347" s="16">
        <v>930</v>
      </c>
      <c r="E347" s="23" t="s">
        <v>313</v>
      </c>
    </row>
    <row r="348" spans="1:5" x14ac:dyDescent="0.25">
      <c r="A348" s="12">
        <v>2003330</v>
      </c>
      <c r="B348" s="30">
        <v>41061</v>
      </c>
      <c r="C348" s="13">
        <v>2</v>
      </c>
      <c r="D348" s="13">
        <v>458</v>
      </c>
      <c r="E348" s="22" t="s">
        <v>312</v>
      </c>
    </row>
    <row r="349" spans="1:5" x14ac:dyDescent="0.25">
      <c r="A349" s="15">
        <v>2003331</v>
      </c>
      <c r="B349" s="32">
        <v>41061</v>
      </c>
      <c r="C349" s="16">
        <v>1</v>
      </c>
      <c r="D349" s="16">
        <v>457.8</v>
      </c>
      <c r="E349" s="23" t="s">
        <v>312</v>
      </c>
    </row>
    <row r="350" spans="1:5" x14ac:dyDescent="0.25">
      <c r="A350" s="12">
        <v>2003332</v>
      </c>
      <c r="B350" s="30">
        <v>41062</v>
      </c>
      <c r="C350" s="13">
        <v>1</v>
      </c>
      <c r="D350" s="13">
        <v>457.8</v>
      </c>
      <c r="E350" s="22" t="s">
        <v>312</v>
      </c>
    </row>
    <row r="351" spans="1:5" x14ac:dyDescent="0.25">
      <c r="A351" s="15">
        <v>2003333</v>
      </c>
      <c r="B351" s="32">
        <v>41062</v>
      </c>
      <c r="C351" s="16">
        <v>1</v>
      </c>
      <c r="D351" s="16">
        <v>563</v>
      </c>
      <c r="E351" s="23" t="s">
        <v>313</v>
      </c>
    </row>
    <row r="352" spans="1:5" x14ac:dyDescent="0.25">
      <c r="A352" s="12">
        <v>2003334</v>
      </c>
      <c r="B352" s="30">
        <v>41063</v>
      </c>
      <c r="C352" s="13">
        <v>1</v>
      </c>
      <c r="D352" s="13">
        <v>563</v>
      </c>
      <c r="E352" s="22" t="s">
        <v>313</v>
      </c>
    </row>
    <row r="353" spans="1:5" x14ac:dyDescent="0.25">
      <c r="A353" s="15">
        <v>2003335</v>
      </c>
      <c r="B353" s="32">
        <v>41063</v>
      </c>
      <c r="C353" s="16">
        <v>2</v>
      </c>
      <c r="D353" s="16">
        <v>129</v>
      </c>
      <c r="E353" s="23" t="s">
        <v>313</v>
      </c>
    </row>
    <row r="354" spans="1:5" x14ac:dyDescent="0.25">
      <c r="A354" s="12">
        <v>2003336</v>
      </c>
      <c r="B354" s="30">
        <v>41064</v>
      </c>
      <c r="C354" s="13">
        <v>2</v>
      </c>
      <c r="D354" s="13">
        <v>129</v>
      </c>
      <c r="E354" s="22" t="s">
        <v>311</v>
      </c>
    </row>
    <row r="355" spans="1:5" x14ac:dyDescent="0.25">
      <c r="A355" s="15">
        <v>2003337</v>
      </c>
      <c r="B355" s="32">
        <v>41064</v>
      </c>
      <c r="C355" s="16">
        <v>1</v>
      </c>
      <c r="D355" s="16">
        <v>47.8</v>
      </c>
      <c r="E355" s="23" t="s">
        <v>312</v>
      </c>
    </row>
    <row r="356" spans="1:5" x14ac:dyDescent="0.25">
      <c r="A356" s="12">
        <v>2003338</v>
      </c>
      <c r="B356" s="30">
        <v>41065</v>
      </c>
      <c r="C356" s="13">
        <v>1</v>
      </c>
      <c r="D356" s="13">
        <v>47.8</v>
      </c>
      <c r="E356" s="22" t="s">
        <v>313</v>
      </c>
    </row>
    <row r="357" spans="1:5" x14ac:dyDescent="0.25">
      <c r="A357" s="15">
        <v>2003339</v>
      </c>
      <c r="B357" s="32">
        <v>41065</v>
      </c>
      <c r="C357" s="16">
        <v>2</v>
      </c>
      <c r="D357" s="16">
        <v>25.4</v>
      </c>
      <c r="E357" s="23" t="s">
        <v>311</v>
      </c>
    </row>
    <row r="358" spans="1:5" x14ac:dyDescent="0.25">
      <c r="A358" s="12">
        <v>2003340</v>
      </c>
      <c r="B358" s="30">
        <v>41066</v>
      </c>
      <c r="C358" s="13">
        <v>2</v>
      </c>
      <c r="D358" s="13">
        <v>25.4</v>
      </c>
      <c r="E358" s="22" t="s">
        <v>312</v>
      </c>
    </row>
    <row r="359" spans="1:5" x14ac:dyDescent="0.25">
      <c r="A359" s="15">
        <v>2003341</v>
      </c>
      <c r="B359" s="32">
        <v>41066</v>
      </c>
      <c r="C359" s="16">
        <v>1</v>
      </c>
      <c r="D359" s="16">
        <v>129</v>
      </c>
      <c r="E359" s="23" t="s">
        <v>313</v>
      </c>
    </row>
    <row r="360" spans="1:5" x14ac:dyDescent="0.25">
      <c r="A360" s="12">
        <v>2003342</v>
      </c>
      <c r="B360" s="30">
        <v>41067</v>
      </c>
      <c r="C360" s="13">
        <v>1</v>
      </c>
      <c r="D360" s="13">
        <v>129</v>
      </c>
      <c r="E360" s="22" t="s">
        <v>311</v>
      </c>
    </row>
    <row r="361" spans="1:5" x14ac:dyDescent="0.25">
      <c r="A361" s="15">
        <v>2003343</v>
      </c>
      <c r="B361" s="32">
        <v>41067</v>
      </c>
      <c r="C361" s="16">
        <v>1</v>
      </c>
      <c r="D361" s="16">
        <v>651.4</v>
      </c>
      <c r="E361" s="23" t="s">
        <v>312</v>
      </c>
    </row>
    <row r="362" spans="1:5" x14ac:dyDescent="0.25">
      <c r="A362" s="12">
        <v>2003344</v>
      </c>
      <c r="B362" s="30">
        <v>41068</v>
      </c>
      <c r="C362" s="13">
        <v>3</v>
      </c>
      <c r="D362" s="13">
        <v>651.4</v>
      </c>
      <c r="E362" s="22" t="s">
        <v>313</v>
      </c>
    </row>
    <row r="363" spans="1:5" x14ac:dyDescent="0.25">
      <c r="A363" s="15">
        <v>2003345</v>
      </c>
      <c r="B363" s="32">
        <v>41068</v>
      </c>
      <c r="C363" s="16">
        <v>1</v>
      </c>
      <c r="D363" s="16">
        <v>457.8</v>
      </c>
      <c r="E363" s="23" t="s">
        <v>311</v>
      </c>
    </row>
    <row r="364" spans="1:5" x14ac:dyDescent="0.25">
      <c r="A364" s="12">
        <v>2003346</v>
      </c>
      <c r="B364" s="30">
        <v>41069</v>
      </c>
      <c r="C364" s="13">
        <v>1</v>
      </c>
      <c r="D364" s="13">
        <v>457.8</v>
      </c>
      <c r="E364" s="22" t="s">
        <v>312</v>
      </c>
    </row>
    <row r="365" spans="1:5" x14ac:dyDescent="0.25">
      <c r="A365" s="15">
        <v>2003347</v>
      </c>
      <c r="B365" s="32">
        <v>41069</v>
      </c>
      <c r="C365" s="16">
        <v>2</v>
      </c>
      <c r="D365" s="16">
        <v>97.8</v>
      </c>
      <c r="E365" s="23" t="s">
        <v>313</v>
      </c>
    </row>
    <row r="366" spans="1:5" x14ac:dyDescent="0.25">
      <c r="A366" s="12">
        <v>2003348</v>
      </c>
      <c r="B366" s="30">
        <v>41070</v>
      </c>
      <c r="C366" s="13">
        <v>3</v>
      </c>
      <c r="D366" s="13">
        <v>97.8</v>
      </c>
      <c r="E366" s="22" t="s">
        <v>311</v>
      </c>
    </row>
    <row r="367" spans="1:5" x14ac:dyDescent="0.25">
      <c r="A367" s="15">
        <v>2003349</v>
      </c>
      <c r="B367" s="32">
        <v>41070</v>
      </c>
      <c r="C367" s="16">
        <v>1</v>
      </c>
      <c r="D367" s="16">
        <v>312</v>
      </c>
      <c r="E367" s="23" t="s">
        <v>311</v>
      </c>
    </row>
    <row r="368" spans="1:5" x14ac:dyDescent="0.25">
      <c r="A368" s="12">
        <v>2003350</v>
      </c>
      <c r="B368" s="30">
        <v>41071</v>
      </c>
      <c r="C368" s="13">
        <v>1</v>
      </c>
      <c r="D368" s="13">
        <v>312</v>
      </c>
      <c r="E368" s="22" t="s">
        <v>312</v>
      </c>
    </row>
    <row r="369" spans="1:5" x14ac:dyDescent="0.25">
      <c r="A369" s="15">
        <v>2003351</v>
      </c>
      <c r="B369" s="32">
        <v>41071</v>
      </c>
      <c r="C369" s="16">
        <v>1</v>
      </c>
      <c r="D369" s="16">
        <v>58.7</v>
      </c>
      <c r="E369" s="23" t="s">
        <v>311</v>
      </c>
    </row>
    <row r="370" spans="1:5" x14ac:dyDescent="0.25">
      <c r="A370" s="12">
        <v>2003352</v>
      </c>
      <c r="B370" s="30">
        <v>41072</v>
      </c>
      <c r="C370" s="13">
        <v>1</v>
      </c>
      <c r="D370" s="13">
        <v>58.7</v>
      </c>
      <c r="E370" s="22" t="s">
        <v>311</v>
      </c>
    </row>
    <row r="371" spans="1:5" x14ac:dyDescent="0.25">
      <c r="A371" s="15">
        <v>2003353</v>
      </c>
      <c r="B371" s="32">
        <v>41072</v>
      </c>
      <c r="C371" s="16">
        <v>2</v>
      </c>
      <c r="D371" s="16">
        <v>61.5</v>
      </c>
      <c r="E371" s="23" t="s">
        <v>312</v>
      </c>
    </row>
    <row r="372" spans="1:5" x14ac:dyDescent="0.25">
      <c r="A372" s="12">
        <v>2003354</v>
      </c>
      <c r="B372" s="30">
        <v>41073</v>
      </c>
      <c r="C372" s="13">
        <v>2</v>
      </c>
      <c r="D372" s="13">
        <v>61.5</v>
      </c>
      <c r="E372" s="22" t="s">
        <v>313</v>
      </c>
    </row>
    <row r="373" spans="1:5" x14ac:dyDescent="0.25">
      <c r="A373" s="15">
        <v>2003355</v>
      </c>
      <c r="B373" s="32">
        <v>41073</v>
      </c>
      <c r="C373" s="16">
        <v>1</v>
      </c>
      <c r="D373" s="16">
        <v>89.7</v>
      </c>
      <c r="E373" s="23" t="s">
        <v>312</v>
      </c>
    </row>
    <row r="374" spans="1:5" x14ac:dyDescent="0.25">
      <c r="A374" s="12">
        <v>2003356</v>
      </c>
      <c r="B374" s="30">
        <v>41074</v>
      </c>
      <c r="C374" s="13">
        <v>3</v>
      </c>
      <c r="D374" s="13">
        <v>89.7</v>
      </c>
      <c r="E374" s="22" t="s">
        <v>312</v>
      </c>
    </row>
    <row r="375" spans="1:5" x14ac:dyDescent="0.25">
      <c r="A375" s="15">
        <v>2003357</v>
      </c>
      <c r="B375" s="32">
        <v>41074</v>
      </c>
      <c r="C375" s="16">
        <v>3</v>
      </c>
      <c r="D375" s="16">
        <v>35</v>
      </c>
      <c r="E375" s="23" t="s">
        <v>312</v>
      </c>
    </row>
    <row r="376" spans="1:5" x14ac:dyDescent="0.25">
      <c r="A376" s="12">
        <v>2003358</v>
      </c>
      <c r="B376" s="30">
        <v>41075</v>
      </c>
      <c r="C376" s="13">
        <v>3</v>
      </c>
      <c r="D376" s="13">
        <v>35</v>
      </c>
      <c r="E376" s="22" t="s">
        <v>313</v>
      </c>
    </row>
    <row r="377" spans="1:5" x14ac:dyDescent="0.25">
      <c r="A377" s="15">
        <v>2003359</v>
      </c>
      <c r="B377" s="32">
        <v>41075</v>
      </c>
      <c r="C377" s="16">
        <v>2</v>
      </c>
      <c r="D377" s="16">
        <v>547.79999999999995</v>
      </c>
      <c r="E377" s="23" t="s">
        <v>313</v>
      </c>
    </row>
    <row r="378" spans="1:5" x14ac:dyDescent="0.25">
      <c r="A378" s="12">
        <v>2003360</v>
      </c>
      <c r="B378" s="30">
        <v>41076</v>
      </c>
      <c r="C378" s="13">
        <v>2</v>
      </c>
      <c r="D378" s="13">
        <v>547.79999999999995</v>
      </c>
      <c r="E378" s="22" t="s">
        <v>313</v>
      </c>
    </row>
    <row r="379" spans="1:5" x14ac:dyDescent="0.25">
      <c r="A379" s="15">
        <v>2003361</v>
      </c>
      <c r="B379" s="32">
        <v>41076</v>
      </c>
      <c r="C379" s="16">
        <v>1</v>
      </c>
      <c r="D379" s="16">
        <v>69</v>
      </c>
      <c r="E379" s="23" t="s">
        <v>311</v>
      </c>
    </row>
    <row r="380" spans="1:5" x14ac:dyDescent="0.25">
      <c r="A380" s="12">
        <v>2003362</v>
      </c>
      <c r="B380" s="30">
        <v>41077</v>
      </c>
      <c r="C380" s="13">
        <v>1</v>
      </c>
      <c r="D380" s="13">
        <v>69</v>
      </c>
      <c r="E380" s="22" t="s">
        <v>312</v>
      </c>
    </row>
    <row r="381" spans="1:5" x14ac:dyDescent="0.25">
      <c r="A381" s="15">
        <v>2003363</v>
      </c>
      <c r="B381" s="32">
        <v>41077</v>
      </c>
      <c r="C381" s="16">
        <v>1</v>
      </c>
      <c r="D381" s="16">
        <v>314.5</v>
      </c>
      <c r="E381" s="23" t="s">
        <v>313</v>
      </c>
    </row>
    <row r="382" spans="1:5" x14ac:dyDescent="0.25">
      <c r="A382" s="12">
        <v>2003364</v>
      </c>
      <c r="B382" s="30">
        <v>41078</v>
      </c>
      <c r="C382" s="13">
        <v>1</v>
      </c>
      <c r="D382" s="13">
        <v>314.5</v>
      </c>
      <c r="E382" s="22" t="s">
        <v>311</v>
      </c>
    </row>
    <row r="383" spans="1:5" x14ac:dyDescent="0.25">
      <c r="A383" s="15">
        <v>2003365</v>
      </c>
      <c r="B383" s="32">
        <v>41078</v>
      </c>
      <c r="C383" s="16">
        <v>2</v>
      </c>
      <c r="D383" s="16">
        <v>230</v>
      </c>
      <c r="E383" s="23" t="s">
        <v>312</v>
      </c>
    </row>
    <row r="384" spans="1:5" x14ac:dyDescent="0.25">
      <c r="A384" s="12">
        <v>2003366</v>
      </c>
      <c r="B384" s="30">
        <v>41079</v>
      </c>
      <c r="C384" s="13">
        <v>2</v>
      </c>
      <c r="D384" s="13">
        <v>230</v>
      </c>
      <c r="E384" s="22" t="s">
        <v>313</v>
      </c>
    </row>
    <row r="385" spans="1:5" x14ac:dyDescent="0.25">
      <c r="A385" s="15">
        <v>2003367</v>
      </c>
      <c r="B385" s="32">
        <v>41079</v>
      </c>
      <c r="C385" s="16">
        <v>2</v>
      </c>
      <c r="D385" s="16">
        <v>560</v>
      </c>
      <c r="E385" s="23" t="s">
        <v>311</v>
      </c>
    </row>
    <row r="386" spans="1:5" x14ac:dyDescent="0.25">
      <c r="A386" s="12">
        <v>2003368</v>
      </c>
      <c r="B386" s="30">
        <v>41080</v>
      </c>
      <c r="C386" s="13">
        <v>2</v>
      </c>
      <c r="D386" s="13">
        <v>560</v>
      </c>
      <c r="E386" s="22" t="s">
        <v>312</v>
      </c>
    </row>
    <row r="387" spans="1:5" x14ac:dyDescent="0.25">
      <c r="A387" s="15">
        <v>2003369</v>
      </c>
      <c r="B387" s="32">
        <v>41080</v>
      </c>
      <c r="C387" s="16">
        <v>2</v>
      </c>
      <c r="D387" s="16">
        <v>169</v>
      </c>
      <c r="E387" s="23" t="s">
        <v>313</v>
      </c>
    </row>
    <row r="388" spans="1:5" x14ac:dyDescent="0.25">
      <c r="A388" s="12">
        <v>2003370</v>
      </c>
      <c r="B388" s="30">
        <v>41081</v>
      </c>
      <c r="C388" s="13">
        <v>2</v>
      </c>
      <c r="D388" s="13">
        <v>169</v>
      </c>
      <c r="E388" s="22" t="s">
        <v>311</v>
      </c>
    </row>
    <row r="389" spans="1:5" x14ac:dyDescent="0.25">
      <c r="A389" s="15">
        <v>2003371</v>
      </c>
      <c r="B389" s="32">
        <v>41081</v>
      </c>
      <c r="C389" s="16">
        <v>2</v>
      </c>
      <c r="D389" s="16">
        <v>320</v>
      </c>
      <c r="E389" s="23" t="s">
        <v>312</v>
      </c>
    </row>
    <row r="390" spans="1:5" x14ac:dyDescent="0.25">
      <c r="A390" s="12">
        <v>2003372</v>
      </c>
      <c r="B390" s="30">
        <v>41082</v>
      </c>
      <c r="C390" s="13">
        <v>2</v>
      </c>
      <c r="D390" s="13">
        <v>320</v>
      </c>
      <c r="E390" s="22" t="s">
        <v>313</v>
      </c>
    </row>
    <row r="391" spans="1:5" x14ac:dyDescent="0.25">
      <c r="A391" s="15">
        <v>2003373</v>
      </c>
      <c r="B391" s="32">
        <v>41082</v>
      </c>
      <c r="C391" s="16">
        <v>1</v>
      </c>
      <c r="D391" s="16">
        <v>125</v>
      </c>
      <c r="E391" s="23" t="s">
        <v>311</v>
      </c>
    </row>
    <row r="392" spans="1:5" x14ac:dyDescent="0.25">
      <c r="A392" s="12">
        <v>2003374</v>
      </c>
      <c r="B392" s="30">
        <v>41083</v>
      </c>
      <c r="C392" s="13">
        <v>1</v>
      </c>
      <c r="D392" s="13">
        <v>125</v>
      </c>
      <c r="E392" s="22" t="s">
        <v>311</v>
      </c>
    </row>
    <row r="393" spans="1:5" x14ac:dyDescent="0.25">
      <c r="A393" s="15">
        <v>2003375</v>
      </c>
      <c r="B393" s="32">
        <v>41083</v>
      </c>
      <c r="C393" s="16">
        <v>1</v>
      </c>
      <c r="D393" s="16">
        <v>458</v>
      </c>
      <c r="E393" s="23" t="s">
        <v>312</v>
      </c>
    </row>
    <row r="394" spans="1:5" x14ac:dyDescent="0.25">
      <c r="A394" s="12">
        <v>2003376</v>
      </c>
      <c r="B394" s="30">
        <v>41084</v>
      </c>
      <c r="C394" s="13">
        <v>1</v>
      </c>
      <c r="D394" s="13">
        <v>458</v>
      </c>
      <c r="E394" s="22" t="s">
        <v>311</v>
      </c>
    </row>
    <row r="395" spans="1:5" x14ac:dyDescent="0.25">
      <c r="A395" s="15">
        <v>2003377</v>
      </c>
      <c r="B395" s="32">
        <v>41084</v>
      </c>
      <c r="C395" s="16">
        <v>2</v>
      </c>
      <c r="D395" s="16">
        <v>321.2</v>
      </c>
      <c r="E395" s="23" t="s">
        <v>311</v>
      </c>
    </row>
    <row r="396" spans="1:5" x14ac:dyDescent="0.25">
      <c r="A396" s="12">
        <v>2003378</v>
      </c>
      <c r="B396" s="30">
        <v>41085</v>
      </c>
      <c r="C396" s="13">
        <v>2</v>
      </c>
      <c r="D396" s="13">
        <v>321.2</v>
      </c>
      <c r="E396" s="22" t="s">
        <v>312</v>
      </c>
    </row>
    <row r="397" spans="1:5" x14ac:dyDescent="0.25">
      <c r="A397" s="15">
        <v>2003379</v>
      </c>
      <c r="B397" s="32">
        <v>41085</v>
      </c>
      <c r="C397" s="16">
        <v>1</v>
      </c>
      <c r="D397" s="16">
        <v>252.8</v>
      </c>
      <c r="E397" s="23" t="s">
        <v>313</v>
      </c>
    </row>
    <row r="398" spans="1:5" x14ac:dyDescent="0.25">
      <c r="A398" s="12">
        <v>2003380</v>
      </c>
      <c r="B398" s="30">
        <v>41086</v>
      </c>
      <c r="C398" s="13">
        <v>1</v>
      </c>
      <c r="D398" s="13">
        <v>252.8</v>
      </c>
      <c r="E398" s="22" t="s">
        <v>312</v>
      </c>
    </row>
    <row r="399" spans="1:5" x14ac:dyDescent="0.25">
      <c r="A399" s="15">
        <v>2003381</v>
      </c>
      <c r="B399" s="32">
        <v>41086</v>
      </c>
      <c r="C399" s="16">
        <v>1</v>
      </c>
      <c r="D399" s="16">
        <v>231</v>
      </c>
      <c r="E399" s="23" t="s">
        <v>312</v>
      </c>
    </row>
    <row r="400" spans="1:5" x14ac:dyDescent="0.25">
      <c r="A400" s="12">
        <v>2003382</v>
      </c>
      <c r="B400" s="30">
        <v>41087</v>
      </c>
      <c r="C400" s="13">
        <v>1</v>
      </c>
      <c r="D400" s="13">
        <v>1247.9000000000001</v>
      </c>
      <c r="E400" s="22" t="s">
        <v>312</v>
      </c>
    </row>
    <row r="401" spans="1:5" x14ac:dyDescent="0.25">
      <c r="A401" s="15">
        <v>2003383</v>
      </c>
      <c r="B401" s="32">
        <v>41087</v>
      </c>
      <c r="C401" s="16">
        <v>1</v>
      </c>
      <c r="D401" s="16">
        <v>457.8</v>
      </c>
      <c r="E401" s="23" t="s">
        <v>313</v>
      </c>
    </row>
    <row r="402" spans="1:5" x14ac:dyDescent="0.25">
      <c r="A402" s="12">
        <v>2003384</v>
      </c>
      <c r="B402" s="30">
        <v>41088</v>
      </c>
      <c r="C402" s="13">
        <v>1</v>
      </c>
      <c r="D402" s="13">
        <v>457.8</v>
      </c>
      <c r="E402" s="22" t="s">
        <v>313</v>
      </c>
    </row>
    <row r="403" spans="1:5" x14ac:dyDescent="0.25">
      <c r="A403" s="15">
        <v>2003385</v>
      </c>
      <c r="B403" s="32">
        <v>41088</v>
      </c>
      <c r="C403" s="16">
        <v>2</v>
      </c>
      <c r="D403" s="16">
        <v>563</v>
      </c>
      <c r="E403" s="23" t="s">
        <v>313</v>
      </c>
    </row>
    <row r="404" spans="1:5" x14ac:dyDescent="0.25">
      <c r="A404" s="12">
        <v>2003386</v>
      </c>
      <c r="B404" s="30">
        <v>41120</v>
      </c>
      <c r="C404" s="13">
        <v>2</v>
      </c>
      <c r="D404" s="13">
        <v>563</v>
      </c>
      <c r="E404" s="22" t="s">
        <v>311</v>
      </c>
    </row>
    <row r="405" spans="1:5" x14ac:dyDescent="0.25">
      <c r="A405" s="15">
        <v>2003387</v>
      </c>
      <c r="B405" s="32">
        <v>41089</v>
      </c>
      <c r="C405" s="16">
        <v>1</v>
      </c>
      <c r="D405" s="16">
        <v>129</v>
      </c>
      <c r="E405" s="23" t="s">
        <v>312</v>
      </c>
    </row>
    <row r="406" spans="1:5" x14ac:dyDescent="0.25">
      <c r="A406" s="12">
        <v>2003388</v>
      </c>
      <c r="B406" s="30">
        <v>41121</v>
      </c>
      <c r="C406" s="13">
        <v>1</v>
      </c>
      <c r="D406" s="13">
        <v>129</v>
      </c>
      <c r="E406" s="22" t="s">
        <v>313</v>
      </c>
    </row>
    <row r="407" spans="1:5" x14ac:dyDescent="0.25">
      <c r="A407" s="15">
        <v>2003389</v>
      </c>
      <c r="B407" s="32">
        <v>41090</v>
      </c>
      <c r="C407" s="16">
        <v>1</v>
      </c>
      <c r="D407" s="16">
        <v>47.8</v>
      </c>
      <c r="E407" s="23" t="s">
        <v>311</v>
      </c>
    </row>
    <row r="408" spans="1:5" x14ac:dyDescent="0.25">
      <c r="A408" s="12">
        <v>2003390</v>
      </c>
      <c r="B408" s="30">
        <v>41122</v>
      </c>
      <c r="C408" s="13">
        <v>1</v>
      </c>
      <c r="D408" s="13">
        <v>47.8</v>
      </c>
      <c r="E408" s="22" t="s">
        <v>312</v>
      </c>
    </row>
    <row r="409" spans="1:5" x14ac:dyDescent="0.25">
      <c r="A409" s="15">
        <v>2003391</v>
      </c>
      <c r="B409" s="32">
        <v>41122</v>
      </c>
      <c r="C409" s="16">
        <v>2</v>
      </c>
      <c r="D409" s="16">
        <v>25.4</v>
      </c>
      <c r="E409" s="23" t="s">
        <v>313</v>
      </c>
    </row>
    <row r="410" spans="1:5" x14ac:dyDescent="0.25">
      <c r="A410" s="12">
        <v>2003392</v>
      </c>
      <c r="B410" s="30">
        <v>41092</v>
      </c>
      <c r="C410" s="13">
        <v>2</v>
      </c>
      <c r="D410" s="13">
        <v>25.4</v>
      </c>
      <c r="E410" s="22" t="s">
        <v>311</v>
      </c>
    </row>
    <row r="411" spans="1:5" x14ac:dyDescent="0.25">
      <c r="A411" s="15">
        <v>2003393</v>
      </c>
      <c r="B411" s="32">
        <v>41123</v>
      </c>
      <c r="C411" s="16">
        <v>1</v>
      </c>
      <c r="D411" s="16">
        <v>129</v>
      </c>
      <c r="E411" s="23" t="s">
        <v>312</v>
      </c>
    </row>
    <row r="412" spans="1:5" x14ac:dyDescent="0.25">
      <c r="A412" s="12">
        <v>2003394</v>
      </c>
      <c r="B412" s="30">
        <v>41124</v>
      </c>
      <c r="C412" s="13">
        <v>1</v>
      </c>
      <c r="D412" s="13">
        <v>129</v>
      </c>
      <c r="E412" s="22" t="s">
        <v>313</v>
      </c>
    </row>
    <row r="413" spans="1:5" x14ac:dyDescent="0.25">
      <c r="A413" s="15">
        <v>2003395</v>
      </c>
      <c r="B413" s="32">
        <v>41124</v>
      </c>
      <c r="C413" s="16">
        <v>1</v>
      </c>
      <c r="D413" s="16">
        <v>651.4</v>
      </c>
      <c r="E413" s="23" t="s">
        <v>311</v>
      </c>
    </row>
    <row r="414" spans="1:5" x14ac:dyDescent="0.25">
      <c r="A414" s="12">
        <v>2003396</v>
      </c>
      <c r="B414" s="30">
        <v>41125</v>
      </c>
      <c r="C414" s="13">
        <v>1</v>
      </c>
      <c r="D414" s="13">
        <v>651.4</v>
      </c>
      <c r="E414" s="22" t="s">
        <v>312</v>
      </c>
    </row>
    <row r="415" spans="1:5" x14ac:dyDescent="0.25">
      <c r="A415" s="15">
        <v>2003397</v>
      </c>
      <c r="B415" s="32">
        <v>41125</v>
      </c>
      <c r="C415" s="16">
        <v>2</v>
      </c>
      <c r="D415" s="16">
        <v>457.8</v>
      </c>
      <c r="E415" s="23" t="s">
        <v>313</v>
      </c>
    </row>
    <row r="416" spans="1:5" x14ac:dyDescent="0.25">
      <c r="A416" s="12">
        <v>2003398</v>
      </c>
      <c r="B416" s="30">
        <v>41126</v>
      </c>
      <c r="C416" s="13">
        <v>2</v>
      </c>
      <c r="D416" s="13">
        <v>457.8</v>
      </c>
      <c r="E416" s="22" t="s">
        <v>311</v>
      </c>
    </row>
    <row r="417" spans="1:5" x14ac:dyDescent="0.25">
      <c r="A417" s="15">
        <v>2003399</v>
      </c>
      <c r="B417" s="32">
        <v>41095</v>
      </c>
      <c r="C417" s="16">
        <v>1</v>
      </c>
      <c r="D417" s="16">
        <v>97.8</v>
      </c>
      <c r="E417" s="23" t="s">
        <v>311</v>
      </c>
    </row>
    <row r="418" spans="1:5" x14ac:dyDescent="0.25">
      <c r="A418" s="12">
        <v>2003400</v>
      </c>
      <c r="B418" s="30">
        <v>41096</v>
      </c>
      <c r="C418" s="13">
        <v>1</v>
      </c>
      <c r="D418" s="13">
        <v>97.8</v>
      </c>
      <c r="E418" s="22" t="s">
        <v>312</v>
      </c>
    </row>
    <row r="419" spans="1:5" x14ac:dyDescent="0.25">
      <c r="A419" s="15">
        <v>2003401</v>
      </c>
      <c r="B419" s="32">
        <v>41127</v>
      </c>
      <c r="C419" s="16">
        <v>1</v>
      </c>
      <c r="D419" s="16">
        <v>312</v>
      </c>
      <c r="E419" s="23" t="s">
        <v>311</v>
      </c>
    </row>
    <row r="420" spans="1:5" x14ac:dyDescent="0.25">
      <c r="A420" s="12">
        <v>2003402</v>
      </c>
      <c r="B420" s="30">
        <v>41097</v>
      </c>
      <c r="C420" s="13">
        <v>1</v>
      </c>
      <c r="D420" s="13">
        <v>312</v>
      </c>
      <c r="E420" s="22" t="s">
        <v>311</v>
      </c>
    </row>
    <row r="421" spans="1:5" x14ac:dyDescent="0.25">
      <c r="A421" s="15">
        <v>2003403</v>
      </c>
      <c r="B421" s="32">
        <v>41097</v>
      </c>
      <c r="C421" s="16">
        <v>2</v>
      </c>
      <c r="D421" s="16">
        <v>58.7</v>
      </c>
      <c r="E421" s="23" t="s">
        <v>312</v>
      </c>
    </row>
    <row r="422" spans="1:5" x14ac:dyDescent="0.25">
      <c r="A422" s="12">
        <v>2003404</v>
      </c>
      <c r="B422" s="30">
        <v>41098</v>
      </c>
      <c r="C422" s="13">
        <v>2</v>
      </c>
      <c r="D422" s="13">
        <v>58.7</v>
      </c>
      <c r="E422" s="22" t="s">
        <v>313</v>
      </c>
    </row>
    <row r="423" spans="1:5" x14ac:dyDescent="0.25">
      <c r="A423" s="15">
        <v>2003405</v>
      </c>
      <c r="B423" s="32">
        <v>41098</v>
      </c>
      <c r="C423" s="16">
        <v>1</v>
      </c>
      <c r="D423" s="16">
        <v>61.5</v>
      </c>
      <c r="E423" s="23" t="s">
        <v>312</v>
      </c>
    </row>
    <row r="424" spans="1:5" x14ac:dyDescent="0.25">
      <c r="A424" s="12">
        <v>2003406</v>
      </c>
      <c r="B424" s="30">
        <v>41099</v>
      </c>
      <c r="C424" s="13">
        <v>1</v>
      </c>
      <c r="D424" s="13">
        <v>61.5</v>
      </c>
      <c r="E424" s="22" t="s">
        <v>312</v>
      </c>
    </row>
    <row r="425" spans="1:5" x14ac:dyDescent="0.25">
      <c r="A425" s="15">
        <v>2003407</v>
      </c>
      <c r="B425" s="32">
        <v>41099</v>
      </c>
      <c r="C425" s="16">
        <v>2</v>
      </c>
      <c r="D425" s="16">
        <v>89.7</v>
      </c>
      <c r="E425" s="23" t="s">
        <v>312</v>
      </c>
    </row>
    <row r="426" spans="1:5" x14ac:dyDescent="0.25">
      <c r="A426" s="12">
        <v>2003408</v>
      </c>
      <c r="B426" s="30">
        <v>41100</v>
      </c>
      <c r="C426" s="13">
        <v>2</v>
      </c>
      <c r="D426" s="13">
        <v>89.7</v>
      </c>
      <c r="E426" s="22" t="s">
        <v>313</v>
      </c>
    </row>
    <row r="427" spans="1:5" x14ac:dyDescent="0.25">
      <c r="A427" s="15">
        <v>2003409</v>
      </c>
      <c r="B427" s="32">
        <v>41100</v>
      </c>
      <c r="C427" s="16">
        <v>1</v>
      </c>
      <c r="D427" s="16">
        <v>35</v>
      </c>
      <c r="E427" s="23" t="s">
        <v>313</v>
      </c>
    </row>
    <row r="428" spans="1:5" x14ac:dyDescent="0.25">
      <c r="A428" s="12">
        <v>2003410</v>
      </c>
      <c r="B428" s="30">
        <v>41132</v>
      </c>
      <c r="C428" s="13">
        <v>1</v>
      </c>
      <c r="D428" s="13">
        <v>35</v>
      </c>
      <c r="E428" s="22" t="s">
        <v>313</v>
      </c>
    </row>
    <row r="429" spans="1:5" x14ac:dyDescent="0.25">
      <c r="A429" s="15">
        <v>2003411</v>
      </c>
      <c r="B429" s="32">
        <v>41101</v>
      </c>
      <c r="C429" s="16">
        <v>1</v>
      </c>
      <c r="D429" s="16">
        <v>547.79999999999995</v>
      </c>
      <c r="E429" s="23" t="s">
        <v>311</v>
      </c>
    </row>
    <row r="430" spans="1:5" x14ac:dyDescent="0.25">
      <c r="A430" s="12">
        <v>2003412</v>
      </c>
      <c r="B430" s="30">
        <v>41102</v>
      </c>
      <c r="C430" s="13">
        <v>1</v>
      </c>
      <c r="D430" s="13">
        <v>547.79999999999995</v>
      </c>
      <c r="E430" s="22" t="s">
        <v>312</v>
      </c>
    </row>
    <row r="431" spans="1:5" x14ac:dyDescent="0.25">
      <c r="A431" s="15">
        <v>2003413</v>
      </c>
      <c r="B431" s="32">
        <v>41102</v>
      </c>
      <c r="C431" s="16">
        <v>1</v>
      </c>
      <c r="D431" s="16">
        <v>69</v>
      </c>
      <c r="E431" s="23" t="s">
        <v>313</v>
      </c>
    </row>
    <row r="432" spans="1:5" x14ac:dyDescent="0.25">
      <c r="A432" s="12">
        <v>2003414</v>
      </c>
      <c r="B432" s="30">
        <v>41103</v>
      </c>
      <c r="C432" s="13">
        <v>1</v>
      </c>
      <c r="D432" s="13">
        <v>69</v>
      </c>
      <c r="E432" s="22" t="s">
        <v>311</v>
      </c>
    </row>
    <row r="433" spans="1:5" x14ac:dyDescent="0.25">
      <c r="A433" s="15">
        <v>2003415</v>
      </c>
      <c r="B433" s="32">
        <v>41103</v>
      </c>
      <c r="C433" s="16">
        <v>2</v>
      </c>
      <c r="D433" s="16">
        <v>314.5</v>
      </c>
      <c r="E433" s="23" t="s">
        <v>312</v>
      </c>
    </row>
    <row r="434" spans="1:5" x14ac:dyDescent="0.25">
      <c r="A434" s="12">
        <v>2003416</v>
      </c>
      <c r="B434" s="30">
        <v>41135</v>
      </c>
      <c r="C434" s="13">
        <v>2</v>
      </c>
      <c r="D434" s="13">
        <v>314.5</v>
      </c>
      <c r="E434" s="22" t="s">
        <v>313</v>
      </c>
    </row>
    <row r="435" spans="1:5" x14ac:dyDescent="0.25">
      <c r="A435" s="15">
        <v>2003417</v>
      </c>
      <c r="B435" s="32">
        <v>41135</v>
      </c>
      <c r="C435" s="16">
        <v>1</v>
      </c>
      <c r="D435" s="16">
        <v>230</v>
      </c>
      <c r="E435" s="23" t="s">
        <v>311</v>
      </c>
    </row>
    <row r="436" spans="1:5" x14ac:dyDescent="0.25">
      <c r="A436" s="12">
        <v>2003418</v>
      </c>
      <c r="B436" s="30">
        <v>41105</v>
      </c>
      <c r="C436" s="13">
        <v>1</v>
      </c>
      <c r="D436" s="13">
        <v>230</v>
      </c>
      <c r="E436" s="22" t="s">
        <v>312</v>
      </c>
    </row>
    <row r="437" spans="1:5" x14ac:dyDescent="0.25">
      <c r="A437" s="15">
        <v>2003419</v>
      </c>
      <c r="B437" s="32">
        <v>41105</v>
      </c>
      <c r="C437" s="16">
        <v>1</v>
      </c>
      <c r="D437" s="16">
        <v>560</v>
      </c>
      <c r="E437" s="23" t="s">
        <v>313</v>
      </c>
    </row>
    <row r="438" spans="1:5" x14ac:dyDescent="0.25">
      <c r="A438" s="12">
        <v>2003420</v>
      </c>
      <c r="B438" s="30">
        <v>41106</v>
      </c>
      <c r="C438" s="13">
        <v>1</v>
      </c>
      <c r="D438" s="13">
        <v>560</v>
      </c>
      <c r="E438" s="22" t="s">
        <v>311</v>
      </c>
    </row>
    <row r="439" spans="1:5" x14ac:dyDescent="0.25">
      <c r="A439" s="15">
        <v>2003421</v>
      </c>
      <c r="B439" s="32">
        <v>41106</v>
      </c>
      <c r="C439" s="16">
        <v>2</v>
      </c>
      <c r="D439" s="16">
        <v>169</v>
      </c>
      <c r="E439" s="23" t="s">
        <v>312</v>
      </c>
    </row>
    <row r="440" spans="1:5" x14ac:dyDescent="0.25">
      <c r="A440" s="12">
        <v>2003422</v>
      </c>
      <c r="B440" s="30">
        <v>41107</v>
      </c>
      <c r="C440" s="13">
        <v>2</v>
      </c>
      <c r="D440" s="13">
        <v>169</v>
      </c>
      <c r="E440" s="22" t="s">
        <v>313</v>
      </c>
    </row>
    <row r="441" spans="1:5" x14ac:dyDescent="0.25">
      <c r="A441" s="15">
        <v>2003423</v>
      </c>
      <c r="B441" s="32">
        <v>41107</v>
      </c>
      <c r="C441" s="16">
        <v>1</v>
      </c>
      <c r="D441" s="16">
        <v>320</v>
      </c>
      <c r="E441" s="23" t="s">
        <v>311</v>
      </c>
    </row>
    <row r="442" spans="1:5" x14ac:dyDescent="0.25">
      <c r="A442" s="12">
        <v>2003424</v>
      </c>
      <c r="B442" s="30">
        <v>41139</v>
      </c>
      <c r="C442" s="13">
        <v>1</v>
      </c>
      <c r="D442" s="13">
        <v>320</v>
      </c>
      <c r="E442" s="22" t="s">
        <v>311</v>
      </c>
    </row>
    <row r="443" spans="1:5" x14ac:dyDescent="0.25">
      <c r="A443" s="15">
        <v>2003425</v>
      </c>
      <c r="B443" s="32">
        <v>41108</v>
      </c>
      <c r="C443" s="16">
        <v>1</v>
      </c>
      <c r="D443" s="16">
        <v>125</v>
      </c>
      <c r="E443" s="23" t="s">
        <v>312</v>
      </c>
    </row>
    <row r="444" spans="1:5" x14ac:dyDescent="0.25">
      <c r="A444" s="12">
        <v>2003426</v>
      </c>
      <c r="B444" s="30">
        <v>41109</v>
      </c>
      <c r="C444" s="13">
        <v>1</v>
      </c>
      <c r="D444" s="13">
        <v>125</v>
      </c>
      <c r="E444" s="22" t="s">
        <v>311</v>
      </c>
    </row>
    <row r="445" spans="1:5" x14ac:dyDescent="0.25">
      <c r="A445" s="15">
        <v>2003427</v>
      </c>
      <c r="B445" s="32">
        <v>41109</v>
      </c>
      <c r="C445" s="16">
        <v>2</v>
      </c>
      <c r="D445" s="16">
        <v>458</v>
      </c>
      <c r="E445" s="23" t="s">
        <v>311</v>
      </c>
    </row>
    <row r="446" spans="1:5" x14ac:dyDescent="0.25">
      <c r="A446" s="12">
        <v>2003428</v>
      </c>
      <c r="B446" s="30">
        <v>41110</v>
      </c>
      <c r="C446" s="13">
        <v>2</v>
      </c>
      <c r="D446" s="13">
        <v>458</v>
      </c>
      <c r="E446" s="22" t="s">
        <v>312</v>
      </c>
    </row>
    <row r="447" spans="1:5" x14ac:dyDescent="0.25">
      <c r="A447" s="15">
        <v>2003429</v>
      </c>
      <c r="B447" s="32">
        <v>41110</v>
      </c>
      <c r="C447" s="16">
        <v>1</v>
      </c>
      <c r="D447" s="16">
        <v>321.2</v>
      </c>
      <c r="E447" s="23" t="s">
        <v>313</v>
      </c>
    </row>
    <row r="448" spans="1:5" x14ac:dyDescent="0.25">
      <c r="A448" s="12">
        <v>2003430</v>
      </c>
      <c r="B448" s="30">
        <v>41111</v>
      </c>
      <c r="C448" s="13">
        <v>1</v>
      </c>
      <c r="D448" s="13">
        <v>321.2</v>
      </c>
      <c r="E448" s="22" t="s">
        <v>312</v>
      </c>
    </row>
    <row r="449" spans="1:5" x14ac:dyDescent="0.25">
      <c r="A449" s="15">
        <v>2003431</v>
      </c>
      <c r="B449" s="32">
        <v>41111</v>
      </c>
      <c r="C449" s="16">
        <v>1</v>
      </c>
      <c r="D449" s="16">
        <v>252.8</v>
      </c>
      <c r="E449" s="23" t="s">
        <v>312</v>
      </c>
    </row>
    <row r="450" spans="1:5" x14ac:dyDescent="0.25">
      <c r="A450" s="12">
        <v>2003432</v>
      </c>
      <c r="B450" s="30">
        <v>41112</v>
      </c>
      <c r="C450" s="13">
        <v>1</v>
      </c>
      <c r="D450" s="13">
        <v>252.8</v>
      </c>
      <c r="E450" s="22" t="s">
        <v>312</v>
      </c>
    </row>
    <row r="451" spans="1:5" x14ac:dyDescent="0.25">
      <c r="A451" s="15">
        <v>2003433</v>
      </c>
      <c r="B451" s="32">
        <v>41112</v>
      </c>
      <c r="C451" s="16">
        <v>2</v>
      </c>
      <c r="D451" s="16">
        <v>750</v>
      </c>
      <c r="E451" s="23" t="s">
        <v>313</v>
      </c>
    </row>
    <row r="452" spans="1:5" x14ac:dyDescent="0.25">
      <c r="A452" s="12">
        <v>2003434</v>
      </c>
      <c r="B452" s="30">
        <v>41113</v>
      </c>
      <c r="C452" s="13">
        <v>2</v>
      </c>
      <c r="D452" s="13">
        <v>620</v>
      </c>
      <c r="E452" s="22" t="s">
        <v>313</v>
      </c>
    </row>
    <row r="453" spans="1:5" x14ac:dyDescent="0.25">
      <c r="A453" s="15">
        <v>2003435</v>
      </c>
      <c r="B453" s="32">
        <v>41113</v>
      </c>
      <c r="C453" s="16">
        <v>1</v>
      </c>
      <c r="D453" s="16">
        <v>457.8</v>
      </c>
      <c r="E453" s="23" t="s">
        <v>313</v>
      </c>
    </row>
    <row r="454" spans="1:5" x14ac:dyDescent="0.25">
      <c r="A454" s="12">
        <v>2003436</v>
      </c>
      <c r="B454" s="30">
        <v>41114</v>
      </c>
      <c r="C454" s="13">
        <v>1</v>
      </c>
      <c r="D454" s="13">
        <v>457.8</v>
      </c>
      <c r="E454" s="22" t="s">
        <v>311</v>
      </c>
    </row>
    <row r="455" spans="1:5" x14ac:dyDescent="0.25">
      <c r="A455" s="15">
        <v>2003437</v>
      </c>
      <c r="B455" s="32">
        <v>41114</v>
      </c>
      <c r="C455" s="16">
        <v>2</v>
      </c>
      <c r="D455" s="16">
        <v>563</v>
      </c>
      <c r="E455" s="23" t="s">
        <v>312</v>
      </c>
    </row>
    <row r="456" spans="1:5" x14ac:dyDescent="0.25">
      <c r="A456" s="12">
        <v>2003438</v>
      </c>
      <c r="B456" s="30">
        <v>41115</v>
      </c>
      <c r="C456" s="13">
        <v>2</v>
      </c>
      <c r="D456" s="13">
        <v>563</v>
      </c>
      <c r="E456" s="22" t="s">
        <v>313</v>
      </c>
    </row>
    <row r="457" spans="1:5" x14ac:dyDescent="0.25">
      <c r="A457" s="15">
        <v>2003439</v>
      </c>
      <c r="B457" s="32">
        <v>41115</v>
      </c>
      <c r="C457" s="16">
        <v>1</v>
      </c>
      <c r="D457" s="16">
        <v>129</v>
      </c>
      <c r="E457" s="23" t="s">
        <v>311</v>
      </c>
    </row>
    <row r="458" spans="1:5" x14ac:dyDescent="0.25">
      <c r="A458" s="12">
        <v>2003440</v>
      </c>
      <c r="B458" s="30">
        <v>41116</v>
      </c>
      <c r="C458" s="13">
        <v>1</v>
      </c>
      <c r="D458" s="13">
        <v>129</v>
      </c>
      <c r="E458" s="22" t="s">
        <v>312</v>
      </c>
    </row>
    <row r="459" spans="1:5" x14ac:dyDescent="0.25">
      <c r="A459" s="15">
        <v>2003441</v>
      </c>
      <c r="B459" s="32">
        <v>41116</v>
      </c>
      <c r="C459" s="16">
        <v>3</v>
      </c>
      <c r="D459" s="16">
        <v>47.8</v>
      </c>
      <c r="E459" s="23" t="s">
        <v>313</v>
      </c>
    </row>
    <row r="460" spans="1:5" x14ac:dyDescent="0.25">
      <c r="A460" s="12">
        <v>2003442</v>
      </c>
      <c r="B460" s="30">
        <v>41117</v>
      </c>
      <c r="C460" s="13">
        <v>1</v>
      </c>
      <c r="D460" s="13">
        <v>47.8</v>
      </c>
      <c r="E460" s="22" t="s">
        <v>311</v>
      </c>
    </row>
    <row r="461" spans="1:5" x14ac:dyDescent="0.25">
      <c r="A461" s="15">
        <v>2003443</v>
      </c>
      <c r="B461" s="32">
        <v>41117</v>
      </c>
      <c r="C461" s="16">
        <v>1</v>
      </c>
      <c r="D461" s="16">
        <v>25.4</v>
      </c>
      <c r="E461" s="23" t="s">
        <v>312</v>
      </c>
    </row>
    <row r="462" spans="1:5" x14ac:dyDescent="0.25">
      <c r="A462" s="12">
        <v>2003444</v>
      </c>
      <c r="B462" s="30">
        <v>41118</v>
      </c>
      <c r="C462" s="13">
        <v>1</v>
      </c>
      <c r="D462" s="13">
        <v>25.4</v>
      </c>
      <c r="E462" s="22" t="s">
        <v>313</v>
      </c>
    </row>
    <row r="463" spans="1:5" x14ac:dyDescent="0.25">
      <c r="A463" s="15">
        <v>2003445</v>
      </c>
      <c r="B463" s="32">
        <v>41118</v>
      </c>
      <c r="C463" s="16">
        <v>2</v>
      </c>
      <c r="D463" s="16">
        <v>129</v>
      </c>
      <c r="E463" s="23" t="s">
        <v>311</v>
      </c>
    </row>
    <row r="464" spans="1:5" x14ac:dyDescent="0.25">
      <c r="A464" s="12">
        <v>2003446</v>
      </c>
      <c r="B464" s="30">
        <v>41119</v>
      </c>
      <c r="C464" s="13">
        <v>2</v>
      </c>
      <c r="D464" s="13">
        <v>129</v>
      </c>
      <c r="E464" s="22" t="s">
        <v>312</v>
      </c>
    </row>
    <row r="465" spans="1:5" x14ac:dyDescent="0.25">
      <c r="A465" s="15">
        <v>2003447</v>
      </c>
      <c r="B465" s="32">
        <v>41119</v>
      </c>
      <c r="C465" s="16">
        <v>3</v>
      </c>
      <c r="D465" s="16">
        <v>651.4</v>
      </c>
      <c r="E465" s="23" t="s">
        <v>313</v>
      </c>
    </row>
    <row r="466" spans="1:5" x14ac:dyDescent="0.25">
      <c r="A466" s="12">
        <v>2003448</v>
      </c>
      <c r="B466" s="30">
        <v>41120</v>
      </c>
      <c r="C466" s="13">
        <v>1</v>
      </c>
      <c r="D466" s="13">
        <v>651.4</v>
      </c>
      <c r="E466" s="22" t="s">
        <v>311</v>
      </c>
    </row>
    <row r="467" spans="1:5" x14ac:dyDescent="0.25">
      <c r="A467" s="15">
        <v>2003449</v>
      </c>
      <c r="B467" s="32">
        <v>41120</v>
      </c>
      <c r="C467" s="16">
        <v>1</v>
      </c>
      <c r="D467" s="16">
        <v>457.8</v>
      </c>
      <c r="E467" s="23" t="s">
        <v>311</v>
      </c>
    </row>
    <row r="468" spans="1:5" x14ac:dyDescent="0.25">
      <c r="A468" s="12">
        <v>2003450</v>
      </c>
      <c r="B468" s="30">
        <v>41121</v>
      </c>
      <c r="C468" s="13">
        <v>1</v>
      </c>
      <c r="D468" s="13">
        <v>457.8</v>
      </c>
      <c r="E468" s="22" t="s">
        <v>312</v>
      </c>
    </row>
    <row r="469" spans="1:5" x14ac:dyDescent="0.25">
      <c r="A469" s="15">
        <v>2003451</v>
      </c>
      <c r="B469" s="32">
        <v>41121</v>
      </c>
      <c r="C469" s="16">
        <v>2</v>
      </c>
      <c r="D469" s="16">
        <v>97.8</v>
      </c>
      <c r="E469" s="23" t="s">
        <v>311</v>
      </c>
    </row>
    <row r="470" spans="1:5" x14ac:dyDescent="0.25">
      <c r="A470" s="12">
        <v>2003452</v>
      </c>
      <c r="B470" s="30">
        <v>41122</v>
      </c>
      <c r="C470" s="13">
        <v>2</v>
      </c>
      <c r="D470" s="13">
        <v>97.8</v>
      </c>
      <c r="E470" s="22" t="s">
        <v>311</v>
      </c>
    </row>
    <row r="471" spans="1:5" x14ac:dyDescent="0.25">
      <c r="A471" s="15">
        <v>2003453</v>
      </c>
      <c r="B471" s="32">
        <v>41122</v>
      </c>
      <c r="C471" s="16">
        <v>1</v>
      </c>
      <c r="D471" s="16">
        <v>312</v>
      </c>
      <c r="E471" s="23" t="s">
        <v>312</v>
      </c>
    </row>
    <row r="472" spans="1:5" x14ac:dyDescent="0.25">
      <c r="A472" s="12">
        <v>2003454</v>
      </c>
      <c r="B472" s="30">
        <v>41123</v>
      </c>
      <c r="C472" s="13">
        <v>1</v>
      </c>
      <c r="D472" s="13">
        <v>312</v>
      </c>
      <c r="E472" s="22" t="s">
        <v>313</v>
      </c>
    </row>
    <row r="473" spans="1:5" x14ac:dyDescent="0.25">
      <c r="A473" s="15">
        <v>2003455</v>
      </c>
      <c r="B473" s="32">
        <v>41123</v>
      </c>
      <c r="C473" s="16">
        <v>1</v>
      </c>
      <c r="D473" s="16">
        <v>58.7</v>
      </c>
      <c r="E473" s="23" t="s">
        <v>312</v>
      </c>
    </row>
    <row r="474" spans="1:5" x14ac:dyDescent="0.25">
      <c r="A474" s="12">
        <v>2003456</v>
      </c>
      <c r="B474" s="30">
        <v>41124</v>
      </c>
      <c r="C474" s="13">
        <v>1</v>
      </c>
      <c r="D474" s="13">
        <v>58.7</v>
      </c>
      <c r="E474" s="22" t="s">
        <v>312</v>
      </c>
    </row>
    <row r="475" spans="1:5" x14ac:dyDescent="0.25">
      <c r="A475" s="15">
        <v>2003457</v>
      </c>
      <c r="B475" s="32">
        <v>41124</v>
      </c>
      <c r="C475" s="16">
        <v>3</v>
      </c>
      <c r="D475" s="16">
        <v>61.5</v>
      </c>
      <c r="E475" s="23" t="s">
        <v>312</v>
      </c>
    </row>
    <row r="476" spans="1:5" x14ac:dyDescent="0.25">
      <c r="A476" s="12">
        <v>2003458</v>
      </c>
      <c r="B476" s="30">
        <v>41125</v>
      </c>
      <c r="C476" s="13">
        <v>2</v>
      </c>
      <c r="D476" s="13">
        <v>61.5</v>
      </c>
      <c r="E476" s="22" t="s">
        <v>313</v>
      </c>
    </row>
    <row r="477" spans="1:5" x14ac:dyDescent="0.25">
      <c r="A477" s="15">
        <v>2003459</v>
      </c>
      <c r="B477" s="32">
        <v>41125</v>
      </c>
      <c r="C477" s="16">
        <v>1</v>
      </c>
      <c r="D477" s="16">
        <v>89.7</v>
      </c>
      <c r="E477" s="23" t="s">
        <v>313</v>
      </c>
    </row>
    <row r="478" spans="1:5" x14ac:dyDescent="0.25">
      <c r="A478" s="12">
        <v>2003460</v>
      </c>
      <c r="B478" s="30">
        <v>41126</v>
      </c>
      <c r="C478" s="13">
        <v>1</v>
      </c>
      <c r="D478" s="13">
        <v>89.7</v>
      </c>
      <c r="E478" s="22" t="s">
        <v>313</v>
      </c>
    </row>
    <row r="479" spans="1:5" x14ac:dyDescent="0.25">
      <c r="A479" s="15">
        <v>2003461</v>
      </c>
      <c r="B479" s="32">
        <v>41126</v>
      </c>
      <c r="C479" s="16">
        <v>1</v>
      </c>
      <c r="D479" s="16">
        <v>35</v>
      </c>
      <c r="E479" s="23" t="s">
        <v>311</v>
      </c>
    </row>
    <row r="480" spans="1:5" x14ac:dyDescent="0.25">
      <c r="A480" s="12">
        <v>2003462</v>
      </c>
      <c r="B480" s="30">
        <v>41127</v>
      </c>
      <c r="C480" s="13">
        <v>1</v>
      </c>
      <c r="D480" s="13">
        <v>35</v>
      </c>
      <c r="E480" s="22" t="s">
        <v>312</v>
      </c>
    </row>
    <row r="481" spans="1:5" x14ac:dyDescent="0.25">
      <c r="A481" s="15">
        <v>2003463</v>
      </c>
      <c r="B481" s="32">
        <v>41127</v>
      </c>
      <c r="C481" s="16">
        <v>2</v>
      </c>
      <c r="D481" s="16">
        <v>547.79999999999995</v>
      </c>
      <c r="E481" s="23" t="s">
        <v>313</v>
      </c>
    </row>
    <row r="482" spans="1:5" x14ac:dyDescent="0.25">
      <c r="A482" s="12">
        <v>2003464</v>
      </c>
      <c r="B482" s="30">
        <v>41128</v>
      </c>
      <c r="C482" s="13">
        <v>3</v>
      </c>
      <c r="D482" s="13">
        <v>547.79999999999995</v>
      </c>
      <c r="E482" s="22" t="s">
        <v>311</v>
      </c>
    </row>
    <row r="483" spans="1:5" x14ac:dyDescent="0.25">
      <c r="A483" s="15">
        <v>2003465</v>
      </c>
      <c r="B483" s="32">
        <v>41128</v>
      </c>
      <c r="C483" s="16">
        <v>3</v>
      </c>
      <c r="D483" s="16">
        <v>69</v>
      </c>
      <c r="E483" s="23" t="s">
        <v>312</v>
      </c>
    </row>
    <row r="484" spans="1:5" x14ac:dyDescent="0.25">
      <c r="A484" s="12">
        <v>2003466</v>
      </c>
      <c r="B484" s="30">
        <v>41129</v>
      </c>
      <c r="C484" s="13">
        <v>2</v>
      </c>
      <c r="D484" s="13">
        <v>69</v>
      </c>
      <c r="E484" s="22" t="s">
        <v>313</v>
      </c>
    </row>
    <row r="485" spans="1:5" x14ac:dyDescent="0.25">
      <c r="A485" s="15">
        <v>2003467</v>
      </c>
      <c r="B485" s="32">
        <v>41129</v>
      </c>
      <c r="C485" s="16">
        <v>2</v>
      </c>
      <c r="D485" s="16">
        <v>314.5</v>
      </c>
      <c r="E485" s="23" t="s">
        <v>311</v>
      </c>
    </row>
    <row r="486" spans="1:5" x14ac:dyDescent="0.25">
      <c r="A486" s="12">
        <v>2003468</v>
      </c>
      <c r="B486" s="30">
        <v>41130</v>
      </c>
      <c r="C486" s="13">
        <v>2</v>
      </c>
      <c r="D486" s="13">
        <v>314.5</v>
      </c>
      <c r="E486" s="22" t="s">
        <v>312</v>
      </c>
    </row>
    <row r="487" spans="1:5" x14ac:dyDescent="0.25">
      <c r="A487" s="15">
        <v>2003469</v>
      </c>
      <c r="B487" s="32">
        <v>41130</v>
      </c>
      <c r="C487" s="16">
        <v>2</v>
      </c>
      <c r="D487" s="16">
        <v>230</v>
      </c>
      <c r="E487" s="23" t="s">
        <v>313</v>
      </c>
    </row>
    <row r="488" spans="1:5" x14ac:dyDescent="0.25">
      <c r="A488" s="12">
        <v>2003470</v>
      </c>
      <c r="B488" s="30">
        <v>41131</v>
      </c>
      <c r="C488" s="13">
        <v>2</v>
      </c>
      <c r="D488" s="13">
        <v>230</v>
      </c>
      <c r="E488" s="22" t="s">
        <v>311</v>
      </c>
    </row>
    <row r="489" spans="1:5" x14ac:dyDescent="0.25">
      <c r="A489" s="15">
        <v>2003471</v>
      </c>
      <c r="B489" s="32">
        <v>41131</v>
      </c>
      <c r="C489" s="16">
        <v>1</v>
      </c>
      <c r="D489" s="16">
        <v>560</v>
      </c>
      <c r="E489" s="23" t="s">
        <v>312</v>
      </c>
    </row>
    <row r="490" spans="1:5" x14ac:dyDescent="0.25">
      <c r="A490" s="12">
        <v>2003472</v>
      </c>
      <c r="B490" s="30">
        <v>41132</v>
      </c>
      <c r="C490" s="13">
        <v>1</v>
      </c>
      <c r="D490" s="13">
        <v>560</v>
      </c>
      <c r="E490" s="22" t="s">
        <v>313</v>
      </c>
    </row>
    <row r="491" spans="1:5" x14ac:dyDescent="0.25">
      <c r="A491" s="15">
        <v>2003473</v>
      </c>
      <c r="B491" s="32">
        <v>41132</v>
      </c>
      <c r="C491" s="16">
        <v>1</v>
      </c>
      <c r="D491" s="16">
        <v>169</v>
      </c>
      <c r="E491" s="23" t="s">
        <v>311</v>
      </c>
    </row>
    <row r="492" spans="1:5" x14ac:dyDescent="0.25">
      <c r="A492" s="12">
        <v>2003474</v>
      </c>
      <c r="B492" s="30">
        <v>41133</v>
      </c>
      <c r="C492" s="13">
        <v>1</v>
      </c>
      <c r="D492" s="13">
        <v>169</v>
      </c>
      <c r="E492" s="22" t="s">
        <v>311</v>
      </c>
    </row>
    <row r="493" spans="1:5" x14ac:dyDescent="0.25">
      <c r="A493" s="15">
        <v>2003475</v>
      </c>
      <c r="B493" s="32">
        <v>41133</v>
      </c>
      <c r="C493" s="16">
        <v>2</v>
      </c>
      <c r="D493" s="16">
        <v>320</v>
      </c>
      <c r="E493" s="23" t="s">
        <v>312</v>
      </c>
    </row>
    <row r="494" spans="1:5" x14ac:dyDescent="0.25">
      <c r="A494" s="12">
        <v>2003476</v>
      </c>
      <c r="B494" s="30">
        <v>41134</v>
      </c>
      <c r="C494" s="13">
        <v>3</v>
      </c>
      <c r="D494" s="13">
        <v>320</v>
      </c>
      <c r="E494" s="22" t="s">
        <v>311</v>
      </c>
    </row>
    <row r="495" spans="1:5" x14ac:dyDescent="0.25">
      <c r="A495" s="15">
        <v>2003477</v>
      </c>
      <c r="B495" s="32">
        <v>41134</v>
      </c>
      <c r="C495" s="16">
        <v>3</v>
      </c>
      <c r="D495" s="16">
        <v>125</v>
      </c>
      <c r="E495" s="23" t="s">
        <v>311</v>
      </c>
    </row>
    <row r="496" spans="1:5" x14ac:dyDescent="0.25">
      <c r="A496" s="12">
        <v>2003478</v>
      </c>
      <c r="B496" s="30">
        <v>41135</v>
      </c>
      <c r="C496" s="13">
        <v>3</v>
      </c>
      <c r="D496" s="13">
        <v>125</v>
      </c>
      <c r="E496" s="22" t="s">
        <v>312</v>
      </c>
    </row>
    <row r="497" spans="1:5" x14ac:dyDescent="0.25">
      <c r="A497" s="15">
        <v>2003479</v>
      </c>
      <c r="B497" s="32">
        <v>41135</v>
      </c>
      <c r="C497" s="16">
        <v>1</v>
      </c>
      <c r="D497" s="16">
        <v>458</v>
      </c>
      <c r="E497" s="23" t="s">
        <v>313</v>
      </c>
    </row>
    <row r="498" spans="1:5" x14ac:dyDescent="0.25">
      <c r="A498" s="12">
        <v>2003480</v>
      </c>
      <c r="B498" s="30">
        <v>41136</v>
      </c>
      <c r="C498" s="13">
        <v>1</v>
      </c>
      <c r="D498" s="13">
        <v>458</v>
      </c>
      <c r="E498" s="22" t="s">
        <v>312</v>
      </c>
    </row>
    <row r="499" spans="1:5" x14ac:dyDescent="0.25">
      <c r="A499" s="15">
        <v>2003481</v>
      </c>
      <c r="B499" s="32">
        <v>41136</v>
      </c>
      <c r="C499" s="16">
        <v>1</v>
      </c>
      <c r="D499" s="16">
        <v>321.2</v>
      </c>
      <c r="E499" s="23" t="s">
        <v>312</v>
      </c>
    </row>
    <row r="500" spans="1:5" x14ac:dyDescent="0.25">
      <c r="A500" s="12">
        <v>2003482</v>
      </c>
      <c r="B500" s="30">
        <v>41137</v>
      </c>
      <c r="C500" s="13">
        <v>1</v>
      </c>
      <c r="D500" s="13">
        <v>321.2</v>
      </c>
      <c r="E500" s="22" t="s">
        <v>312</v>
      </c>
    </row>
    <row r="501" spans="1:5" x14ac:dyDescent="0.25">
      <c r="A501" s="15">
        <v>2003483</v>
      </c>
      <c r="B501" s="32">
        <v>41137</v>
      </c>
      <c r="C501" s="16">
        <v>2</v>
      </c>
      <c r="D501" s="16">
        <v>252.8</v>
      </c>
      <c r="E501" s="23" t="s">
        <v>313</v>
      </c>
    </row>
    <row r="502" spans="1:5" x14ac:dyDescent="0.25">
      <c r="A502" s="12">
        <v>2003484</v>
      </c>
      <c r="B502" s="30">
        <v>41138</v>
      </c>
      <c r="C502" s="13">
        <v>2</v>
      </c>
      <c r="D502" s="13">
        <v>252.8</v>
      </c>
      <c r="E502" s="22" t="s">
        <v>313</v>
      </c>
    </row>
    <row r="503" spans="1:5" x14ac:dyDescent="0.25">
      <c r="A503" s="15">
        <v>2003485</v>
      </c>
      <c r="B503" s="32">
        <v>41138</v>
      </c>
      <c r="C503" s="16">
        <v>1</v>
      </c>
      <c r="D503" s="16">
        <v>658</v>
      </c>
      <c r="E503" s="23" t="s">
        <v>313</v>
      </c>
    </row>
    <row r="504" spans="1:5" x14ac:dyDescent="0.25">
      <c r="A504" s="12">
        <v>2003486</v>
      </c>
      <c r="B504" s="30">
        <v>41139</v>
      </c>
      <c r="C504" s="13">
        <v>1</v>
      </c>
      <c r="D504" s="13">
        <v>159</v>
      </c>
      <c r="E504" s="22" t="s">
        <v>311</v>
      </c>
    </row>
    <row r="505" spans="1:5" x14ac:dyDescent="0.25">
      <c r="A505" s="15">
        <v>2003487</v>
      </c>
      <c r="B505" s="32">
        <v>41139</v>
      </c>
      <c r="C505" s="16">
        <v>1</v>
      </c>
      <c r="D505" s="16">
        <v>457.8</v>
      </c>
      <c r="E505" s="23" t="s">
        <v>312</v>
      </c>
    </row>
    <row r="506" spans="1:5" x14ac:dyDescent="0.25">
      <c r="A506" s="12">
        <v>2003488</v>
      </c>
      <c r="B506" s="30">
        <v>41140</v>
      </c>
      <c r="C506" s="13">
        <v>1</v>
      </c>
      <c r="D506" s="13">
        <v>457.8</v>
      </c>
      <c r="E506" s="22" t="s">
        <v>313</v>
      </c>
    </row>
    <row r="507" spans="1:5" x14ac:dyDescent="0.25">
      <c r="A507" s="15">
        <v>2003489</v>
      </c>
      <c r="B507" s="32">
        <v>41140</v>
      </c>
      <c r="C507" s="16">
        <v>2</v>
      </c>
      <c r="D507" s="16">
        <v>563</v>
      </c>
      <c r="E507" s="23" t="s">
        <v>311</v>
      </c>
    </row>
    <row r="508" spans="1:5" x14ac:dyDescent="0.25">
      <c r="A508" s="12">
        <v>2003490</v>
      </c>
      <c r="B508" s="30">
        <v>41141</v>
      </c>
      <c r="C508" s="13">
        <v>2</v>
      </c>
      <c r="D508" s="13">
        <v>563</v>
      </c>
      <c r="E508" s="22" t="s">
        <v>312</v>
      </c>
    </row>
    <row r="509" spans="1:5" x14ac:dyDescent="0.25">
      <c r="A509" s="15">
        <v>2003491</v>
      </c>
      <c r="B509" s="32">
        <v>41141</v>
      </c>
      <c r="C509" s="16">
        <v>3</v>
      </c>
      <c r="D509" s="16">
        <v>129</v>
      </c>
      <c r="E509" s="23" t="s">
        <v>313</v>
      </c>
    </row>
    <row r="510" spans="1:5" x14ac:dyDescent="0.25">
      <c r="A510" s="12">
        <v>2003492</v>
      </c>
      <c r="B510" s="30">
        <v>41142</v>
      </c>
      <c r="C510" s="13">
        <v>3</v>
      </c>
      <c r="D510" s="13">
        <v>129</v>
      </c>
      <c r="E510" s="22" t="s">
        <v>311</v>
      </c>
    </row>
    <row r="511" spans="1:5" x14ac:dyDescent="0.25">
      <c r="A511" s="15">
        <v>2003493</v>
      </c>
      <c r="B511" s="32">
        <v>41142</v>
      </c>
      <c r="C511" s="16">
        <v>3</v>
      </c>
      <c r="D511" s="16">
        <v>47.8</v>
      </c>
      <c r="E511" s="23" t="s">
        <v>312</v>
      </c>
    </row>
    <row r="512" spans="1:5" x14ac:dyDescent="0.25">
      <c r="A512" s="12">
        <v>2003494</v>
      </c>
      <c r="B512" s="30">
        <v>41143</v>
      </c>
      <c r="C512" s="13">
        <v>3</v>
      </c>
      <c r="D512" s="13">
        <v>47.8</v>
      </c>
      <c r="E512" s="22" t="s">
        <v>313</v>
      </c>
    </row>
    <row r="513" spans="1:5" x14ac:dyDescent="0.25">
      <c r="A513" s="15">
        <v>2003495</v>
      </c>
      <c r="B513" s="32">
        <v>41143</v>
      </c>
      <c r="C513" s="16">
        <v>2</v>
      </c>
      <c r="D513" s="16">
        <v>25.4</v>
      </c>
      <c r="E513" s="23" t="s">
        <v>311</v>
      </c>
    </row>
    <row r="514" spans="1:5" x14ac:dyDescent="0.25">
      <c r="A514" s="12">
        <v>2003496</v>
      </c>
      <c r="B514" s="30">
        <v>41144</v>
      </c>
      <c r="C514" s="13">
        <v>2</v>
      </c>
      <c r="D514" s="13">
        <v>25.4</v>
      </c>
      <c r="E514" s="22" t="s">
        <v>312</v>
      </c>
    </row>
    <row r="515" spans="1:5" x14ac:dyDescent="0.25">
      <c r="A515" s="15">
        <v>2003497</v>
      </c>
      <c r="B515" s="32">
        <v>41144</v>
      </c>
      <c r="C515" s="16">
        <v>1</v>
      </c>
      <c r="D515" s="16">
        <v>129</v>
      </c>
      <c r="E515" s="23" t="s">
        <v>313</v>
      </c>
    </row>
    <row r="516" spans="1:5" x14ac:dyDescent="0.25">
      <c r="A516" s="12">
        <v>2003498</v>
      </c>
      <c r="B516" s="30">
        <v>41145</v>
      </c>
      <c r="C516" s="13">
        <v>1</v>
      </c>
      <c r="D516" s="13">
        <v>129</v>
      </c>
      <c r="E516" s="22" t="s">
        <v>311</v>
      </c>
    </row>
    <row r="517" spans="1:5" x14ac:dyDescent="0.25">
      <c r="A517" s="15">
        <v>2003499</v>
      </c>
      <c r="B517" s="32">
        <v>41145</v>
      </c>
      <c r="C517" s="16">
        <v>1</v>
      </c>
      <c r="D517" s="16">
        <v>651.4</v>
      </c>
      <c r="E517" s="23" t="s">
        <v>311</v>
      </c>
    </row>
    <row r="518" spans="1:5" x14ac:dyDescent="0.25">
      <c r="A518" s="12">
        <v>2003500</v>
      </c>
      <c r="B518" s="30">
        <v>41146</v>
      </c>
      <c r="C518" s="13">
        <v>1</v>
      </c>
      <c r="D518" s="13">
        <v>651.4</v>
      </c>
      <c r="E518" s="22" t="s">
        <v>312</v>
      </c>
    </row>
    <row r="519" spans="1:5" x14ac:dyDescent="0.25">
      <c r="A519" s="15">
        <v>2003501</v>
      </c>
      <c r="B519" s="32">
        <v>41146</v>
      </c>
      <c r="C519" s="16">
        <v>2</v>
      </c>
      <c r="D519" s="16">
        <v>457.8</v>
      </c>
      <c r="E519" s="23" t="s">
        <v>311</v>
      </c>
    </row>
    <row r="520" spans="1:5" x14ac:dyDescent="0.25">
      <c r="A520" s="12">
        <v>2003502</v>
      </c>
      <c r="B520" s="30">
        <v>41147</v>
      </c>
      <c r="C520" s="13">
        <v>2</v>
      </c>
      <c r="D520" s="13">
        <v>457.8</v>
      </c>
      <c r="E520" s="22" t="s">
        <v>311</v>
      </c>
    </row>
    <row r="521" spans="1:5" x14ac:dyDescent="0.25">
      <c r="A521" s="15">
        <v>2003503</v>
      </c>
      <c r="B521" s="32">
        <v>41147</v>
      </c>
      <c r="C521" s="16">
        <v>1</v>
      </c>
      <c r="D521" s="16">
        <v>97.8</v>
      </c>
      <c r="E521" s="23" t="s">
        <v>312</v>
      </c>
    </row>
    <row r="522" spans="1:5" x14ac:dyDescent="0.25">
      <c r="A522" s="12">
        <v>2003504</v>
      </c>
      <c r="B522" s="30">
        <v>41148</v>
      </c>
      <c r="C522" s="13">
        <v>1</v>
      </c>
      <c r="D522" s="13">
        <v>97.8</v>
      </c>
      <c r="E522" s="22" t="s">
        <v>313</v>
      </c>
    </row>
    <row r="523" spans="1:5" x14ac:dyDescent="0.25">
      <c r="A523" s="15">
        <v>2003505</v>
      </c>
      <c r="B523" s="32">
        <v>41148</v>
      </c>
      <c r="C523" s="16">
        <v>2</v>
      </c>
      <c r="D523" s="16">
        <v>312</v>
      </c>
      <c r="E523" s="23" t="s">
        <v>312</v>
      </c>
    </row>
    <row r="524" spans="1:5" x14ac:dyDescent="0.25">
      <c r="A524" s="12">
        <v>2003506</v>
      </c>
      <c r="B524" s="30">
        <v>41149</v>
      </c>
      <c r="C524" s="13">
        <v>2</v>
      </c>
      <c r="D524" s="13">
        <v>312</v>
      </c>
      <c r="E524" s="22" t="s">
        <v>312</v>
      </c>
    </row>
    <row r="525" spans="1:5" x14ac:dyDescent="0.25">
      <c r="A525" s="15">
        <v>2003507</v>
      </c>
      <c r="B525" s="32">
        <v>41149</v>
      </c>
      <c r="C525" s="16">
        <v>1</v>
      </c>
      <c r="D525" s="16">
        <v>58.7</v>
      </c>
      <c r="E525" s="23" t="s">
        <v>312</v>
      </c>
    </row>
    <row r="526" spans="1:5" x14ac:dyDescent="0.25">
      <c r="A526" s="12">
        <v>2003508</v>
      </c>
      <c r="B526" s="30">
        <v>41150</v>
      </c>
      <c r="C526" s="13">
        <v>1</v>
      </c>
      <c r="D526" s="13">
        <v>58.7</v>
      </c>
      <c r="E526" s="22" t="s">
        <v>313</v>
      </c>
    </row>
    <row r="527" spans="1:5" x14ac:dyDescent="0.25">
      <c r="A527" s="15">
        <v>2003509</v>
      </c>
      <c r="B527" s="32">
        <v>41150</v>
      </c>
      <c r="C527" s="16">
        <v>1</v>
      </c>
      <c r="D527" s="16">
        <v>61.5</v>
      </c>
      <c r="E527" s="23" t="s">
        <v>313</v>
      </c>
    </row>
    <row r="528" spans="1:5" x14ac:dyDescent="0.25">
      <c r="A528" s="12">
        <v>2003510</v>
      </c>
      <c r="B528" s="30">
        <v>41151</v>
      </c>
      <c r="C528" s="13">
        <v>3</v>
      </c>
      <c r="D528" s="13">
        <v>61.5</v>
      </c>
      <c r="E528" s="22" t="s">
        <v>313</v>
      </c>
    </row>
    <row r="529" spans="1:5" x14ac:dyDescent="0.25">
      <c r="A529" s="15">
        <v>2003511</v>
      </c>
      <c r="B529" s="32">
        <v>41151</v>
      </c>
      <c r="C529" s="16">
        <v>3</v>
      </c>
      <c r="D529" s="16">
        <v>89.7</v>
      </c>
      <c r="E529" s="23" t="s">
        <v>311</v>
      </c>
    </row>
    <row r="530" spans="1:5" x14ac:dyDescent="0.25">
      <c r="A530" s="12">
        <v>2003512</v>
      </c>
      <c r="B530" s="30">
        <v>41152</v>
      </c>
      <c r="C530" s="13">
        <v>1</v>
      </c>
      <c r="D530" s="13">
        <v>89.7</v>
      </c>
      <c r="E530" s="22" t="s">
        <v>312</v>
      </c>
    </row>
    <row r="531" spans="1:5" x14ac:dyDescent="0.25">
      <c r="A531" s="15">
        <v>2003513</v>
      </c>
      <c r="B531" s="32">
        <v>41152</v>
      </c>
      <c r="C531" s="16">
        <v>2</v>
      </c>
      <c r="D531" s="16">
        <v>35</v>
      </c>
      <c r="E531" s="23" t="s">
        <v>313</v>
      </c>
    </row>
    <row r="532" spans="1:5" x14ac:dyDescent="0.25">
      <c r="A532" s="12">
        <v>2003514</v>
      </c>
      <c r="B532" s="30">
        <v>41153</v>
      </c>
      <c r="C532" s="13">
        <v>2</v>
      </c>
      <c r="D532" s="13">
        <v>35</v>
      </c>
      <c r="E532" s="22" t="s">
        <v>311</v>
      </c>
    </row>
    <row r="533" spans="1:5" x14ac:dyDescent="0.25">
      <c r="A533" s="15">
        <v>2003515</v>
      </c>
      <c r="B533" s="32">
        <v>41153</v>
      </c>
      <c r="C533" s="16">
        <v>1</v>
      </c>
      <c r="D533" s="16">
        <v>547.79999999999995</v>
      </c>
      <c r="E533" s="23" t="s">
        <v>312</v>
      </c>
    </row>
    <row r="534" spans="1:5" x14ac:dyDescent="0.25">
      <c r="A534" s="12">
        <v>2003516</v>
      </c>
      <c r="B534" s="30">
        <v>41184</v>
      </c>
      <c r="C534" s="13">
        <v>1</v>
      </c>
      <c r="D534" s="13">
        <v>547.79999999999995</v>
      </c>
      <c r="E534" s="22" t="s">
        <v>313</v>
      </c>
    </row>
    <row r="535" spans="1:5" x14ac:dyDescent="0.25">
      <c r="A535" s="15">
        <v>2003517</v>
      </c>
      <c r="B535" s="32">
        <v>41154</v>
      </c>
      <c r="C535" s="16">
        <v>1</v>
      </c>
      <c r="D535" s="16">
        <v>69</v>
      </c>
      <c r="E535" s="23" t="s">
        <v>311</v>
      </c>
    </row>
    <row r="536" spans="1:5" x14ac:dyDescent="0.25">
      <c r="A536" s="12">
        <v>2003518</v>
      </c>
      <c r="B536" s="30">
        <v>41185</v>
      </c>
      <c r="C536" s="13">
        <v>1</v>
      </c>
      <c r="D536" s="13">
        <v>69</v>
      </c>
      <c r="E536" s="22" t="s">
        <v>312</v>
      </c>
    </row>
    <row r="537" spans="1:5" x14ac:dyDescent="0.25">
      <c r="A537" s="15">
        <v>2003519</v>
      </c>
      <c r="B537" s="32">
        <v>41155</v>
      </c>
      <c r="C537" s="16">
        <v>2</v>
      </c>
      <c r="D537" s="16">
        <v>314.5</v>
      </c>
      <c r="E537" s="23" t="s">
        <v>313</v>
      </c>
    </row>
    <row r="538" spans="1:5" x14ac:dyDescent="0.25">
      <c r="A538" s="12">
        <v>2003520</v>
      </c>
      <c r="B538" s="30">
        <v>41156</v>
      </c>
      <c r="C538" s="13">
        <v>2</v>
      </c>
      <c r="D538" s="13">
        <v>314.5</v>
      </c>
      <c r="E538" s="22" t="s">
        <v>311</v>
      </c>
    </row>
    <row r="539" spans="1:5" x14ac:dyDescent="0.25">
      <c r="A539" s="15">
        <v>2003521</v>
      </c>
      <c r="B539" s="32">
        <v>41186</v>
      </c>
      <c r="C539" s="16">
        <v>3</v>
      </c>
      <c r="D539" s="16">
        <v>230</v>
      </c>
      <c r="E539" s="23" t="s">
        <v>312</v>
      </c>
    </row>
    <row r="540" spans="1:5" x14ac:dyDescent="0.25">
      <c r="A540" s="12">
        <v>2003522</v>
      </c>
      <c r="B540" s="30">
        <v>41157</v>
      </c>
      <c r="C540" s="13">
        <v>3</v>
      </c>
      <c r="D540" s="13">
        <v>230</v>
      </c>
      <c r="E540" s="22" t="s">
        <v>313</v>
      </c>
    </row>
    <row r="541" spans="1:5" x14ac:dyDescent="0.25">
      <c r="A541" s="15">
        <v>2003523</v>
      </c>
      <c r="B541" s="32">
        <v>41157</v>
      </c>
      <c r="C541" s="16">
        <v>1</v>
      </c>
      <c r="D541" s="16">
        <v>560</v>
      </c>
      <c r="E541" s="23" t="s">
        <v>311</v>
      </c>
    </row>
    <row r="542" spans="1:5" x14ac:dyDescent="0.25">
      <c r="A542" s="12">
        <v>2003524</v>
      </c>
      <c r="B542" s="30">
        <v>41158</v>
      </c>
      <c r="C542" s="13">
        <v>1</v>
      </c>
      <c r="D542" s="13">
        <v>560</v>
      </c>
      <c r="E542" s="22" t="s">
        <v>311</v>
      </c>
    </row>
    <row r="543" spans="1:5" x14ac:dyDescent="0.25">
      <c r="A543" s="15">
        <v>2003525</v>
      </c>
      <c r="B543" s="32">
        <v>41158</v>
      </c>
      <c r="C543" s="16">
        <v>2</v>
      </c>
      <c r="D543" s="16">
        <v>169</v>
      </c>
      <c r="E543" s="23" t="s">
        <v>312</v>
      </c>
    </row>
    <row r="544" spans="1:5" x14ac:dyDescent="0.25">
      <c r="A544" s="12">
        <v>2003526</v>
      </c>
      <c r="B544" s="30">
        <v>41159</v>
      </c>
      <c r="C544" s="13">
        <v>2</v>
      </c>
      <c r="D544" s="13">
        <v>169</v>
      </c>
      <c r="E544" s="22" t="s">
        <v>311</v>
      </c>
    </row>
    <row r="545" spans="1:5" x14ac:dyDescent="0.25">
      <c r="A545" s="15">
        <v>2003527</v>
      </c>
      <c r="B545" s="32">
        <v>41159</v>
      </c>
      <c r="C545" s="16">
        <v>1</v>
      </c>
      <c r="D545" s="16">
        <v>320</v>
      </c>
      <c r="E545" s="23" t="s">
        <v>311</v>
      </c>
    </row>
    <row r="546" spans="1:5" x14ac:dyDescent="0.25">
      <c r="A546" s="12">
        <v>2003528</v>
      </c>
      <c r="B546" s="30">
        <v>41160</v>
      </c>
      <c r="C546" s="13">
        <v>1</v>
      </c>
      <c r="D546" s="13">
        <v>320</v>
      </c>
      <c r="E546" s="22" t="s">
        <v>312</v>
      </c>
    </row>
    <row r="547" spans="1:5" x14ac:dyDescent="0.25">
      <c r="A547" s="15">
        <v>2003529</v>
      </c>
      <c r="B547" s="32">
        <v>41160</v>
      </c>
      <c r="C547" s="16">
        <v>1</v>
      </c>
      <c r="D547" s="16">
        <v>125</v>
      </c>
      <c r="E547" s="23" t="s">
        <v>313</v>
      </c>
    </row>
    <row r="548" spans="1:5" x14ac:dyDescent="0.25">
      <c r="A548" s="12">
        <v>2003530</v>
      </c>
      <c r="B548" s="30">
        <v>41161</v>
      </c>
      <c r="C548" s="13">
        <v>1</v>
      </c>
      <c r="D548" s="13">
        <v>125</v>
      </c>
      <c r="E548" s="22" t="s">
        <v>312</v>
      </c>
    </row>
    <row r="549" spans="1:5" x14ac:dyDescent="0.25">
      <c r="A549" s="15">
        <v>2003531</v>
      </c>
      <c r="B549" s="32">
        <v>41161</v>
      </c>
      <c r="C549" s="16">
        <v>2</v>
      </c>
      <c r="D549" s="16">
        <v>458</v>
      </c>
      <c r="E549" s="23" t="s">
        <v>312</v>
      </c>
    </row>
    <row r="550" spans="1:5" x14ac:dyDescent="0.25">
      <c r="A550" s="12">
        <v>2003532</v>
      </c>
      <c r="B550" s="30">
        <v>41162</v>
      </c>
      <c r="C550" s="13">
        <v>2</v>
      </c>
      <c r="D550" s="13">
        <v>458</v>
      </c>
      <c r="E550" s="22" t="s">
        <v>312</v>
      </c>
    </row>
    <row r="551" spans="1:5" x14ac:dyDescent="0.25">
      <c r="A551" s="15">
        <v>2003533</v>
      </c>
      <c r="B551" s="32">
        <v>41162</v>
      </c>
      <c r="C551" s="16">
        <v>1</v>
      </c>
      <c r="D551" s="16">
        <v>321.2</v>
      </c>
      <c r="E551" s="23" t="s">
        <v>313</v>
      </c>
    </row>
    <row r="552" spans="1:5" x14ac:dyDescent="0.25">
      <c r="A552" s="12">
        <v>2003534</v>
      </c>
      <c r="B552" s="30">
        <v>41163</v>
      </c>
      <c r="C552" s="13">
        <v>1</v>
      </c>
      <c r="D552" s="13">
        <v>321.2</v>
      </c>
      <c r="E552" s="22" t="s">
        <v>313</v>
      </c>
    </row>
    <row r="553" spans="1:5" x14ac:dyDescent="0.25">
      <c r="A553" s="15">
        <v>2003535</v>
      </c>
      <c r="B553" s="32">
        <v>41163</v>
      </c>
      <c r="C553" s="16">
        <v>3</v>
      </c>
      <c r="D553" s="16">
        <v>252.8</v>
      </c>
      <c r="E553" s="23" t="s">
        <v>313</v>
      </c>
    </row>
    <row r="554" spans="1:5" x14ac:dyDescent="0.25">
      <c r="A554" s="12">
        <v>2003536</v>
      </c>
      <c r="B554" s="30">
        <v>41164</v>
      </c>
      <c r="C554" s="13">
        <v>2</v>
      </c>
      <c r="D554" s="13">
        <v>252.8</v>
      </c>
      <c r="E554" s="22" t="s">
        <v>311</v>
      </c>
    </row>
    <row r="555" spans="1:5" x14ac:dyDescent="0.25">
      <c r="A555" s="15">
        <v>2003537</v>
      </c>
      <c r="B555" s="32">
        <v>41164</v>
      </c>
      <c r="C555" s="16">
        <v>1</v>
      </c>
      <c r="D555" s="16">
        <v>325</v>
      </c>
      <c r="E555" s="23" t="s">
        <v>312</v>
      </c>
    </row>
    <row r="556" spans="1:5" x14ac:dyDescent="0.25">
      <c r="A556" s="12">
        <v>2003538</v>
      </c>
      <c r="B556" s="30">
        <v>41165</v>
      </c>
      <c r="C556" s="13">
        <v>1</v>
      </c>
      <c r="D556" s="13">
        <v>657.8</v>
      </c>
      <c r="E556" s="22" t="s">
        <v>313</v>
      </c>
    </row>
    <row r="557" spans="1:5" x14ac:dyDescent="0.25">
      <c r="A557" s="15">
        <v>2003539</v>
      </c>
      <c r="B557" s="32">
        <v>41165</v>
      </c>
      <c r="C557" s="16">
        <v>1</v>
      </c>
      <c r="D557" s="16">
        <v>457.8</v>
      </c>
      <c r="E557" s="23" t="s">
        <v>311</v>
      </c>
    </row>
    <row r="558" spans="1:5" x14ac:dyDescent="0.25">
      <c r="A558" s="12">
        <v>2003540</v>
      </c>
      <c r="B558" s="30">
        <v>41166</v>
      </c>
      <c r="C558" s="13">
        <v>1</v>
      </c>
      <c r="D558" s="13">
        <v>457.8</v>
      </c>
      <c r="E558" s="22" t="s">
        <v>312</v>
      </c>
    </row>
    <row r="559" spans="1:5" x14ac:dyDescent="0.25">
      <c r="A559" s="15">
        <v>2003541</v>
      </c>
      <c r="B559" s="32">
        <v>41166</v>
      </c>
      <c r="C559" s="16">
        <v>1</v>
      </c>
      <c r="D559" s="16">
        <v>563</v>
      </c>
      <c r="E559" s="23" t="s">
        <v>313</v>
      </c>
    </row>
    <row r="560" spans="1:5" x14ac:dyDescent="0.25">
      <c r="A560" s="12">
        <v>2003542</v>
      </c>
      <c r="B560" s="30">
        <v>41167</v>
      </c>
      <c r="C560" s="13">
        <v>1</v>
      </c>
      <c r="D560" s="13">
        <v>563</v>
      </c>
      <c r="E560" s="22" t="s">
        <v>311</v>
      </c>
    </row>
    <row r="561" spans="1:5" x14ac:dyDescent="0.25">
      <c r="A561" s="15">
        <v>2003543</v>
      </c>
      <c r="B561" s="32">
        <v>41167</v>
      </c>
      <c r="C561" s="16">
        <v>2</v>
      </c>
      <c r="D561" s="16">
        <v>129</v>
      </c>
      <c r="E561" s="23" t="s">
        <v>312</v>
      </c>
    </row>
    <row r="562" spans="1:5" x14ac:dyDescent="0.25">
      <c r="A562" s="12">
        <v>2003544</v>
      </c>
      <c r="B562" s="30">
        <v>41168</v>
      </c>
      <c r="C562" s="13">
        <v>2</v>
      </c>
      <c r="D562" s="13">
        <v>129</v>
      </c>
      <c r="E562" s="22" t="s">
        <v>313</v>
      </c>
    </row>
    <row r="563" spans="1:5" x14ac:dyDescent="0.25">
      <c r="A563" s="15">
        <v>2003545</v>
      </c>
      <c r="B563" s="32">
        <v>41168</v>
      </c>
      <c r="C563" s="16">
        <v>1</v>
      </c>
      <c r="D563" s="16">
        <v>47.8</v>
      </c>
      <c r="E563" s="23" t="s">
        <v>311</v>
      </c>
    </row>
    <row r="564" spans="1:5" x14ac:dyDescent="0.25">
      <c r="A564" s="12">
        <v>2003546</v>
      </c>
      <c r="B564" s="30">
        <v>41169</v>
      </c>
      <c r="C564" s="13">
        <v>1</v>
      </c>
      <c r="D564" s="13">
        <v>47.8</v>
      </c>
      <c r="E564" s="22" t="s">
        <v>312</v>
      </c>
    </row>
    <row r="565" spans="1:5" x14ac:dyDescent="0.25">
      <c r="A565" s="15">
        <v>2003547</v>
      </c>
      <c r="B565" s="32">
        <v>41169</v>
      </c>
      <c r="C565" s="16">
        <v>1</v>
      </c>
      <c r="D565" s="16">
        <v>25.4</v>
      </c>
      <c r="E565" s="23" t="s">
        <v>313</v>
      </c>
    </row>
    <row r="566" spans="1:5" x14ac:dyDescent="0.25">
      <c r="A566" s="12">
        <v>2003548</v>
      </c>
      <c r="B566" s="30">
        <v>41170</v>
      </c>
      <c r="C566" s="13">
        <v>1</v>
      </c>
      <c r="D566" s="13">
        <v>25.4</v>
      </c>
      <c r="E566" s="22" t="s">
        <v>311</v>
      </c>
    </row>
    <row r="567" spans="1:5" x14ac:dyDescent="0.25">
      <c r="A567" s="15">
        <v>2003549</v>
      </c>
      <c r="B567" s="32">
        <v>41170</v>
      </c>
      <c r="C567" s="16">
        <v>2</v>
      </c>
      <c r="D567" s="16">
        <v>129</v>
      </c>
      <c r="E567" s="23" t="s">
        <v>311</v>
      </c>
    </row>
    <row r="568" spans="1:5" x14ac:dyDescent="0.25">
      <c r="A568" s="12">
        <v>2003550</v>
      </c>
      <c r="B568" s="30">
        <v>41171</v>
      </c>
      <c r="C568" s="13">
        <v>2</v>
      </c>
      <c r="D568" s="13">
        <v>129</v>
      </c>
      <c r="E568" s="22" t="s">
        <v>312</v>
      </c>
    </row>
    <row r="569" spans="1:5" x14ac:dyDescent="0.25">
      <c r="A569" s="15">
        <v>2003551</v>
      </c>
      <c r="B569" s="32">
        <v>41171</v>
      </c>
      <c r="C569" s="16">
        <v>1</v>
      </c>
      <c r="D569" s="16">
        <v>651.4</v>
      </c>
      <c r="E569" s="23" t="s">
        <v>311</v>
      </c>
    </row>
    <row r="570" spans="1:5" x14ac:dyDescent="0.25">
      <c r="A570" s="12">
        <v>2003552</v>
      </c>
      <c r="B570" s="30">
        <v>41172</v>
      </c>
      <c r="C570" s="13">
        <v>3</v>
      </c>
      <c r="D570" s="13">
        <v>651.4</v>
      </c>
      <c r="E570" s="22" t="s">
        <v>311</v>
      </c>
    </row>
    <row r="571" spans="1:5" x14ac:dyDescent="0.25">
      <c r="A571" s="15">
        <v>2003553</v>
      </c>
      <c r="B571" s="32">
        <v>41172</v>
      </c>
      <c r="C571" s="16">
        <v>3</v>
      </c>
      <c r="D571" s="16">
        <v>457.8</v>
      </c>
      <c r="E571" s="23" t="s">
        <v>312</v>
      </c>
    </row>
    <row r="572" spans="1:5" x14ac:dyDescent="0.25">
      <c r="A572" s="12">
        <v>2003554</v>
      </c>
      <c r="B572" s="30">
        <v>41173</v>
      </c>
      <c r="C572" s="13">
        <v>1</v>
      </c>
      <c r="D572" s="13">
        <v>457.8</v>
      </c>
      <c r="E572" s="22" t="s">
        <v>313</v>
      </c>
    </row>
    <row r="573" spans="1:5" x14ac:dyDescent="0.25">
      <c r="A573" s="15">
        <v>2003555</v>
      </c>
      <c r="B573" s="32">
        <v>41173</v>
      </c>
      <c r="C573" s="16">
        <v>2</v>
      </c>
      <c r="D573" s="16">
        <v>97.8</v>
      </c>
      <c r="E573" s="23" t="s">
        <v>312</v>
      </c>
    </row>
    <row r="574" spans="1:5" x14ac:dyDescent="0.25">
      <c r="A574" s="12">
        <v>2003556</v>
      </c>
      <c r="B574" s="30">
        <v>41174</v>
      </c>
      <c r="C574" s="13">
        <v>2</v>
      </c>
      <c r="D574" s="13">
        <v>97.8</v>
      </c>
      <c r="E574" s="22" t="s">
        <v>312</v>
      </c>
    </row>
    <row r="575" spans="1:5" x14ac:dyDescent="0.25">
      <c r="A575" s="15">
        <v>2003557</v>
      </c>
      <c r="B575" s="32">
        <v>41174</v>
      </c>
      <c r="C575" s="16">
        <v>1</v>
      </c>
      <c r="D575" s="16">
        <v>312</v>
      </c>
      <c r="E575" s="23" t="s">
        <v>312</v>
      </c>
    </row>
    <row r="576" spans="1:5" x14ac:dyDescent="0.25">
      <c r="A576" s="12">
        <v>2003558</v>
      </c>
      <c r="B576" s="30">
        <v>41175</v>
      </c>
      <c r="C576" s="13">
        <v>1</v>
      </c>
      <c r="D576" s="13">
        <v>312</v>
      </c>
      <c r="E576" s="22" t="s">
        <v>313</v>
      </c>
    </row>
    <row r="577" spans="1:5" x14ac:dyDescent="0.25">
      <c r="A577" s="15">
        <v>2003559</v>
      </c>
      <c r="B577" s="32">
        <v>41175</v>
      </c>
      <c r="C577" s="16">
        <v>1</v>
      </c>
      <c r="D577" s="16">
        <v>58.7</v>
      </c>
      <c r="E577" s="23" t="s">
        <v>313</v>
      </c>
    </row>
    <row r="578" spans="1:5" x14ac:dyDescent="0.25">
      <c r="A578" s="12">
        <v>2003560</v>
      </c>
      <c r="B578" s="30">
        <v>41176</v>
      </c>
      <c r="C578" s="13">
        <v>1</v>
      </c>
      <c r="D578" s="13">
        <v>58.7</v>
      </c>
      <c r="E578" s="22" t="s">
        <v>313</v>
      </c>
    </row>
    <row r="579" spans="1:5" x14ac:dyDescent="0.25">
      <c r="A579" s="15">
        <v>2003561</v>
      </c>
      <c r="B579" s="32">
        <v>41176</v>
      </c>
      <c r="C579" s="16">
        <v>2</v>
      </c>
      <c r="D579" s="16">
        <v>61.5</v>
      </c>
      <c r="E579" s="23" t="s">
        <v>311</v>
      </c>
    </row>
    <row r="580" spans="1:5" x14ac:dyDescent="0.25">
      <c r="A580" s="12">
        <v>2003562</v>
      </c>
      <c r="B580" s="30">
        <v>41177</v>
      </c>
      <c r="C580" s="13">
        <v>2</v>
      </c>
      <c r="D580" s="13">
        <v>61.5</v>
      </c>
      <c r="E580" s="22" t="s">
        <v>312</v>
      </c>
    </row>
    <row r="581" spans="1:5" x14ac:dyDescent="0.25">
      <c r="A581" s="15">
        <v>2003563</v>
      </c>
      <c r="B581" s="32">
        <v>41177</v>
      </c>
      <c r="C581" s="16">
        <v>2</v>
      </c>
      <c r="D581" s="16">
        <v>89.7</v>
      </c>
      <c r="E581" s="23" t="s">
        <v>313</v>
      </c>
    </row>
    <row r="582" spans="1:5" x14ac:dyDescent="0.25">
      <c r="A582" s="12">
        <v>2003564</v>
      </c>
      <c r="B582" s="30">
        <v>41178</v>
      </c>
      <c r="C582" s="13">
        <v>3</v>
      </c>
      <c r="D582" s="13">
        <v>89.7</v>
      </c>
      <c r="E582" s="22" t="s">
        <v>311</v>
      </c>
    </row>
    <row r="583" spans="1:5" x14ac:dyDescent="0.25">
      <c r="A583" s="15">
        <v>2003565</v>
      </c>
      <c r="B583" s="32">
        <v>41178</v>
      </c>
      <c r="C583" s="16">
        <v>3</v>
      </c>
      <c r="D583" s="16">
        <v>35</v>
      </c>
      <c r="E583" s="23" t="s">
        <v>312</v>
      </c>
    </row>
    <row r="584" spans="1:5" x14ac:dyDescent="0.25">
      <c r="A584" s="12">
        <v>2003566</v>
      </c>
      <c r="B584" s="30">
        <v>41179</v>
      </c>
      <c r="C584" s="13">
        <v>3</v>
      </c>
      <c r="D584" s="13">
        <v>35</v>
      </c>
      <c r="E584" s="22" t="s">
        <v>313</v>
      </c>
    </row>
    <row r="585" spans="1:5" x14ac:dyDescent="0.25">
      <c r="A585" s="15">
        <v>2003567</v>
      </c>
      <c r="B585" s="32">
        <v>41179</v>
      </c>
      <c r="C585" s="16">
        <v>2</v>
      </c>
      <c r="D585" s="16">
        <v>547.79999999999995</v>
      </c>
      <c r="E585" s="23" t="s">
        <v>311</v>
      </c>
    </row>
    <row r="586" spans="1:5" x14ac:dyDescent="0.25">
      <c r="A586" s="12">
        <v>2003568</v>
      </c>
      <c r="B586" s="30">
        <v>41180</v>
      </c>
      <c r="C586" s="13">
        <v>2</v>
      </c>
      <c r="D586" s="13">
        <v>547.79999999999995</v>
      </c>
      <c r="E586" s="22" t="s">
        <v>312</v>
      </c>
    </row>
    <row r="587" spans="1:5" x14ac:dyDescent="0.25">
      <c r="A587" s="15">
        <v>2003569</v>
      </c>
      <c r="B587" s="32">
        <v>41180</v>
      </c>
      <c r="C587" s="16">
        <v>1</v>
      </c>
      <c r="D587" s="16">
        <v>69</v>
      </c>
      <c r="E587" s="23" t="s">
        <v>313</v>
      </c>
    </row>
    <row r="588" spans="1:5" x14ac:dyDescent="0.25">
      <c r="A588" s="12">
        <v>2003570</v>
      </c>
      <c r="B588" s="30">
        <v>41181</v>
      </c>
      <c r="C588" s="13">
        <v>1</v>
      </c>
      <c r="D588" s="13">
        <v>69</v>
      </c>
      <c r="E588" s="22" t="s">
        <v>311</v>
      </c>
    </row>
    <row r="589" spans="1:5" x14ac:dyDescent="0.25">
      <c r="A589" s="15">
        <v>2003571</v>
      </c>
      <c r="B589" s="32">
        <v>41181</v>
      </c>
      <c r="C589" s="16">
        <v>1</v>
      </c>
      <c r="D589" s="16">
        <v>314.5</v>
      </c>
      <c r="E589" s="23" t="s">
        <v>312</v>
      </c>
    </row>
    <row r="590" spans="1:5" x14ac:dyDescent="0.25">
      <c r="A590" s="12">
        <v>2003572</v>
      </c>
      <c r="B590" s="30">
        <v>41182</v>
      </c>
      <c r="C590" s="13">
        <v>1</v>
      </c>
      <c r="D590" s="13">
        <v>314.5</v>
      </c>
      <c r="E590" s="22" t="s">
        <v>313</v>
      </c>
    </row>
    <row r="591" spans="1:5" x14ac:dyDescent="0.25">
      <c r="A591" s="15">
        <v>2003573</v>
      </c>
      <c r="B591" s="32">
        <v>41182</v>
      </c>
      <c r="C591" s="16">
        <v>2</v>
      </c>
      <c r="D591" s="16">
        <v>230</v>
      </c>
      <c r="E591" s="23" t="s">
        <v>311</v>
      </c>
    </row>
    <row r="592" spans="1:5" x14ac:dyDescent="0.25">
      <c r="A592" s="12">
        <v>2003574</v>
      </c>
      <c r="B592" s="30">
        <v>41183</v>
      </c>
      <c r="C592" s="13">
        <v>2</v>
      </c>
      <c r="D592" s="13">
        <v>230</v>
      </c>
      <c r="E592" s="22" t="s">
        <v>311</v>
      </c>
    </row>
    <row r="593" spans="1:5" x14ac:dyDescent="0.25">
      <c r="A593" s="15">
        <v>2003575</v>
      </c>
      <c r="B593" s="32">
        <v>41183</v>
      </c>
      <c r="C593" s="16">
        <v>3</v>
      </c>
      <c r="D593" s="16">
        <v>560</v>
      </c>
      <c r="E593" s="23" t="s">
        <v>312</v>
      </c>
    </row>
    <row r="594" spans="1:5" x14ac:dyDescent="0.25">
      <c r="A594" s="12">
        <v>2003576</v>
      </c>
      <c r="B594" s="30">
        <v>41184</v>
      </c>
      <c r="C594" s="13">
        <v>1</v>
      </c>
      <c r="D594" s="13">
        <v>560</v>
      </c>
      <c r="E594" s="22" t="s">
        <v>311</v>
      </c>
    </row>
    <row r="595" spans="1:5" x14ac:dyDescent="0.25">
      <c r="A595" s="15">
        <v>2003577</v>
      </c>
      <c r="B595" s="32">
        <v>41184</v>
      </c>
      <c r="C595" s="16">
        <v>1</v>
      </c>
      <c r="D595" s="16">
        <v>169</v>
      </c>
      <c r="E595" s="23" t="s">
        <v>311</v>
      </c>
    </row>
    <row r="596" spans="1:5" x14ac:dyDescent="0.25">
      <c r="A596" s="12">
        <v>2003578</v>
      </c>
      <c r="B596" s="30">
        <v>41185</v>
      </c>
      <c r="C596" s="13">
        <v>1</v>
      </c>
      <c r="D596" s="13">
        <v>169</v>
      </c>
      <c r="E596" s="22" t="s">
        <v>312</v>
      </c>
    </row>
    <row r="597" spans="1:5" x14ac:dyDescent="0.25">
      <c r="A597" s="15">
        <v>2003579</v>
      </c>
      <c r="B597" s="32">
        <v>41185</v>
      </c>
      <c r="C597" s="16">
        <v>1</v>
      </c>
      <c r="D597" s="16">
        <v>320</v>
      </c>
      <c r="E597" s="23" t="s">
        <v>313</v>
      </c>
    </row>
    <row r="598" spans="1:5" x14ac:dyDescent="0.25">
      <c r="A598" s="12">
        <v>2003580</v>
      </c>
      <c r="B598" s="30">
        <v>41186</v>
      </c>
      <c r="C598" s="13">
        <v>1</v>
      </c>
      <c r="D598" s="13">
        <v>320</v>
      </c>
      <c r="E598" s="22" t="s">
        <v>312</v>
      </c>
    </row>
    <row r="599" spans="1:5" x14ac:dyDescent="0.25">
      <c r="A599" s="15">
        <v>2003581</v>
      </c>
      <c r="B599" s="32">
        <v>41186</v>
      </c>
      <c r="C599" s="16">
        <v>2</v>
      </c>
      <c r="D599" s="16">
        <v>125</v>
      </c>
      <c r="E599" s="23" t="s">
        <v>312</v>
      </c>
    </row>
    <row r="600" spans="1:5" x14ac:dyDescent="0.25">
      <c r="A600" s="12">
        <v>2003582</v>
      </c>
      <c r="B600" s="30">
        <v>41187</v>
      </c>
      <c r="C600" s="13">
        <v>2</v>
      </c>
      <c r="D600" s="13">
        <v>125</v>
      </c>
      <c r="E600" s="22" t="s">
        <v>312</v>
      </c>
    </row>
    <row r="601" spans="1:5" x14ac:dyDescent="0.25">
      <c r="A601" s="15">
        <v>2003583</v>
      </c>
      <c r="B601" s="32">
        <v>41187</v>
      </c>
      <c r="C601" s="16">
        <v>1</v>
      </c>
      <c r="D601" s="16">
        <v>458</v>
      </c>
      <c r="E601" s="23" t="s">
        <v>313</v>
      </c>
    </row>
    <row r="602" spans="1:5" x14ac:dyDescent="0.25">
      <c r="A602" s="12">
        <v>2003584</v>
      </c>
      <c r="B602" s="30">
        <v>41188</v>
      </c>
      <c r="C602" s="13">
        <v>1</v>
      </c>
      <c r="D602" s="13">
        <v>458</v>
      </c>
      <c r="E602" s="22" t="s">
        <v>313</v>
      </c>
    </row>
    <row r="603" spans="1:5" x14ac:dyDescent="0.25">
      <c r="A603" s="15">
        <v>2003585</v>
      </c>
      <c r="B603" s="32">
        <v>41188</v>
      </c>
      <c r="C603" s="16">
        <v>1</v>
      </c>
      <c r="D603" s="16">
        <v>321.2</v>
      </c>
      <c r="E603" s="23" t="s">
        <v>313</v>
      </c>
    </row>
    <row r="604" spans="1:5" x14ac:dyDescent="0.25">
      <c r="A604" s="12">
        <v>2003586</v>
      </c>
      <c r="B604" s="30">
        <v>41189</v>
      </c>
      <c r="C604" s="13">
        <v>1</v>
      </c>
      <c r="D604" s="13">
        <v>321.2</v>
      </c>
      <c r="E604" s="22" t="s">
        <v>311</v>
      </c>
    </row>
    <row r="605" spans="1:5" x14ac:dyDescent="0.25">
      <c r="A605" s="15">
        <v>2003587</v>
      </c>
      <c r="B605" s="32">
        <v>41189</v>
      </c>
      <c r="C605" s="16">
        <v>3</v>
      </c>
      <c r="D605" s="16">
        <v>252.8</v>
      </c>
      <c r="E605" s="23" t="s">
        <v>312</v>
      </c>
    </row>
    <row r="606" spans="1:5" x14ac:dyDescent="0.25">
      <c r="A606" s="12">
        <v>2003588</v>
      </c>
      <c r="B606" s="30">
        <v>41190</v>
      </c>
      <c r="C606" s="13">
        <v>2</v>
      </c>
      <c r="D606" s="13">
        <v>252.8</v>
      </c>
      <c r="E606" s="22" t="s">
        <v>313</v>
      </c>
    </row>
    <row r="607" spans="1:5" x14ac:dyDescent="0.25">
      <c r="A607" s="15">
        <v>2003589</v>
      </c>
      <c r="B607" s="32">
        <v>41190</v>
      </c>
      <c r="C607" s="16">
        <v>1</v>
      </c>
      <c r="D607" s="16">
        <v>745</v>
      </c>
      <c r="E607" s="23" t="s">
        <v>311</v>
      </c>
    </row>
    <row r="608" spans="1:5" x14ac:dyDescent="0.25">
      <c r="A608" s="12">
        <v>2003590</v>
      </c>
      <c r="B608" s="30">
        <v>41191</v>
      </c>
      <c r="C608" s="13">
        <v>1</v>
      </c>
      <c r="D608" s="13">
        <v>657.8</v>
      </c>
      <c r="E608" s="22" t="s">
        <v>312</v>
      </c>
    </row>
    <row r="609" spans="1:5" x14ac:dyDescent="0.25">
      <c r="A609" s="15">
        <v>2003591</v>
      </c>
      <c r="B609" s="32">
        <v>41191</v>
      </c>
      <c r="C609" s="16">
        <v>1</v>
      </c>
      <c r="D609" s="16">
        <v>457.8</v>
      </c>
      <c r="E609" s="23" t="s">
        <v>313</v>
      </c>
    </row>
    <row r="610" spans="1:5" x14ac:dyDescent="0.25">
      <c r="A610" s="12">
        <v>2003592</v>
      </c>
      <c r="B610" s="30">
        <v>41192</v>
      </c>
      <c r="C610" s="13">
        <v>1</v>
      </c>
      <c r="D610" s="13">
        <v>457.8</v>
      </c>
      <c r="E610" s="22" t="s">
        <v>311</v>
      </c>
    </row>
    <row r="611" spans="1:5" x14ac:dyDescent="0.25">
      <c r="A611" s="15">
        <v>2003593</v>
      </c>
      <c r="B611" s="32">
        <v>41192</v>
      </c>
      <c r="C611" s="16">
        <v>2</v>
      </c>
      <c r="D611" s="16">
        <v>563</v>
      </c>
      <c r="E611" s="23" t="s">
        <v>312</v>
      </c>
    </row>
    <row r="612" spans="1:5" x14ac:dyDescent="0.25">
      <c r="A612" s="12">
        <v>2003594</v>
      </c>
      <c r="B612" s="30">
        <v>41193</v>
      </c>
      <c r="C612" s="13">
        <v>3</v>
      </c>
      <c r="D612" s="13">
        <v>563</v>
      </c>
      <c r="E612" s="22" t="s">
        <v>313</v>
      </c>
    </row>
    <row r="613" spans="1:5" x14ac:dyDescent="0.25">
      <c r="A613" s="15">
        <v>2003595</v>
      </c>
      <c r="B613" s="32">
        <v>41193</v>
      </c>
      <c r="C613" s="16">
        <v>3</v>
      </c>
      <c r="D613" s="16">
        <v>129</v>
      </c>
      <c r="E613" s="23" t="s">
        <v>311</v>
      </c>
    </row>
    <row r="614" spans="1:5" x14ac:dyDescent="0.25">
      <c r="A614" s="12">
        <v>2003596</v>
      </c>
      <c r="B614" s="30">
        <v>41194</v>
      </c>
      <c r="C614" s="13">
        <v>1</v>
      </c>
      <c r="D614" s="13">
        <v>129</v>
      </c>
      <c r="E614" s="22" t="s">
        <v>312</v>
      </c>
    </row>
    <row r="615" spans="1:5" x14ac:dyDescent="0.25">
      <c r="A615" s="15">
        <v>2003597</v>
      </c>
      <c r="B615" s="32">
        <v>41194</v>
      </c>
      <c r="C615" s="16">
        <v>1</v>
      </c>
      <c r="D615" s="16">
        <v>47.8</v>
      </c>
      <c r="E615" s="23" t="s">
        <v>313</v>
      </c>
    </row>
    <row r="616" spans="1:5" x14ac:dyDescent="0.25">
      <c r="A616" s="12">
        <v>2003598</v>
      </c>
      <c r="B616" s="30">
        <v>41195</v>
      </c>
      <c r="C616" s="13">
        <v>1</v>
      </c>
      <c r="D616" s="13">
        <v>47.8</v>
      </c>
      <c r="E616" s="22" t="s">
        <v>311</v>
      </c>
    </row>
    <row r="617" spans="1:5" x14ac:dyDescent="0.25">
      <c r="A617" s="15">
        <v>2003599</v>
      </c>
      <c r="B617" s="32">
        <v>41195</v>
      </c>
      <c r="C617" s="16">
        <v>2</v>
      </c>
      <c r="D617" s="16">
        <v>25.4</v>
      </c>
      <c r="E617" s="23" t="s">
        <v>311</v>
      </c>
    </row>
    <row r="618" spans="1:5" x14ac:dyDescent="0.25">
      <c r="A618" s="12">
        <v>2003600</v>
      </c>
      <c r="B618" s="30">
        <v>41196</v>
      </c>
      <c r="C618" s="13">
        <v>2</v>
      </c>
      <c r="D618" s="13">
        <v>25.4</v>
      </c>
      <c r="E618" s="22" t="s">
        <v>312</v>
      </c>
    </row>
    <row r="619" spans="1:5" x14ac:dyDescent="0.25">
      <c r="A619" s="15">
        <v>2003601</v>
      </c>
      <c r="B619" s="32">
        <v>41196</v>
      </c>
      <c r="C619" s="16">
        <v>1</v>
      </c>
      <c r="D619" s="16">
        <v>129</v>
      </c>
      <c r="E619" s="23" t="s">
        <v>311</v>
      </c>
    </row>
    <row r="620" spans="1:5" x14ac:dyDescent="0.25">
      <c r="A620" s="12">
        <v>2003602</v>
      </c>
      <c r="B620" s="30">
        <v>41197</v>
      </c>
      <c r="C620" s="13">
        <v>1</v>
      </c>
      <c r="D620" s="13">
        <v>129</v>
      </c>
      <c r="E620" s="22" t="s">
        <v>311</v>
      </c>
    </row>
    <row r="621" spans="1:5" x14ac:dyDescent="0.25">
      <c r="A621" s="15">
        <v>2003603</v>
      </c>
      <c r="B621" s="32">
        <v>41197</v>
      </c>
      <c r="C621" s="16">
        <v>2</v>
      </c>
      <c r="D621" s="16">
        <v>651.4</v>
      </c>
      <c r="E621" s="23" t="s">
        <v>312</v>
      </c>
    </row>
    <row r="622" spans="1:5" x14ac:dyDescent="0.25">
      <c r="A622" s="12">
        <v>2003604</v>
      </c>
      <c r="B622" s="30">
        <v>41198</v>
      </c>
      <c r="C622" s="13">
        <v>2</v>
      </c>
      <c r="D622" s="13">
        <v>651.4</v>
      </c>
      <c r="E622" s="22" t="s">
        <v>313</v>
      </c>
    </row>
    <row r="623" spans="1:5" x14ac:dyDescent="0.25">
      <c r="A623" s="15">
        <v>2003605</v>
      </c>
      <c r="B623" s="32">
        <v>41198</v>
      </c>
      <c r="C623" s="16">
        <v>1</v>
      </c>
      <c r="D623" s="16">
        <v>457.8</v>
      </c>
      <c r="E623" s="23" t="s">
        <v>312</v>
      </c>
    </row>
    <row r="624" spans="1:5" x14ac:dyDescent="0.25">
      <c r="A624" s="12">
        <v>2003606</v>
      </c>
      <c r="B624" s="30">
        <v>41199</v>
      </c>
      <c r="C624" s="13">
        <v>1</v>
      </c>
      <c r="D624" s="13">
        <v>457.8</v>
      </c>
      <c r="E624" s="22" t="s">
        <v>312</v>
      </c>
    </row>
    <row r="625" spans="1:5" x14ac:dyDescent="0.25">
      <c r="A625" s="15">
        <v>2003607</v>
      </c>
      <c r="B625" s="32">
        <v>41199</v>
      </c>
      <c r="C625" s="16">
        <v>1</v>
      </c>
      <c r="D625" s="16">
        <v>97.8</v>
      </c>
      <c r="E625" s="23" t="s">
        <v>312</v>
      </c>
    </row>
    <row r="626" spans="1:5" x14ac:dyDescent="0.25">
      <c r="A626" s="12">
        <v>2003608</v>
      </c>
      <c r="B626" s="30">
        <v>41200</v>
      </c>
      <c r="C626" s="13">
        <v>1</v>
      </c>
      <c r="D626" s="13">
        <v>97.8</v>
      </c>
      <c r="E626" s="22" t="s">
        <v>313</v>
      </c>
    </row>
    <row r="627" spans="1:5" x14ac:dyDescent="0.25">
      <c r="A627" s="15">
        <v>2003609</v>
      </c>
      <c r="B627" s="32">
        <v>41200</v>
      </c>
      <c r="C627" s="16">
        <v>1</v>
      </c>
      <c r="D627" s="16">
        <v>312</v>
      </c>
      <c r="E627" s="23" t="s">
        <v>313</v>
      </c>
    </row>
    <row r="628" spans="1:5" x14ac:dyDescent="0.25">
      <c r="A628" s="12">
        <v>2003610</v>
      </c>
      <c r="B628" s="30">
        <v>41201</v>
      </c>
      <c r="C628" s="13">
        <v>1</v>
      </c>
      <c r="D628" s="13">
        <v>312</v>
      </c>
      <c r="E628" s="22" t="s">
        <v>313</v>
      </c>
    </row>
    <row r="629" spans="1:5" x14ac:dyDescent="0.25">
      <c r="A629" s="15">
        <v>2003611</v>
      </c>
      <c r="B629" s="32">
        <v>41201</v>
      </c>
      <c r="C629" s="16">
        <v>2</v>
      </c>
      <c r="D629" s="16">
        <v>58.7</v>
      </c>
      <c r="E629" s="23" t="s">
        <v>311</v>
      </c>
    </row>
    <row r="630" spans="1:5" x14ac:dyDescent="0.25">
      <c r="A630" s="12">
        <v>2003612</v>
      </c>
      <c r="B630" s="30">
        <v>41202</v>
      </c>
      <c r="C630" s="13">
        <v>2</v>
      </c>
      <c r="D630" s="13">
        <v>58.7</v>
      </c>
      <c r="E630" s="22" t="s">
        <v>312</v>
      </c>
    </row>
    <row r="631" spans="1:5" x14ac:dyDescent="0.25">
      <c r="A631" s="15">
        <v>2003613</v>
      </c>
      <c r="B631" s="32">
        <v>41202</v>
      </c>
      <c r="C631" s="16">
        <v>1</v>
      </c>
      <c r="D631" s="16">
        <v>61.5</v>
      </c>
      <c r="E631" s="23" t="s">
        <v>313</v>
      </c>
    </row>
    <row r="632" spans="1:5" x14ac:dyDescent="0.25">
      <c r="A632" s="12">
        <v>2003614</v>
      </c>
      <c r="B632" s="30">
        <v>41203</v>
      </c>
      <c r="C632" s="13">
        <v>1</v>
      </c>
      <c r="D632" s="13">
        <v>61.5</v>
      </c>
      <c r="E632" s="22" t="s">
        <v>311</v>
      </c>
    </row>
    <row r="633" spans="1:5" x14ac:dyDescent="0.25">
      <c r="A633" s="15">
        <v>2003615</v>
      </c>
      <c r="B633" s="32">
        <v>41203</v>
      </c>
      <c r="C633" s="16">
        <v>1</v>
      </c>
      <c r="D633" s="16">
        <v>89.7</v>
      </c>
      <c r="E633" s="23" t="s">
        <v>312</v>
      </c>
    </row>
    <row r="634" spans="1:5" x14ac:dyDescent="0.25">
      <c r="A634" s="12">
        <v>2003616</v>
      </c>
      <c r="B634" s="30">
        <v>41204</v>
      </c>
      <c r="C634" s="13">
        <v>1</v>
      </c>
      <c r="D634" s="13">
        <v>89.7</v>
      </c>
      <c r="E634" s="22" t="s">
        <v>313</v>
      </c>
    </row>
    <row r="635" spans="1:5" x14ac:dyDescent="0.25">
      <c r="A635" s="15">
        <v>2003617</v>
      </c>
      <c r="B635" s="32">
        <v>41204</v>
      </c>
      <c r="C635" s="16">
        <v>2</v>
      </c>
      <c r="D635" s="16">
        <v>35</v>
      </c>
      <c r="E635" s="23" t="s">
        <v>311</v>
      </c>
    </row>
    <row r="636" spans="1:5" x14ac:dyDescent="0.25">
      <c r="A636" s="12">
        <v>2003618</v>
      </c>
      <c r="B636" s="30">
        <v>41205</v>
      </c>
      <c r="C636" s="13">
        <v>2</v>
      </c>
      <c r="D636" s="13">
        <v>35</v>
      </c>
      <c r="E636" s="22" t="s">
        <v>312</v>
      </c>
    </row>
    <row r="637" spans="1:5" x14ac:dyDescent="0.25">
      <c r="A637" s="15">
        <v>2003619</v>
      </c>
      <c r="B637" s="32">
        <v>41205</v>
      </c>
      <c r="C637" s="16">
        <v>1</v>
      </c>
      <c r="D637" s="16">
        <v>547.79999999999995</v>
      </c>
      <c r="E637" s="23" t="s">
        <v>313</v>
      </c>
    </row>
    <row r="638" spans="1:5" x14ac:dyDescent="0.25">
      <c r="A638" s="12">
        <v>2003620</v>
      </c>
      <c r="B638" s="30">
        <v>41206</v>
      </c>
      <c r="C638" s="13">
        <v>1</v>
      </c>
      <c r="D638" s="13">
        <v>547.79999999999995</v>
      </c>
      <c r="E638" s="22" t="s">
        <v>311</v>
      </c>
    </row>
    <row r="639" spans="1:5" x14ac:dyDescent="0.25">
      <c r="A639" s="15">
        <v>2003621</v>
      </c>
      <c r="B639" s="32">
        <v>41206</v>
      </c>
      <c r="C639" s="16">
        <v>1</v>
      </c>
      <c r="D639" s="16">
        <v>69</v>
      </c>
      <c r="E639" s="23" t="s">
        <v>312</v>
      </c>
    </row>
    <row r="640" spans="1:5" x14ac:dyDescent="0.25">
      <c r="A640" s="12">
        <v>2003622</v>
      </c>
      <c r="B640" s="30">
        <v>41207</v>
      </c>
      <c r="C640" s="13">
        <v>1</v>
      </c>
      <c r="D640" s="13">
        <v>69</v>
      </c>
      <c r="E640" s="22" t="s">
        <v>313</v>
      </c>
    </row>
    <row r="641" spans="1:5" x14ac:dyDescent="0.25">
      <c r="A641" s="15">
        <v>2003623</v>
      </c>
      <c r="B641" s="32">
        <v>41207</v>
      </c>
      <c r="C641" s="16">
        <v>2</v>
      </c>
      <c r="D641" s="16">
        <v>314.5</v>
      </c>
      <c r="E641" s="23" t="s">
        <v>311</v>
      </c>
    </row>
    <row r="642" spans="1:5" x14ac:dyDescent="0.25">
      <c r="A642" s="12">
        <v>2003624</v>
      </c>
      <c r="B642" s="30">
        <v>41208</v>
      </c>
      <c r="C642" s="13">
        <v>2</v>
      </c>
      <c r="D642" s="13">
        <v>314.5</v>
      </c>
      <c r="E642" s="22" t="s">
        <v>311</v>
      </c>
    </row>
    <row r="643" spans="1:5" x14ac:dyDescent="0.25">
      <c r="A643" s="15">
        <v>2003625</v>
      </c>
      <c r="B643" s="32">
        <v>41208</v>
      </c>
      <c r="C643" s="16">
        <v>1</v>
      </c>
      <c r="D643" s="16">
        <v>230</v>
      </c>
      <c r="E643" s="23" t="s">
        <v>312</v>
      </c>
    </row>
    <row r="644" spans="1:5" x14ac:dyDescent="0.25">
      <c r="A644" s="12">
        <v>2003626</v>
      </c>
      <c r="B644" s="30">
        <v>41209</v>
      </c>
      <c r="C644" s="13">
        <v>1</v>
      </c>
      <c r="D644" s="13">
        <v>230</v>
      </c>
      <c r="E644" s="22" t="s">
        <v>311</v>
      </c>
    </row>
    <row r="645" spans="1:5" x14ac:dyDescent="0.25">
      <c r="A645" s="15">
        <v>2003627</v>
      </c>
      <c r="B645" s="32">
        <v>41209</v>
      </c>
      <c r="C645" s="16">
        <v>1</v>
      </c>
      <c r="D645" s="16">
        <v>560</v>
      </c>
      <c r="E645" s="23" t="s">
        <v>311</v>
      </c>
    </row>
    <row r="646" spans="1:5" x14ac:dyDescent="0.25">
      <c r="A646" s="12">
        <v>2003628</v>
      </c>
      <c r="B646" s="30">
        <v>41210</v>
      </c>
      <c r="C646" s="13">
        <v>1</v>
      </c>
      <c r="D646" s="13">
        <v>560</v>
      </c>
      <c r="E646" s="22" t="s">
        <v>312</v>
      </c>
    </row>
    <row r="647" spans="1:5" x14ac:dyDescent="0.25">
      <c r="A647" s="15">
        <v>2003629</v>
      </c>
      <c r="B647" s="32">
        <v>41210</v>
      </c>
      <c r="C647" s="16">
        <v>2</v>
      </c>
      <c r="D647" s="16">
        <v>169</v>
      </c>
      <c r="E647" s="23" t="s">
        <v>313</v>
      </c>
    </row>
    <row r="648" spans="1:5" x14ac:dyDescent="0.25">
      <c r="A648" s="12">
        <v>2003630</v>
      </c>
      <c r="B648" s="30">
        <v>41211</v>
      </c>
      <c r="C648" s="13">
        <v>2</v>
      </c>
      <c r="D648" s="13">
        <v>169</v>
      </c>
      <c r="E648" s="22" t="s">
        <v>312</v>
      </c>
    </row>
    <row r="649" spans="1:5" x14ac:dyDescent="0.25">
      <c r="A649" s="15">
        <v>2003631</v>
      </c>
      <c r="B649" s="32">
        <v>41211</v>
      </c>
      <c r="C649" s="16">
        <v>1</v>
      </c>
      <c r="D649" s="16">
        <v>320</v>
      </c>
      <c r="E649" s="23" t="s">
        <v>312</v>
      </c>
    </row>
    <row r="650" spans="1:5" x14ac:dyDescent="0.25">
      <c r="A650" s="12">
        <v>2003632</v>
      </c>
      <c r="B650" s="30">
        <v>41212</v>
      </c>
      <c r="C650" s="13">
        <v>1</v>
      </c>
      <c r="D650" s="13">
        <v>320</v>
      </c>
      <c r="E650" s="22" t="s">
        <v>312</v>
      </c>
    </row>
    <row r="651" spans="1:5" x14ac:dyDescent="0.25">
      <c r="A651" s="15">
        <v>2003633</v>
      </c>
      <c r="B651" s="32">
        <v>41212</v>
      </c>
      <c r="C651" s="16">
        <v>2</v>
      </c>
      <c r="D651" s="16">
        <v>125</v>
      </c>
      <c r="E651" s="23" t="s">
        <v>313</v>
      </c>
    </row>
    <row r="652" spans="1:5" x14ac:dyDescent="0.25">
      <c r="A652" s="12">
        <v>2003634</v>
      </c>
      <c r="B652" s="30">
        <v>41213</v>
      </c>
      <c r="C652" s="13">
        <v>2</v>
      </c>
      <c r="D652" s="13">
        <v>125</v>
      </c>
      <c r="E652" s="22" t="s">
        <v>313</v>
      </c>
    </row>
    <row r="653" spans="1:5" x14ac:dyDescent="0.25">
      <c r="A653" s="15">
        <v>2003635</v>
      </c>
      <c r="B653" s="32">
        <v>41213</v>
      </c>
      <c r="C653" s="16">
        <v>1</v>
      </c>
      <c r="D653" s="16">
        <v>458</v>
      </c>
      <c r="E653" s="23" t="s">
        <v>313</v>
      </c>
    </row>
    <row r="654" spans="1:5" x14ac:dyDescent="0.25">
      <c r="A654" s="12">
        <v>2003636</v>
      </c>
      <c r="B654" s="30">
        <v>41214</v>
      </c>
      <c r="C654" s="13">
        <v>1</v>
      </c>
      <c r="D654" s="13">
        <v>458</v>
      </c>
      <c r="E654" s="22" t="s">
        <v>313</v>
      </c>
    </row>
    <row r="655" spans="1:5" x14ac:dyDescent="0.25">
      <c r="A655" s="15">
        <v>2003637</v>
      </c>
      <c r="B655" s="32">
        <v>41214</v>
      </c>
      <c r="C655" s="16">
        <v>1</v>
      </c>
      <c r="D655" s="16">
        <v>321.2</v>
      </c>
      <c r="E655" s="23" t="s">
        <v>311</v>
      </c>
    </row>
    <row r="656" spans="1:5" x14ac:dyDescent="0.25">
      <c r="A656" s="12">
        <v>2003638</v>
      </c>
      <c r="B656" s="30">
        <v>41215</v>
      </c>
      <c r="C656" s="13">
        <v>1</v>
      </c>
      <c r="D656" s="13">
        <v>321.2</v>
      </c>
      <c r="E656" s="22" t="s">
        <v>312</v>
      </c>
    </row>
    <row r="657" spans="1:5" x14ac:dyDescent="0.25">
      <c r="A657" s="15">
        <v>2003639</v>
      </c>
      <c r="B657" s="32">
        <v>41215</v>
      </c>
      <c r="C657" s="16">
        <v>1</v>
      </c>
      <c r="D657" s="16">
        <v>252.8</v>
      </c>
      <c r="E657" s="23" t="s">
        <v>313</v>
      </c>
    </row>
    <row r="658" spans="1:5" x14ac:dyDescent="0.25">
      <c r="A658" s="12">
        <v>2003640</v>
      </c>
      <c r="B658" s="30">
        <v>41216</v>
      </c>
      <c r="C658" s="13">
        <v>1</v>
      </c>
      <c r="D658" s="13">
        <v>252.8</v>
      </c>
      <c r="E658" s="22" t="s">
        <v>311</v>
      </c>
    </row>
    <row r="659" spans="1:5" x14ac:dyDescent="0.25">
      <c r="A659" s="15">
        <v>2003641</v>
      </c>
      <c r="B659" s="32">
        <v>41216</v>
      </c>
      <c r="C659" s="16">
        <v>2</v>
      </c>
      <c r="D659" s="16">
        <v>980</v>
      </c>
      <c r="E659" s="23" t="s">
        <v>312</v>
      </c>
    </row>
    <row r="660" spans="1:5" x14ac:dyDescent="0.25">
      <c r="A660" s="12">
        <v>2003642</v>
      </c>
      <c r="B660" s="30">
        <v>41217</v>
      </c>
      <c r="C660" s="13">
        <v>2</v>
      </c>
      <c r="D660" s="13">
        <v>657.8</v>
      </c>
      <c r="E660" s="22" t="s">
        <v>313</v>
      </c>
    </row>
    <row r="661" spans="1:5" x14ac:dyDescent="0.25">
      <c r="A661" s="15">
        <v>2003643</v>
      </c>
      <c r="B661" s="32">
        <v>41217</v>
      </c>
      <c r="C661" s="16">
        <v>1</v>
      </c>
      <c r="D661" s="16">
        <v>457.8</v>
      </c>
      <c r="E661" s="23" t="s">
        <v>311</v>
      </c>
    </row>
    <row r="662" spans="1:5" x14ac:dyDescent="0.25">
      <c r="A662" s="12">
        <v>2003644</v>
      </c>
      <c r="B662" s="30">
        <v>41218</v>
      </c>
      <c r="C662" s="13">
        <v>1</v>
      </c>
      <c r="D662" s="13">
        <v>358</v>
      </c>
      <c r="E662" s="22" t="s">
        <v>312</v>
      </c>
    </row>
    <row r="663" spans="1:5" x14ac:dyDescent="0.25">
      <c r="A663" s="15">
        <v>2003645</v>
      </c>
      <c r="B663" s="32">
        <v>41218</v>
      </c>
      <c r="C663" s="16">
        <v>1</v>
      </c>
      <c r="D663" s="16">
        <v>563</v>
      </c>
      <c r="E663" s="23" t="s">
        <v>313</v>
      </c>
    </row>
    <row r="664" spans="1:5" x14ac:dyDescent="0.25">
      <c r="A664" s="12">
        <v>2003646</v>
      </c>
      <c r="B664" s="30">
        <v>41219</v>
      </c>
      <c r="C664" s="13">
        <v>1</v>
      </c>
      <c r="D664" s="13">
        <v>563</v>
      </c>
      <c r="E664" s="22" t="s">
        <v>311</v>
      </c>
    </row>
    <row r="665" spans="1:5" x14ac:dyDescent="0.25">
      <c r="A665" s="15">
        <v>2003647</v>
      </c>
      <c r="B665" s="32">
        <v>41219</v>
      </c>
      <c r="C665" s="16">
        <v>2</v>
      </c>
      <c r="D665" s="16">
        <v>129</v>
      </c>
      <c r="E665" s="23" t="s">
        <v>312</v>
      </c>
    </row>
    <row r="666" spans="1:5" x14ac:dyDescent="0.25">
      <c r="A666" s="1">
        <v>2003648</v>
      </c>
      <c r="B666" s="25">
        <v>41220</v>
      </c>
      <c r="C666" s="26">
        <v>2</v>
      </c>
      <c r="D666" s="26">
        <v>650</v>
      </c>
      <c r="E666" s="7" t="s">
        <v>313</v>
      </c>
    </row>
  </sheetData>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sheetPr>
  <dimension ref="A3:E46"/>
  <sheetViews>
    <sheetView workbookViewId="0">
      <selection activeCell="E1" sqref="E1"/>
    </sheetView>
  </sheetViews>
  <sheetFormatPr baseColWidth="10" defaultRowHeight="15" x14ac:dyDescent="0.25"/>
  <cols>
    <col min="1" max="1" width="20.85546875" bestFit="1" customWidth="1"/>
    <col min="2" max="2" width="14.5703125" bestFit="1" customWidth="1"/>
    <col min="3" max="3" width="21.85546875" bestFit="1" customWidth="1"/>
    <col min="4" max="4" width="16.5703125" bestFit="1" customWidth="1"/>
    <col min="5" max="5" width="20" bestFit="1" customWidth="1"/>
  </cols>
  <sheetData>
    <row r="3" spans="1:5" x14ac:dyDescent="0.25">
      <c r="A3" s="41" t="s">
        <v>324</v>
      </c>
      <c r="B3" t="s">
        <v>329</v>
      </c>
      <c r="C3" t="s">
        <v>327</v>
      </c>
      <c r="D3" t="s">
        <v>326</v>
      </c>
      <c r="E3" t="s">
        <v>328</v>
      </c>
    </row>
    <row r="4" spans="1:5" x14ac:dyDescent="0.25">
      <c r="A4" s="42">
        <v>1</v>
      </c>
      <c r="B4" s="44">
        <v>7.3299999237060547</v>
      </c>
      <c r="C4" s="43">
        <v>16</v>
      </c>
      <c r="D4" s="44">
        <v>7.7199997901916504</v>
      </c>
      <c r="E4" s="43">
        <v>1</v>
      </c>
    </row>
    <row r="5" spans="1:5" x14ac:dyDescent="0.25">
      <c r="A5" s="42">
        <v>2</v>
      </c>
      <c r="B5" s="44">
        <v>4.4499998092651367</v>
      </c>
      <c r="C5" s="43">
        <v>16</v>
      </c>
      <c r="D5" s="44">
        <v>4.9800000190734863</v>
      </c>
      <c r="E5" s="43">
        <v>7</v>
      </c>
    </row>
    <row r="6" spans="1:5" x14ac:dyDescent="0.25">
      <c r="A6" s="42">
        <v>3</v>
      </c>
      <c r="B6" s="44">
        <v>8.869999885559082</v>
      </c>
      <c r="C6" s="43">
        <v>10</v>
      </c>
      <c r="D6" s="44">
        <v>9.7899999618530273</v>
      </c>
      <c r="E6" s="43">
        <v>9</v>
      </c>
    </row>
    <row r="7" spans="1:5" x14ac:dyDescent="0.25">
      <c r="A7" s="42">
        <v>4</v>
      </c>
      <c r="B7" s="44">
        <v>0.57999998331069946</v>
      </c>
      <c r="C7" s="43">
        <v>18</v>
      </c>
      <c r="D7" s="44">
        <v>0.57999998331069946</v>
      </c>
      <c r="E7" s="43">
        <v>18</v>
      </c>
    </row>
    <row r="8" spans="1:5" x14ac:dyDescent="0.25">
      <c r="A8" s="42">
        <v>5</v>
      </c>
      <c r="B8" s="44">
        <v>0.56000000238418579</v>
      </c>
      <c r="C8" s="43">
        <v>18</v>
      </c>
      <c r="D8" s="44">
        <v>0.56000000238418579</v>
      </c>
      <c r="E8" s="43">
        <v>18</v>
      </c>
    </row>
    <row r="9" spans="1:5" x14ac:dyDescent="0.25">
      <c r="A9" s="42">
        <v>6</v>
      </c>
      <c r="B9" s="44">
        <v>0.64999997615814209</v>
      </c>
      <c r="C9" s="43">
        <v>18</v>
      </c>
      <c r="D9" s="44">
        <v>0.64999997615814209</v>
      </c>
      <c r="E9" s="43">
        <v>18</v>
      </c>
    </row>
    <row r="10" spans="1:5" x14ac:dyDescent="0.25">
      <c r="A10" s="42">
        <v>7</v>
      </c>
      <c r="B10" s="44">
        <v>0.23000000417232513</v>
      </c>
      <c r="C10" s="43">
        <v>18</v>
      </c>
      <c r="D10" s="44">
        <v>0.23000000417232513</v>
      </c>
      <c r="E10" s="43">
        <v>18</v>
      </c>
    </row>
    <row r="11" spans="1:5" x14ac:dyDescent="0.25">
      <c r="A11" s="42">
        <v>8</v>
      </c>
      <c r="B11" s="44">
        <v>7.25</v>
      </c>
      <c r="C11" s="43">
        <v>18</v>
      </c>
      <c r="D11" s="44">
        <v>7.9899997711181641</v>
      </c>
      <c r="E11" s="43">
        <v>3</v>
      </c>
    </row>
    <row r="12" spans="1:5" x14ac:dyDescent="0.25">
      <c r="A12" s="42">
        <v>9</v>
      </c>
      <c r="B12" s="44">
        <v>0.55000001192092896</v>
      </c>
      <c r="C12" s="43">
        <v>18</v>
      </c>
      <c r="D12" s="44">
        <v>0.62999999523162842</v>
      </c>
      <c r="E12" s="43">
        <v>6</v>
      </c>
    </row>
    <row r="13" spans="1:5" x14ac:dyDescent="0.25">
      <c r="A13" s="42">
        <v>10</v>
      </c>
      <c r="B13" s="44">
        <v>1.2400000095367432</v>
      </c>
      <c r="C13" s="43">
        <v>2</v>
      </c>
      <c r="D13" s="44">
        <v>1.2400000095367432</v>
      </c>
      <c r="E13" s="43">
        <v>2</v>
      </c>
    </row>
    <row r="14" spans="1:5" x14ac:dyDescent="0.25">
      <c r="A14" s="42">
        <v>11</v>
      </c>
      <c r="B14" s="44">
        <v>12.760000228881836</v>
      </c>
      <c r="C14" s="43">
        <v>18</v>
      </c>
      <c r="D14" s="44">
        <v>12.989999771118164</v>
      </c>
      <c r="E14" s="43">
        <v>3</v>
      </c>
    </row>
    <row r="15" spans="1:5" x14ac:dyDescent="0.25">
      <c r="A15" s="42">
        <v>12</v>
      </c>
      <c r="B15" s="44">
        <v>5.75</v>
      </c>
      <c r="C15" s="43">
        <v>18</v>
      </c>
      <c r="D15" s="44">
        <v>6</v>
      </c>
      <c r="E15" s="43">
        <v>3</v>
      </c>
    </row>
    <row r="16" spans="1:5" x14ac:dyDescent="0.25">
      <c r="A16" s="42">
        <v>13</v>
      </c>
      <c r="B16" s="44">
        <v>0.56000000238418579</v>
      </c>
      <c r="C16" s="43">
        <v>2</v>
      </c>
      <c r="D16" s="44">
        <v>0.56000000238418579</v>
      </c>
      <c r="E16" s="43">
        <v>2</v>
      </c>
    </row>
    <row r="17" spans="1:5" x14ac:dyDescent="0.25">
      <c r="A17" s="42">
        <v>14</v>
      </c>
      <c r="B17" s="44">
        <v>2.559999942779541</v>
      </c>
      <c r="C17" s="43">
        <v>5</v>
      </c>
      <c r="D17" s="44">
        <v>2.559999942779541</v>
      </c>
      <c r="E17" s="43">
        <v>5</v>
      </c>
    </row>
    <row r="18" spans="1:5" x14ac:dyDescent="0.25">
      <c r="A18" s="42">
        <v>15</v>
      </c>
      <c r="B18" s="44">
        <v>5.4699997901916504</v>
      </c>
      <c r="C18" s="43">
        <v>6</v>
      </c>
      <c r="D18" s="44">
        <v>5.75</v>
      </c>
      <c r="E18" s="43">
        <v>5</v>
      </c>
    </row>
    <row r="19" spans="1:5" x14ac:dyDescent="0.25">
      <c r="A19" s="42">
        <v>16</v>
      </c>
      <c r="B19" s="44">
        <v>6.4499998092651367</v>
      </c>
      <c r="C19" s="43">
        <v>7</v>
      </c>
      <c r="D19" s="44">
        <v>7.0199999809265137</v>
      </c>
      <c r="E19" s="43">
        <v>1</v>
      </c>
    </row>
    <row r="20" spans="1:5" x14ac:dyDescent="0.25">
      <c r="A20" s="42">
        <v>17</v>
      </c>
      <c r="B20" s="44">
        <v>1.7200000286102295</v>
      </c>
      <c r="C20" s="43">
        <v>18</v>
      </c>
      <c r="D20" s="44">
        <v>1.9500000476837158</v>
      </c>
      <c r="E20" s="43">
        <v>2</v>
      </c>
    </row>
    <row r="21" spans="1:5" x14ac:dyDescent="0.25">
      <c r="A21" s="42">
        <v>18</v>
      </c>
      <c r="B21" s="44">
        <v>5.75</v>
      </c>
      <c r="C21" s="43">
        <v>15</v>
      </c>
      <c r="D21" s="44">
        <v>6.3000001907348633</v>
      </c>
      <c r="E21" s="43">
        <v>14</v>
      </c>
    </row>
    <row r="22" spans="1:5" x14ac:dyDescent="0.25">
      <c r="A22" s="42">
        <v>19</v>
      </c>
      <c r="B22" s="44">
        <v>3.4500000476837158</v>
      </c>
      <c r="C22" s="43">
        <v>18</v>
      </c>
      <c r="D22" s="44">
        <v>3.4500000476837158</v>
      </c>
      <c r="E22" s="43">
        <v>18</v>
      </c>
    </row>
    <row r="23" spans="1:5" x14ac:dyDescent="0.25">
      <c r="A23" s="42">
        <v>20</v>
      </c>
      <c r="B23" s="44">
        <v>7.5799999237060547</v>
      </c>
      <c r="C23" s="43">
        <v>9</v>
      </c>
      <c r="D23" s="44">
        <v>7.5799999237060547</v>
      </c>
      <c r="E23" s="43">
        <v>9</v>
      </c>
    </row>
    <row r="24" spans="1:5" x14ac:dyDescent="0.25">
      <c r="A24" s="42">
        <v>21</v>
      </c>
      <c r="B24" s="44">
        <v>6.6500000953674316</v>
      </c>
      <c r="C24" s="43">
        <v>10</v>
      </c>
      <c r="D24" s="44">
        <v>7</v>
      </c>
      <c r="E24" s="43">
        <v>9</v>
      </c>
    </row>
    <row r="25" spans="1:5" x14ac:dyDescent="0.25">
      <c r="A25" s="42">
        <v>22</v>
      </c>
      <c r="B25" s="44">
        <v>6.570000171661377</v>
      </c>
      <c r="C25" s="43">
        <v>7</v>
      </c>
      <c r="D25" s="44">
        <v>7.25</v>
      </c>
      <c r="E25" s="43">
        <v>1</v>
      </c>
    </row>
    <row r="26" spans="1:5" x14ac:dyDescent="0.25">
      <c r="A26" s="42">
        <v>23</v>
      </c>
      <c r="B26" s="44">
        <v>2.4700000286102295</v>
      </c>
      <c r="C26" s="43">
        <v>18</v>
      </c>
      <c r="D26" s="44">
        <v>2.5999999046325684</v>
      </c>
      <c r="E26" s="43">
        <v>13</v>
      </c>
    </row>
    <row r="27" spans="1:5" x14ac:dyDescent="0.25">
      <c r="A27" s="42">
        <v>24</v>
      </c>
      <c r="B27" s="44">
        <v>4.570000171661377</v>
      </c>
      <c r="C27" s="43">
        <v>6</v>
      </c>
      <c r="D27" s="44">
        <v>4.570000171661377</v>
      </c>
      <c r="E27" s="43">
        <v>6</v>
      </c>
    </row>
    <row r="28" spans="1:5" x14ac:dyDescent="0.25">
      <c r="A28" s="42">
        <v>25</v>
      </c>
      <c r="B28" s="44">
        <v>5.5799999237060547</v>
      </c>
      <c r="C28" s="43">
        <v>18</v>
      </c>
      <c r="D28" s="44">
        <v>5.5799999237060547</v>
      </c>
      <c r="E28" s="43">
        <v>18</v>
      </c>
    </row>
    <row r="29" spans="1:5" x14ac:dyDescent="0.25">
      <c r="A29" s="42">
        <v>26</v>
      </c>
      <c r="B29" s="44">
        <v>3.6500000953674316</v>
      </c>
      <c r="C29" s="43">
        <v>6</v>
      </c>
      <c r="D29" s="44">
        <v>3.6500000953674316</v>
      </c>
      <c r="E29" s="43">
        <v>6</v>
      </c>
    </row>
    <row r="30" spans="1:5" x14ac:dyDescent="0.25">
      <c r="A30" s="42">
        <v>27</v>
      </c>
      <c r="B30" s="44">
        <v>4.559999942779541</v>
      </c>
      <c r="C30" s="43">
        <v>15</v>
      </c>
      <c r="D30" s="44">
        <v>4.9800000190734863</v>
      </c>
      <c r="E30" s="43">
        <v>14</v>
      </c>
    </row>
    <row r="31" spans="1:5" x14ac:dyDescent="0.25">
      <c r="A31" s="42">
        <v>28</v>
      </c>
      <c r="B31" s="44">
        <v>3.4500000476837158</v>
      </c>
      <c r="C31" s="43">
        <v>6</v>
      </c>
      <c r="D31" s="44">
        <v>3.5899999141693115</v>
      </c>
      <c r="E31" s="43">
        <v>4</v>
      </c>
    </row>
    <row r="32" spans="1:5" x14ac:dyDescent="0.25">
      <c r="A32" s="42">
        <v>29</v>
      </c>
      <c r="B32" s="44">
        <v>6.4699997901916504</v>
      </c>
      <c r="C32" s="43">
        <v>16</v>
      </c>
      <c r="D32" s="44">
        <v>7.0300002098083496</v>
      </c>
      <c r="E32" s="43">
        <v>11</v>
      </c>
    </row>
    <row r="33" spans="1:5" x14ac:dyDescent="0.25">
      <c r="A33" s="42">
        <v>30</v>
      </c>
      <c r="B33" s="44">
        <v>1.8700000047683716</v>
      </c>
      <c r="C33" s="43">
        <v>6</v>
      </c>
      <c r="D33" s="44">
        <v>2.0499999523162842</v>
      </c>
      <c r="E33" s="43">
        <v>2</v>
      </c>
    </row>
    <row r="34" spans="1:5" x14ac:dyDescent="0.25">
      <c r="A34" s="42">
        <v>31</v>
      </c>
      <c r="B34" s="44">
        <v>7.4499998092651367</v>
      </c>
      <c r="C34" s="43">
        <v>11</v>
      </c>
      <c r="D34" s="44">
        <v>8</v>
      </c>
      <c r="E34" s="43">
        <v>7</v>
      </c>
    </row>
    <row r="35" spans="1:5" x14ac:dyDescent="0.25">
      <c r="A35" s="42">
        <v>32</v>
      </c>
      <c r="B35" s="44">
        <v>6.369999885559082</v>
      </c>
      <c r="C35" s="43">
        <v>11</v>
      </c>
      <c r="D35" s="44">
        <v>6.369999885559082</v>
      </c>
      <c r="E35" s="43">
        <v>11</v>
      </c>
    </row>
    <row r="36" spans="1:5" x14ac:dyDescent="0.25">
      <c r="A36" s="42">
        <v>33</v>
      </c>
      <c r="B36" s="44">
        <v>6.4499998092651367</v>
      </c>
      <c r="C36" s="43">
        <v>18</v>
      </c>
      <c r="D36" s="44">
        <v>6.4499998092651367</v>
      </c>
      <c r="E36" s="43">
        <v>18</v>
      </c>
    </row>
    <row r="37" spans="1:5" x14ac:dyDescent="0.25">
      <c r="A37" s="42">
        <v>34</v>
      </c>
      <c r="B37" s="44">
        <v>7.9499998092651367</v>
      </c>
      <c r="C37" s="43">
        <v>7</v>
      </c>
      <c r="D37" s="44">
        <v>8</v>
      </c>
      <c r="E37" s="43">
        <v>1</v>
      </c>
    </row>
    <row r="38" spans="1:5" x14ac:dyDescent="0.25">
      <c r="A38" s="42">
        <v>35</v>
      </c>
      <c r="B38" s="44">
        <v>5.9800000190734863</v>
      </c>
      <c r="C38" s="43">
        <v>1</v>
      </c>
      <c r="D38" s="44">
        <v>5.9800000190734863</v>
      </c>
      <c r="E38" s="43">
        <v>1</v>
      </c>
    </row>
    <row r="39" spans="1:5" x14ac:dyDescent="0.25">
      <c r="A39" s="42">
        <v>36</v>
      </c>
      <c r="B39" s="44">
        <v>5.3000001907348633</v>
      </c>
      <c r="C39" s="43">
        <v>14</v>
      </c>
      <c r="D39" s="44">
        <v>5.3000001907348633</v>
      </c>
      <c r="E39" s="43">
        <v>14</v>
      </c>
    </row>
    <row r="40" spans="1:5" x14ac:dyDescent="0.25">
      <c r="A40" s="42">
        <v>37</v>
      </c>
      <c r="B40" s="44">
        <v>22</v>
      </c>
      <c r="C40" s="43">
        <v>4</v>
      </c>
      <c r="D40" s="44">
        <v>22</v>
      </c>
      <c r="E40" s="43">
        <v>4</v>
      </c>
    </row>
    <row r="41" spans="1:5" x14ac:dyDescent="0.25">
      <c r="A41" s="42">
        <v>38</v>
      </c>
      <c r="B41" s="44">
        <v>29.649999618530273</v>
      </c>
      <c r="C41" s="43">
        <v>18</v>
      </c>
      <c r="D41" s="44">
        <v>29.649999618530273</v>
      </c>
      <c r="E41" s="43">
        <v>18</v>
      </c>
    </row>
    <row r="42" spans="1:5" x14ac:dyDescent="0.25">
      <c r="A42" s="42">
        <v>39</v>
      </c>
      <c r="B42" s="44">
        <v>15.689999580383301</v>
      </c>
      <c r="C42" s="43">
        <v>11</v>
      </c>
      <c r="D42" s="44">
        <v>15.689999580383301</v>
      </c>
      <c r="E42" s="43">
        <v>11</v>
      </c>
    </row>
    <row r="43" spans="1:5" x14ac:dyDescent="0.25">
      <c r="A43" s="42">
        <v>40</v>
      </c>
      <c r="B43" s="44">
        <v>23.469999313354492</v>
      </c>
      <c r="C43" s="43">
        <v>11</v>
      </c>
      <c r="D43" s="44">
        <v>23.469999313354492</v>
      </c>
      <c r="E43" s="43">
        <v>11</v>
      </c>
    </row>
    <row r="44" spans="1:5" x14ac:dyDescent="0.25">
      <c r="A44" s="42">
        <v>41</v>
      </c>
      <c r="B44" s="44">
        <v>2.4100000858306885</v>
      </c>
      <c r="C44" s="43">
        <v>13</v>
      </c>
      <c r="D44" s="44">
        <v>2.4100000858306885</v>
      </c>
      <c r="E44" s="43">
        <v>13</v>
      </c>
    </row>
    <row r="45" spans="1:5" x14ac:dyDescent="0.25">
      <c r="A45" s="42">
        <v>42</v>
      </c>
      <c r="B45" s="44">
        <v>12.560000419616699</v>
      </c>
      <c r="C45" s="43">
        <v>8</v>
      </c>
      <c r="D45" s="44">
        <v>12.560000419616699</v>
      </c>
      <c r="E45" s="43">
        <v>8</v>
      </c>
    </row>
    <row r="46" spans="1:5" x14ac:dyDescent="0.25">
      <c r="A46" s="42" t="s">
        <v>325</v>
      </c>
      <c r="B46" s="44">
        <v>0.23000000417232513</v>
      </c>
      <c r="C46" s="43">
        <v>18</v>
      </c>
      <c r="D46" s="44">
        <v>29.649999618530273</v>
      </c>
      <c r="E46" s="43">
        <v>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9"/>
  </sheetPr>
  <dimension ref="A3:C87"/>
  <sheetViews>
    <sheetView workbookViewId="0">
      <selection activeCell="D76" sqref="D76"/>
    </sheetView>
  </sheetViews>
  <sheetFormatPr baseColWidth="10" defaultRowHeight="15" x14ac:dyDescent="0.25"/>
  <cols>
    <col min="1" max="1" width="34.28515625" bestFit="1" customWidth="1"/>
    <col min="2" max="2" width="22.85546875" bestFit="1" customWidth="1"/>
    <col min="3" max="3" width="23.85546875" bestFit="1" customWidth="1"/>
  </cols>
  <sheetData>
    <row r="3" spans="1:3" x14ac:dyDescent="0.25">
      <c r="A3" s="41" t="s">
        <v>324</v>
      </c>
      <c r="B3" t="s">
        <v>334</v>
      </c>
      <c r="C3" t="s">
        <v>335</v>
      </c>
    </row>
    <row r="4" spans="1:3" x14ac:dyDescent="0.25">
      <c r="A4" s="42" t="s">
        <v>223</v>
      </c>
      <c r="B4" s="21">
        <v>12.303299902696905</v>
      </c>
      <c r="C4" s="47">
        <v>0.11835279760616313</v>
      </c>
    </row>
    <row r="5" spans="1:3" x14ac:dyDescent="0.25">
      <c r="A5" s="46" t="s">
        <v>193</v>
      </c>
      <c r="B5" s="21">
        <v>0.5469999871700999</v>
      </c>
      <c r="C5" s="47">
        <v>4.445961583446377E-2</v>
      </c>
    </row>
    <row r="6" spans="1:3" x14ac:dyDescent="0.25">
      <c r="A6" s="46" t="s">
        <v>191</v>
      </c>
      <c r="B6" s="21">
        <v>0.19599999749660491</v>
      </c>
      <c r="C6" s="47">
        <v>1.5930685185820869E-2</v>
      </c>
    </row>
    <row r="7" spans="1:3" x14ac:dyDescent="0.25">
      <c r="A7" s="46" t="s">
        <v>188</v>
      </c>
      <c r="B7" s="21">
        <v>0.37200001764297497</v>
      </c>
      <c r="C7" s="47">
        <v>3.0235792070827432E-2</v>
      </c>
    </row>
    <row r="8" spans="1:3" x14ac:dyDescent="0.25">
      <c r="A8" s="46" t="s">
        <v>176</v>
      </c>
      <c r="B8" s="21">
        <v>3.2984998782873163</v>
      </c>
      <c r="C8" s="47">
        <v>0.26809879498786171</v>
      </c>
    </row>
    <row r="9" spans="1:3" x14ac:dyDescent="0.25">
      <c r="A9" s="46" t="s">
        <v>183</v>
      </c>
      <c r="B9" s="21">
        <v>0.2800000011920929</v>
      </c>
      <c r="C9" s="47">
        <v>2.2758122081598321E-2</v>
      </c>
    </row>
    <row r="10" spans="1:3" x14ac:dyDescent="0.25">
      <c r="A10" s="46" t="s">
        <v>181</v>
      </c>
      <c r="B10" s="21">
        <v>8.7000000953674217E-2</v>
      </c>
      <c r="C10" s="47">
        <v>7.0712736941902603E-3</v>
      </c>
    </row>
    <row r="11" spans="1:3" x14ac:dyDescent="0.25">
      <c r="A11" s="46" t="s">
        <v>178</v>
      </c>
      <c r="B11" s="21">
        <v>1.2014999962449053</v>
      </c>
      <c r="C11" s="47">
        <v>9.765672671130568E-2</v>
      </c>
    </row>
    <row r="12" spans="1:3" x14ac:dyDescent="0.25">
      <c r="A12" s="46" t="s">
        <v>190</v>
      </c>
      <c r="B12" s="21">
        <v>0.57500000856816769</v>
      </c>
      <c r="C12" s="47">
        <v>4.6735429772148097E-2</v>
      </c>
    </row>
    <row r="13" spans="1:3" x14ac:dyDescent="0.25">
      <c r="A13" s="46" t="s">
        <v>192</v>
      </c>
      <c r="B13" s="21">
        <v>0.51199999618530256</v>
      </c>
      <c r="C13" s="47">
        <v>4.1614851319122223E-2</v>
      </c>
    </row>
    <row r="14" spans="1:3" x14ac:dyDescent="0.25">
      <c r="A14" s="46" t="s">
        <v>187</v>
      </c>
      <c r="B14" s="21">
        <v>0.13750000298023224</v>
      </c>
      <c r="C14" s="47">
        <v>1.1175863716862824E-2</v>
      </c>
    </row>
    <row r="15" spans="1:3" x14ac:dyDescent="0.25">
      <c r="A15" s="46" t="s">
        <v>185</v>
      </c>
      <c r="B15" s="21">
        <v>8.0500000089406942E-2</v>
      </c>
      <c r="C15" s="47">
        <v>6.5429600778699384E-3</v>
      </c>
    </row>
    <row r="16" spans="1:3" x14ac:dyDescent="0.25">
      <c r="A16" s="46" t="s">
        <v>184</v>
      </c>
      <c r="B16" s="21">
        <v>3.2499999292194826E-2</v>
      </c>
      <c r="C16" s="47">
        <v>2.6415676728379816E-3</v>
      </c>
    </row>
    <row r="17" spans="1:3" x14ac:dyDescent="0.25">
      <c r="A17" s="46" t="s">
        <v>189</v>
      </c>
      <c r="B17" s="21">
        <v>1.6587999689102162</v>
      </c>
      <c r="C17" s="47">
        <v>0.13482561443101979</v>
      </c>
    </row>
    <row r="18" spans="1:3" x14ac:dyDescent="0.25">
      <c r="A18" s="46" t="s">
        <v>199</v>
      </c>
      <c r="B18" s="21">
        <v>3.3250000476837158</v>
      </c>
      <c r="C18" s="47">
        <v>0.27025270244407112</v>
      </c>
    </row>
    <row r="19" spans="1:3" x14ac:dyDescent="0.25">
      <c r="A19" s="42" t="s">
        <v>225</v>
      </c>
      <c r="B19" s="21">
        <v>8.5339998382180937</v>
      </c>
      <c r="C19" s="47">
        <v>8.2093646713615118E-2</v>
      </c>
    </row>
    <row r="20" spans="1:3" x14ac:dyDescent="0.25">
      <c r="A20" s="46" t="s">
        <v>8</v>
      </c>
      <c r="B20" s="21">
        <v>0.50240000555515252</v>
      </c>
      <c r="C20" s="47">
        <v>5.8870402516910995E-2</v>
      </c>
    </row>
    <row r="21" spans="1:3" x14ac:dyDescent="0.25">
      <c r="A21" s="46" t="s">
        <v>211</v>
      </c>
      <c r="B21" s="21">
        <v>0.32249999526888118</v>
      </c>
      <c r="C21" s="47">
        <v>3.7790016566981735E-2</v>
      </c>
    </row>
    <row r="22" spans="1:3" x14ac:dyDescent="0.25">
      <c r="A22" s="46" t="s">
        <v>194</v>
      </c>
      <c r="B22" s="21">
        <v>2.902499837279322</v>
      </c>
      <c r="C22" s="47">
        <v>0.34011013502495757</v>
      </c>
    </row>
    <row r="23" spans="1:3" x14ac:dyDescent="0.25">
      <c r="A23" s="46" t="s">
        <v>197</v>
      </c>
      <c r="B23" s="21">
        <v>0.34500000990927226</v>
      </c>
      <c r="C23" s="47">
        <v>4.0426531104939482E-2</v>
      </c>
    </row>
    <row r="24" spans="1:3" x14ac:dyDescent="0.25">
      <c r="A24" s="46" t="s">
        <v>195</v>
      </c>
      <c r="B24" s="21">
        <v>1.1179999775886529</v>
      </c>
      <c r="C24" s="47">
        <v>0.13100539006127895</v>
      </c>
    </row>
    <row r="25" spans="1:3" x14ac:dyDescent="0.25">
      <c r="A25" s="46" t="s">
        <v>196</v>
      </c>
      <c r="B25" s="21">
        <v>1.4375</v>
      </c>
      <c r="C25" s="47">
        <v>0.16844387476578054</v>
      </c>
    </row>
    <row r="26" spans="1:3" x14ac:dyDescent="0.25">
      <c r="A26" s="46" t="s">
        <v>186</v>
      </c>
      <c r="B26" s="21">
        <v>0.36250000540167093</v>
      </c>
      <c r="C26" s="47">
        <v>4.2477151660851357E-2</v>
      </c>
    </row>
    <row r="27" spans="1:3" x14ac:dyDescent="0.25">
      <c r="A27" s="46" t="s">
        <v>185</v>
      </c>
      <c r="B27" s="21">
        <v>2.7599999883770931E-2</v>
      </c>
      <c r="C27" s="47">
        <v>3.2341223818834561E-3</v>
      </c>
    </row>
    <row r="28" spans="1:3" x14ac:dyDescent="0.25">
      <c r="A28" s="46" t="s">
        <v>198</v>
      </c>
      <c r="B28" s="21">
        <v>1.5160000073313711</v>
      </c>
      <c r="C28" s="47">
        <v>0.17764237591641591</v>
      </c>
    </row>
    <row r="29" spans="1:3" x14ac:dyDescent="0.25">
      <c r="A29" s="42" t="s">
        <v>227</v>
      </c>
      <c r="B29" s="21">
        <v>15.474100112879274</v>
      </c>
      <c r="C29" s="47">
        <v>0.14885462057180773</v>
      </c>
    </row>
    <row r="30" spans="1:3" x14ac:dyDescent="0.25">
      <c r="A30" s="46" t="s">
        <v>203</v>
      </c>
      <c r="B30" s="21">
        <v>0.5580000006854533</v>
      </c>
      <c r="C30" s="47">
        <v>3.606025530499337E-2</v>
      </c>
    </row>
    <row r="31" spans="1:3" x14ac:dyDescent="0.25">
      <c r="A31" s="46" t="s">
        <v>206</v>
      </c>
      <c r="B31" s="21">
        <v>0.86250001192092896</v>
      </c>
      <c r="C31" s="47">
        <v>5.5738298552370107E-2</v>
      </c>
    </row>
    <row r="32" spans="1:3" x14ac:dyDescent="0.25">
      <c r="A32" s="46" t="s">
        <v>200</v>
      </c>
      <c r="B32" s="21">
        <v>2.9564999989271143</v>
      </c>
      <c r="C32" s="47">
        <v>0.19106119111032407</v>
      </c>
    </row>
    <row r="33" spans="1:3" x14ac:dyDescent="0.25">
      <c r="A33" s="46" t="s">
        <v>201</v>
      </c>
      <c r="B33" s="21">
        <v>0.69160001095533374</v>
      </c>
      <c r="C33" s="47">
        <v>4.4694037514963925E-2</v>
      </c>
    </row>
    <row r="34" spans="1:3" x14ac:dyDescent="0.25">
      <c r="A34" s="46" t="s">
        <v>204</v>
      </c>
      <c r="B34" s="21">
        <v>0.91250002384185791</v>
      </c>
      <c r="C34" s="47">
        <v>5.8969504991270766E-2</v>
      </c>
    </row>
    <row r="35" spans="1:3" x14ac:dyDescent="0.25">
      <c r="A35" s="46" t="s">
        <v>205</v>
      </c>
      <c r="B35" s="21">
        <v>1.9151999161720283</v>
      </c>
      <c r="C35" s="47">
        <v>0.12376809650972757</v>
      </c>
    </row>
    <row r="36" spans="1:3" x14ac:dyDescent="0.25">
      <c r="A36" s="46" t="s">
        <v>202</v>
      </c>
      <c r="B36" s="21">
        <v>0.68550005298853023</v>
      </c>
      <c r="C36" s="47">
        <v>4.4299833139762393E-2</v>
      </c>
    </row>
    <row r="37" spans="1:3" x14ac:dyDescent="0.25">
      <c r="A37" s="46" t="s">
        <v>186</v>
      </c>
      <c r="B37" s="21">
        <v>4.060000017285347</v>
      </c>
      <c r="C37" s="47">
        <v>0.26237390140097139</v>
      </c>
    </row>
    <row r="38" spans="1:3" x14ac:dyDescent="0.25">
      <c r="A38" s="46" t="s">
        <v>185</v>
      </c>
      <c r="B38" s="21">
        <v>0.1034999991357326</v>
      </c>
      <c r="C38" s="47">
        <v>6.6885956779863627E-3</v>
      </c>
    </row>
    <row r="39" spans="1:3" x14ac:dyDescent="0.25">
      <c r="A39" s="46" t="s">
        <v>198</v>
      </c>
      <c r="B39" s="21">
        <v>2.7288000809669484</v>
      </c>
      <c r="C39" s="47">
        <v>0.17634628579763009</v>
      </c>
    </row>
    <row r="40" spans="1:3" x14ac:dyDescent="0.25">
      <c r="A40" s="42" t="s">
        <v>232</v>
      </c>
      <c r="B40" s="21">
        <v>9.9853998649775964</v>
      </c>
      <c r="C40" s="47">
        <v>9.6055531327595256E-2</v>
      </c>
    </row>
    <row r="41" spans="1:3" x14ac:dyDescent="0.25">
      <c r="A41" s="46" t="s">
        <v>203</v>
      </c>
      <c r="B41" s="21">
        <v>0.27900000034272665</v>
      </c>
      <c r="C41" s="47">
        <v>2.7940793970733253E-2</v>
      </c>
    </row>
    <row r="42" spans="1:3" x14ac:dyDescent="0.25">
      <c r="A42" s="46" t="s">
        <v>183</v>
      </c>
      <c r="B42" s="21">
        <v>0.20160000886917118</v>
      </c>
      <c r="C42" s="47">
        <v>2.0189477797104071E-2</v>
      </c>
    </row>
    <row r="43" spans="1:3" x14ac:dyDescent="0.25">
      <c r="A43" s="46" t="s">
        <v>208</v>
      </c>
      <c r="B43" s="21">
        <v>0.59839998815059658</v>
      </c>
      <c r="C43" s="47">
        <v>5.9927493765112146E-2</v>
      </c>
    </row>
    <row r="44" spans="1:3" x14ac:dyDescent="0.25">
      <c r="A44" s="46" t="s">
        <v>186</v>
      </c>
      <c r="B44" s="21">
        <v>0.72500001080334187</v>
      </c>
      <c r="C44" s="47">
        <v>7.2606006830650688E-2</v>
      </c>
    </row>
    <row r="45" spans="1:3" x14ac:dyDescent="0.25">
      <c r="A45" s="46" t="s">
        <v>185</v>
      </c>
      <c r="B45" s="21">
        <v>3.4500001996755625E-2</v>
      </c>
      <c r="C45" s="47">
        <v>3.4550446114591355E-3</v>
      </c>
    </row>
    <row r="46" spans="1:3" x14ac:dyDescent="0.25">
      <c r="A46" s="46" t="s">
        <v>189</v>
      </c>
      <c r="B46" s="21">
        <v>1.5311999932408327</v>
      </c>
      <c r="C46" s="47">
        <v>0.15334388346442732</v>
      </c>
    </row>
    <row r="47" spans="1:3" x14ac:dyDescent="0.25">
      <c r="A47" s="46" t="s">
        <v>207</v>
      </c>
      <c r="B47" s="21">
        <v>3.6231998979330058</v>
      </c>
      <c r="C47" s="47">
        <v>0.36284975533537484</v>
      </c>
    </row>
    <row r="48" spans="1:3" x14ac:dyDescent="0.25">
      <c r="A48" s="46" t="s">
        <v>199</v>
      </c>
      <c r="B48" s="21">
        <v>2.9924999636411656</v>
      </c>
      <c r="C48" s="47">
        <v>0.29968754422513849</v>
      </c>
    </row>
    <row r="49" spans="1:3" x14ac:dyDescent="0.25">
      <c r="A49" s="42" t="s">
        <v>233</v>
      </c>
      <c r="B49" s="21">
        <v>12.143800025422866</v>
      </c>
      <c r="C49" s="47">
        <v>0.11681847292558827</v>
      </c>
    </row>
    <row r="50" spans="1:3" x14ac:dyDescent="0.25">
      <c r="A50" s="46" t="s">
        <v>203</v>
      </c>
      <c r="B50" s="21">
        <v>5.5799997989833372E-2</v>
      </c>
      <c r="C50" s="47">
        <v>4.5949371591278597E-3</v>
      </c>
    </row>
    <row r="51" spans="1:3" x14ac:dyDescent="0.25">
      <c r="A51" s="46" t="s">
        <v>8</v>
      </c>
      <c r="B51" s="21">
        <v>1.5072000166654576</v>
      </c>
      <c r="C51" s="47">
        <v>0.1241127170663348</v>
      </c>
    </row>
    <row r="52" spans="1:3" x14ac:dyDescent="0.25">
      <c r="A52" s="46" t="s">
        <v>191</v>
      </c>
      <c r="B52" s="21">
        <v>0.22400000429153444</v>
      </c>
      <c r="C52" s="47">
        <v>1.844562688965511E-2</v>
      </c>
    </row>
    <row r="53" spans="1:3" x14ac:dyDescent="0.25">
      <c r="A53" s="46" t="s">
        <v>206</v>
      </c>
      <c r="B53" s="21">
        <v>0.69000001981854453</v>
      </c>
      <c r="C53" s="47">
        <v>5.6819119087438828E-2</v>
      </c>
    </row>
    <row r="54" spans="1:3" x14ac:dyDescent="0.25">
      <c r="A54" s="46" t="s">
        <v>205</v>
      </c>
      <c r="B54" s="21">
        <v>1.5048000409126274</v>
      </c>
      <c r="C54" s="47">
        <v>0.123915087350117</v>
      </c>
    </row>
    <row r="55" spans="1:3" x14ac:dyDescent="0.25">
      <c r="A55" s="46" t="s">
        <v>209</v>
      </c>
      <c r="B55" s="21">
        <v>4.0974999839067436</v>
      </c>
      <c r="C55" s="47">
        <v>0.33741497515840907</v>
      </c>
    </row>
    <row r="56" spans="1:3" x14ac:dyDescent="0.25">
      <c r="A56" s="46" t="s">
        <v>192</v>
      </c>
      <c r="B56" s="21">
        <v>0.51199999618530256</v>
      </c>
      <c r="C56" s="47">
        <v>4.2161431768757564E-2</v>
      </c>
    </row>
    <row r="57" spans="1:3" x14ac:dyDescent="0.25">
      <c r="A57" s="46" t="s">
        <v>186</v>
      </c>
      <c r="B57" s="21">
        <v>0.72500001080334187</v>
      </c>
      <c r="C57" s="47">
        <v>5.9701247491358966E-2</v>
      </c>
    </row>
    <row r="58" spans="1:3" x14ac:dyDescent="0.25">
      <c r="A58" s="46" t="s">
        <v>185</v>
      </c>
      <c r="B58" s="21">
        <v>3.4500001996755625E-2</v>
      </c>
      <c r="C58" s="47">
        <v>2.840956037198437E-3</v>
      </c>
    </row>
    <row r="59" spans="1:3" x14ac:dyDescent="0.25">
      <c r="A59" s="46" t="s">
        <v>199</v>
      </c>
      <c r="B59" s="21">
        <v>2.7929999528527247</v>
      </c>
      <c r="C59" s="47">
        <v>0.22999390199160236</v>
      </c>
    </row>
    <row r="60" spans="1:3" x14ac:dyDescent="0.25">
      <c r="A60" s="42" t="s">
        <v>229</v>
      </c>
      <c r="B60" s="21">
        <v>13.794499856486913</v>
      </c>
      <c r="C60" s="47">
        <v>0.13269754151365273</v>
      </c>
    </row>
    <row r="61" spans="1:3" x14ac:dyDescent="0.25">
      <c r="A61" s="46" t="s">
        <v>8</v>
      </c>
      <c r="B61" s="21">
        <v>1.5072000166654576</v>
      </c>
      <c r="C61" s="47">
        <v>0.10926093967493075</v>
      </c>
    </row>
    <row r="62" spans="1:3" x14ac:dyDescent="0.25">
      <c r="A62" s="46" t="s">
        <v>211</v>
      </c>
      <c r="B62" s="21">
        <v>0.90299997714161861</v>
      </c>
      <c r="C62" s="47">
        <v>6.5460871110668034E-2</v>
      </c>
    </row>
    <row r="63" spans="1:3" x14ac:dyDescent="0.25">
      <c r="A63" s="46" t="s">
        <v>191</v>
      </c>
      <c r="B63" s="21">
        <v>0.15680000133514405</v>
      </c>
      <c r="C63" s="47">
        <v>1.1366849321572777E-2</v>
      </c>
    </row>
    <row r="64" spans="1:3" x14ac:dyDescent="0.25">
      <c r="A64" s="46" t="s">
        <v>206</v>
      </c>
      <c r="B64" s="21">
        <v>1.1039999905824658</v>
      </c>
      <c r="C64" s="47">
        <v>8.0031896920373366E-2</v>
      </c>
    </row>
    <row r="65" spans="1:3" x14ac:dyDescent="0.25">
      <c r="A65" s="46" t="s">
        <v>205</v>
      </c>
      <c r="B65" s="21">
        <v>1.0943999618053439</v>
      </c>
      <c r="C65" s="47">
        <v>7.9335965289868651E-2</v>
      </c>
    </row>
    <row r="66" spans="1:3" x14ac:dyDescent="0.25">
      <c r="A66" s="46" t="s">
        <v>192</v>
      </c>
      <c r="B66" s="21">
        <v>0.87039998970031718</v>
      </c>
      <c r="C66" s="47">
        <v>6.3097611276642873E-2</v>
      </c>
    </row>
    <row r="67" spans="1:3" x14ac:dyDescent="0.25">
      <c r="A67" s="46" t="s">
        <v>186</v>
      </c>
      <c r="B67" s="21">
        <v>0.28999999351799488</v>
      </c>
      <c r="C67" s="47">
        <v>2.1022871183083984E-2</v>
      </c>
    </row>
    <row r="68" spans="1:3" x14ac:dyDescent="0.25">
      <c r="A68" s="46" t="s">
        <v>185</v>
      </c>
      <c r="B68" s="21">
        <v>5.5199999767541863E-2</v>
      </c>
      <c r="C68" s="47">
        <v>4.0015948633022646E-3</v>
      </c>
    </row>
    <row r="69" spans="1:3" x14ac:dyDescent="0.25">
      <c r="A69" s="46" t="s">
        <v>210</v>
      </c>
      <c r="B69" s="21">
        <v>3.8220000832080814</v>
      </c>
      <c r="C69" s="47">
        <v>0.27706695588610064</v>
      </c>
    </row>
    <row r="70" spans="1:3" x14ac:dyDescent="0.25">
      <c r="A70" s="46" t="s">
        <v>179</v>
      </c>
      <c r="B70" s="21">
        <v>3.9914998427629484</v>
      </c>
      <c r="C70" s="47">
        <v>0.28935444447345665</v>
      </c>
    </row>
    <row r="71" spans="1:3" x14ac:dyDescent="0.25">
      <c r="A71" s="42" t="s">
        <v>217</v>
      </c>
      <c r="B71" s="21">
        <v>14.446849615150692</v>
      </c>
      <c r="C71" s="47">
        <v>0.1389728838662064</v>
      </c>
    </row>
    <row r="72" spans="1:3" x14ac:dyDescent="0.25">
      <c r="A72" s="46" t="s">
        <v>218</v>
      </c>
      <c r="B72" s="21">
        <v>2.9337499141693115</v>
      </c>
      <c r="C72" s="47">
        <v>0.20307194940913839</v>
      </c>
    </row>
    <row r="73" spans="1:3" x14ac:dyDescent="0.25">
      <c r="A73" s="46" t="s">
        <v>217</v>
      </c>
      <c r="B73" s="21">
        <v>10.826099673056603</v>
      </c>
      <c r="C73" s="47">
        <v>0.74937442843615276</v>
      </c>
    </row>
    <row r="74" spans="1:3" x14ac:dyDescent="0.25">
      <c r="A74" s="46" t="s">
        <v>186</v>
      </c>
      <c r="B74" s="21">
        <v>0.65250002592802048</v>
      </c>
      <c r="C74" s="47">
        <v>4.5165558118894729E-2</v>
      </c>
    </row>
    <row r="75" spans="1:3" x14ac:dyDescent="0.25">
      <c r="A75" s="46" t="s">
        <v>185</v>
      </c>
      <c r="B75" s="21">
        <v>3.4500001996755625E-2</v>
      </c>
      <c r="C75" s="47">
        <v>2.3880640358140645E-3</v>
      </c>
    </row>
    <row r="76" spans="1:3" x14ac:dyDescent="0.25">
      <c r="A76" s="42" t="s">
        <v>230</v>
      </c>
      <c r="B76" s="21">
        <v>17.272500121630731</v>
      </c>
      <c r="C76" s="47">
        <v>0.16615450547537147</v>
      </c>
    </row>
    <row r="77" spans="1:3" x14ac:dyDescent="0.25">
      <c r="A77" s="46" t="s">
        <v>203</v>
      </c>
      <c r="B77" s="21">
        <v>0.5580000006854533</v>
      </c>
      <c r="C77" s="47">
        <v>3.230568804493205E-2</v>
      </c>
    </row>
    <row r="78" spans="1:3" x14ac:dyDescent="0.25">
      <c r="A78" s="46" t="s">
        <v>212</v>
      </c>
      <c r="B78" s="21">
        <v>3.5774998193979286</v>
      </c>
      <c r="C78" s="47">
        <v>0.20712113441630531</v>
      </c>
    </row>
    <row r="79" spans="1:3" x14ac:dyDescent="0.25">
      <c r="A79" s="46" t="s">
        <v>201</v>
      </c>
      <c r="B79" s="21">
        <v>0.32109999194145189</v>
      </c>
      <c r="C79" s="47">
        <v>1.8590244011017915E-2</v>
      </c>
    </row>
    <row r="80" spans="1:3" x14ac:dyDescent="0.25">
      <c r="A80" s="46" t="s">
        <v>204</v>
      </c>
      <c r="B80" s="21">
        <v>1.02200003105402</v>
      </c>
      <c r="C80" s="47">
        <v>5.9169200975957556E-2</v>
      </c>
    </row>
    <row r="81" spans="1:3" x14ac:dyDescent="0.25">
      <c r="A81" s="46" t="s">
        <v>213</v>
      </c>
      <c r="B81" s="21">
        <v>3.3488000249385834</v>
      </c>
      <c r="C81" s="47">
        <v>0.19388044587388989</v>
      </c>
    </row>
    <row r="82" spans="1:3" x14ac:dyDescent="0.25">
      <c r="A82" s="46" t="s">
        <v>215</v>
      </c>
      <c r="B82" s="21">
        <v>4.4000000655651093</v>
      </c>
      <c r="C82" s="47">
        <v>0.25474019595199726</v>
      </c>
    </row>
    <row r="83" spans="1:3" x14ac:dyDescent="0.25">
      <c r="A83" s="46" t="s">
        <v>214</v>
      </c>
      <c r="B83" s="21">
        <v>1.5900001204013847</v>
      </c>
      <c r="C83" s="47">
        <v>9.2053849136188026E-2</v>
      </c>
    </row>
    <row r="84" spans="1:3" x14ac:dyDescent="0.25">
      <c r="A84" s="46" t="s">
        <v>186</v>
      </c>
      <c r="B84" s="21">
        <v>0.36250000540167093</v>
      </c>
      <c r="C84" s="47">
        <v>2.0987118416499775E-2</v>
      </c>
    </row>
    <row r="85" spans="1:3" x14ac:dyDescent="0.25">
      <c r="A85" s="46" t="s">
        <v>185</v>
      </c>
      <c r="B85" s="21">
        <v>4.6000001519918454E-2</v>
      </c>
      <c r="C85" s="47">
        <v>2.6631930059917409E-3</v>
      </c>
    </row>
    <row r="86" spans="1:3" x14ac:dyDescent="0.25">
      <c r="A86" s="46" t="s">
        <v>198</v>
      </c>
      <c r="B86" s="21">
        <v>2.0466000607252113</v>
      </c>
      <c r="C86" s="47">
        <v>0.11848893016722049</v>
      </c>
    </row>
    <row r="87" spans="1:3" x14ac:dyDescent="0.25">
      <c r="A87" s="42" t="s">
        <v>325</v>
      </c>
      <c r="B87" s="21">
        <v>103.95444933746306</v>
      </c>
      <c r="C87" s="47">
        <v>1</v>
      </c>
    </row>
  </sheetData>
  <conditionalFormatting pivot="1" sqref="C5:C18">
    <cfRule type="top10" dxfId="12" priority="9" rank="1"/>
  </conditionalFormatting>
  <conditionalFormatting sqref="D6">
    <cfRule type="top10" dxfId="11" priority="8" rank="1"/>
  </conditionalFormatting>
  <conditionalFormatting pivot="1" sqref="C20:C28">
    <cfRule type="top10" dxfId="10" priority="7" rank="1"/>
  </conditionalFormatting>
  <conditionalFormatting pivot="1" sqref="C30:C39">
    <cfRule type="top10" dxfId="9" priority="6" rank="1"/>
  </conditionalFormatting>
  <conditionalFormatting pivot="1" sqref="C41:C48">
    <cfRule type="top10" dxfId="8" priority="5" rank="1"/>
  </conditionalFormatting>
  <conditionalFormatting pivot="1" sqref="C50:C59">
    <cfRule type="top10" dxfId="7" priority="4" rank="1"/>
  </conditionalFormatting>
  <conditionalFormatting pivot="1" sqref="C61:C70">
    <cfRule type="top10" dxfId="6" priority="3" rank="1"/>
  </conditionalFormatting>
  <conditionalFormatting pivot="1" sqref="C72:C75">
    <cfRule type="top10" dxfId="5" priority="2" rank="1"/>
  </conditionalFormatting>
  <conditionalFormatting pivot="1" sqref="C77:C86">
    <cfRule type="top10" dxfId="4" priority="1" rank="1"/>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tabColor theme="9"/>
  </sheetPr>
  <dimension ref="A1:H174"/>
  <sheetViews>
    <sheetView topLeftCell="A7" workbookViewId="0">
      <selection activeCell="G3" sqref="G3"/>
    </sheetView>
  </sheetViews>
  <sheetFormatPr baseColWidth="10" defaultRowHeight="15" x14ac:dyDescent="0.25"/>
  <cols>
    <col min="6" max="6" width="14.140625" bestFit="1" customWidth="1"/>
    <col min="8" max="8" width="27.42578125" customWidth="1"/>
  </cols>
  <sheetData>
    <row r="1" spans="1:8" x14ac:dyDescent="0.25">
      <c r="A1" s="9" t="s">
        <v>235</v>
      </c>
      <c r="B1" s="10" t="s">
        <v>152</v>
      </c>
      <c r="C1" s="10" t="s">
        <v>236</v>
      </c>
      <c r="D1" s="10" t="s">
        <v>237</v>
      </c>
      <c r="E1" s="10" t="s">
        <v>238</v>
      </c>
      <c r="F1" s="10" t="s">
        <v>239</v>
      </c>
      <c r="G1" s="10" t="s">
        <v>240</v>
      </c>
    </row>
    <row r="2" spans="1:8" x14ac:dyDescent="0.25">
      <c r="G2" t="b">
        <v>1</v>
      </c>
    </row>
    <row r="7" spans="1:8" x14ac:dyDescent="0.25">
      <c r="A7" s="9" t="s">
        <v>235</v>
      </c>
      <c r="B7" s="10" t="s">
        <v>152</v>
      </c>
      <c r="C7" s="10" t="s">
        <v>236</v>
      </c>
      <c r="D7" s="10" t="s">
        <v>237</v>
      </c>
      <c r="E7" s="10" t="s">
        <v>238</v>
      </c>
      <c r="F7" s="10" t="s">
        <v>239</v>
      </c>
      <c r="G7" s="10" t="s">
        <v>240</v>
      </c>
      <c r="H7" s="49" t="s">
        <v>241</v>
      </c>
    </row>
    <row r="8" spans="1:8" x14ac:dyDescent="0.25">
      <c r="A8" s="15">
        <v>11</v>
      </c>
      <c r="B8" s="16">
        <v>9</v>
      </c>
      <c r="C8" s="16">
        <v>6</v>
      </c>
      <c r="D8" s="16">
        <v>3</v>
      </c>
      <c r="E8" s="16">
        <v>100</v>
      </c>
      <c r="F8" s="32">
        <v>40913</v>
      </c>
      <c r="G8" s="13" t="b">
        <v>1</v>
      </c>
      <c r="H8" s="23" t="s">
        <v>242</v>
      </c>
    </row>
    <row r="9" spans="1:8" x14ac:dyDescent="0.25">
      <c r="A9" s="15">
        <v>15</v>
      </c>
      <c r="B9" s="16">
        <v>2</v>
      </c>
      <c r="C9" s="16">
        <v>7</v>
      </c>
      <c r="D9" s="16">
        <v>4</v>
      </c>
      <c r="E9" s="16">
        <v>100</v>
      </c>
      <c r="F9" s="32">
        <v>40923</v>
      </c>
      <c r="G9" s="13" t="b">
        <v>1</v>
      </c>
      <c r="H9" s="23" t="s">
        <v>243</v>
      </c>
    </row>
    <row r="10" spans="1:8" x14ac:dyDescent="0.25">
      <c r="A10" s="15">
        <v>19</v>
      </c>
      <c r="B10" s="16">
        <v>32</v>
      </c>
      <c r="C10" s="16">
        <v>11</v>
      </c>
      <c r="D10" s="16">
        <v>5</v>
      </c>
      <c r="E10" s="16">
        <v>100</v>
      </c>
      <c r="F10" s="32">
        <v>40949</v>
      </c>
      <c r="G10" s="13" t="b">
        <v>1</v>
      </c>
      <c r="H10" s="23" t="s">
        <v>244</v>
      </c>
    </row>
    <row r="11" spans="1:8" x14ac:dyDescent="0.25">
      <c r="A11" s="12">
        <v>26</v>
      </c>
      <c r="B11" s="13">
        <v>30</v>
      </c>
      <c r="C11" s="13">
        <v>6</v>
      </c>
      <c r="D11" s="13">
        <v>2</v>
      </c>
      <c r="E11" s="13">
        <v>150</v>
      </c>
      <c r="F11" s="30">
        <v>40990</v>
      </c>
      <c r="G11" s="13" t="b">
        <v>1</v>
      </c>
      <c r="H11" s="22" t="s">
        <v>242</v>
      </c>
    </row>
    <row r="12" spans="1:8" x14ac:dyDescent="0.25">
      <c r="A12" s="15">
        <v>33</v>
      </c>
      <c r="B12" s="16">
        <v>32</v>
      </c>
      <c r="C12" s="16">
        <v>11</v>
      </c>
      <c r="D12" s="16">
        <v>1</v>
      </c>
      <c r="E12" s="16">
        <v>60</v>
      </c>
      <c r="F12" s="32">
        <v>41049</v>
      </c>
      <c r="G12" s="13" t="b">
        <v>1</v>
      </c>
      <c r="H12" s="23" t="s">
        <v>245</v>
      </c>
    </row>
    <row r="13" spans="1:8" x14ac:dyDescent="0.25">
      <c r="A13" s="15">
        <v>47</v>
      </c>
      <c r="B13" s="16">
        <v>2</v>
      </c>
      <c r="C13" s="16">
        <v>16</v>
      </c>
      <c r="D13" s="16">
        <v>1</v>
      </c>
      <c r="E13" s="16">
        <v>20</v>
      </c>
      <c r="F13" s="32">
        <v>41071</v>
      </c>
      <c r="G13" s="13" t="b">
        <v>1</v>
      </c>
      <c r="H13" s="23" t="s">
        <v>243</v>
      </c>
    </row>
    <row r="14" spans="1:8" x14ac:dyDescent="0.25">
      <c r="A14" s="12">
        <v>70</v>
      </c>
      <c r="B14" s="13">
        <v>30</v>
      </c>
      <c r="C14" s="13">
        <v>6</v>
      </c>
      <c r="D14" s="13">
        <v>2</v>
      </c>
      <c r="E14" s="13">
        <v>150</v>
      </c>
      <c r="F14" s="30">
        <v>41080</v>
      </c>
      <c r="G14" s="13" t="b">
        <v>1</v>
      </c>
      <c r="H14" s="22" t="s">
        <v>242</v>
      </c>
    </row>
    <row r="15" spans="1:8" x14ac:dyDescent="0.25">
      <c r="A15" s="15">
        <v>83</v>
      </c>
      <c r="B15" s="16">
        <v>30</v>
      </c>
      <c r="C15" s="16">
        <v>6</v>
      </c>
      <c r="D15" s="16">
        <v>2</v>
      </c>
      <c r="E15" s="16">
        <v>100</v>
      </c>
      <c r="F15" s="32">
        <v>41080</v>
      </c>
      <c r="G15" s="13" t="b">
        <v>1</v>
      </c>
      <c r="H15" s="23" t="s">
        <v>242</v>
      </c>
    </row>
    <row r="16" spans="1:8" x14ac:dyDescent="0.25">
      <c r="A16" s="12">
        <v>88</v>
      </c>
      <c r="B16" s="13">
        <v>3</v>
      </c>
      <c r="C16" s="13">
        <v>10</v>
      </c>
      <c r="D16" s="13">
        <v>3</v>
      </c>
      <c r="E16" s="13">
        <v>200</v>
      </c>
      <c r="F16" s="30">
        <v>41082</v>
      </c>
      <c r="G16" s="13" t="b">
        <v>1</v>
      </c>
      <c r="H16" s="22" t="s">
        <v>244</v>
      </c>
    </row>
    <row r="17" spans="1:8" x14ac:dyDescent="0.25">
      <c r="A17" s="15">
        <v>89</v>
      </c>
      <c r="B17" s="16">
        <v>28</v>
      </c>
      <c r="C17" s="16">
        <v>4</v>
      </c>
      <c r="D17" s="16">
        <v>2</v>
      </c>
      <c r="E17" s="16">
        <v>50</v>
      </c>
      <c r="F17" s="32">
        <v>41154</v>
      </c>
      <c r="G17" s="13" t="b">
        <v>1</v>
      </c>
      <c r="H17" s="23" t="s">
        <v>244</v>
      </c>
    </row>
    <row r="18" spans="1:8" x14ac:dyDescent="0.25">
      <c r="A18" s="15">
        <v>105</v>
      </c>
      <c r="B18" s="16">
        <v>9</v>
      </c>
      <c r="C18" s="16">
        <v>6</v>
      </c>
      <c r="D18" s="16">
        <v>3</v>
      </c>
      <c r="E18" s="16">
        <v>100</v>
      </c>
      <c r="F18" s="32">
        <v>41278</v>
      </c>
      <c r="G18" s="13" t="b">
        <v>1</v>
      </c>
      <c r="H18" s="23" t="s">
        <v>242</v>
      </c>
    </row>
    <row r="19" spans="1:8" x14ac:dyDescent="0.25">
      <c r="A19" s="15">
        <v>109</v>
      </c>
      <c r="B19" s="16">
        <v>2</v>
      </c>
      <c r="C19" s="16">
        <v>7</v>
      </c>
      <c r="D19" s="16">
        <v>4</v>
      </c>
      <c r="E19" s="16">
        <v>95</v>
      </c>
      <c r="F19" s="32">
        <v>41288</v>
      </c>
      <c r="G19" s="13" t="b">
        <v>1</v>
      </c>
      <c r="H19" s="23" t="s">
        <v>243</v>
      </c>
    </row>
    <row r="20" spans="1:8" x14ac:dyDescent="0.25">
      <c r="A20" s="15">
        <v>113</v>
      </c>
      <c r="B20" s="16">
        <v>32</v>
      </c>
      <c r="C20" s="16">
        <v>11</v>
      </c>
      <c r="D20" s="16">
        <v>5</v>
      </c>
      <c r="E20" s="16">
        <v>100</v>
      </c>
      <c r="F20" s="32">
        <v>41314</v>
      </c>
      <c r="G20" s="13" t="b">
        <v>1</v>
      </c>
      <c r="H20" s="23" t="s">
        <v>244</v>
      </c>
    </row>
    <row r="21" spans="1:8" x14ac:dyDescent="0.25">
      <c r="A21" s="12">
        <v>120</v>
      </c>
      <c r="B21" s="13">
        <v>30</v>
      </c>
      <c r="C21" s="13">
        <v>6</v>
      </c>
      <c r="D21" s="13">
        <v>2</v>
      </c>
      <c r="E21" s="13">
        <v>150</v>
      </c>
      <c r="F21" s="30">
        <v>41356</v>
      </c>
      <c r="G21" s="13" t="b">
        <v>1</v>
      </c>
      <c r="H21" s="22" t="s">
        <v>242</v>
      </c>
    </row>
    <row r="22" spans="1:8" x14ac:dyDescent="0.25">
      <c r="A22" s="15">
        <v>127</v>
      </c>
      <c r="B22" s="16">
        <v>32</v>
      </c>
      <c r="C22" s="16">
        <v>11</v>
      </c>
      <c r="D22" s="16">
        <v>1</v>
      </c>
      <c r="E22" s="16">
        <v>60</v>
      </c>
      <c r="F22" s="32">
        <v>41415</v>
      </c>
      <c r="G22" s="13" t="b">
        <v>1</v>
      </c>
      <c r="H22" s="23" t="s">
        <v>245</v>
      </c>
    </row>
    <row r="23" spans="1:8" x14ac:dyDescent="0.25">
      <c r="A23" s="15">
        <v>141</v>
      </c>
      <c r="B23" s="16">
        <v>2</v>
      </c>
      <c r="C23" s="16">
        <v>16</v>
      </c>
      <c r="D23" s="16">
        <v>1</v>
      </c>
      <c r="E23" s="16">
        <v>20</v>
      </c>
      <c r="F23" s="32">
        <v>41437</v>
      </c>
      <c r="G23" s="13" t="b">
        <v>1</v>
      </c>
      <c r="H23" s="23" t="s">
        <v>243</v>
      </c>
    </row>
    <row r="24" spans="1:8" x14ac:dyDescent="0.25">
      <c r="A24" s="15">
        <v>147</v>
      </c>
      <c r="B24" s="16">
        <v>39</v>
      </c>
      <c r="C24" s="16">
        <v>11</v>
      </c>
      <c r="D24" s="16">
        <v>2</v>
      </c>
      <c r="E24" s="16">
        <v>20</v>
      </c>
      <c r="F24" s="32">
        <v>41438</v>
      </c>
      <c r="G24" s="13" t="b">
        <v>1</v>
      </c>
      <c r="H24" s="23" t="s">
        <v>244</v>
      </c>
    </row>
    <row r="25" spans="1:8" x14ac:dyDescent="0.25">
      <c r="A25" s="12">
        <v>164</v>
      </c>
      <c r="B25" s="13">
        <v>30</v>
      </c>
      <c r="C25" s="13">
        <v>6</v>
      </c>
      <c r="D25" s="13">
        <v>2</v>
      </c>
      <c r="E25" s="13">
        <v>120</v>
      </c>
      <c r="F25" s="30">
        <v>41446</v>
      </c>
      <c r="G25" s="13" t="b">
        <v>1</v>
      </c>
      <c r="H25" s="22" t="s">
        <v>242</v>
      </c>
    </row>
    <row r="26" spans="1:8" x14ac:dyDescent="0.25">
      <c r="A26" s="12">
        <v>170</v>
      </c>
      <c r="B26" s="13">
        <v>28</v>
      </c>
      <c r="C26" s="13">
        <v>4</v>
      </c>
      <c r="D26" s="13">
        <v>2</v>
      </c>
      <c r="E26" s="13">
        <v>50</v>
      </c>
      <c r="F26" s="30">
        <v>41448</v>
      </c>
      <c r="G26" s="13" t="b">
        <v>1</v>
      </c>
      <c r="H26" s="22" t="s">
        <v>246</v>
      </c>
    </row>
    <row r="27" spans="1:8" x14ac:dyDescent="0.25">
      <c r="A27" s="15">
        <v>171</v>
      </c>
      <c r="B27" s="16">
        <v>32</v>
      </c>
      <c r="C27" s="16">
        <v>11</v>
      </c>
      <c r="D27" s="16">
        <v>1</v>
      </c>
      <c r="E27" s="16">
        <v>60</v>
      </c>
      <c r="F27" s="32">
        <v>41448</v>
      </c>
      <c r="G27" s="13" t="b">
        <v>1</v>
      </c>
      <c r="H27" s="23" t="s">
        <v>247</v>
      </c>
    </row>
    <row r="28" spans="1:8" x14ac:dyDescent="0.25">
      <c r="A28" s="15">
        <v>177</v>
      </c>
      <c r="B28" s="16">
        <v>30</v>
      </c>
      <c r="C28" s="16">
        <v>6</v>
      </c>
      <c r="D28" s="16">
        <v>1</v>
      </c>
      <c r="E28" s="16">
        <v>90</v>
      </c>
      <c r="F28" s="32">
        <v>41446</v>
      </c>
      <c r="G28" s="13" t="b">
        <v>1</v>
      </c>
      <c r="H28" s="23" t="s">
        <v>242</v>
      </c>
    </row>
    <row r="29" spans="1:8" x14ac:dyDescent="0.25">
      <c r="A29" s="15"/>
      <c r="B29" s="16"/>
      <c r="C29" s="16"/>
      <c r="D29" s="16"/>
      <c r="E29" s="16"/>
      <c r="F29" s="32"/>
      <c r="G29" s="13"/>
      <c r="H29" s="23"/>
    </row>
    <row r="30" spans="1:8" x14ac:dyDescent="0.25">
      <c r="A30" s="12"/>
      <c r="B30" s="13"/>
      <c r="C30" s="13"/>
      <c r="D30" s="13"/>
      <c r="E30" s="13"/>
      <c r="F30" s="30"/>
      <c r="G30" s="13"/>
      <c r="H30" s="22"/>
    </row>
    <row r="31" spans="1:8" x14ac:dyDescent="0.25">
      <c r="A31" s="15"/>
      <c r="B31" s="16"/>
      <c r="C31" s="16"/>
      <c r="D31" s="16"/>
      <c r="E31" s="16"/>
      <c r="F31" s="32"/>
      <c r="G31" s="13"/>
      <c r="H31" s="23"/>
    </row>
    <row r="32" spans="1:8" x14ac:dyDescent="0.25">
      <c r="A32" s="12"/>
      <c r="B32" s="13"/>
      <c r="C32" s="13"/>
      <c r="D32" s="13"/>
      <c r="E32" s="13"/>
      <c r="F32" s="30"/>
      <c r="G32" s="13"/>
      <c r="H32" s="22"/>
    </row>
    <row r="33" spans="1:8" x14ac:dyDescent="0.25">
      <c r="A33" s="15"/>
      <c r="B33" s="16"/>
      <c r="C33" s="16"/>
      <c r="D33" s="16"/>
      <c r="E33" s="16"/>
      <c r="F33" s="32"/>
      <c r="G33" s="13"/>
      <c r="H33" s="23"/>
    </row>
    <row r="34" spans="1:8" x14ac:dyDescent="0.25">
      <c r="A34" s="12"/>
      <c r="B34" s="13"/>
      <c r="C34" s="13"/>
      <c r="D34" s="13"/>
      <c r="E34" s="13"/>
      <c r="F34" s="30"/>
      <c r="G34" s="13"/>
      <c r="H34" s="22"/>
    </row>
    <row r="35" spans="1:8" x14ac:dyDescent="0.25">
      <c r="A35" s="12"/>
      <c r="B35" s="13"/>
      <c r="C35" s="13"/>
      <c r="D35" s="13"/>
      <c r="E35" s="13"/>
      <c r="F35" s="30"/>
      <c r="G35" s="13"/>
      <c r="H35" s="22"/>
    </row>
    <row r="36" spans="1:8" x14ac:dyDescent="0.25">
      <c r="A36" s="15"/>
      <c r="B36" s="16"/>
      <c r="C36" s="16"/>
      <c r="D36" s="16"/>
      <c r="E36" s="16"/>
      <c r="F36" s="32"/>
      <c r="G36" s="13"/>
      <c r="H36" s="23"/>
    </row>
    <row r="37" spans="1:8" x14ac:dyDescent="0.25">
      <c r="A37" s="12"/>
      <c r="B37" s="13"/>
      <c r="C37" s="13"/>
      <c r="D37" s="13"/>
      <c r="E37" s="13"/>
      <c r="F37" s="30"/>
      <c r="G37" s="13"/>
      <c r="H37" s="22"/>
    </row>
    <row r="38" spans="1:8" x14ac:dyDescent="0.25">
      <c r="A38" s="15"/>
      <c r="B38" s="16"/>
      <c r="C38" s="16"/>
      <c r="D38" s="16"/>
      <c r="E38" s="16"/>
      <c r="F38" s="32"/>
      <c r="G38" s="13"/>
      <c r="H38" s="23"/>
    </row>
    <row r="39" spans="1:8" x14ac:dyDescent="0.25">
      <c r="A39" s="12"/>
      <c r="B39" s="13"/>
      <c r="C39" s="13"/>
      <c r="D39" s="13"/>
      <c r="E39" s="13"/>
      <c r="F39" s="30"/>
      <c r="G39" s="13"/>
      <c r="H39" s="22"/>
    </row>
    <row r="40" spans="1:8" x14ac:dyDescent="0.25">
      <c r="A40" s="15"/>
      <c r="B40" s="16"/>
      <c r="C40" s="16"/>
      <c r="D40" s="16"/>
      <c r="E40" s="16"/>
      <c r="F40" s="32"/>
      <c r="G40" s="13"/>
      <c r="H40" s="23"/>
    </row>
    <row r="41" spans="1:8" x14ac:dyDescent="0.25">
      <c r="A41" s="12"/>
      <c r="B41" s="13"/>
      <c r="C41" s="13"/>
      <c r="D41" s="13"/>
      <c r="E41" s="13"/>
      <c r="F41" s="30"/>
      <c r="G41" s="13"/>
      <c r="H41" s="22"/>
    </row>
    <row r="42" spans="1:8" x14ac:dyDescent="0.25">
      <c r="A42" s="15"/>
      <c r="B42" s="16"/>
      <c r="C42" s="16"/>
      <c r="D42" s="16"/>
      <c r="E42" s="16"/>
      <c r="F42" s="32"/>
      <c r="G42" s="13"/>
      <c r="H42" s="23"/>
    </row>
    <row r="43" spans="1:8" x14ac:dyDescent="0.25">
      <c r="A43" s="12"/>
      <c r="B43" s="13"/>
      <c r="C43" s="13"/>
      <c r="D43" s="13"/>
      <c r="E43" s="13"/>
      <c r="F43" s="30"/>
      <c r="G43" s="13"/>
      <c r="H43" s="22"/>
    </row>
    <row r="44" spans="1:8" x14ac:dyDescent="0.25">
      <c r="A44" s="15"/>
      <c r="B44" s="16"/>
      <c r="C44" s="16"/>
      <c r="D44" s="16"/>
      <c r="E44" s="16"/>
      <c r="F44" s="32"/>
      <c r="G44" s="13"/>
      <c r="H44" s="23"/>
    </row>
    <row r="45" spans="1:8" x14ac:dyDescent="0.25">
      <c r="A45" s="12"/>
      <c r="B45" s="13"/>
      <c r="C45" s="13"/>
      <c r="D45" s="13"/>
      <c r="E45" s="13"/>
      <c r="F45" s="30"/>
      <c r="G45" s="13"/>
      <c r="H45" s="22"/>
    </row>
    <row r="46" spans="1:8" x14ac:dyDescent="0.25">
      <c r="A46" s="15"/>
      <c r="B46" s="16"/>
      <c r="C46" s="16"/>
      <c r="D46" s="16"/>
      <c r="E46" s="16"/>
      <c r="F46" s="32"/>
      <c r="G46" s="13"/>
      <c r="H46" s="23"/>
    </row>
    <row r="47" spans="1:8" x14ac:dyDescent="0.25">
      <c r="A47" s="12"/>
      <c r="B47" s="13"/>
      <c r="C47" s="13"/>
      <c r="D47" s="13"/>
      <c r="E47" s="13"/>
      <c r="F47" s="30"/>
      <c r="G47" s="13"/>
      <c r="H47" s="22"/>
    </row>
    <row r="48" spans="1:8" x14ac:dyDescent="0.25">
      <c r="A48" s="12"/>
      <c r="B48" s="13"/>
      <c r="C48" s="13"/>
      <c r="D48" s="13"/>
      <c r="E48" s="13"/>
      <c r="F48" s="30"/>
      <c r="G48" s="13"/>
      <c r="H48" s="22"/>
    </row>
    <row r="49" spans="1:8" x14ac:dyDescent="0.25">
      <c r="A49" s="15"/>
      <c r="B49" s="16"/>
      <c r="C49" s="16"/>
      <c r="D49" s="16"/>
      <c r="E49" s="16"/>
      <c r="F49" s="32"/>
      <c r="G49" s="13"/>
      <c r="H49" s="23"/>
    </row>
    <row r="50" spans="1:8" x14ac:dyDescent="0.25">
      <c r="A50" s="12"/>
      <c r="B50" s="13"/>
      <c r="C50" s="13"/>
      <c r="D50" s="13"/>
      <c r="E50" s="13"/>
      <c r="F50" s="30"/>
      <c r="G50" s="13"/>
      <c r="H50" s="22"/>
    </row>
    <row r="51" spans="1:8" x14ac:dyDescent="0.25">
      <c r="A51" s="15"/>
      <c r="B51" s="16"/>
      <c r="C51" s="16"/>
      <c r="D51" s="16"/>
      <c r="E51" s="16"/>
      <c r="F51" s="32"/>
      <c r="G51" s="13"/>
      <c r="H51" s="23"/>
    </row>
    <row r="52" spans="1:8" x14ac:dyDescent="0.25">
      <c r="A52" s="12"/>
      <c r="B52" s="13"/>
      <c r="C52" s="13"/>
      <c r="D52" s="13"/>
      <c r="E52" s="13"/>
      <c r="F52" s="30"/>
      <c r="G52" s="13"/>
      <c r="H52" s="22"/>
    </row>
    <row r="53" spans="1:8" x14ac:dyDescent="0.25">
      <c r="A53" s="15"/>
      <c r="B53" s="16"/>
      <c r="C53" s="16"/>
      <c r="D53" s="16"/>
      <c r="E53" s="16"/>
      <c r="F53" s="32"/>
      <c r="G53" s="13"/>
      <c r="H53" s="23"/>
    </row>
    <row r="54" spans="1:8" x14ac:dyDescent="0.25">
      <c r="A54" s="12"/>
      <c r="B54" s="13"/>
      <c r="C54" s="13"/>
      <c r="D54" s="13"/>
      <c r="E54" s="13"/>
      <c r="F54" s="30"/>
      <c r="G54" s="13"/>
      <c r="H54" s="22"/>
    </row>
    <row r="55" spans="1:8" x14ac:dyDescent="0.25">
      <c r="A55" s="15"/>
      <c r="B55" s="16"/>
      <c r="C55" s="16"/>
      <c r="D55" s="16"/>
      <c r="E55" s="16"/>
      <c r="F55" s="32"/>
      <c r="G55" s="13"/>
      <c r="H55" s="23"/>
    </row>
    <row r="56" spans="1:8" x14ac:dyDescent="0.25">
      <c r="A56" s="12"/>
      <c r="B56" s="13"/>
      <c r="C56" s="13"/>
      <c r="D56" s="13"/>
      <c r="E56" s="13"/>
      <c r="F56" s="30"/>
      <c r="G56" s="13"/>
      <c r="H56" s="22"/>
    </row>
    <row r="57" spans="1:8" x14ac:dyDescent="0.25">
      <c r="A57" s="15"/>
      <c r="B57" s="16"/>
      <c r="C57" s="16"/>
      <c r="D57" s="16"/>
      <c r="E57" s="16"/>
      <c r="F57" s="32"/>
      <c r="G57" s="13"/>
      <c r="H57" s="23"/>
    </row>
    <row r="58" spans="1:8" x14ac:dyDescent="0.25">
      <c r="A58" s="12"/>
      <c r="B58" s="13"/>
      <c r="C58" s="13"/>
      <c r="D58" s="13"/>
      <c r="E58" s="13"/>
      <c r="F58" s="30"/>
      <c r="G58" s="13"/>
      <c r="H58" s="22"/>
    </row>
    <row r="59" spans="1:8" x14ac:dyDescent="0.25">
      <c r="A59" s="15"/>
      <c r="B59" s="16"/>
      <c r="C59" s="16"/>
      <c r="D59" s="16"/>
      <c r="E59" s="16"/>
      <c r="F59" s="32"/>
      <c r="G59" s="13"/>
      <c r="H59" s="23"/>
    </row>
    <row r="60" spans="1:8" x14ac:dyDescent="0.25">
      <c r="A60" s="12"/>
      <c r="B60" s="13"/>
      <c r="C60" s="13"/>
      <c r="D60" s="13"/>
      <c r="E60" s="13"/>
      <c r="F60" s="30"/>
      <c r="G60" s="13"/>
      <c r="H60" s="22"/>
    </row>
    <row r="61" spans="1:8" x14ac:dyDescent="0.25">
      <c r="A61" s="15"/>
      <c r="B61" s="16"/>
      <c r="C61" s="16"/>
      <c r="D61" s="16"/>
      <c r="E61" s="16"/>
      <c r="F61" s="32"/>
      <c r="G61" s="13"/>
      <c r="H61" s="23"/>
    </row>
    <row r="62" spans="1:8" x14ac:dyDescent="0.25">
      <c r="A62" s="12"/>
      <c r="B62" s="13"/>
      <c r="C62" s="13"/>
      <c r="D62" s="13"/>
      <c r="E62" s="13"/>
      <c r="F62" s="30"/>
      <c r="G62" s="13"/>
      <c r="H62" s="22"/>
    </row>
    <row r="63" spans="1:8" x14ac:dyDescent="0.25">
      <c r="A63" s="15"/>
      <c r="B63" s="16"/>
      <c r="C63" s="16"/>
      <c r="D63" s="16"/>
      <c r="E63" s="16"/>
      <c r="F63" s="32"/>
      <c r="G63" s="13"/>
      <c r="H63" s="23"/>
    </row>
    <row r="64" spans="1:8" x14ac:dyDescent="0.25">
      <c r="A64" s="12"/>
      <c r="B64" s="13"/>
      <c r="C64" s="13"/>
      <c r="D64" s="13"/>
      <c r="E64" s="13"/>
      <c r="F64" s="30"/>
      <c r="G64" s="13"/>
      <c r="H64" s="22"/>
    </row>
    <row r="65" spans="1:8" x14ac:dyDescent="0.25">
      <c r="A65" s="15"/>
      <c r="B65" s="16"/>
      <c r="C65" s="16"/>
      <c r="D65" s="16"/>
      <c r="E65" s="16"/>
      <c r="F65" s="32"/>
      <c r="G65" s="13"/>
      <c r="H65" s="23"/>
    </row>
    <row r="66" spans="1:8" x14ac:dyDescent="0.25">
      <c r="A66" s="12"/>
      <c r="B66" s="13"/>
      <c r="C66" s="13"/>
      <c r="D66" s="13"/>
      <c r="E66" s="13"/>
      <c r="F66" s="30"/>
      <c r="G66" s="13"/>
      <c r="H66" s="22"/>
    </row>
    <row r="67" spans="1:8" x14ac:dyDescent="0.25">
      <c r="A67" s="15"/>
      <c r="B67" s="16"/>
      <c r="C67" s="16"/>
      <c r="D67" s="16"/>
      <c r="E67" s="16"/>
      <c r="F67" s="32"/>
      <c r="G67" s="13"/>
      <c r="H67" s="23"/>
    </row>
    <row r="68" spans="1:8" x14ac:dyDescent="0.25">
      <c r="A68" s="12"/>
      <c r="B68" s="13"/>
      <c r="C68" s="13"/>
      <c r="D68" s="13"/>
      <c r="E68" s="13"/>
      <c r="F68" s="30"/>
      <c r="G68" s="13"/>
      <c r="H68" s="22"/>
    </row>
    <row r="69" spans="1:8" x14ac:dyDescent="0.25">
      <c r="A69" s="15"/>
      <c r="B69" s="16"/>
      <c r="C69" s="16"/>
      <c r="D69" s="16"/>
      <c r="E69" s="16"/>
      <c r="F69" s="32"/>
      <c r="G69" s="13"/>
      <c r="H69" s="23"/>
    </row>
    <row r="70" spans="1:8" x14ac:dyDescent="0.25">
      <c r="A70" s="15"/>
      <c r="B70" s="16"/>
      <c r="C70" s="16"/>
      <c r="D70" s="16"/>
      <c r="E70" s="16"/>
      <c r="F70" s="32"/>
      <c r="G70" s="13"/>
      <c r="H70" s="23"/>
    </row>
    <row r="71" spans="1:8" x14ac:dyDescent="0.25">
      <c r="A71" s="12"/>
      <c r="B71" s="13"/>
      <c r="C71" s="13"/>
      <c r="D71" s="13"/>
      <c r="E71" s="13"/>
      <c r="F71" s="30"/>
      <c r="G71" s="13"/>
      <c r="H71" s="22"/>
    </row>
    <row r="72" spans="1:8" x14ac:dyDescent="0.25">
      <c r="A72" s="15"/>
      <c r="B72" s="16"/>
      <c r="C72" s="16"/>
      <c r="D72" s="16"/>
      <c r="E72" s="16"/>
      <c r="F72" s="32"/>
      <c r="G72" s="13"/>
      <c r="H72" s="23"/>
    </row>
    <row r="73" spans="1:8" x14ac:dyDescent="0.25">
      <c r="A73" s="12"/>
      <c r="B73" s="13"/>
      <c r="C73" s="13"/>
      <c r="D73" s="13"/>
      <c r="E73" s="13"/>
      <c r="F73" s="30"/>
      <c r="G73" s="13"/>
      <c r="H73" s="22"/>
    </row>
    <row r="74" spans="1:8" x14ac:dyDescent="0.25">
      <c r="A74" s="15"/>
      <c r="B74" s="16"/>
      <c r="C74" s="16"/>
      <c r="D74" s="16"/>
      <c r="E74" s="16"/>
      <c r="F74" s="32"/>
      <c r="G74" s="13"/>
      <c r="H74" s="23"/>
    </row>
    <row r="75" spans="1:8" x14ac:dyDescent="0.25">
      <c r="A75" s="12"/>
      <c r="B75" s="13"/>
      <c r="C75" s="13"/>
      <c r="D75" s="13"/>
      <c r="E75" s="13"/>
      <c r="F75" s="30"/>
      <c r="G75" s="13"/>
      <c r="H75" s="22"/>
    </row>
    <row r="76" spans="1:8" x14ac:dyDescent="0.25">
      <c r="A76" s="15"/>
      <c r="B76" s="16"/>
      <c r="C76" s="16"/>
      <c r="D76" s="16"/>
      <c r="E76" s="16"/>
      <c r="F76" s="32"/>
      <c r="G76" s="13"/>
      <c r="H76" s="23"/>
    </row>
    <row r="77" spans="1:8" x14ac:dyDescent="0.25">
      <c r="A77" s="12"/>
      <c r="B77" s="13"/>
      <c r="C77" s="13"/>
      <c r="D77" s="13"/>
      <c r="E77" s="13"/>
      <c r="F77" s="30"/>
      <c r="G77" s="13"/>
      <c r="H77" s="22"/>
    </row>
    <row r="78" spans="1:8" x14ac:dyDescent="0.25">
      <c r="A78" s="15"/>
      <c r="B78" s="16"/>
      <c r="C78" s="16"/>
      <c r="D78" s="16"/>
      <c r="E78" s="16"/>
      <c r="F78" s="32"/>
      <c r="G78" s="13"/>
      <c r="H78" s="23"/>
    </row>
    <row r="79" spans="1:8" x14ac:dyDescent="0.25">
      <c r="A79" s="12"/>
      <c r="B79" s="13"/>
      <c r="C79" s="13"/>
      <c r="D79" s="13"/>
      <c r="E79" s="13"/>
      <c r="F79" s="30"/>
      <c r="G79" s="13"/>
      <c r="H79" s="22"/>
    </row>
    <row r="80" spans="1:8" x14ac:dyDescent="0.25">
      <c r="A80" s="15"/>
      <c r="B80" s="16"/>
      <c r="C80" s="16"/>
      <c r="D80" s="16"/>
      <c r="E80" s="16"/>
      <c r="F80" s="32"/>
      <c r="G80" s="13"/>
      <c r="H80" s="23"/>
    </row>
    <row r="81" spans="1:8" x14ac:dyDescent="0.25">
      <c r="A81" s="12"/>
      <c r="B81" s="13"/>
      <c r="C81" s="13"/>
      <c r="D81" s="13"/>
      <c r="E81" s="13"/>
      <c r="F81" s="30"/>
      <c r="G81" s="13"/>
      <c r="H81" s="22"/>
    </row>
    <row r="82" spans="1:8" x14ac:dyDescent="0.25">
      <c r="A82" s="12"/>
      <c r="B82" s="13"/>
      <c r="C82" s="13"/>
      <c r="D82" s="13"/>
      <c r="E82" s="13"/>
      <c r="F82" s="30"/>
      <c r="G82" s="13"/>
      <c r="H82" s="22"/>
    </row>
    <row r="83" spans="1:8" x14ac:dyDescent="0.25">
      <c r="A83" s="15"/>
      <c r="B83" s="16"/>
      <c r="C83" s="16"/>
      <c r="D83" s="16"/>
      <c r="E83" s="16"/>
      <c r="F83" s="32"/>
      <c r="G83" s="13"/>
      <c r="H83" s="23"/>
    </row>
    <row r="84" spans="1:8" x14ac:dyDescent="0.25">
      <c r="A84" s="12"/>
      <c r="B84" s="13"/>
      <c r="C84" s="13"/>
      <c r="D84" s="13"/>
      <c r="E84" s="13"/>
      <c r="F84" s="30"/>
      <c r="G84" s="13"/>
      <c r="H84" s="22"/>
    </row>
    <row r="85" spans="1:8" x14ac:dyDescent="0.25">
      <c r="A85" s="15"/>
      <c r="B85" s="16"/>
      <c r="C85" s="16"/>
      <c r="D85" s="16"/>
      <c r="E85" s="16"/>
      <c r="F85" s="32"/>
      <c r="G85" s="13"/>
      <c r="H85" s="23"/>
    </row>
    <row r="86" spans="1:8" x14ac:dyDescent="0.25">
      <c r="A86" s="12"/>
      <c r="B86" s="13"/>
      <c r="C86" s="13"/>
      <c r="D86" s="13"/>
      <c r="E86" s="13"/>
      <c r="F86" s="30"/>
      <c r="G86" s="13"/>
      <c r="H86" s="22"/>
    </row>
    <row r="87" spans="1:8" x14ac:dyDescent="0.25">
      <c r="A87" s="15"/>
      <c r="B87" s="16"/>
      <c r="C87" s="16"/>
      <c r="D87" s="16"/>
      <c r="E87" s="16"/>
      <c r="F87" s="32"/>
      <c r="G87" s="13"/>
      <c r="H87" s="23"/>
    </row>
    <row r="88" spans="1:8" x14ac:dyDescent="0.25">
      <c r="A88" s="12"/>
      <c r="B88" s="13"/>
      <c r="C88" s="13"/>
      <c r="D88" s="13"/>
      <c r="E88" s="13"/>
      <c r="F88" s="30"/>
      <c r="G88" s="13"/>
      <c r="H88" s="22"/>
    </row>
    <row r="89" spans="1:8" x14ac:dyDescent="0.25">
      <c r="A89" s="15"/>
      <c r="B89" s="16"/>
      <c r="C89" s="16"/>
      <c r="D89" s="16"/>
      <c r="E89" s="16"/>
      <c r="F89" s="32"/>
      <c r="G89" s="13"/>
      <c r="H89" s="23"/>
    </row>
    <row r="90" spans="1:8" x14ac:dyDescent="0.25">
      <c r="A90" s="12"/>
      <c r="B90" s="13"/>
      <c r="C90" s="13"/>
      <c r="D90" s="13"/>
      <c r="E90" s="13"/>
      <c r="F90" s="30"/>
      <c r="G90" s="13"/>
      <c r="H90" s="22"/>
    </row>
    <row r="91" spans="1:8" x14ac:dyDescent="0.25">
      <c r="A91" s="15"/>
      <c r="B91" s="16"/>
      <c r="C91" s="16"/>
      <c r="D91" s="16"/>
      <c r="E91" s="16"/>
      <c r="F91" s="32"/>
      <c r="G91" s="13"/>
      <c r="H91" s="23"/>
    </row>
    <row r="92" spans="1:8" x14ac:dyDescent="0.25">
      <c r="A92" s="12"/>
      <c r="B92" s="13"/>
      <c r="C92" s="13"/>
      <c r="D92" s="13"/>
      <c r="E92" s="13"/>
      <c r="F92" s="30"/>
      <c r="G92" s="13"/>
      <c r="H92" s="22"/>
    </row>
    <row r="93" spans="1:8" x14ac:dyDescent="0.25">
      <c r="A93" s="15"/>
      <c r="B93" s="16"/>
      <c r="C93" s="16"/>
      <c r="D93" s="16"/>
      <c r="E93" s="16"/>
      <c r="F93" s="32"/>
      <c r="G93" s="13"/>
      <c r="H93" s="23"/>
    </row>
    <row r="94" spans="1:8" x14ac:dyDescent="0.25">
      <c r="A94" s="12"/>
      <c r="B94" s="13"/>
      <c r="C94" s="13"/>
      <c r="D94" s="13"/>
      <c r="E94" s="13"/>
      <c r="F94" s="30"/>
      <c r="G94" s="13"/>
      <c r="H94" s="22"/>
    </row>
    <row r="95" spans="1:8" x14ac:dyDescent="0.25">
      <c r="A95" s="15"/>
      <c r="B95" s="16"/>
      <c r="C95" s="16"/>
      <c r="D95" s="16"/>
      <c r="E95" s="16"/>
      <c r="F95" s="32"/>
      <c r="G95" s="13"/>
      <c r="H95" s="23"/>
    </row>
    <row r="96" spans="1:8" x14ac:dyDescent="0.25">
      <c r="A96" s="12"/>
      <c r="B96" s="13"/>
      <c r="C96" s="13"/>
      <c r="D96" s="13"/>
      <c r="E96" s="13"/>
      <c r="F96" s="30"/>
      <c r="G96" s="13"/>
      <c r="H96" s="22"/>
    </row>
    <row r="97" spans="1:8" x14ac:dyDescent="0.25">
      <c r="A97" s="15"/>
      <c r="B97" s="16"/>
      <c r="C97" s="16"/>
      <c r="D97" s="16"/>
      <c r="E97" s="16"/>
      <c r="F97" s="32"/>
      <c r="G97" s="13"/>
      <c r="H97" s="23"/>
    </row>
    <row r="98" spans="1:8" x14ac:dyDescent="0.25">
      <c r="A98" s="12"/>
      <c r="B98" s="13"/>
      <c r="C98" s="13"/>
      <c r="D98" s="13"/>
      <c r="E98" s="13"/>
      <c r="F98" s="30"/>
      <c r="G98" s="13"/>
      <c r="H98" s="22"/>
    </row>
    <row r="99" spans="1:8" x14ac:dyDescent="0.25">
      <c r="A99" s="15"/>
      <c r="B99" s="16"/>
      <c r="C99" s="16"/>
      <c r="D99" s="16"/>
      <c r="E99" s="16"/>
      <c r="F99" s="32"/>
      <c r="G99" s="13"/>
      <c r="H99" s="23"/>
    </row>
    <row r="100" spans="1:8" x14ac:dyDescent="0.25">
      <c r="A100" s="12"/>
      <c r="B100" s="13"/>
      <c r="C100" s="13"/>
      <c r="D100" s="13"/>
      <c r="E100" s="13"/>
      <c r="F100" s="30"/>
      <c r="G100" s="13"/>
      <c r="H100" s="22"/>
    </row>
    <row r="101" spans="1:8" x14ac:dyDescent="0.25">
      <c r="A101" s="12"/>
      <c r="B101" s="13"/>
      <c r="C101" s="13"/>
      <c r="D101" s="13"/>
      <c r="E101" s="13"/>
      <c r="F101" s="30"/>
      <c r="G101" s="13"/>
      <c r="H101" s="22"/>
    </row>
    <row r="102" spans="1:8" x14ac:dyDescent="0.25">
      <c r="A102" s="15"/>
      <c r="B102" s="16"/>
      <c r="C102" s="16"/>
      <c r="D102" s="16"/>
      <c r="E102" s="16"/>
      <c r="F102" s="32"/>
      <c r="G102" s="13"/>
      <c r="H102" s="23"/>
    </row>
    <row r="103" spans="1:8" x14ac:dyDescent="0.25">
      <c r="A103" s="12"/>
      <c r="B103" s="13"/>
      <c r="C103" s="13"/>
      <c r="D103" s="13"/>
      <c r="E103" s="13"/>
      <c r="F103" s="30"/>
      <c r="G103" s="13"/>
      <c r="H103" s="22"/>
    </row>
    <row r="104" spans="1:8" x14ac:dyDescent="0.25">
      <c r="A104" s="12"/>
      <c r="B104" s="13"/>
      <c r="C104" s="13"/>
      <c r="D104" s="13"/>
      <c r="E104" s="13"/>
      <c r="F104" s="30"/>
      <c r="G104" s="13"/>
      <c r="H104" s="22"/>
    </row>
    <row r="105" spans="1:8" x14ac:dyDescent="0.25">
      <c r="A105" s="15"/>
      <c r="B105" s="16"/>
      <c r="C105" s="16"/>
      <c r="D105" s="16"/>
      <c r="E105" s="16"/>
      <c r="F105" s="32"/>
      <c r="G105" s="13"/>
      <c r="H105" s="23"/>
    </row>
    <row r="106" spans="1:8" x14ac:dyDescent="0.25">
      <c r="A106" s="12"/>
      <c r="B106" s="13"/>
      <c r="C106" s="13"/>
      <c r="D106" s="13"/>
      <c r="E106" s="13"/>
      <c r="F106" s="30"/>
      <c r="G106" s="13"/>
      <c r="H106" s="22"/>
    </row>
    <row r="107" spans="1:8" x14ac:dyDescent="0.25">
      <c r="A107" s="12"/>
      <c r="B107" s="13"/>
      <c r="C107" s="13"/>
      <c r="D107" s="13"/>
      <c r="E107" s="13"/>
      <c r="F107" s="30"/>
      <c r="G107" s="13"/>
      <c r="H107" s="22"/>
    </row>
    <row r="108" spans="1:8" x14ac:dyDescent="0.25">
      <c r="A108" s="15"/>
      <c r="B108" s="16"/>
      <c r="C108" s="16"/>
      <c r="D108" s="16"/>
      <c r="E108" s="16"/>
      <c r="F108" s="32"/>
      <c r="G108" s="13"/>
      <c r="H108" s="23"/>
    </row>
    <row r="109" spans="1:8" x14ac:dyDescent="0.25">
      <c r="A109" s="12"/>
      <c r="B109" s="13"/>
      <c r="C109" s="13"/>
      <c r="D109" s="13"/>
      <c r="E109" s="13"/>
      <c r="F109" s="30"/>
      <c r="G109" s="13"/>
      <c r="H109" s="22"/>
    </row>
    <row r="110" spans="1:8" x14ac:dyDescent="0.25">
      <c r="A110" s="15"/>
      <c r="B110" s="16"/>
      <c r="C110" s="16"/>
      <c r="D110" s="16"/>
      <c r="E110" s="16"/>
      <c r="F110" s="32"/>
      <c r="G110" s="13"/>
      <c r="H110" s="23"/>
    </row>
    <row r="111" spans="1:8" x14ac:dyDescent="0.25">
      <c r="A111" s="12"/>
      <c r="B111" s="13"/>
      <c r="C111" s="13"/>
      <c r="D111" s="13"/>
      <c r="E111" s="13"/>
      <c r="F111" s="30"/>
      <c r="G111" s="13"/>
      <c r="H111" s="22"/>
    </row>
    <row r="112" spans="1:8" x14ac:dyDescent="0.25">
      <c r="A112" s="15"/>
      <c r="B112" s="16"/>
      <c r="C112" s="16"/>
      <c r="D112" s="16"/>
      <c r="E112" s="16"/>
      <c r="F112" s="32"/>
      <c r="G112" s="13"/>
      <c r="H112" s="23"/>
    </row>
    <row r="113" spans="1:8" x14ac:dyDescent="0.25">
      <c r="A113" s="15"/>
      <c r="B113" s="16"/>
      <c r="C113" s="16"/>
      <c r="D113" s="16"/>
      <c r="E113" s="16"/>
      <c r="F113" s="32"/>
      <c r="G113" s="13"/>
      <c r="H113" s="23"/>
    </row>
    <row r="114" spans="1:8" x14ac:dyDescent="0.25">
      <c r="A114" s="12"/>
      <c r="B114" s="13"/>
      <c r="C114" s="13"/>
      <c r="D114" s="13"/>
      <c r="E114" s="13"/>
      <c r="F114" s="30"/>
      <c r="G114" s="13"/>
      <c r="H114" s="22"/>
    </row>
    <row r="115" spans="1:8" x14ac:dyDescent="0.25">
      <c r="A115" s="15"/>
      <c r="B115" s="16"/>
      <c r="C115" s="16"/>
      <c r="D115" s="16"/>
      <c r="E115" s="16"/>
      <c r="F115" s="32"/>
      <c r="G115" s="13"/>
      <c r="H115" s="23"/>
    </row>
    <row r="116" spans="1:8" x14ac:dyDescent="0.25">
      <c r="A116" s="12"/>
      <c r="B116" s="13"/>
      <c r="C116" s="13"/>
      <c r="D116" s="13"/>
      <c r="E116" s="13"/>
      <c r="F116" s="30"/>
      <c r="G116" s="13"/>
      <c r="H116" s="22"/>
    </row>
    <row r="117" spans="1:8" x14ac:dyDescent="0.25">
      <c r="A117" s="15"/>
      <c r="B117" s="16"/>
      <c r="C117" s="16"/>
      <c r="D117" s="16"/>
      <c r="E117" s="16"/>
      <c r="F117" s="32"/>
      <c r="G117" s="13"/>
      <c r="H117" s="23"/>
    </row>
    <row r="118" spans="1:8" x14ac:dyDescent="0.25">
      <c r="A118" s="12"/>
      <c r="B118" s="13"/>
      <c r="C118" s="13"/>
      <c r="D118" s="13"/>
      <c r="E118" s="13"/>
      <c r="F118" s="30"/>
      <c r="G118" s="13"/>
      <c r="H118" s="22"/>
    </row>
    <row r="119" spans="1:8" x14ac:dyDescent="0.25">
      <c r="A119" s="12"/>
      <c r="B119" s="13"/>
      <c r="C119" s="13"/>
      <c r="D119" s="13"/>
      <c r="E119" s="13"/>
      <c r="F119" s="30"/>
      <c r="G119" s="13"/>
      <c r="H119" s="22"/>
    </row>
    <row r="120" spans="1:8" x14ac:dyDescent="0.25">
      <c r="A120" s="15"/>
      <c r="B120" s="16"/>
      <c r="C120" s="16"/>
      <c r="D120" s="16"/>
      <c r="E120" s="16"/>
      <c r="F120" s="32"/>
      <c r="G120" s="13"/>
      <c r="H120" s="23"/>
    </row>
    <row r="121" spans="1:8" x14ac:dyDescent="0.25">
      <c r="A121" s="12"/>
      <c r="B121" s="13"/>
      <c r="C121" s="13"/>
      <c r="D121" s="13"/>
      <c r="E121" s="13"/>
      <c r="F121" s="30"/>
      <c r="G121" s="13"/>
      <c r="H121" s="22"/>
    </row>
    <row r="122" spans="1:8" x14ac:dyDescent="0.25">
      <c r="A122" s="15"/>
      <c r="B122" s="16"/>
      <c r="C122" s="16"/>
      <c r="D122" s="16"/>
      <c r="E122" s="16"/>
      <c r="F122" s="32"/>
      <c r="G122" s="13"/>
      <c r="H122" s="23"/>
    </row>
    <row r="123" spans="1:8" x14ac:dyDescent="0.25">
      <c r="A123" s="12"/>
      <c r="B123" s="13"/>
      <c r="C123" s="13"/>
      <c r="D123" s="13"/>
      <c r="E123" s="13"/>
      <c r="F123" s="30"/>
      <c r="G123" s="13"/>
      <c r="H123" s="22"/>
    </row>
    <row r="124" spans="1:8" x14ac:dyDescent="0.25">
      <c r="A124" s="15"/>
      <c r="B124" s="16"/>
      <c r="C124" s="16"/>
      <c r="D124" s="16"/>
      <c r="E124" s="16"/>
      <c r="F124" s="32"/>
      <c r="G124" s="13"/>
      <c r="H124" s="23"/>
    </row>
    <row r="125" spans="1:8" x14ac:dyDescent="0.25">
      <c r="A125" s="12"/>
      <c r="B125" s="13"/>
      <c r="C125" s="13"/>
      <c r="D125" s="13"/>
      <c r="E125" s="13"/>
      <c r="F125" s="30"/>
      <c r="G125" s="13"/>
      <c r="H125" s="22"/>
    </row>
    <row r="126" spans="1:8" x14ac:dyDescent="0.25">
      <c r="A126" s="15"/>
      <c r="B126" s="16"/>
      <c r="C126" s="16"/>
      <c r="D126" s="16"/>
      <c r="E126" s="16"/>
      <c r="F126" s="32"/>
      <c r="G126" s="13"/>
      <c r="H126" s="23"/>
    </row>
    <row r="127" spans="1:8" x14ac:dyDescent="0.25">
      <c r="A127" s="12"/>
      <c r="B127" s="13"/>
      <c r="C127" s="13"/>
      <c r="D127" s="13"/>
      <c r="E127" s="13"/>
      <c r="F127" s="30"/>
      <c r="G127" s="13"/>
      <c r="H127" s="22"/>
    </row>
    <row r="128" spans="1:8" x14ac:dyDescent="0.25">
      <c r="A128" s="15"/>
      <c r="B128" s="16"/>
      <c r="C128" s="16"/>
      <c r="D128" s="16"/>
      <c r="E128" s="16"/>
      <c r="F128" s="32"/>
      <c r="G128" s="13"/>
      <c r="H128" s="23"/>
    </row>
    <row r="129" spans="1:8" x14ac:dyDescent="0.25">
      <c r="A129" s="12"/>
      <c r="B129" s="13"/>
      <c r="C129" s="13"/>
      <c r="D129" s="13"/>
      <c r="E129" s="13"/>
      <c r="F129" s="30"/>
      <c r="G129" s="13"/>
      <c r="H129" s="22"/>
    </row>
    <row r="130" spans="1:8" x14ac:dyDescent="0.25">
      <c r="A130" s="15"/>
      <c r="B130" s="16"/>
      <c r="C130" s="16"/>
      <c r="D130" s="16"/>
      <c r="E130" s="16"/>
      <c r="F130" s="32"/>
      <c r="G130" s="13"/>
      <c r="H130" s="23"/>
    </row>
    <row r="131" spans="1:8" x14ac:dyDescent="0.25">
      <c r="A131" s="12"/>
      <c r="B131" s="13"/>
      <c r="C131" s="13"/>
      <c r="D131" s="13"/>
      <c r="E131" s="13"/>
      <c r="F131" s="30"/>
      <c r="G131" s="13"/>
      <c r="H131" s="22"/>
    </row>
    <row r="132" spans="1:8" x14ac:dyDescent="0.25">
      <c r="A132" s="12"/>
      <c r="B132" s="13"/>
      <c r="C132" s="13"/>
      <c r="D132" s="13"/>
      <c r="E132" s="13"/>
      <c r="F132" s="30"/>
      <c r="G132" s="13"/>
      <c r="H132" s="22"/>
    </row>
    <row r="133" spans="1:8" x14ac:dyDescent="0.25">
      <c r="A133" s="15"/>
      <c r="B133" s="16"/>
      <c r="C133" s="16"/>
      <c r="D133" s="16"/>
      <c r="E133" s="16"/>
      <c r="F133" s="32"/>
      <c r="G133" s="13"/>
      <c r="H133" s="23"/>
    </row>
    <row r="134" spans="1:8" x14ac:dyDescent="0.25">
      <c r="A134" s="12"/>
      <c r="B134" s="13"/>
      <c r="C134" s="13"/>
      <c r="D134" s="13"/>
      <c r="E134" s="13"/>
      <c r="F134" s="30"/>
      <c r="G134" s="13"/>
      <c r="H134" s="22"/>
    </row>
    <row r="135" spans="1:8" x14ac:dyDescent="0.25">
      <c r="A135" s="15"/>
      <c r="B135" s="16"/>
      <c r="C135" s="16"/>
      <c r="D135" s="16"/>
      <c r="E135" s="16"/>
      <c r="F135" s="32"/>
      <c r="G135" s="13"/>
      <c r="H135" s="23"/>
    </row>
    <row r="136" spans="1:8" x14ac:dyDescent="0.25">
      <c r="A136" s="12"/>
      <c r="B136" s="13"/>
      <c r="C136" s="13"/>
      <c r="D136" s="13"/>
      <c r="E136" s="13"/>
      <c r="F136" s="30"/>
      <c r="G136" s="13"/>
      <c r="H136" s="22"/>
    </row>
    <row r="137" spans="1:8" x14ac:dyDescent="0.25">
      <c r="A137" s="12"/>
      <c r="B137" s="13"/>
      <c r="C137" s="13"/>
      <c r="D137" s="13"/>
      <c r="E137" s="13"/>
      <c r="F137" s="30"/>
      <c r="G137" s="13"/>
      <c r="H137" s="22"/>
    </row>
    <row r="138" spans="1:8" x14ac:dyDescent="0.25">
      <c r="A138" s="15"/>
      <c r="B138" s="16"/>
      <c r="C138" s="16"/>
      <c r="D138" s="16"/>
      <c r="E138" s="16"/>
      <c r="F138" s="32"/>
      <c r="G138" s="13"/>
      <c r="H138" s="23"/>
    </row>
    <row r="139" spans="1:8" x14ac:dyDescent="0.25">
      <c r="A139" s="12"/>
      <c r="B139" s="13"/>
      <c r="C139" s="13"/>
      <c r="D139" s="13"/>
      <c r="E139" s="13"/>
      <c r="F139" s="30"/>
      <c r="G139" s="13"/>
      <c r="H139" s="22"/>
    </row>
    <row r="140" spans="1:8" x14ac:dyDescent="0.25">
      <c r="A140" s="15"/>
      <c r="B140" s="16"/>
      <c r="C140" s="16"/>
      <c r="D140" s="16"/>
      <c r="E140" s="16"/>
      <c r="F140" s="32"/>
      <c r="G140" s="13"/>
      <c r="H140" s="23"/>
    </row>
    <row r="141" spans="1:8" x14ac:dyDescent="0.25">
      <c r="A141" s="12"/>
      <c r="B141" s="13"/>
      <c r="C141" s="13"/>
      <c r="D141" s="13"/>
      <c r="E141" s="13"/>
      <c r="F141" s="30"/>
      <c r="G141" s="13"/>
      <c r="H141" s="22"/>
    </row>
    <row r="142" spans="1:8" x14ac:dyDescent="0.25">
      <c r="A142" s="15"/>
      <c r="B142" s="16"/>
      <c r="C142" s="16"/>
      <c r="D142" s="16"/>
      <c r="E142" s="16"/>
      <c r="F142" s="32"/>
      <c r="G142" s="13"/>
      <c r="H142" s="23"/>
    </row>
    <row r="143" spans="1:8" x14ac:dyDescent="0.25">
      <c r="A143" s="12"/>
      <c r="B143" s="13"/>
      <c r="C143" s="13"/>
      <c r="D143" s="13"/>
      <c r="E143" s="13"/>
      <c r="F143" s="30"/>
      <c r="G143" s="13"/>
      <c r="H143" s="22"/>
    </row>
    <row r="144" spans="1:8" x14ac:dyDescent="0.25">
      <c r="A144" s="15"/>
      <c r="B144" s="16"/>
      <c r="C144" s="16"/>
      <c r="D144" s="16"/>
      <c r="E144" s="16"/>
      <c r="F144" s="32"/>
      <c r="G144" s="13"/>
      <c r="H144" s="23"/>
    </row>
    <row r="145" spans="1:8" x14ac:dyDescent="0.25">
      <c r="A145" s="12"/>
      <c r="B145" s="13"/>
      <c r="C145" s="13"/>
      <c r="D145" s="13"/>
      <c r="E145" s="13"/>
      <c r="F145" s="30"/>
      <c r="G145" s="13"/>
      <c r="H145" s="22"/>
    </row>
    <row r="146" spans="1:8" x14ac:dyDescent="0.25">
      <c r="A146" s="15"/>
      <c r="B146" s="16"/>
      <c r="C146" s="16"/>
      <c r="D146" s="16"/>
      <c r="E146" s="16"/>
      <c r="F146" s="32"/>
      <c r="G146" s="13"/>
      <c r="H146" s="23"/>
    </row>
    <row r="147" spans="1:8" x14ac:dyDescent="0.25">
      <c r="A147" s="12"/>
      <c r="B147" s="13"/>
      <c r="C147" s="13"/>
      <c r="D147" s="13"/>
      <c r="E147" s="13"/>
      <c r="F147" s="30"/>
      <c r="G147" s="13"/>
      <c r="H147" s="22"/>
    </row>
    <row r="148" spans="1:8" x14ac:dyDescent="0.25">
      <c r="A148" s="15"/>
      <c r="B148" s="16"/>
      <c r="C148" s="16"/>
      <c r="D148" s="16"/>
      <c r="E148" s="16"/>
      <c r="F148" s="32"/>
      <c r="G148" s="13"/>
      <c r="H148" s="23"/>
    </row>
    <row r="149" spans="1:8" x14ac:dyDescent="0.25">
      <c r="A149" s="12"/>
      <c r="B149" s="13"/>
      <c r="C149" s="13"/>
      <c r="D149" s="13"/>
      <c r="E149" s="13"/>
      <c r="F149" s="30"/>
      <c r="G149" s="13"/>
      <c r="H149" s="22"/>
    </row>
    <row r="150" spans="1:8" x14ac:dyDescent="0.25">
      <c r="A150" s="15"/>
      <c r="B150" s="16"/>
      <c r="C150" s="16"/>
      <c r="D150" s="16"/>
      <c r="E150" s="16"/>
      <c r="F150" s="32"/>
      <c r="G150" s="13"/>
      <c r="H150" s="23"/>
    </row>
    <row r="151" spans="1:8" x14ac:dyDescent="0.25">
      <c r="A151" s="12"/>
      <c r="B151" s="13"/>
      <c r="C151" s="13"/>
      <c r="D151" s="13"/>
      <c r="E151" s="13"/>
      <c r="F151" s="30"/>
      <c r="G151" s="13"/>
      <c r="H151" s="22"/>
    </row>
    <row r="152" spans="1:8" x14ac:dyDescent="0.25">
      <c r="A152" s="15"/>
      <c r="B152" s="16"/>
      <c r="C152" s="16"/>
      <c r="D152" s="16"/>
      <c r="E152" s="16"/>
      <c r="F152" s="32"/>
      <c r="G152" s="13"/>
      <c r="H152" s="23"/>
    </row>
    <row r="153" spans="1:8" x14ac:dyDescent="0.25">
      <c r="A153" s="15"/>
      <c r="B153" s="16"/>
      <c r="C153" s="16"/>
      <c r="D153" s="16"/>
      <c r="E153" s="16"/>
      <c r="F153" s="32"/>
      <c r="G153" s="13"/>
      <c r="H153" s="23"/>
    </row>
    <row r="154" spans="1:8" x14ac:dyDescent="0.25">
      <c r="A154" s="12"/>
      <c r="B154" s="13"/>
      <c r="C154" s="13"/>
      <c r="D154" s="13"/>
      <c r="E154" s="13"/>
      <c r="F154" s="30"/>
      <c r="G154" s="13"/>
      <c r="H154" s="22"/>
    </row>
    <row r="155" spans="1:8" x14ac:dyDescent="0.25">
      <c r="A155" s="15"/>
      <c r="B155" s="16"/>
      <c r="C155" s="16"/>
      <c r="D155" s="16"/>
      <c r="E155" s="16"/>
      <c r="F155" s="32"/>
      <c r="G155" s="13"/>
      <c r="H155" s="23"/>
    </row>
    <row r="156" spans="1:8" x14ac:dyDescent="0.25">
      <c r="A156" s="12"/>
      <c r="B156" s="13"/>
      <c r="C156" s="13"/>
      <c r="D156" s="13"/>
      <c r="E156" s="13"/>
      <c r="F156" s="30"/>
      <c r="G156" s="13"/>
      <c r="H156" s="22"/>
    </row>
    <row r="157" spans="1:8" x14ac:dyDescent="0.25">
      <c r="A157" s="15"/>
      <c r="B157" s="16"/>
      <c r="C157" s="16"/>
      <c r="D157" s="16"/>
      <c r="E157" s="16"/>
      <c r="F157" s="32"/>
      <c r="G157" s="13"/>
      <c r="H157" s="23"/>
    </row>
    <row r="158" spans="1:8" x14ac:dyDescent="0.25">
      <c r="A158" s="12"/>
      <c r="B158" s="13"/>
      <c r="C158" s="13"/>
      <c r="D158" s="13"/>
      <c r="E158" s="13"/>
      <c r="F158" s="30"/>
      <c r="G158" s="13"/>
      <c r="H158" s="22"/>
    </row>
    <row r="159" spans="1:8" x14ac:dyDescent="0.25">
      <c r="A159" s="15"/>
      <c r="B159" s="16"/>
      <c r="C159" s="16"/>
      <c r="D159" s="16"/>
      <c r="E159" s="16"/>
      <c r="F159" s="32"/>
      <c r="G159" s="13"/>
      <c r="H159" s="23"/>
    </row>
    <row r="160" spans="1:8" x14ac:dyDescent="0.25">
      <c r="A160" s="12"/>
      <c r="B160" s="13"/>
      <c r="C160" s="13"/>
      <c r="D160" s="13"/>
      <c r="E160" s="13"/>
      <c r="F160" s="30"/>
      <c r="G160" s="13"/>
      <c r="H160" s="22"/>
    </row>
    <row r="161" spans="1:8" x14ac:dyDescent="0.25">
      <c r="A161" s="15"/>
      <c r="B161" s="16"/>
      <c r="C161" s="16"/>
      <c r="D161" s="16"/>
      <c r="E161" s="16"/>
      <c r="F161" s="32"/>
      <c r="G161" s="13"/>
      <c r="H161" s="23"/>
    </row>
    <row r="162" spans="1:8" x14ac:dyDescent="0.25">
      <c r="A162" s="12"/>
      <c r="B162" s="13"/>
      <c r="C162" s="13"/>
      <c r="D162" s="13"/>
      <c r="E162" s="13"/>
      <c r="F162" s="30"/>
      <c r="G162" s="13"/>
      <c r="H162" s="22"/>
    </row>
    <row r="163" spans="1:8" x14ac:dyDescent="0.25">
      <c r="A163" s="12"/>
      <c r="B163" s="13"/>
      <c r="C163" s="13"/>
      <c r="D163" s="13"/>
      <c r="E163" s="13"/>
      <c r="F163" s="30"/>
      <c r="G163" s="13"/>
      <c r="H163" s="22"/>
    </row>
    <row r="164" spans="1:8" x14ac:dyDescent="0.25">
      <c r="A164" s="15"/>
      <c r="B164" s="16"/>
      <c r="C164" s="16"/>
      <c r="D164" s="16"/>
      <c r="E164" s="16"/>
      <c r="F164" s="32"/>
      <c r="G164" s="13"/>
      <c r="H164" s="23"/>
    </row>
    <row r="165" spans="1:8" x14ac:dyDescent="0.25">
      <c r="A165" s="12"/>
      <c r="B165" s="13"/>
      <c r="C165" s="13"/>
      <c r="D165" s="13"/>
      <c r="E165" s="13"/>
      <c r="F165" s="30"/>
      <c r="G165" s="13"/>
      <c r="H165" s="22"/>
    </row>
    <row r="166" spans="1:8" x14ac:dyDescent="0.25">
      <c r="A166" s="15"/>
      <c r="B166" s="16"/>
      <c r="C166" s="16"/>
      <c r="D166" s="16"/>
      <c r="E166" s="16"/>
      <c r="F166" s="32"/>
      <c r="G166" s="13"/>
      <c r="H166" s="23"/>
    </row>
    <row r="167" spans="1:8" x14ac:dyDescent="0.25">
      <c r="A167" s="12"/>
      <c r="B167" s="13"/>
      <c r="C167" s="13"/>
      <c r="D167" s="13"/>
      <c r="E167" s="13"/>
      <c r="F167" s="30"/>
      <c r="G167" s="13"/>
      <c r="H167" s="22"/>
    </row>
    <row r="168" spans="1:8" x14ac:dyDescent="0.25">
      <c r="A168" s="15"/>
      <c r="B168" s="16"/>
      <c r="C168" s="16"/>
      <c r="D168" s="16"/>
      <c r="E168" s="16"/>
      <c r="F168" s="32"/>
      <c r="G168" s="13"/>
      <c r="H168" s="23"/>
    </row>
    <row r="169" spans="1:8" x14ac:dyDescent="0.25">
      <c r="A169" s="12"/>
      <c r="B169" s="13"/>
      <c r="C169" s="13"/>
      <c r="D169" s="13"/>
      <c r="E169" s="13"/>
      <c r="F169" s="30"/>
      <c r="G169" s="13"/>
      <c r="H169" s="22"/>
    </row>
    <row r="170" spans="1:8" x14ac:dyDescent="0.25">
      <c r="A170" s="15"/>
      <c r="B170" s="16"/>
      <c r="C170" s="16"/>
      <c r="D170" s="16"/>
      <c r="E170" s="16"/>
      <c r="F170" s="32"/>
      <c r="G170" s="13"/>
      <c r="H170" s="23"/>
    </row>
    <row r="171" spans="1:8" x14ac:dyDescent="0.25">
      <c r="A171" s="12"/>
      <c r="B171" s="13"/>
      <c r="C171" s="13"/>
      <c r="D171" s="13"/>
      <c r="E171" s="13"/>
      <c r="F171" s="30"/>
      <c r="G171" s="13"/>
      <c r="H171" s="22"/>
    </row>
    <row r="172" spans="1:8" x14ac:dyDescent="0.25">
      <c r="A172" s="15"/>
      <c r="B172" s="16"/>
      <c r="C172" s="16"/>
      <c r="D172" s="16"/>
      <c r="E172" s="16"/>
      <c r="F172" s="32"/>
      <c r="G172" s="13"/>
      <c r="H172" s="23"/>
    </row>
    <row r="173" spans="1:8" x14ac:dyDescent="0.25">
      <c r="A173" s="12"/>
      <c r="B173" s="13"/>
      <c r="C173" s="13"/>
      <c r="D173" s="13"/>
      <c r="E173" s="13"/>
      <c r="F173" s="30"/>
      <c r="G173" s="13"/>
      <c r="H173" s="22"/>
    </row>
    <row r="174" spans="1:8" x14ac:dyDescent="0.25">
      <c r="A174" s="2"/>
      <c r="B174" s="3"/>
      <c r="C174" s="3"/>
      <c r="D174" s="3"/>
      <c r="E174" s="3"/>
      <c r="F174" s="27"/>
      <c r="G174" s="13"/>
      <c r="H174" s="28"/>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FiltreAvancé">
                <anchor moveWithCells="1" sizeWithCells="1">
                  <from>
                    <xdr:col>8</xdr:col>
                    <xdr:colOff>285750</xdr:colOff>
                    <xdr:row>2</xdr:row>
                    <xdr:rowOff>57150</xdr:rowOff>
                  </from>
                  <to>
                    <xdr:col>9</xdr:col>
                    <xdr:colOff>723900</xdr:colOff>
                    <xdr:row>4</xdr:row>
                    <xdr:rowOff>57150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sheetPr>
  <dimension ref="B2:E7"/>
  <sheetViews>
    <sheetView workbookViewId="0">
      <selection activeCell="C20" sqref="C20"/>
    </sheetView>
  </sheetViews>
  <sheetFormatPr baseColWidth="10" defaultRowHeight="15" x14ac:dyDescent="0.25"/>
  <cols>
    <col min="2" max="2" width="24.42578125" bestFit="1" customWidth="1"/>
    <col min="3" max="3" width="17.42578125" customWidth="1"/>
    <col min="4" max="4" width="35.42578125" customWidth="1"/>
    <col min="5" max="5" width="25.85546875" customWidth="1"/>
  </cols>
  <sheetData>
    <row r="2" spans="2:5" ht="18.75" x14ac:dyDescent="0.3">
      <c r="B2" s="50"/>
      <c r="C2" s="51" t="s">
        <v>337</v>
      </c>
      <c r="D2" s="51" t="s">
        <v>338</v>
      </c>
      <c r="E2" s="50"/>
    </row>
    <row r="3" spans="2:5" ht="18.75" x14ac:dyDescent="0.3">
      <c r="B3" s="52" t="s">
        <v>336</v>
      </c>
      <c r="C3" s="53">
        <f t="array" ref="C3">MODE(IF(Récep°Mat°1°!G2:G189=TRUE,Récep°Mat°1°!C2:C189))</f>
        <v>6</v>
      </c>
      <c r="D3" s="51" t="str">
        <f>VLOOKUP(C3,Fournisseurs!A2:B21,2,0)</f>
        <v>LEGUMES ET TRADITION</v>
      </c>
      <c r="E3" s="50"/>
    </row>
    <row r="4" spans="2:5" ht="18.75" x14ac:dyDescent="0.3">
      <c r="B4" s="50"/>
      <c r="C4" s="50"/>
      <c r="D4" s="50"/>
      <c r="E4" s="50"/>
    </row>
    <row r="5" spans="2:5" ht="18.75" x14ac:dyDescent="0.3">
      <c r="B5" s="50"/>
      <c r="C5" s="50"/>
      <c r="D5" s="50"/>
      <c r="E5" s="50"/>
    </row>
    <row r="6" spans="2:5" ht="18.75" x14ac:dyDescent="0.3">
      <c r="B6" s="50"/>
      <c r="C6" s="51" t="s">
        <v>337</v>
      </c>
      <c r="D6" s="51" t="s">
        <v>1</v>
      </c>
      <c r="E6" s="51" t="s">
        <v>340</v>
      </c>
    </row>
    <row r="7" spans="2:5" ht="18.75" x14ac:dyDescent="0.3">
      <c r="B7" s="52" t="s">
        <v>339</v>
      </c>
      <c r="C7" s="51">
        <f t="array" ref="C7">MODE(IF(Récep°Mat°1°!G2:G189=TRUE,Récep°Mat°1°!D2:D189))</f>
        <v>2</v>
      </c>
      <c r="D7" s="51" t="str">
        <f>VLOOKUP(C7,Salariés!A2:B25,2,0)</f>
        <v>PAQUET</v>
      </c>
      <c r="E7" s="51" t="str">
        <f>VLOOKUP(C7,Salariés!A2:D25,4,0)</f>
        <v>Anne-Marie</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3</vt:i4>
      </vt:variant>
    </vt:vector>
  </HeadingPairs>
  <TitlesOfParts>
    <vt:vector size="19" baseType="lpstr">
      <vt:lpstr>Listes</vt:lpstr>
      <vt:lpstr>Fournisseurs</vt:lpstr>
      <vt:lpstr>Salariés</vt:lpstr>
      <vt:lpstr>Mat°1°</vt:lpstr>
      <vt:lpstr>Prod°Finis</vt:lpstr>
      <vt:lpstr>Prix-Mat°Prem-Fourn</vt:lpstr>
      <vt:lpstr>Mat1°-Prod Finis</vt:lpstr>
      <vt:lpstr>Récep°Mat°1°</vt:lpstr>
      <vt:lpstr>Motifs</vt:lpstr>
      <vt:lpstr>Ventes_clients</vt:lpstr>
      <vt:lpstr>TCD1</vt:lpstr>
      <vt:lpstr>TCD4</vt:lpstr>
      <vt:lpstr>Filtreavancé</vt:lpstr>
      <vt:lpstr>Ex13</vt:lpstr>
      <vt:lpstr>Feuil1</vt:lpstr>
      <vt:lpstr>Feuil2</vt:lpstr>
      <vt:lpstr>CodeMatPrem</vt:lpstr>
      <vt:lpstr>Filtreavancé!Criteres</vt:lpstr>
      <vt:lpstr>Filtreavancé!Extraire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 Duchez</dc:creator>
  <cp:lastModifiedBy>Oussama</cp:lastModifiedBy>
  <dcterms:created xsi:type="dcterms:W3CDTF">2014-03-25T08:16:15Z</dcterms:created>
  <dcterms:modified xsi:type="dcterms:W3CDTF">2015-09-23T09:37:41Z</dcterms:modified>
</cp:coreProperties>
</file>