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X:\IMPOTS\"/>
    </mc:Choice>
  </mc:AlternateContent>
  <bookViews>
    <workbookView xWindow="0" yWindow="0" windowWidth="28800" windowHeight="12435"/>
  </bookViews>
  <sheets>
    <sheet name="DASHBOARD" sheetId="4" r:id="rId1"/>
    <sheet name="SAISIES" sheetId="1" r:id="rId2"/>
    <sheet name="DATABASE" sheetId="3" state="hidden" r:id="rId3"/>
  </sheets>
  <definedNames>
    <definedName name="_EmptyCell">""</definedName>
    <definedName name="_xlnm.Print_Area" localSheetId="1">SAISIES!$A$1:$H$19</definedName>
  </definedNames>
  <calcPr calcId="152511"/>
  <pivotCaches>
    <pivotCache cacheId="9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R5" i="4" l="1"/>
  <c r="R6" i="4"/>
  <c r="R7" i="4"/>
  <c r="R8" i="4"/>
  <c r="R9" i="4"/>
  <c r="R10" i="4"/>
  <c r="R11" i="4"/>
  <c r="R12" i="4"/>
  <c r="R13" i="4"/>
  <c r="R14" i="4"/>
  <c r="R15" i="4"/>
  <c r="R16" i="4"/>
  <c r="R17" i="4"/>
  <c r="R18" i="4"/>
  <c r="R4" i="4"/>
  <c r="S5" i="4"/>
  <c r="S6" i="4"/>
  <c r="S7" i="4"/>
  <c r="S8" i="4"/>
  <c r="S9" i="4"/>
  <c r="S10" i="4"/>
  <c r="S11" i="4"/>
  <c r="S12" i="4"/>
  <c r="S13" i="4"/>
  <c r="S14" i="4"/>
  <c r="S15" i="4"/>
  <c r="S16" i="4"/>
  <c r="S17" i="4"/>
  <c r="S18" i="4"/>
  <c r="S4" i="4"/>
  <c r="J3" i="1"/>
  <c r="J4" i="1"/>
  <c r="J5" i="1"/>
  <c r="J6" i="1"/>
  <c r="J7" i="1"/>
  <c r="J8" i="1"/>
  <c r="J9" i="1"/>
  <c r="J10" i="1"/>
  <c r="J11" i="1"/>
  <c r="J12" i="1"/>
  <c r="G12" i="1" l="1"/>
  <c r="G10" i="1"/>
  <c r="G8" i="1"/>
  <c r="G7" i="1"/>
  <c r="G6" i="1"/>
  <c r="G3" i="1"/>
  <c r="H3" i="1" s="1"/>
  <c r="G4" i="1"/>
  <c r="H4" i="1" s="1"/>
  <c r="G5" i="1" l="1"/>
  <c r="H5" i="1" s="1"/>
  <c r="H6" i="1"/>
  <c r="H7" i="1"/>
  <c r="H8" i="1"/>
  <c r="G9" i="1"/>
  <c r="H9" i="1" s="1"/>
  <c r="H10" i="1"/>
  <c r="G11" i="1"/>
  <c r="H11" i="1" s="1"/>
  <c r="H12" i="1"/>
</calcChain>
</file>

<file path=xl/sharedStrings.xml><?xml version="1.0" encoding="utf-8"?>
<sst xmlns="http://schemas.openxmlformats.org/spreadsheetml/2006/main" count="135" uniqueCount="56">
  <si>
    <t>NIU</t>
  </si>
  <si>
    <t>REEL</t>
  </si>
  <si>
    <t>SIMPLIFIE</t>
  </si>
  <si>
    <t>LIBERATOIRE</t>
  </si>
  <si>
    <t>Total général</t>
  </si>
  <si>
    <t>OK</t>
  </si>
  <si>
    <t>COMPANY</t>
  </si>
  <si>
    <t>M059300000567Q</t>
  </si>
  <si>
    <t>M039900009601D</t>
  </si>
  <si>
    <t>M041411616458T</t>
  </si>
  <si>
    <t>M111712669030W</t>
  </si>
  <si>
    <t>M021912756000B</t>
  </si>
  <si>
    <t>M012416373243L</t>
  </si>
  <si>
    <t>M021912755993A</t>
  </si>
  <si>
    <t>M010900028387X</t>
  </si>
  <si>
    <t>M022118499606A</t>
  </si>
  <si>
    <t>M052116245003E</t>
  </si>
  <si>
    <t>TRAQUEUR D'ACF GROUPE JET</t>
  </si>
  <si>
    <t>ONBL</t>
  </si>
  <si>
    <t>ENTREPRISE</t>
  </si>
  <si>
    <t>REGIME</t>
  </si>
  <si>
    <t>ACF DISPO</t>
  </si>
  <si>
    <t>DATE EXPIRATION</t>
  </si>
  <si>
    <t>JOURS RESTANTS</t>
  </si>
  <si>
    <t>ALERTES</t>
  </si>
  <si>
    <t>OUI</t>
  </si>
  <si>
    <t>NON</t>
  </si>
  <si>
    <t>générée à payer</t>
  </si>
  <si>
    <t>Commentaires</t>
  </si>
  <si>
    <t>AMR (2022)</t>
  </si>
  <si>
    <t>Attente mutation</t>
  </si>
  <si>
    <t>DELAI (JRS)</t>
  </si>
  <si>
    <t>TCD GENERAL</t>
  </si>
  <si>
    <t>ACF VALIDES</t>
  </si>
  <si>
    <t>ACF &lt; 10 JOURS RESTANTS</t>
  </si>
  <si>
    <t>NBRE ACF</t>
  </si>
  <si>
    <t>GRAPHIQUE EN ALERTE/OK</t>
  </si>
  <si>
    <t>ACF EXPIRÉE OU LITIGIEUSE</t>
  </si>
  <si>
    <t>DOCUMENT</t>
  </si>
  <si>
    <t>ACF</t>
  </si>
  <si>
    <t>Caution!</t>
  </si>
  <si>
    <t>Expirée</t>
  </si>
  <si>
    <t>Données !</t>
  </si>
  <si>
    <t>SOCIETE TEST 01</t>
  </si>
  <si>
    <t>SOCIETE TEST 02</t>
  </si>
  <si>
    <t>SOCIETE TEST 03</t>
  </si>
  <si>
    <t>SOCIETE TEST 04</t>
  </si>
  <si>
    <t>SOCIETE TEST 05</t>
  </si>
  <si>
    <t>SOCIETE TEST 06</t>
  </si>
  <si>
    <t>SOCIETE TEST 07</t>
  </si>
  <si>
    <t>SOCIETE TEST 08</t>
  </si>
  <si>
    <t>SOCIETE TEST 09</t>
  </si>
  <si>
    <t>SOCIETE TEST 10</t>
  </si>
  <si>
    <t>Email</t>
  </si>
  <si>
    <t xml:space="preserve"> JOURS RESTANTS</t>
  </si>
  <si>
    <t>PLAGE A FILTRE, COPIER ET COLLER DANS OUTLOOK A l'email à droite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</si>
</sst>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theme="1"/>
      <name val="Calibri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/>
      <bottom style="thin">
        <color theme="4" tint="0.3999755851924192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31"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0" fillId="0" borderId="2" xfId="0" applyBorder="1"/>
    <xf numFmtId="0" fontId="0" fillId="0" borderId="7" xfId="0" applyBorder="1"/>
    <xf numFmtId="14" fontId="0" fillId="0" borderId="7" xfId="0" applyNumberFormat="1" applyBorder="1"/>
    <xf numFmtId="0" fontId="1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1" xfId="0" applyNumberFormat="1" applyBorder="1" applyAlignment="1">
      <alignment horizontal="center" vertical="center"/>
    </xf>
    <xf numFmtId="0" fontId="0" fillId="0" borderId="7" xfId="0" applyNumberFormat="1" applyBorder="1" applyAlignment="1">
      <alignment horizontal="center" vertical="center"/>
    </xf>
    <xf numFmtId="0" fontId="4" fillId="0" borderId="0" xfId="0" applyFont="1"/>
    <xf numFmtId="1" fontId="1" fillId="0" borderId="6" xfId="0" applyNumberFormat="1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1" fontId="0" fillId="0" borderId="0" xfId="0" applyNumberFormat="1" applyAlignment="1">
      <alignment horizontal="center"/>
    </xf>
    <xf numFmtId="1" fontId="0" fillId="0" borderId="3" xfId="0" applyNumberFormat="1" applyBorder="1" applyAlignment="1">
      <alignment horizontal="center"/>
    </xf>
    <xf numFmtId="1" fontId="0" fillId="0" borderId="8" xfId="0" applyNumberFormat="1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0" xfId="0" applyAlignment="1">
      <alignment horizontal="left" indent="1"/>
    </xf>
    <xf numFmtId="0" fontId="2" fillId="0" borderId="0" xfId="0" applyFont="1" applyAlignment="1">
      <alignment horizontal="center"/>
    </xf>
    <xf numFmtId="0" fontId="5" fillId="0" borderId="5" xfId="0" applyFont="1" applyBorder="1" applyAlignment="1">
      <alignment horizontal="center" vertical="center" wrapText="1"/>
    </xf>
    <xf numFmtId="0" fontId="6" fillId="0" borderId="0" xfId="1"/>
    <xf numFmtId="0" fontId="1" fillId="2" borderId="9" xfId="0" applyFont="1" applyFill="1" applyBorder="1"/>
  </cellXfs>
  <cellStyles count="2">
    <cellStyle name="Lien hypertexte" xfId="1" builtinId="8"/>
    <cellStyle name="Normal" xfId="0" builtinId="0"/>
  </cellStyles>
  <dxfs count="17">
    <dxf>
      <numFmt numFmtId="0" formatCode="General"/>
    </dxf>
    <dxf>
      <numFmt numFmtId="0" formatCode="General"/>
      <alignment horizontal="center" vertical="center" textRotation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" formatCode="0"/>
      <alignment horizontal="center" textRotation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color theme="9" tint="-0.499984740745262"/>
      </font>
      <fill>
        <patternFill>
          <bgColor theme="9" tint="0.79998168889431442"/>
        </patternFill>
      </fill>
    </dxf>
    <dxf>
      <font>
        <b/>
        <i val="0"/>
        <color theme="5" tint="-0.24994659260841701"/>
      </font>
      <fill>
        <patternFill>
          <bgColor rgb="FFFFFF00"/>
        </patternFill>
      </fill>
    </dxf>
    <dxf>
      <font>
        <b/>
        <i val="0"/>
        <color rgb="FFC00000"/>
      </font>
      <fill>
        <patternFill>
          <bgColor rgb="FFFFB9B9"/>
        </patternFill>
      </fill>
    </dxf>
    <dxf>
      <font>
        <b/>
        <i/>
        <color rgb="FFC00000"/>
      </font>
    </dxf>
  </dxfs>
  <tableStyles count="0" defaultTableStyle="TableStyleMedium2" defaultPivotStyle="PivotStyleLight16"/>
  <colors>
    <mruColors>
      <color rgb="FFFFB9B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17/10/relationships/person" Target="persons/perso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[TABLE TEST.xlsx]DASHBOARD!Tableau croisé dynamique7</c:name>
    <c:fmtId val="0"/>
  </c:pivotSource>
  <c:chart>
    <c:title>
      <c:tx>
        <c:strRef>
          <c:f>DASHBOARD!$M$1</c:f>
          <c:strCache>
            <c:ptCount val="1"/>
            <c:pt idx="0">
              <c:v>GRAPHIQUE EN ALERTE/OK</c:v>
            </c:pt>
          </c:strCache>
        </c:strRef>
      </c:tx>
      <c:layout>
        <c:manualLayout>
          <c:xMode val="edge"/>
          <c:yMode val="edge"/>
          <c:x val="3.8250593862441375E-2"/>
          <c:y val="2.7777758881651675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2000" b="1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rgbClr val="C00000"/>
          </a:solidFill>
          <a:ln w="19050">
            <a:solidFill>
              <a:schemeClr val="lt1"/>
            </a:solidFill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2000" b="1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6">
              <a:lumMod val="50000"/>
            </a:schemeClr>
          </a:solidFill>
          <a:ln w="19050">
            <a:solidFill>
              <a:schemeClr val="lt1"/>
            </a:solidFill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2000" b="1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4">
              <a:lumMod val="60000"/>
              <a:lumOff val="40000"/>
            </a:schemeClr>
          </a:solidFill>
          <a:ln w="19050">
            <a:solidFill>
              <a:schemeClr val="lt1"/>
            </a:solidFill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2000" b="1" i="0" u="none" strike="noStrike" kern="1200" baseline="0">
                  <a:solidFill>
                    <a:srgbClr val="C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5"/>
        <c:spPr>
          <a:solidFill>
            <a:schemeClr val="accent6"/>
          </a:solidFill>
          <a:ln w="19050">
            <a:solidFill>
              <a:schemeClr val="lt1"/>
            </a:solidFill>
          </a:ln>
          <a:effectLst>
            <a:glow rad="139700">
              <a:schemeClr val="accent6">
                <a:satMod val="175000"/>
                <a:alpha val="40000"/>
              </a:schemeClr>
            </a:glow>
          </a:effectLst>
          <a:scene3d>
            <a:camera prst="orthographicFront"/>
            <a:lightRig rig="threePt" dir="t"/>
          </a:scene3d>
          <a:sp3d>
            <a:bevelT w="152400" h="50800" prst="softRound"/>
          </a:sp3d>
        </c:spPr>
      </c:pivotFmt>
      <c:pivotFmt>
        <c:idx val="6"/>
        <c:spPr>
          <a:noFill/>
          <a:ln w="19050">
            <a:noFill/>
          </a:ln>
          <a:effectLst/>
        </c:spPr>
      </c:pivotFmt>
      <c:pivotFmt>
        <c:idx val="7"/>
        <c:spPr>
          <a:solidFill>
            <a:schemeClr val="accent1"/>
          </a:solidFill>
          <a:ln w="19050">
            <a:solidFill>
              <a:schemeClr val="lt1"/>
            </a:solidFill>
          </a:ln>
          <a:effectLst>
            <a:glow rad="139700">
              <a:schemeClr val="accent4">
                <a:satMod val="175000"/>
                <a:alpha val="40000"/>
              </a:schemeClr>
            </a:glow>
          </a:effectLst>
          <a:scene3d>
            <a:camera prst="orthographicFront"/>
            <a:lightRig rig="threePt" dir="t"/>
          </a:scene3d>
          <a:sp3d>
            <a:bevelT/>
          </a:sp3d>
        </c:spPr>
      </c:pivotFmt>
      <c:pivotFmt>
        <c:idx val="8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</c:pivotFmts>
    <c:plotArea>
      <c:layout>
        <c:manualLayout>
          <c:layoutTarget val="inner"/>
          <c:xMode val="edge"/>
          <c:yMode val="edge"/>
          <c:x val="0.19836624830248886"/>
          <c:y val="6.0896337699337777E-2"/>
          <c:w val="0.45809087089171857"/>
          <c:h val="0.87847428780034231"/>
        </c:manualLayout>
      </c:layout>
      <c:pieChart>
        <c:varyColors val="1"/>
        <c:ser>
          <c:idx val="0"/>
          <c:order val="0"/>
          <c:tx>
            <c:strRef>
              <c:f>DASHBOARD!$M$1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>
                <a:glow rad="139700">
                  <a:schemeClr val="accent6">
                    <a:satMod val="175000"/>
                    <a:alpha val="40000"/>
                  </a:schemeClr>
                </a:glow>
              </a:effectLst>
              <a:scene3d>
                <a:camera prst="orthographicFront"/>
                <a:lightRig rig="threePt" dir="t"/>
              </a:scene3d>
              <a:sp3d>
                <a:bevelT w="152400" h="50800" prst="softRound"/>
              </a:sp3d>
            </c:spPr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>
                <a:glow rad="139700">
                  <a:schemeClr val="accent4">
                    <a:satMod val="175000"/>
                    <a:alpha val="40000"/>
                  </a:schemeClr>
                </a:glow>
              </a:effectLst>
              <a:scene3d>
                <a:camera prst="orthographicFront"/>
                <a:lightRig rig="threePt" dir="t"/>
              </a:scene3d>
              <a:sp3d>
                <a:bevelT/>
              </a:sp3d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DASHBOARD!$M$1</c:f>
              <c:strCache>
                <c:ptCount val="4"/>
                <c:pt idx="0">
                  <c:v>OK</c:v>
                </c:pt>
                <c:pt idx="1">
                  <c:v>Expirée</c:v>
                </c:pt>
                <c:pt idx="2">
                  <c:v>Données !</c:v>
                </c:pt>
                <c:pt idx="3">
                  <c:v>Caution!</c:v>
                </c:pt>
              </c:strCache>
            </c:strRef>
          </c:cat>
          <c:val>
            <c:numRef>
              <c:f>DASHBOARD!$M$1</c:f>
              <c:numCache>
                <c:formatCode>General</c:formatCode>
                <c:ptCount val="4"/>
                <c:pt idx="0">
                  <c:v>2</c:v>
                </c:pt>
                <c:pt idx="1">
                  <c:v>5</c:v>
                </c:pt>
                <c:pt idx="2">
                  <c:v>2</c:v>
                </c:pt>
                <c:pt idx="3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10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noFill/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Series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[TABLE TEST.xlsx]DASHBOARD!Tableau croisé dynamique1</c:name>
    <c:fmtId val="7"/>
  </c:pivotSource>
  <c:chart>
    <c:title>
      <c:tx>
        <c:strRef>
          <c:f>DASHBOARD!$P$1</c:f>
          <c:strCache>
            <c:ptCount val="1"/>
            <c:pt idx="0">
              <c:v>PLAGE A FILTRE, COPIER ET COLLER DANS OUTLOOK A l'email à droite</c:v>
            </c:pt>
          </c:strCache>
        </c:strRef>
      </c:tx>
      <c:layout>
        <c:manualLayout>
          <c:xMode val="edge"/>
          <c:yMode val="edge"/>
          <c:x val="4.3534558180227459E-2"/>
          <c:y val="2.7777777777777776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2000" b="1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rgbClr val="C00000"/>
          </a:solidFill>
          <a:ln w="19050">
            <a:solidFill>
              <a:schemeClr val="lt1"/>
            </a:solidFill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2000" b="1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6">
              <a:lumMod val="50000"/>
            </a:schemeClr>
          </a:solidFill>
          <a:ln w="19050">
            <a:solidFill>
              <a:schemeClr val="lt1"/>
            </a:solidFill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2000" b="1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4">
              <a:lumMod val="60000"/>
              <a:lumOff val="40000"/>
            </a:schemeClr>
          </a:solidFill>
          <a:ln w="19050">
            <a:solidFill>
              <a:schemeClr val="lt1"/>
            </a:solidFill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2000" b="1" i="0" u="none" strike="noStrike" kern="1200" baseline="0">
                  <a:solidFill>
                    <a:srgbClr val="C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</c:pivotFmt>
      <c:pivotFmt>
        <c:idx val="5"/>
        <c:spPr>
          <a:solidFill>
            <a:schemeClr val="accent6"/>
          </a:solidFill>
          <a:ln w="19050">
            <a:solidFill>
              <a:schemeClr val="lt1"/>
            </a:solidFill>
          </a:ln>
          <a:effectLst>
            <a:glow rad="139700">
              <a:schemeClr val="accent6">
                <a:satMod val="175000"/>
                <a:alpha val="40000"/>
              </a:schemeClr>
            </a:glow>
          </a:effectLst>
          <a:scene3d>
            <a:camera prst="orthographicFront"/>
            <a:lightRig rig="threePt" dir="t"/>
          </a:scene3d>
          <a:sp3d>
            <a:bevelT w="152400" h="50800" prst="softRound"/>
          </a:sp3d>
        </c:spPr>
      </c:pivotFmt>
      <c:pivotFmt>
        <c:idx val="6"/>
        <c:spPr>
          <a:noFill/>
          <a:ln w="19050">
            <a:noFill/>
          </a:ln>
          <a:effectLst/>
        </c:spPr>
      </c:pivotFmt>
      <c:pivotFmt>
        <c:idx val="7"/>
        <c:spPr>
          <a:solidFill>
            <a:schemeClr val="accent4"/>
          </a:solidFill>
          <a:ln w="19050">
            <a:solidFill>
              <a:schemeClr val="lt1"/>
            </a:solidFill>
          </a:ln>
          <a:effectLst>
            <a:glow rad="139700">
              <a:schemeClr val="accent4">
                <a:satMod val="175000"/>
                <a:alpha val="40000"/>
              </a:schemeClr>
            </a:glow>
          </a:effectLst>
          <a:scene3d>
            <a:camera prst="orthographicFront"/>
            <a:lightRig rig="threePt" dir="t"/>
          </a:scene3d>
          <a:sp3d>
            <a:bevelT/>
          </a:sp3d>
        </c:spPr>
      </c:pivotFmt>
      <c:pivotFmt>
        <c:idx val="8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</c:pivotFmt>
      <c:pivotFmt>
        <c:idx val="9"/>
        <c:spPr>
          <a:solidFill>
            <a:schemeClr val="accent6"/>
          </a:solidFill>
          <a:ln w="19050">
            <a:solidFill>
              <a:schemeClr val="lt1"/>
            </a:solidFill>
          </a:ln>
          <a:effectLst>
            <a:glow rad="139700">
              <a:schemeClr val="accent6">
                <a:satMod val="175000"/>
                <a:alpha val="40000"/>
              </a:schemeClr>
            </a:glow>
          </a:effectLst>
          <a:scene3d>
            <a:camera prst="orthographicFront"/>
            <a:lightRig rig="threePt" dir="t"/>
          </a:scene3d>
          <a:sp3d>
            <a:bevelT w="152400" h="50800" prst="softRound"/>
          </a:sp3d>
        </c:spPr>
      </c:pivotFmt>
      <c:pivotFmt>
        <c:idx val="10"/>
        <c:spPr>
          <a:solidFill>
            <a:schemeClr val="accent4"/>
          </a:solidFill>
          <a:ln w="19050">
            <a:solidFill>
              <a:schemeClr val="lt1"/>
            </a:solidFill>
          </a:ln>
          <a:effectLst>
            <a:glow rad="139700">
              <a:schemeClr val="accent4">
                <a:satMod val="175000"/>
                <a:alpha val="40000"/>
              </a:schemeClr>
            </a:glow>
          </a:effectLst>
          <a:scene3d>
            <a:camera prst="orthographicFront"/>
            <a:lightRig rig="threePt" dir="t"/>
          </a:scene3d>
          <a:sp3d>
            <a:bevelT/>
          </a:sp3d>
        </c:spPr>
      </c:pivotFmt>
      <c:pivotFmt>
        <c:idx val="1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</c:pivotFmt>
      <c:pivotFmt>
        <c:idx val="12"/>
        <c:spPr>
          <a:solidFill>
            <a:schemeClr val="accent6"/>
          </a:solidFill>
          <a:ln w="19050">
            <a:solidFill>
              <a:schemeClr val="lt1"/>
            </a:solidFill>
          </a:ln>
          <a:effectLst>
            <a:glow rad="139700">
              <a:schemeClr val="accent6">
                <a:satMod val="175000"/>
                <a:alpha val="40000"/>
              </a:schemeClr>
            </a:glow>
          </a:effectLst>
          <a:scene3d>
            <a:camera prst="orthographicFront"/>
            <a:lightRig rig="threePt" dir="t"/>
          </a:scene3d>
          <a:sp3d>
            <a:bevelT w="152400" h="50800" prst="softRound"/>
          </a:sp3d>
        </c:spPr>
      </c:pivotFmt>
      <c:pivotFmt>
        <c:idx val="13"/>
        <c:spPr>
          <a:solidFill>
            <a:schemeClr val="accent4"/>
          </a:solidFill>
          <a:ln w="19050">
            <a:solidFill>
              <a:schemeClr val="lt1"/>
            </a:solidFill>
          </a:ln>
          <a:effectLst>
            <a:glow rad="139700">
              <a:schemeClr val="accent4">
                <a:satMod val="175000"/>
                <a:alpha val="40000"/>
              </a:schemeClr>
            </a:glow>
          </a:effectLst>
          <a:scene3d>
            <a:camera prst="orthographicFront"/>
            <a:lightRig rig="threePt" dir="t"/>
          </a:scene3d>
          <a:sp3d>
            <a:bevelT/>
          </a:sp3d>
        </c:spPr>
      </c:pivotFmt>
      <c:pivotFmt>
        <c:idx val="1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15"/>
        <c:spPr>
          <a:solidFill>
            <a:schemeClr val="accent6"/>
          </a:solidFill>
          <a:ln w="19050">
            <a:solidFill>
              <a:schemeClr val="lt1"/>
            </a:solidFill>
          </a:ln>
          <a:effectLst>
            <a:glow rad="139700">
              <a:schemeClr val="accent6">
                <a:satMod val="175000"/>
                <a:alpha val="40000"/>
              </a:schemeClr>
            </a:glow>
          </a:effectLst>
          <a:scene3d>
            <a:camera prst="orthographicFront"/>
            <a:lightRig rig="threePt" dir="t"/>
          </a:scene3d>
          <a:sp3d>
            <a:bevelT w="152400" h="50800" prst="softRound"/>
          </a:sp3d>
        </c:spPr>
      </c:pivotFmt>
      <c:pivotFmt>
        <c:idx val="16"/>
        <c:spPr>
          <a:solidFill>
            <a:schemeClr val="accent4"/>
          </a:solidFill>
          <a:ln w="19050">
            <a:solidFill>
              <a:schemeClr val="lt1"/>
            </a:solidFill>
          </a:ln>
          <a:effectLst>
            <a:glow rad="139700">
              <a:schemeClr val="accent4">
                <a:satMod val="175000"/>
                <a:alpha val="40000"/>
              </a:schemeClr>
            </a:glow>
          </a:effectLst>
          <a:scene3d>
            <a:camera prst="orthographicFront"/>
            <a:lightRig rig="threePt" dir="t"/>
          </a:scene3d>
          <a:sp3d>
            <a:bevelT/>
          </a:sp3d>
        </c:spPr>
      </c:pivotFmt>
      <c:pivotFmt>
        <c:idx val="17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8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9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5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6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7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8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9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</c:pivotFmt>
    </c:pivotFmts>
    <c:plotArea>
      <c:layout>
        <c:manualLayout>
          <c:layoutTarget val="inner"/>
          <c:xMode val="edge"/>
          <c:yMode val="edge"/>
          <c:x val="9.5361878048505738E-2"/>
          <c:y val="0.21515404528501239"/>
          <c:w val="0.45809087089171857"/>
          <c:h val="0.87847428780034231"/>
        </c:manualLayout>
      </c:layout>
      <c:pieChart>
        <c:varyColors val="1"/>
        <c:ser>
          <c:idx val="0"/>
          <c:order val="0"/>
          <c:tx>
            <c:strRef>
              <c:f>DASHBOARD!$P$1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multiLvlStrRef>
              <c:f>DASHBOARD!$P$1</c:f>
              <c:multiLvlStrCache>
                <c:ptCount val="10"/>
                <c:lvl>
                  <c:pt idx="0">
                    <c:v>SOCIETE TEST 05</c:v>
                  </c:pt>
                  <c:pt idx="1">
                    <c:v>SOCIETE TEST 10</c:v>
                  </c:pt>
                  <c:pt idx="2">
                    <c:v>SOCIETE TEST 02</c:v>
                  </c:pt>
                  <c:pt idx="3">
                    <c:v>SOCIETE TEST 04</c:v>
                  </c:pt>
                  <c:pt idx="4">
                    <c:v>SOCIETE TEST 06</c:v>
                  </c:pt>
                  <c:pt idx="5">
                    <c:v>SOCIETE TEST 08</c:v>
                  </c:pt>
                  <c:pt idx="6">
                    <c:v>SOCIETE TEST 09</c:v>
                  </c:pt>
                  <c:pt idx="7">
                    <c:v>SOCIETE TEST 03</c:v>
                  </c:pt>
                  <c:pt idx="8">
                    <c:v>SOCIETE TEST 07</c:v>
                  </c:pt>
                  <c:pt idx="9">
                    <c:v>SOCIETE TEST 01</c:v>
                  </c:pt>
                </c:lvl>
                <c:lvl>
                  <c:pt idx="0">
                    <c:v>OK</c:v>
                  </c:pt>
                  <c:pt idx="2">
                    <c:v>Expirée</c:v>
                  </c:pt>
                  <c:pt idx="7">
                    <c:v>Données !</c:v>
                  </c:pt>
                  <c:pt idx="9">
                    <c:v>Caution!</c:v>
                  </c:pt>
                </c:lvl>
              </c:multiLvlStrCache>
            </c:multiLvlStrRef>
          </c:cat>
          <c:val>
            <c:numRef>
              <c:f>DASHBOARD!$P$1</c:f>
              <c:numCache>
                <c:formatCode>General</c:formatCode>
                <c:ptCount val="10"/>
                <c:pt idx="0">
                  <c:v>65</c:v>
                </c:pt>
                <c:pt idx="1">
                  <c:v>80</c:v>
                </c:pt>
                <c:pt idx="2">
                  <c:v>-1</c:v>
                </c:pt>
                <c:pt idx="3">
                  <c:v>-76</c:v>
                </c:pt>
                <c:pt idx="4">
                  <c:v>-57</c:v>
                </c:pt>
                <c:pt idx="5">
                  <c:v>-1</c:v>
                </c:pt>
                <c:pt idx="6">
                  <c:v>-1</c:v>
                </c:pt>
                <c:pt idx="7">
                  <c:v>0</c:v>
                </c:pt>
                <c:pt idx="8">
                  <c:v>0</c:v>
                </c:pt>
                <c:pt idx="9">
                  <c:v>7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57556516278838643"/>
          <c:y val="4.2380036129459148E-2"/>
          <c:w val="0.41066547404466008"/>
          <c:h val="0.9303670637723106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5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noFill/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Series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581027</xdr:colOff>
      <xdr:row>14</xdr:row>
      <xdr:rowOff>114300</xdr:rowOff>
    </xdr:from>
    <xdr:to>
      <xdr:col>13</xdr:col>
      <xdr:colOff>361951</xdr:colOff>
      <xdr:row>39</xdr:row>
      <xdr:rowOff>57150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47625</xdr:colOff>
      <xdr:row>14</xdr:row>
      <xdr:rowOff>109536</xdr:rowOff>
    </xdr:from>
    <xdr:to>
      <xdr:col>5</xdr:col>
      <xdr:colOff>485775</xdr:colOff>
      <xdr:row>32</xdr:row>
      <xdr:rowOff>114299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artial Mbougang" refreshedDate="45840.573844328705" createdVersion="5" refreshedVersion="5" minRefreshableVersion="3" recordCount="10">
  <cacheSource type="worksheet">
    <worksheetSource name="Tableau1"/>
  </cacheSource>
  <cacheFields count="10">
    <cacheField name="ENTREPRISE" numFmtId="0">
      <sharedItems count="25">
        <s v="SOCIETE TEST 01"/>
        <s v="SOCIETE TEST 02"/>
        <s v="SOCIETE TEST 03"/>
        <s v="SOCIETE TEST 04"/>
        <s v="SOCIETE TEST 05"/>
        <s v="SOCIETE TEST 06"/>
        <s v="SOCIETE TEST 07"/>
        <s v="SOCIETE TEST 08"/>
        <s v="SOCIETE TEST 09"/>
        <s v="SOCIETE TEST 10"/>
        <s v="CFPM JET" u="1"/>
        <s v="JET&amp;BM SARL" u="1"/>
        <s v="CAPI CAMEROUN S.A" u="1"/>
        <s v="ITMS SARL" u="1"/>
        <s v="JET &amp; BM SARL" u="1"/>
        <s v="GIC COPACAM S.A." u="1"/>
        <s v="SCI JET" u="1"/>
        <s v="JET INDUSTRY S.A" u="1"/>
        <s v="CFPM " u="1"/>
        <s v="JET INVESTMENT SARL" u="1"/>
        <s v="KENZO AND CO. LTD SARL" u="1"/>
        <s v="CAPI CAMEROUN S.A." u="1"/>
        <s v="GIC COPACAM S.A" u="1"/>
        <s v="EVORA-T IMMO" u="1"/>
        <s v="JET INDUSTRY S.A." u="1"/>
      </sharedItems>
    </cacheField>
    <cacheField name="NIU" numFmtId="0">
      <sharedItems/>
    </cacheField>
    <cacheField name="DOCUMENT" numFmtId="0">
      <sharedItems/>
    </cacheField>
    <cacheField name="REGIME" numFmtId="0">
      <sharedItems/>
    </cacheField>
    <cacheField name="ACF DISPO" numFmtId="0">
      <sharedItems/>
    </cacheField>
    <cacheField name="DATE EXPIRATION" numFmtId="14">
      <sharedItems containsNonDate="0" containsDate="1" containsString="0" containsBlank="1" minDate="2025-04-17T00:00:00" maxDate="2025-09-21T00:00:00"/>
    </cacheField>
    <cacheField name="JOURS RESTANTS" numFmtId="1">
      <sharedItems containsMixedTypes="1" containsNumber="1" containsInteger="1" minValue="-76" maxValue="80"/>
    </cacheField>
    <cacheField name="ALERTES" numFmtId="0">
      <sharedItems count="4">
        <s v="Caution!"/>
        <s v="Expirée"/>
        <s v="Données !"/>
        <s v="OK"/>
      </sharedItems>
    </cacheField>
    <cacheField name="Commentaires" numFmtId="0">
      <sharedItems containsBlank="1"/>
    </cacheField>
    <cacheField name="Email" numFmtId="0">
      <sharedItems count="10">
        <s v="mail1@emailtest.com"/>
        <s v="mail2@emailtest.com"/>
        <s v="mail3@emailtest.com"/>
        <s v="mail4@emailtest.com"/>
        <s v="mail5@emailtest.com"/>
        <s v="mail6@emailtest.com"/>
        <s v="mail7@emailtest.com"/>
        <s v="mail8@emailtest.com"/>
        <s v="mail9@emailtest.com"/>
        <s v="mail10@emailtest.com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x v="0"/>
    <s v="M059300000567Q"/>
    <s v="ACF"/>
    <s v="REEL"/>
    <s v="OUI"/>
    <d v="2025-07-09T00:00:00"/>
    <n v="7"/>
    <x v="0"/>
    <m/>
    <x v="0"/>
  </r>
  <r>
    <x v="1"/>
    <s v="M039900009601D"/>
    <s v="ACF"/>
    <s v="REEL"/>
    <s v="OUI"/>
    <d v="2025-07-01T00:00:00"/>
    <n v="-1"/>
    <x v="1"/>
    <s v="générée à payer"/>
    <x v="1"/>
  </r>
  <r>
    <x v="2"/>
    <s v="M041411616458T"/>
    <s v="ACF"/>
    <s v="REEL"/>
    <s v="NON"/>
    <m/>
    <s v=""/>
    <x v="2"/>
    <s v="Attente mutation"/>
    <x v="2"/>
  </r>
  <r>
    <x v="3"/>
    <s v="M111712669030W"/>
    <s v="ACF"/>
    <s v="SIMPLIFIE"/>
    <s v="OUI"/>
    <d v="2025-04-17T00:00:00"/>
    <n v="-76"/>
    <x v="1"/>
    <m/>
    <x v="3"/>
  </r>
  <r>
    <x v="4"/>
    <s v="M021912756000B"/>
    <s v="ACF"/>
    <s v="SIMPLIFIE"/>
    <s v="OUI"/>
    <d v="2025-09-05T00:00:00"/>
    <n v="65"/>
    <x v="3"/>
    <m/>
    <x v="4"/>
  </r>
  <r>
    <x v="5"/>
    <s v="M012416373243L"/>
    <s v="ACF"/>
    <s v="REEL"/>
    <s v="OUI"/>
    <d v="2025-05-06T00:00:00"/>
    <n v="-57"/>
    <x v="1"/>
    <m/>
    <x v="5"/>
  </r>
  <r>
    <x v="6"/>
    <s v="M021912755993A"/>
    <s v="ACF"/>
    <s v="SIMPLIFIE"/>
    <s v="NON"/>
    <m/>
    <s v=""/>
    <x v="2"/>
    <s v="AMR (2022)"/>
    <x v="6"/>
  </r>
  <r>
    <x v="7"/>
    <s v="M010900028387X"/>
    <s v="ACF"/>
    <s v="REEL"/>
    <s v="OUI"/>
    <d v="2025-07-01T00:00:00"/>
    <n v="-1"/>
    <x v="1"/>
    <s v="générée à payer"/>
    <x v="7"/>
  </r>
  <r>
    <x v="8"/>
    <s v="M022118499606A"/>
    <s v="ACF"/>
    <s v="REEL"/>
    <s v="OUI"/>
    <d v="2025-07-01T00:00:00"/>
    <n v="-1"/>
    <x v="1"/>
    <s v="générée à payer"/>
    <x v="8"/>
  </r>
  <r>
    <x v="9"/>
    <s v="M052116245003E"/>
    <s v="ACF"/>
    <s v="ONBL"/>
    <s v="OUI"/>
    <d v="2025-09-20T00:00:00"/>
    <n v="80"/>
    <x v="3"/>
    <m/>
    <x v="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9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COMPANY">
  <location ref="G3:H5" firstHeaderRow="1" firstDataRow="1" firstDataCol="1"/>
  <pivotFields count="10">
    <pivotField axis="axisRow" showAll="0" measureFilter="1" defaultSubtotal="0">
      <items count="25">
        <item m="1" x="12"/>
        <item m="1" x="18"/>
        <item m="1" x="23"/>
        <item m="1" x="22"/>
        <item m="1" x="13"/>
        <item m="1" x="17"/>
        <item m="1" x="19"/>
        <item m="1" x="11"/>
        <item m="1" x="20"/>
        <item m="1" x="16"/>
        <item m="1" x="21"/>
        <item m="1" x="15"/>
        <item m="1" x="14"/>
        <item m="1" x="24"/>
        <item m="1" x="10"/>
        <item x="0"/>
        <item x="1"/>
        <item x="2"/>
        <item x="3"/>
        <item x="4"/>
        <item x="5"/>
        <item x="6"/>
        <item x="7"/>
        <item x="8"/>
        <item x="9"/>
      </items>
    </pivotField>
    <pivotField showAll="0"/>
    <pivotField showAll="0" defaultSubtotal="0"/>
    <pivotField showAll="0" defaultSubtotal="0"/>
    <pivotField showAll="0" defaultSubtotal="0"/>
    <pivotField showAll="0" defaultSubtotal="0"/>
    <pivotField dataField="1" showAll="0" defaultSubtotal="0"/>
    <pivotField showAll="0" defaultSubtotal="0"/>
    <pivotField showAll="0" defaultSubtotal="0"/>
    <pivotField showAll="0" defaultSubtotal="0"/>
  </pivotFields>
  <rowFields count="1">
    <field x="0"/>
  </rowFields>
  <rowItems count="2">
    <i>
      <x v="15"/>
    </i>
    <i t="grand">
      <x/>
    </i>
  </rowItems>
  <colItems count="1">
    <i/>
  </colItems>
  <dataFields count="1">
    <dataField name="DELAI (JRS)" fld="6" baseField="0" baseItem="0"/>
  </dataFields>
  <pivotTableStyleInfo name="PivotStyleLight16" showRowHeaders="1" showColHeaders="1" showRowStripes="0" showColStripes="0" showLastColumn="1"/>
  <filters count="1">
    <filter fld="0" type="valueBetween" evalOrder="-1" id="3" iMeasureFld="0">
      <autoFilter ref="A1">
        <filterColumn colId="0">
          <customFilters and="1">
            <customFilter operator="greaterThanOrEqual" val="1"/>
            <customFilter operator="lessThanOrEqual" val="1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3" cacheId="9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2" rowHeaderCaption="COMPANY">
  <location ref="D3:E7" firstHeaderRow="1" firstDataRow="1" firstDataCol="1"/>
  <pivotFields count="10">
    <pivotField axis="axisRow" showAll="0" measureFilter="1" sortType="descending" defaultSubtotal="0">
      <items count="25">
        <item m="1" x="12"/>
        <item m="1" x="18"/>
        <item m="1" x="23"/>
        <item m="1" x="22"/>
        <item m="1" x="13"/>
        <item m="1" x="17"/>
        <item m="1" x="19"/>
        <item m="1" x="11"/>
        <item m="1" x="20"/>
        <item m="1" x="16"/>
        <item m="1" x="21"/>
        <item m="1" x="15"/>
        <item m="1" x="14"/>
        <item m="1" x="24"/>
        <item m="1" x="10"/>
        <item x="0"/>
        <item x="1"/>
        <item x="2"/>
        <item x="3"/>
        <item x="4"/>
        <item x="5"/>
        <item x="6"/>
        <item x="7"/>
        <item x="8"/>
        <item x="9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howAll="0"/>
    <pivotField showAll="0" defaultSubtotal="0"/>
    <pivotField showAll="0" defaultSubtotal="0"/>
    <pivotField showAll="0" defaultSubtotal="0"/>
    <pivotField showAll="0" defaultSubtotal="0"/>
    <pivotField dataField="1" showAll="0" defaultSubtotal="0"/>
    <pivotField showAll="0" defaultSubtotal="0"/>
    <pivotField showAll="0" defaultSubtotal="0"/>
    <pivotField showAll="0" defaultSubtotal="0"/>
  </pivotFields>
  <rowFields count="1">
    <field x="0"/>
  </rowFields>
  <rowItems count="4">
    <i>
      <x v="24"/>
    </i>
    <i>
      <x v="19"/>
    </i>
    <i>
      <x v="15"/>
    </i>
    <i t="grand">
      <x/>
    </i>
  </rowItems>
  <colItems count="1">
    <i/>
  </colItems>
  <dataFields count="1">
    <dataField name="DELAI (JRS)" fld="6" baseField="0" baseItem="0"/>
  </dataFields>
  <pivotTableStyleInfo name="PivotStyleLight16" showRowHeaders="1" showColHeaders="1" showRowStripes="0" showColStripes="0" showLastColumn="1"/>
  <filters count="1">
    <filter fld="0" type="valueGreaterThanOrEqual" evalOrder="-1" id="5" iMeasureFld="0">
      <autoFilter ref="A1">
        <filterColumn colId="0">
          <customFilters>
            <customFilter operator="greaterThanOrEqual" val="1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1" cacheId="9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10" rowHeaderCaption="COMPANY">
  <location ref="P3:Q18" firstHeaderRow="1" firstDataRow="1" firstDataCol="1"/>
  <pivotFields count="10">
    <pivotField axis="axisRow" showAll="0">
      <items count="26">
        <item m="1" x="12"/>
        <item m="1" x="18"/>
        <item m="1" x="23"/>
        <item m="1" x="22"/>
        <item m="1" x="13"/>
        <item m="1" x="17"/>
        <item m="1" x="19"/>
        <item m="1" x="11"/>
        <item m="1" x="20"/>
        <item m="1" x="16"/>
        <item m="1" x="21"/>
        <item m="1" x="15"/>
        <item m="1" x="14"/>
        <item m="1" x="24"/>
        <item m="1" x="10"/>
        <item x="0"/>
        <item x="1"/>
        <item x="2"/>
        <item x="3"/>
        <item x="4"/>
        <item x="5"/>
        <item x="6"/>
        <item x="7"/>
        <item x="8"/>
        <item x="9"/>
        <item t="default"/>
      </items>
    </pivotField>
    <pivotField showAll="0"/>
    <pivotField showAll="0" defaultSubtotal="0"/>
    <pivotField showAll="0"/>
    <pivotField showAll="0"/>
    <pivotField showAll="0"/>
    <pivotField dataField="1" showAll="0"/>
    <pivotField axis="axisRow" showAll="0" sortType="descending">
      <items count="5">
        <item x="3"/>
        <item x="1"/>
        <item x="2"/>
        <item x="0"/>
        <item t="default"/>
      </items>
    </pivotField>
    <pivotField showAll="0"/>
    <pivotField showAll="0" defaultSubtotal="0">
      <items count="10">
        <item x="0"/>
        <item x="9"/>
        <item x="1"/>
        <item x="2"/>
        <item x="3"/>
        <item x="4"/>
        <item x="5"/>
        <item x="6"/>
        <item x="7"/>
        <item x="8"/>
      </items>
    </pivotField>
  </pivotFields>
  <rowFields count="2">
    <field x="7"/>
    <field x="0"/>
  </rowFields>
  <rowItems count="15">
    <i>
      <x/>
    </i>
    <i r="1">
      <x v="19"/>
    </i>
    <i r="1">
      <x v="24"/>
    </i>
    <i>
      <x v="1"/>
    </i>
    <i r="1">
      <x v="16"/>
    </i>
    <i r="1">
      <x v="18"/>
    </i>
    <i r="1">
      <x v="20"/>
    </i>
    <i r="1">
      <x v="22"/>
    </i>
    <i r="1">
      <x v="23"/>
    </i>
    <i>
      <x v="2"/>
    </i>
    <i r="1">
      <x v="17"/>
    </i>
    <i r="1">
      <x v="21"/>
    </i>
    <i>
      <x v="3"/>
    </i>
    <i r="1">
      <x v="15"/>
    </i>
    <i t="grand">
      <x/>
    </i>
  </rowItems>
  <colItems count="1">
    <i/>
  </colItems>
  <dataFields count="1">
    <dataField name=" JOURS RESTANTS" fld="6" baseField="0" baseItem="12"/>
  </dataFields>
  <chartFormats count="20">
    <chartFormat chart="3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7" count="1" selected="0">
            <x v="0"/>
          </reference>
        </references>
      </pivotArea>
    </chartFormat>
    <chartFormat chart="7" format="1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7" format="15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7" count="1" selected="0">
            <x v="0"/>
          </reference>
        </references>
      </pivotArea>
    </chartFormat>
    <chartFormat chart="7" format="16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7" count="1" selected="0">
            <x v="0"/>
          </reference>
        </references>
      </pivotArea>
    </chartFormat>
    <chartFormat chart="7" format="17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7" count="1" selected="0">
            <x v="0"/>
          </reference>
        </references>
      </pivotArea>
    </chartFormat>
    <chartFormat chart="7" format="18">
      <pivotArea type="data" outline="0" fieldPosition="0">
        <references count="3">
          <reference field="4294967294" count="1" selected="0">
            <x v="0"/>
          </reference>
          <reference field="0" count="1" selected="0">
            <x v="9"/>
          </reference>
          <reference field="7" count="1" selected="0">
            <x v="0"/>
          </reference>
        </references>
      </pivotArea>
    </chartFormat>
    <chartFormat chart="7" format="19">
      <pivotArea type="data" outline="0" fieldPosition="0">
        <references count="3">
          <reference field="4294967294" count="1" selected="0">
            <x v="0"/>
          </reference>
          <reference field="0" count="1" selected="0">
            <x v="11"/>
          </reference>
          <reference field="7" count="1" selected="0">
            <x v="0"/>
          </reference>
        </references>
      </pivotArea>
    </chartFormat>
    <chartFormat chart="7" format="20">
      <pivotArea type="data" outline="0" fieldPosition="0">
        <references count="3">
          <reference field="4294967294" count="1" selected="0">
            <x v="0"/>
          </reference>
          <reference field="0" count="1" selected="0">
            <x v="12"/>
          </reference>
          <reference field="7" count="1" selected="0">
            <x v="0"/>
          </reference>
        </references>
      </pivotArea>
    </chartFormat>
    <chartFormat chart="7" format="21">
      <pivotArea type="data" outline="0" fieldPosition="0">
        <references count="3">
          <reference field="4294967294" count="1" selected="0">
            <x v="0"/>
          </reference>
          <reference field="0" count="1" selected="0">
            <x v="13"/>
          </reference>
          <reference field="7" count="1" selected="0">
            <x v="0"/>
          </reference>
        </references>
      </pivotArea>
    </chartFormat>
    <chartFormat chart="7" format="22">
      <pivotArea type="data" outline="0" fieldPosition="0">
        <references count="3">
          <reference field="4294967294" count="1" selected="0">
            <x v="0"/>
          </reference>
          <reference field="0" count="1" selected="0">
            <x v="14"/>
          </reference>
          <reference field="7" count="1" selected="0">
            <x v="0"/>
          </reference>
        </references>
      </pivotArea>
    </chartFormat>
    <chartFormat chart="7" format="23">
      <pivotArea type="data" outline="0" fieldPosition="0">
        <references count="3">
          <reference field="4294967294" count="1" selected="0">
            <x v="0"/>
          </reference>
          <reference field="0" count="1" selected="0">
            <x v="10"/>
          </reference>
          <reference field="7" count="1" selected="0">
            <x v="3"/>
          </reference>
        </references>
      </pivotArea>
    </chartFormat>
    <chartFormat chart="7" format="24">
      <pivotArea type="data" outline="0" fieldPosition="0">
        <references count="3">
          <reference field="4294967294" count="1" selected="0">
            <x v="0"/>
          </reference>
          <reference field="0" count="1" selected="0">
            <x v="10"/>
          </reference>
          <reference field="7" count="1" selected="0">
            <x v="0"/>
          </reference>
        </references>
      </pivotArea>
    </chartFormat>
    <chartFormat chart="7" format="25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7" count="1" selected="0">
            <x v="1"/>
          </reference>
        </references>
      </pivotArea>
    </chartFormat>
    <chartFormat chart="7" format="26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7" count="1" selected="0">
            <x v="1"/>
          </reference>
        </references>
      </pivotArea>
    </chartFormat>
    <chartFormat chart="7" format="27">
      <pivotArea type="data" outline="0" fieldPosition="0">
        <references count="3">
          <reference field="4294967294" count="1" selected="0">
            <x v="0"/>
          </reference>
          <reference field="0" count="1" selected="0">
            <x v="9"/>
          </reference>
          <reference field="7" count="1" selected="0">
            <x v="1"/>
          </reference>
        </references>
      </pivotArea>
    </chartFormat>
    <chartFormat chart="7" format="28">
      <pivotArea type="data" outline="0" fieldPosition="0">
        <references count="3">
          <reference field="4294967294" count="1" selected="0">
            <x v="0"/>
          </reference>
          <reference field="0" count="1" selected="0">
            <x v="11"/>
          </reference>
          <reference field="7" count="1" selected="0">
            <x v="1"/>
          </reference>
        </references>
      </pivotArea>
    </chartFormat>
    <chartFormat chart="7" format="29">
      <pivotArea type="data" outline="0" fieldPosition="0">
        <references count="3">
          <reference field="4294967294" count="1" selected="0">
            <x v="0"/>
          </reference>
          <reference field="0" count="1" selected="0">
            <x v="13"/>
          </reference>
          <reference field="7" count="1" selected="0">
            <x v="1"/>
          </reference>
        </references>
      </pivotArea>
    </chartFormat>
    <chartFormat chart="7" format="30">
      <pivotArea type="data" outline="0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7" count="1" selected="0">
            <x v="2"/>
          </reference>
        </references>
      </pivotArea>
    </chartFormat>
    <chartFormat chart="7" format="31">
      <pivotArea type="data" outline="0" fieldPosition="0">
        <references count="3">
          <reference field="4294967294" count="1" selected="0">
            <x v="0"/>
          </reference>
          <reference field="0" count="1" selected="0">
            <x v="8"/>
          </reference>
          <reference field="7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2" cacheId="9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COMPANY">
  <location ref="A3:B14" firstHeaderRow="1" firstDataRow="1" firstDataCol="1"/>
  <pivotFields count="10">
    <pivotField axis="axisRow" showAll="0" sortType="descending" defaultSubtotal="0">
      <items count="25">
        <item m="1" x="12"/>
        <item m="1" x="18"/>
        <item m="1" x="23"/>
        <item m="1" x="22"/>
        <item m="1" x="13"/>
        <item m="1" x="17"/>
        <item m="1" x="19"/>
        <item m="1" x="11"/>
        <item m="1" x="20"/>
        <item m="1" x="16"/>
        <item m="1" x="21"/>
        <item m="1" x="15"/>
        <item m="1" x="14"/>
        <item m="1" x="24"/>
        <item m="1" x="10"/>
        <item x="0"/>
        <item x="1"/>
        <item x="2"/>
        <item x="3"/>
        <item x="4"/>
        <item x="5"/>
        <item x="6"/>
        <item x="7"/>
        <item x="8"/>
        <item x="9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howAll="0"/>
    <pivotField showAll="0" defaultSubtotal="0"/>
    <pivotField showAll="0" defaultSubtotal="0"/>
    <pivotField showAll="0" defaultSubtotal="0"/>
    <pivotField showAll="0" defaultSubtotal="0"/>
    <pivotField dataField="1" showAll="0" defaultSubtotal="0"/>
    <pivotField showAll="0" defaultSubtotal="0"/>
    <pivotField showAll="0" defaultSubtotal="0"/>
    <pivotField showAll="0" defaultSubtotal="0"/>
  </pivotFields>
  <rowFields count="1">
    <field x="0"/>
  </rowFields>
  <rowItems count="11">
    <i>
      <x v="24"/>
    </i>
    <i>
      <x v="19"/>
    </i>
    <i>
      <x v="15"/>
    </i>
    <i>
      <x v="21"/>
    </i>
    <i>
      <x v="17"/>
    </i>
    <i>
      <x v="16"/>
    </i>
    <i>
      <x v="23"/>
    </i>
    <i>
      <x v="22"/>
    </i>
    <i>
      <x v="20"/>
    </i>
    <i>
      <x v="18"/>
    </i>
    <i t="grand">
      <x/>
    </i>
  </rowItems>
  <colItems count="1">
    <i/>
  </colItems>
  <dataFields count="1">
    <dataField name="DELAI (JRS)" fld="6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5.xml><?xml version="1.0" encoding="utf-8"?>
<pivotTableDefinition xmlns="http://schemas.openxmlformats.org/spreadsheetml/2006/main" name="Tableau croisé dynamique7" cacheId="9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5" rowHeaderCaption="COMPANY">
  <location ref="M3:N8" firstHeaderRow="1" firstDataRow="1" firstDataCol="1"/>
  <pivotFields count="10">
    <pivotField showAll="0" defaultSubtotal="0"/>
    <pivotField showAll="0"/>
    <pivotField showAll="0" defaultSubtotal="0"/>
    <pivotField showAll="0" defaultSubtotal="0"/>
    <pivotField showAll="0" defaultSubtotal="0"/>
    <pivotField showAll="0" defaultSubtotal="0"/>
    <pivotField dataField="1" showAll="0" defaultSubtotal="0"/>
    <pivotField axis="axisRow" showAll="0" sortType="descending" defaultSubtotal="0">
      <items count="4">
        <item x="3"/>
        <item x="1"/>
        <item x="2"/>
        <item x="0"/>
      </items>
    </pivotField>
    <pivotField showAll="0" defaultSubtotal="0"/>
    <pivotField showAll="0" defaultSubtotal="0"/>
  </pivotFields>
  <rowFields count="1">
    <field x="7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NBRE ACF" fld="6" subtotal="count" baseField="0" baseItem="0"/>
  </dataFields>
  <chartFormats count="11">
    <chartFormat chart="0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5">
      <pivotArea type="data" outline="0" fieldPosition="0">
        <references count="2">
          <reference field="4294967294" count="1" selected="0">
            <x v="0"/>
          </reference>
          <reference field="7" count="1" selected="0">
            <x v="0"/>
          </reference>
        </references>
      </pivotArea>
    </chartFormat>
    <chartFormat chart="0" format="6">
      <pivotArea type="data" outline="0" fieldPosition="0">
        <references count="2">
          <reference field="4294967294" count="1" selected="0">
            <x v="0"/>
          </reference>
          <reference field="7" count="1" selected="0">
            <x v="2"/>
          </reference>
        </references>
      </pivotArea>
    </chartFormat>
    <chartFormat chart="0" format="7">
      <pivotArea type="data" outline="0" fieldPosition="0">
        <references count="2">
          <reference field="4294967294" count="1" selected="0">
            <x v="0"/>
          </reference>
          <reference field="7" count="1" selected="0">
            <x v="3"/>
          </reference>
        </references>
      </pivotArea>
    </chartFormat>
    <chartFormat chart="3" format="8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9">
      <pivotArea type="data" outline="0" fieldPosition="0">
        <references count="2">
          <reference field="4294967294" count="1" selected="0">
            <x v="0"/>
          </reference>
          <reference field="7" count="1" selected="0">
            <x v="0"/>
          </reference>
        </references>
      </pivotArea>
    </chartFormat>
    <chartFormat chart="3" format="10">
      <pivotArea type="data" outline="0" fieldPosition="0">
        <references count="2">
          <reference field="4294967294" count="1" selected="0">
            <x v="0"/>
          </reference>
          <reference field="7" count="1" selected="0">
            <x v="3"/>
          </reference>
        </references>
      </pivotArea>
    </chartFormat>
    <chartFormat chart="4" format="1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4" format="12">
      <pivotArea type="data" outline="0" fieldPosition="0">
        <references count="2">
          <reference field="4294967294" count="1" selected="0">
            <x v="0"/>
          </reference>
          <reference field="7" count="1" selected="0">
            <x v="0"/>
          </reference>
        </references>
      </pivotArea>
    </chartFormat>
    <chartFormat chart="4" format="13">
      <pivotArea type="data" outline="0" fieldPosition="0">
        <references count="2">
          <reference field="4294967294" count="1" selected="0">
            <x v="0"/>
          </reference>
          <reference field="7" count="1" selected="0">
            <x v="3"/>
          </reference>
        </references>
      </pivotArea>
    </chartFormat>
    <chartFormat chart="0" format="8">
      <pivotArea type="data" outline="0" fieldPosition="0">
        <references count="2">
          <reference field="4294967294" count="1" selected="0">
            <x v="0"/>
          </reference>
          <reference field="7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6.xml><?xml version="1.0" encoding="utf-8"?>
<pivotTableDefinition xmlns="http://schemas.openxmlformats.org/spreadsheetml/2006/main" name="Tableau croisé dynamique5" cacheId="9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COMPANY">
  <location ref="J3:K11" firstHeaderRow="1" firstDataRow="1" firstDataCol="1"/>
  <pivotFields count="10">
    <pivotField axis="axisRow" showAll="0" measureFilter="1" defaultSubtotal="0">
      <items count="25">
        <item m="1" x="12"/>
        <item m="1" x="18"/>
        <item m="1" x="23"/>
        <item m="1" x="22"/>
        <item m="1" x="13"/>
        <item m="1" x="17"/>
        <item m="1" x="19"/>
        <item m="1" x="11"/>
        <item m="1" x="20"/>
        <item m="1" x="16"/>
        <item m="1" x="21"/>
        <item m="1" x="15"/>
        <item m="1" x="14"/>
        <item m="1" x="24"/>
        <item m="1" x="10"/>
        <item x="0"/>
        <item x="1"/>
        <item x="2"/>
        <item x="3"/>
        <item x="4"/>
        <item x="5"/>
        <item x="6"/>
        <item x="7"/>
        <item x="8"/>
        <item x="9"/>
      </items>
    </pivotField>
    <pivotField showAll="0"/>
    <pivotField showAll="0" defaultSubtotal="0"/>
    <pivotField showAll="0" defaultSubtotal="0"/>
    <pivotField showAll="0" defaultSubtotal="0"/>
    <pivotField showAll="0" defaultSubtotal="0"/>
    <pivotField dataField="1" showAll="0" defaultSubtotal="0"/>
    <pivotField showAll="0" defaultSubtotal="0"/>
    <pivotField showAll="0" defaultSubtotal="0"/>
    <pivotField showAll="0" defaultSubtotal="0"/>
  </pivotFields>
  <rowFields count="1">
    <field x="0"/>
  </rowFields>
  <rowItems count="8">
    <i>
      <x v="16"/>
    </i>
    <i>
      <x v="17"/>
    </i>
    <i>
      <x v="18"/>
    </i>
    <i>
      <x v="20"/>
    </i>
    <i>
      <x v="21"/>
    </i>
    <i>
      <x v="22"/>
    </i>
    <i>
      <x v="23"/>
    </i>
    <i t="grand">
      <x/>
    </i>
  </rowItems>
  <colItems count="1">
    <i/>
  </colItems>
  <dataFields count="1">
    <dataField name="DELAI (JRS)" fld="6" baseField="0" baseItem="0"/>
  </dataFields>
  <pivotTableStyleInfo name="PivotStyleLight16" showRowHeaders="1" showColHeaders="1" showRowStripes="0" showColStripes="0" showLastColumn="1"/>
  <filters count="1">
    <filter fld="0" type="valueLessThanOrEqual" evalOrder="-1" id="3" iMeasureFld="0">
      <autoFilter ref="A1">
        <filterColumn colId="0">
          <customFilters>
            <customFilter operator="lessThanOrEqual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2:J12" totalsRowShown="0" headerRowDxfId="12" headerRowBorderDxfId="11" tableBorderDxfId="10" totalsRowBorderDxfId="9">
  <tableColumns count="10">
    <tableColumn id="1" name="ENTREPRISE" dataDxfId="8"/>
    <tableColumn id="2" name="NIU" dataDxfId="7"/>
    <tableColumn id="3" name="DOCUMENT" dataDxfId="6"/>
    <tableColumn id="4" name="REGIME" dataDxfId="5"/>
    <tableColumn id="5" name="ACF DISPO" dataDxfId="4"/>
    <tableColumn id="6" name="DATE EXPIRATION" dataDxfId="3"/>
    <tableColumn id="7" name="JOURS RESTANTS" dataDxfId="2">
      <calculatedColumnFormula>IFERROR(IF(OR(A3=_EmptyCell,Tableau1[[#This Row],[ACF DISPO]]=_EmptyCell,Tableau1[[#This Row],[ACF DISPO]]="NON",Tableau1[[#This Row],[DATE EXPIRATION]]=_EmptyCell),_EmptyCell,IF(Tableau1[[#This Row],[DATE EXPIRATION]]&lt;TODAY(),Tableau1[[#This Row],[DATE EXPIRATION]]-TODAY(),IF(ROUNDUP((YEARFRAC(TODAY(),Tableau1[[#This Row],[DATE EXPIRATION]],1))*365,0)+1=1,0,ROUNDUP((YEARFRAC(TODAY(),Tableau1[[#This Row],[DATE EXPIRATION]],1))*365,0)))),_EmptyCell)</calculatedColumnFormula>
    </tableColumn>
    <tableColumn id="8" name="ALERTES" dataDxfId="1">
      <calculatedColumnFormula>IF(Tableau1[[#This Row],[JOURS RESTANTS]]=_EmptyCell,"Données !",IF(AND(Tableau1[[#This Row],[JOURS RESTANTS]]&gt;0,Tableau1[[#This Row],[JOURS RESTANTS]]&lt;=10),"Caution!",IF(Tableau1[[#This Row],[JOURS RESTANTS]]&gt;10,"OK",IF(Tableau1[[#This Row],[JOURS RESTANTS]]&lt;=0,"Expirée"))))</calculatedColumnFormula>
    </tableColumn>
    <tableColumn id="9" name="Commentaires"/>
    <tableColumn id="10" name="Email" dataDxfId="0">
      <calculatedColumnFormula>"mail"&amp;ROW()-2&amp;"@emailtest.com"</calculatedColumnFormula>
    </tableColumn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7" Type="http://schemas.openxmlformats.org/officeDocument/2006/relationships/drawing" Target="../drawings/drawing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pivotTable" Target="../pivotTables/pivotTable6.xml"/><Relationship Id="rId5" Type="http://schemas.openxmlformats.org/officeDocument/2006/relationships/pivotTable" Target="../pivotTables/pivotTable5.xml"/><Relationship Id="rId4" Type="http://schemas.openxmlformats.org/officeDocument/2006/relationships/pivotTable" Target="../pivotTables/pivotTable4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mail2@emailtest.com" TargetMode="External"/><Relationship Id="rId2" Type="http://schemas.openxmlformats.org/officeDocument/2006/relationships/hyperlink" Target="mailto:mail2@emailtest.com" TargetMode="External"/><Relationship Id="rId1" Type="http://schemas.openxmlformats.org/officeDocument/2006/relationships/hyperlink" Target="mailto:mail@emailtest.com" TargetMode="External"/><Relationship Id="rId6" Type="http://schemas.openxmlformats.org/officeDocument/2006/relationships/table" Target="../tables/table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mailto:mail3@emailtest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8"/>
  <sheetViews>
    <sheetView showGridLines="0" tabSelected="1" topLeftCell="P1" workbookViewId="0">
      <selection activeCell="V6" sqref="V6"/>
    </sheetView>
  </sheetViews>
  <sheetFormatPr baseColWidth="10" defaultRowHeight="15" x14ac:dyDescent="0.25"/>
  <cols>
    <col min="1" max="1" width="23.5703125" hidden="1" customWidth="1"/>
    <col min="2" max="2" width="10.7109375" hidden="1" customWidth="1"/>
    <col min="3" max="3" width="0" hidden="1" customWidth="1"/>
    <col min="4" max="4" width="20" hidden="1" customWidth="1"/>
    <col min="5" max="5" width="10.7109375" hidden="1" customWidth="1"/>
    <col min="6" max="6" width="0" hidden="1" customWidth="1"/>
    <col min="7" max="7" width="20" hidden="1" customWidth="1"/>
    <col min="8" max="8" width="10.7109375" hidden="1" customWidth="1"/>
    <col min="9" max="9" width="0" hidden="1" customWidth="1"/>
    <col min="10" max="10" width="23.5703125" hidden="1" customWidth="1"/>
    <col min="11" max="11" width="10.7109375" hidden="1" customWidth="1"/>
    <col min="12" max="12" width="0" hidden="1" customWidth="1"/>
    <col min="13" max="13" width="12.7109375" hidden="1" customWidth="1"/>
    <col min="14" max="14" width="9.5703125" hidden="1" customWidth="1"/>
    <col min="15" max="15" width="0" hidden="1" customWidth="1"/>
    <col min="16" max="16" width="18.85546875" customWidth="1"/>
    <col min="17" max="17" width="16.5703125" customWidth="1"/>
    <col min="18" max="18" width="21.7109375" bestFit="1" customWidth="1"/>
  </cols>
  <sheetData>
    <row r="1" spans="1:19" s="17" customFormat="1" ht="12.75" x14ac:dyDescent="0.2">
      <c r="A1" s="17" t="s">
        <v>32</v>
      </c>
      <c r="D1" s="17" t="s">
        <v>33</v>
      </c>
      <c r="G1" s="17" t="s">
        <v>34</v>
      </c>
      <c r="J1" s="17" t="s">
        <v>37</v>
      </c>
      <c r="M1" s="17" t="s">
        <v>36</v>
      </c>
      <c r="P1" s="17" t="s">
        <v>55</v>
      </c>
    </row>
    <row r="3" spans="1:19" x14ac:dyDescent="0.25">
      <c r="A3" s="12" t="s">
        <v>6</v>
      </c>
      <c r="B3" t="s">
        <v>31</v>
      </c>
      <c r="D3" s="12" t="s">
        <v>6</v>
      </c>
      <c r="E3" t="s">
        <v>31</v>
      </c>
      <c r="G3" s="12" t="s">
        <v>6</v>
      </c>
      <c r="H3" t="s">
        <v>31</v>
      </c>
      <c r="J3" s="12" t="s">
        <v>6</v>
      </c>
      <c r="K3" t="s">
        <v>31</v>
      </c>
      <c r="M3" s="12" t="s">
        <v>6</v>
      </c>
      <c r="N3" t="s">
        <v>35</v>
      </c>
      <c r="P3" s="12" t="s">
        <v>6</v>
      </c>
      <c r="Q3" t="s">
        <v>54</v>
      </c>
      <c r="R3" s="30"/>
    </row>
    <row r="4" spans="1:19" x14ac:dyDescent="0.25">
      <c r="A4" s="13" t="s">
        <v>52</v>
      </c>
      <c r="B4" s="14">
        <v>80</v>
      </c>
      <c r="D4" s="13" t="s">
        <v>52</v>
      </c>
      <c r="E4" s="14">
        <v>80</v>
      </c>
      <c r="G4" s="13" t="s">
        <v>43</v>
      </c>
      <c r="H4" s="14">
        <v>7</v>
      </c>
      <c r="J4" s="13" t="s">
        <v>44</v>
      </c>
      <c r="K4" s="14">
        <v>-1</v>
      </c>
      <c r="M4" s="13" t="s">
        <v>5</v>
      </c>
      <c r="N4" s="14">
        <v>2</v>
      </c>
      <c r="P4" s="13" t="s">
        <v>5</v>
      </c>
      <c r="Q4" s="14">
        <v>145</v>
      </c>
      <c r="R4" t="str">
        <f>IF(S4="SO",VLOOKUP(P4,Tableau1[],10,FALSE),"")</f>
        <v/>
      </c>
      <c r="S4" t="str">
        <f>LEFT(P4,2)</f>
        <v>OK</v>
      </c>
    </row>
    <row r="5" spans="1:19" x14ac:dyDescent="0.25">
      <c r="A5" s="13" t="s">
        <v>47</v>
      </c>
      <c r="B5" s="14">
        <v>65</v>
      </c>
      <c r="D5" s="13" t="s">
        <v>47</v>
      </c>
      <c r="E5" s="14">
        <v>65</v>
      </c>
      <c r="G5" s="13" t="s">
        <v>4</v>
      </c>
      <c r="H5" s="14">
        <v>7</v>
      </c>
      <c r="J5" s="13" t="s">
        <v>45</v>
      </c>
      <c r="K5" s="14">
        <v>0</v>
      </c>
      <c r="M5" s="13" t="s">
        <v>41</v>
      </c>
      <c r="N5" s="14">
        <v>5</v>
      </c>
      <c r="P5" s="26" t="s">
        <v>47</v>
      </c>
      <c r="Q5" s="14">
        <v>65</v>
      </c>
      <c r="R5" t="str">
        <f>IF(S5="SO",VLOOKUP(P5,Tableau1[],10,FALSE),"")</f>
        <v>mail5@emailtest.com</v>
      </c>
      <c r="S5" t="str">
        <f t="shared" ref="S5:S18" si="0">LEFT(P5,2)</f>
        <v>SO</v>
      </c>
    </row>
    <row r="6" spans="1:19" x14ac:dyDescent="0.25">
      <c r="A6" s="13" t="s">
        <v>43</v>
      </c>
      <c r="B6" s="14">
        <v>7</v>
      </c>
      <c r="D6" s="13" t="s">
        <v>43</v>
      </c>
      <c r="E6" s="14">
        <v>7</v>
      </c>
      <c r="J6" s="13" t="s">
        <v>46</v>
      </c>
      <c r="K6" s="14">
        <v>-76</v>
      </c>
      <c r="M6" s="13" t="s">
        <v>42</v>
      </c>
      <c r="N6" s="14">
        <v>2</v>
      </c>
      <c r="P6" s="26" t="s">
        <v>52</v>
      </c>
      <c r="Q6" s="14">
        <v>80</v>
      </c>
      <c r="R6" t="str">
        <f>IF(S6="SO",VLOOKUP(P6,Tableau1[],10,FALSE),"")</f>
        <v>mail10@emailtest.com</v>
      </c>
      <c r="S6" t="str">
        <f t="shared" si="0"/>
        <v>SO</v>
      </c>
    </row>
    <row r="7" spans="1:19" x14ac:dyDescent="0.25">
      <c r="A7" s="13" t="s">
        <v>49</v>
      </c>
      <c r="B7" s="14">
        <v>0</v>
      </c>
      <c r="D7" s="13" t="s">
        <v>4</v>
      </c>
      <c r="E7" s="14">
        <v>152</v>
      </c>
      <c r="J7" s="13" t="s">
        <v>48</v>
      </c>
      <c r="K7" s="14">
        <v>-57</v>
      </c>
      <c r="M7" s="13" t="s">
        <v>40</v>
      </c>
      <c r="N7" s="14">
        <v>1</v>
      </c>
      <c r="P7" s="13" t="s">
        <v>41</v>
      </c>
      <c r="Q7" s="14">
        <v>-136</v>
      </c>
      <c r="R7" t="str">
        <f>IF(S7="SO",VLOOKUP(P7,Tableau1[],10,FALSE),"")</f>
        <v/>
      </c>
      <c r="S7" t="str">
        <f t="shared" si="0"/>
        <v>Ex</v>
      </c>
    </row>
    <row r="8" spans="1:19" x14ac:dyDescent="0.25">
      <c r="A8" s="13" t="s">
        <v>45</v>
      </c>
      <c r="B8" s="14">
        <v>0</v>
      </c>
      <c r="J8" s="13" t="s">
        <v>49</v>
      </c>
      <c r="K8" s="14">
        <v>0</v>
      </c>
      <c r="M8" s="13" t="s">
        <v>4</v>
      </c>
      <c r="N8" s="14">
        <v>10</v>
      </c>
      <c r="P8" s="26" t="s">
        <v>44</v>
      </c>
      <c r="Q8" s="14">
        <v>-1</v>
      </c>
      <c r="R8" t="str">
        <f>IF(S8="SO",VLOOKUP(P8,Tableau1[],10,FALSE),"")</f>
        <v>mail2@emailtest.com</v>
      </c>
      <c r="S8" t="str">
        <f t="shared" si="0"/>
        <v>SO</v>
      </c>
    </row>
    <row r="9" spans="1:19" x14ac:dyDescent="0.25">
      <c r="A9" s="13" t="s">
        <v>44</v>
      </c>
      <c r="B9" s="14">
        <v>-1</v>
      </c>
      <c r="J9" s="13" t="s">
        <v>50</v>
      </c>
      <c r="K9" s="14">
        <v>-1</v>
      </c>
      <c r="P9" s="26" t="s">
        <v>46</v>
      </c>
      <c r="Q9" s="14">
        <v>-76</v>
      </c>
      <c r="R9" t="str">
        <f>IF(S9="SO",VLOOKUP(P9,Tableau1[],10,FALSE),"")</f>
        <v>mail4@emailtest.com</v>
      </c>
      <c r="S9" t="str">
        <f t="shared" si="0"/>
        <v>SO</v>
      </c>
    </row>
    <row r="10" spans="1:19" x14ac:dyDescent="0.25">
      <c r="A10" s="13" t="s">
        <v>51</v>
      </c>
      <c r="B10" s="14">
        <v>-1</v>
      </c>
      <c r="J10" s="13" t="s">
        <v>51</v>
      </c>
      <c r="K10" s="14">
        <v>-1</v>
      </c>
      <c r="P10" s="26" t="s">
        <v>48</v>
      </c>
      <c r="Q10" s="14">
        <v>-57</v>
      </c>
      <c r="R10" t="str">
        <f>IF(S10="SO",VLOOKUP(P10,Tableau1[],10,FALSE),"")</f>
        <v>mail6@emailtest.com</v>
      </c>
      <c r="S10" t="str">
        <f t="shared" si="0"/>
        <v>SO</v>
      </c>
    </row>
    <row r="11" spans="1:19" x14ac:dyDescent="0.25">
      <c r="A11" s="13" t="s">
        <v>50</v>
      </c>
      <c r="B11" s="14">
        <v>-1</v>
      </c>
      <c r="J11" s="13" t="s">
        <v>4</v>
      </c>
      <c r="K11" s="14">
        <v>-136</v>
      </c>
      <c r="P11" s="26" t="s">
        <v>50</v>
      </c>
      <c r="Q11" s="14">
        <v>-1</v>
      </c>
      <c r="R11" t="str">
        <f>IF(S11="SO",VLOOKUP(P11,Tableau1[],10,FALSE),"")</f>
        <v>mail8@emailtest.com</v>
      </c>
      <c r="S11" t="str">
        <f t="shared" si="0"/>
        <v>SO</v>
      </c>
    </row>
    <row r="12" spans="1:19" x14ac:dyDescent="0.25">
      <c r="A12" s="13" t="s">
        <v>48</v>
      </c>
      <c r="B12" s="14">
        <v>-57</v>
      </c>
      <c r="P12" s="26" t="s">
        <v>51</v>
      </c>
      <c r="Q12" s="14">
        <v>-1</v>
      </c>
      <c r="R12" t="str">
        <f>IF(S12="SO",VLOOKUP(P12,Tableau1[],10,FALSE),"")</f>
        <v>mail9@emailtest.com</v>
      </c>
      <c r="S12" t="str">
        <f t="shared" si="0"/>
        <v>SO</v>
      </c>
    </row>
    <row r="13" spans="1:19" x14ac:dyDescent="0.25">
      <c r="A13" s="13" t="s">
        <v>46</v>
      </c>
      <c r="B13" s="14">
        <v>-76</v>
      </c>
      <c r="P13" s="13" t="s">
        <v>42</v>
      </c>
      <c r="Q13" s="14">
        <v>0</v>
      </c>
      <c r="R13" t="str">
        <f>IF(S13="SO",VLOOKUP(P13,Tableau1[],10,FALSE),"")</f>
        <v/>
      </c>
      <c r="S13" t="str">
        <f t="shared" si="0"/>
        <v>Do</v>
      </c>
    </row>
    <row r="14" spans="1:19" x14ac:dyDescent="0.25">
      <c r="A14" s="13" t="s">
        <v>4</v>
      </c>
      <c r="B14" s="14">
        <v>16</v>
      </c>
      <c r="P14" s="26" t="s">
        <v>45</v>
      </c>
      <c r="Q14" s="14">
        <v>0</v>
      </c>
      <c r="R14" t="str">
        <f>IF(S14="SO",VLOOKUP(P14,Tableau1[],10,FALSE),"")</f>
        <v>mail3@emailtest.com</v>
      </c>
      <c r="S14" t="str">
        <f t="shared" si="0"/>
        <v>SO</v>
      </c>
    </row>
    <row r="15" spans="1:19" x14ac:dyDescent="0.25">
      <c r="P15" s="26" t="s">
        <v>49</v>
      </c>
      <c r="Q15" s="14">
        <v>0</v>
      </c>
      <c r="R15" t="str">
        <f>IF(S15="SO",VLOOKUP(P15,Tableau1[],10,FALSE),"")</f>
        <v>mail7@emailtest.com</v>
      </c>
      <c r="S15" t="str">
        <f t="shared" si="0"/>
        <v>SO</v>
      </c>
    </row>
    <row r="16" spans="1:19" x14ac:dyDescent="0.25">
      <c r="P16" s="13" t="s">
        <v>40</v>
      </c>
      <c r="Q16" s="14">
        <v>7</v>
      </c>
      <c r="R16" t="str">
        <f>IF(S16="SO",VLOOKUP(P16,Tableau1[],10,FALSE),"")</f>
        <v/>
      </c>
      <c r="S16" t="str">
        <f t="shared" si="0"/>
        <v>Ca</v>
      </c>
    </row>
    <row r="17" spans="16:19" x14ac:dyDescent="0.25">
      <c r="P17" s="26" t="s">
        <v>43</v>
      </c>
      <c r="Q17" s="14">
        <v>7</v>
      </c>
      <c r="R17" t="str">
        <f>IF(S17="SO",VLOOKUP(P17,Tableau1[],10,FALSE),"")</f>
        <v>mail1@emailtest.com</v>
      </c>
      <c r="S17" t="str">
        <f t="shared" si="0"/>
        <v>SO</v>
      </c>
    </row>
    <row r="18" spans="16:19" x14ac:dyDescent="0.25">
      <c r="P18" s="13" t="s">
        <v>4</v>
      </c>
      <c r="Q18" s="14">
        <v>16</v>
      </c>
      <c r="R18" t="str">
        <f>IF(S18="SO",VLOOKUP(P18,Tableau1[],10,FALSE),"")</f>
        <v/>
      </c>
      <c r="S18" t="str">
        <f t="shared" si="0"/>
        <v>To</v>
      </c>
    </row>
  </sheetData>
  <pageMargins left="0.7" right="0.7" top="0.75" bottom="0.75" header="0.3" footer="0.3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6"/>
  <sheetViews>
    <sheetView zoomScaleNormal="100" zoomScaleSheetLayoutView="85" workbookViewId="0">
      <selection activeCell="C21" sqref="C21"/>
    </sheetView>
  </sheetViews>
  <sheetFormatPr baseColWidth="10" defaultColWidth="9.140625" defaultRowHeight="15" x14ac:dyDescent="0.25"/>
  <cols>
    <col min="1" max="1" width="35.85546875" customWidth="1"/>
    <col min="2" max="2" width="16.7109375" bestFit="1" customWidth="1"/>
    <col min="3" max="3" width="12.42578125" customWidth="1"/>
    <col min="4" max="4" width="15.7109375" style="23" customWidth="1"/>
    <col min="5" max="5" width="10.85546875" style="23" customWidth="1"/>
    <col min="6" max="6" width="11.7109375" bestFit="1" customWidth="1"/>
    <col min="7" max="7" width="10.28515625" style="20" customWidth="1"/>
    <col min="8" max="8" width="12" style="9" customWidth="1"/>
    <col min="9" max="9" width="16.5703125" bestFit="1" customWidth="1"/>
    <col min="10" max="10" width="19.5703125" bestFit="1" customWidth="1"/>
  </cols>
  <sheetData>
    <row r="1" spans="1:10" ht="26.25" x14ac:dyDescent="0.4">
      <c r="A1" s="27" t="s">
        <v>17</v>
      </c>
      <c r="B1" s="27"/>
      <c r="C1" s="27"/>
      <c r="D1" s="27"/>
      <c r="E1" s="27"/>
      <c r="F1" s="27"/>
    </row>
    <row r="2" spans="1:10" s="19" customFormat="1" ht="30.75" customHeight="1" x14ac:dyDescent="0.25">
      <c r="A2" s="6" t="s">
        <v>19</v>
      </c>
      <c r="B2" s="7" t="s">
        <v>0</v>
      </c>
      <c r="C2" s="7" t="s">
        <v>38</v>
      </c>
      <c r="D2" s="7" t="s">
        <v>20</v>
      </c>
      <c r="E2" s="7" t="s">
        <v>21</v>
      </c>
      <c r="F2" s="7" t="s">
        <v>22</v>
      </c>
      <c r="G2" s="18" t="s">
        <v>23</v>
      </c>
      <c r="H2" s="8" t="s">
        <v>24</v>
      </c>
      <c r="I2" s="8" t="s">
        <v>28</v>
      </c>
      <c r="J2" s="28" t="s">
        <v>53</v>
      </c>
    </row>
    <row r="3" spans="1:10" x14ac:dyDescent="0.25">
      <c r="A3" s="3" t="s">
        <v>43</v>
      </c>
      <c r="B3" s="1" t="s">
        <v>7</v>
      </c>
      <c r="C3" s="1" t="s">
        <v>39</v>
      </c>
      <c r="D3" s="24" t="s">
        <v>1</v>
      </c>
      <c r="E3" s="24" t="s">
        <v>25</v>
      </c>
      <c r="F3" s="2">
        <v>45847</v>
      </c>
      <c r="G3" s="21">
        <f ca="1">IFERROR(IF(OR(A3=_EmptyCell,Tableau1[[#This Row],[ACF DISPO]]=_EmptyCell,Tableau1[[#This Row],[ACF DISPO]]="NON",Tableau1[[#This Row],[DATE EXPIRATION]]=_EmptyCell),_EmptyCell,IF(Tableau1[[#This Row],[DATE EXPIRATION]]&lt;TODAY(),Tableau1[[#This Row],[DATE EXPIRATION]]-TODAY(),IF(ROUNDUP((YEARFRAC(TODAY(),Tableau1[[#This Row],[DATE EXPIRATION]],1))*365,0)+1=1,0,ROUNDUP((YEARFRAC(TODAY(),Tableau1[[#This Row],[DATE EXPIRATION]],1))*365,0)))),_EmptyCell)</f>
        <v>7</v>
      </c>
      <c r="H3" s="10" t="str">
        <f ca="1">IF(Tableau1[[#This Row],[JOURS RESTANTS]]=_EmptyCell,"Données !",IF(AND(Tableau1[[#This Row],[JOURS RESTANTS]]&gt;0,Tableau1[[#This Row],[JOURS RESTANTS]]&lt;=10),"Caution!",IF(Tableau1[[#This Row],[JOURS RESTANTS]]&gt;10,"OK",IF(Tableau1[[#This Row],[JOURS RESTANTS]]&lt;=0,"Expirée"))))</f>
        <v>Caution!</v>
      </c>
      <c r="J3" s="29" t="str">
        <f t="shared" ref="J3:J12" si="0">"mail"&amp;ROW()-2&amp;"@emailtest.com"</f>
        <v>mail1@emailtest.com</v>
      </c>
    </row>
    <row r="4" spans="1:10" x14ac:dyDescent="0.25">
      <c r="A4" s="3" t="s">
        <v>44</v>
      </c>
      <c r="B4" s="4" t="s">
        <v>8</v>
      </c>
      <c r="C4" s="4" t="s">
        <v>39</v>
      </c>
      <c r="D4" s="25" t="s">
        <v>1</v>
      </c>
      <c r="E4" s="25" t="s">
        <v>25</v>
      </c>
      <c r="F4" s="5">
        <v>45839</v>
      </c>
      <c r="G4" s="22">
        <f ca="1">IFERROR(IF(OR(A4=_EmptyCell,Tableau1[[#This Row],[ACF DISPO]]=_EmptyCell,Tableau1[[#This Row],[ACF DISPO]]="NON",Tableau1[[#This Row],[DATE EXPIRATION]]=_EmptyCell),_EmptyCell,IF(Tableau1[[#This Row],[DATE EXPIRATION]]&lt;TODAY(),Tableau1[[#This Row],[DATE EXPIRATION]]-TODAY(),IF(ROUNDUP((YEARFRAC(TODAY(),Tableau1[[#This Row],[DATE EXPIRATION]],1))*365,0)+1=1,0,ROUNDUP((YEARFRAC(TODAY(),Tableau1[[#This Row],[DATE EXPIRATION]],1))*365,0)))),_EmptyCell)</f>
        <v>-1</v>
      </c>
      <c r="H4" s="11" t="str">
        <f ca="1">IF(Tableau1[[#This Row],[JOURS RESTANTS]]=_EmptyCell,"Données !",IF(AND(Tableau1[[#This Row],[JOURS RESTANTS]]&gt;0,Tableau1[[#This Row],[JOURS RESTANTS]]&lt;=10),"Caution!",IF(Tableau1[[#This Row],[JOURS RESTANTS]]&gt;10,"OK",IF(Tableau1[[#This Row],[JOURS RESTANTS]]&lt;=0,"Expirée"))))</f>
        <v>Expirée</v>
      </c>
      <c r="I4" t="s">
        <v>27</v>
      </c>
      <c r="J4" s="29" t="str">
        <f t="shared" si="0"/>
        <v>mail2@emailtest.com</v>
      </c>
    </row>
    <row r="5" spans="1:10" x14ac:dyDescent="0.25">
      <c r="A5" s="3" t="s">
        <v>45</v>
      </c>
      <c r="B5" s="1" t="s">
        <v>9</v>
      </c>
      <c r="C5" s="1" t="s">
        <v>39</v>
      </c>
      <c r="D5" s="24" t="s">
        <v>1</v>
      </c>
      <c r="E5" s="24" t="s">
        <v>26</v>
      </c>
      <c r="F5" s="2"/>
      <c r="G5" s="21" t="str">
        <f ca="1">IFERROR(IF(OR(A5=_EmptyCell,Tableau1[[#This Row],[ACF DISPO]]=_EmptyCell,Tableau1[[#This Row],[ACF DISPO]]="NON",Tableau1[[#This Row],[DATE EXPIRATION]]=_EmptyCell),_EmptyCell,IF(Tableau1[[#This Row],[DATE EXPIRATION]]&lt;TODAY(),Tableau1[[#This Row],[DATE EXPIRATION]]-TODAY(),IF(ROUNDUP((YEARFRAC(TODAY(),Tableau1[[#This Row],[DATE EXPIRATION]],1))*365,0)+1=1,0,ROUNDUP((YEARFRAC(TODAY(),Tableau1[[#This Row],[DATE EXPIRATION]],1))*365,0)))),_EmptyCell)</f>
        <v/>
      </c>
      <c r="H5" s="15" t="str">
        <f ca="1">IF(Tableau1[[#This Row],[JOURS RESTANTS]]=_EmptyCell,"Données !",IF(AND(Tableau1[[#This Row],[JOURS RESTANTS]]&gt;0,Tableau1[[#This Row],[JOURS RESTANTS]]&lt;=10),"Caution!",IF(Tableau1[[#This Row],[JOURS RESTANTS]]&gt;10,"OK",IF(Tableau1[[#This Row],[JOURS RESTANTS]]&lt;=0,"Expirée"))))</f>
        <v>Données !</v>
      </c>
      <c r="I5" t="s">
        <v>30</v>
      </c>
      <c r="J5" s="29" t="str">
        <f t="shared" si="0"/>
        <v>mail3@emailtest.com</v>
      </c>
    </row>
    <row r="6" spans="1:10" x14ac:dyDescent="0.25">
      <c r="A6" s="3" t="s">
        <v>46</v>
      </c>
      <c r="B6" s="4" t="s">
        <v>10</v>
      </c>
      <c r="C6" s="4" t="s">
        <v>39</v>
      </c>
      <c r="D6" s="25" t="s">
        <v>2</v>
      </c>
      <c r="E6" s="25" t="s">
        <v>25</v>
      </c>
      <c r="F6" s="5">
        <v>45764</v>
      </c>
      <c r="G6" s="22">
        <f ca="1">IFERROR(IF(OR(A6=_EmptyCell,Tableau1[[#This Row],[ACF DISPO]]=_EmptyCell,Tableau1[[#This Row],[ACF DISPO]]="NON",Tableau1[[#This Row],[DATE EXPIRATION]]=_EmptyCell),_EmptyCell,IF(Tableau1[[#This Row],[DATE EXPIRATION]]&lt;TODAY(),Tableau1[[#This Row],[DATE EXPIRATION]]-TODAY(),IF(ROUNDUP((YEARFRAC(TODAY(),Tableau1[[#This Row],[DATE EXPIRATION]],1))*365,0)+1=1,0,ROUNDUP((YEARFRAC(TODAY(),Tableau1[[#This Row],[DATE EXPIRATION]],1))*365,0)))),_EmptyCell)</f>
        <v>-76</v>
      </c>
      <c r="H6" s="16" t="str">
        <f ca="1">IF(Tableau1[[#This Row],[JOURS RESTANTS]]=_EmptyCell,"Données !",IF(AND(Tableau1[[#This Row],[JOURS RESTANTS]]&gt;0,Tableau1[[#This Row],[JOURS RESTANTS]]&lt;=10),"Caution!",IF(Tableau1[[#This Row],[JOURS RESTANTS]]&gt;10,"OK",IF(Tableau1[[#This Row],[JOURS RESTANTS]]&lt;=0,"Expirée"))))</f>
        <v>Expirée</v>
      </c>
      <c r="J6" s="29" t="str">
        <f t="shared" si="0"/>
        <v>mail4@emailtest.com</v>
      </c>
    </row>
    <row r="7" spans="1:10" x14ac:dyDescent="0.25">
      <c r="A7" s="3" t="s">
        <v>47</v>
      </c>
      <c r="B7" s="1" t="s">
        <v>11</v>
      </c>
      <c r="C7" s="1" t="s">
        <v>39</v>
      </c>
      <c r="D7" s="24" t="s">
        <v>2</v>
      </c>
      <c r="E7" s="24" t="s">
        <v>25</v>
      </c>
      <c r="F7" s="2">
        <v>45905</v>
      </c>
      <c r="G7" s="21">
        <f ca="1">IFERROR(IF(OR(A7=_EmptyCell,Tableau1[[#This Row],[ACF DISPO]]=_EmptyCell,Tableau1[[#This Row],[ACF DISPO]]="NON",Tableau1[[#This Row],[DATE EXPIRATION]]=_EmptyCell),_EmptyCell,IF(Tableau1[[#This Row],[DATE EXPIRATION]]&lt;TODAY(),Tableau1[[#This Row],[DATE EXPIRATION]]-TODAY(),IF(ROUNDUP((YEARFRAC(TODAY(),Tableau1[[#This Row],[DATE EXPIRATION]],1))*365,0)+1=1,0,ROUNDUP((YEARFRAC(TODAY(),Tableau1[[#This Row],[DATE EXPIRATION]],1))*365,0)))),_EmptyCell)</f>
        <v>65</v>
      </c>
      <c r="H7" s="15" t="str">
        <f ca="1">IF(Tableau1[[#This Row],[JOURS RESTANTS]]=_EmptyCell,"Données !",IF(AND(Tableau1[[#This Row],[JOURS RESTANTS]]&gt;0,Tableau1[[#This Row],[JOURS RESTANTS]]&lt;=10),"Caution!",IF(Tableau1[[#This Row],[JOURS RESTANTS]]&gt;10,"OK",IF(Tableau1[[#This Row],[JOURS RESTANTS]]&lt;=0,"Expirée"))))</f>
        <v>OK</v>
      </c>
      <c r="J7" s="29" t="str">
        <f t="shared" si="0"/>
        <v>mail5@emailtest.com</v>
      </c>
    </row>
    <row r="8" spans="1:10" x14ac:dyDescent="0.25">
      <c r="A8" s="3" t="s">
        <v>48</v>
      </c>
      <c r="B8" s="1" t="s">
        <v>12</v>
      </c>
      <c r="C8" s="1" t="s">
        <v>39</v>
      </c>
      <c r="D8" s="24" t="s">
        <v>1</v>
      </c>
      <c r="E8" s="24" t="s">
        <v>25</v>
      </c>
      <c r="F8" s="2">
        <v>45783</v>
      </c>
      <c r="G8" s="21">
        <f ca="1">IFERROR(IF(OR(A8=_EmptyCell,Tableau1[[#This Row],[ACF DISPO]]=_EmptyCell,Tableau1[[#This Row],[ACF DISPO]]="NON",Tableau1[[#This Row],[DATE EXPIRATION]]=_EmptyCell),_EmptyCell,IF(Tableau1[[#This Row],[DATE EXPIRATION]]&lt;TODAY(),Tableau1[[#This Row],[DATE EXPIRATION]]-TODAY(),IF(ROUNDUP((YEARFRAC(TODAY(),Tableau1[[#This Row],[DATE EXPIRATION]],1))*365,0)+1=1,0,ROUNDUP((YEARFRAC(TODAY(),Tableau1[[#This Row],[DATE EXPIRATION]],1))*365,0)))),_EmptyCell)</f>
        <v>-57</v>
      </c>
      <c r="H8" s="15" t="str">
        <f ca="1">IF(Tableau1[[#This Row],[JOURS RESTANTS]]=_EmptyCell,"Données !",IF(AND(Tableau1[[#This Row],[JOURS RESTANTS]]&gt;0,Tableau1[[#This Row],[JOURS RESTANTS]]&lt;=10),"Caution!",IF(Tableau1[[#This Row],[JOURS RESTANTS]]&gt;10,"OK",IF(Tableau1[[#This Row],[JOURS RESTANTS]]&lt;=0,"Expirée"))))</f>
        <v>Expirée</v>
      </c>
      <c r="J8" s="29" t="str">
        <f t="shared" si="0"/>
        <v>mail6@emailtest.com</v>
      </c>
    </row>
    <row r="9" spans="1:10" x14ac:dyDescent="0.25">
      <c r="A9" s="3" t="s">
        <v>49</v>
      </c>
      <c r="B9" s="1" t="s">
        <v>13</v>
      </c>
      <c r="C9" s="1" t="s">
        <v>39</v>
      </c>
      <c r="D9" s="24" t="s">
        <v>2</v>
      </c>
      <c r="E9" s="24" t="s">
        <v>26</v>
      </c>
      <c r="F9" s="2"/>
      <c r="G9" s="21" t="str">
        <f ca="1">IFERROR(IF(OR(A9=_EmptyCell,Tableau1[[#This Row],[ACF DISPO]]=_EmptyCell,Tableau1[[#This Row],[ACF DISPO]]="NON",Tableau1[[#This Row],[DATE EXPIRATION]]=_EmptyCell),_EmptyCell,IF(Tableau1[[#This Row],[DATE EXPIRATION]]&lt;TODAY(),Tableau1[[#This Row],[DATE EXPIRATION]]-TODAY(),IF(ROUNDUP((YEARFRAC(TODAY(),Tableau1[[#This Row],[DATE EXPIRATION]],1))*365,0)+1=1,0,ROUNDUP((YEARFRAC(TODAY(),Tableau1[[#This Row],[DATE EXPIRATION]],1))*365,0)))),_EmptyCell)</f>
        <v/>
      </c>
      <c r="H9" s="15" t="str">
        <f ca="1">IF(Tableau1[[#This Row],[JOURS RESTANTS]]=_EmptyCell,"Données !",IF(AND(Tableau1[[#This Row],[JOURS RESTANTS]]&gt;0,Tableau1[[#This Row],[JOURS RESTANTS]]&lt;=10),"Caution!",IF(Tableau1[[#This Row],[JOURS RESTANTS]]&gt;10,"OK",IF(Tableau1[[#This Row],[JOURS RESTANTS]]&lt;=0,"Expirée"))))</f>
        <v>Données !</v>
      </c>
      <c r="I9" t="s">
        <v>29</v>
      </c>
      <c r="J9" s="29" t="str">
        <f t="shared" si="0"/>
        <v>mail7@emailtest.com</v>
      </c>
    </row>
    <row r="10" spans="1:10" x14ac:dyDescent="0.25">
      <c r="A10" s="3" t="s">
        <v>50</v>
      </c>
      <c r="B10" s="1" t="s">
        <v>14</v>
      </c>
      <c r="C10" s="1" t="s">
        <v>39</v>
      </c>
      <c r="D10" s="24" t="s">
        <v>1</v>
      </c>
      <c r="E10" s="24" t="s">
        <v>25</v>
      </c>
      <c r="F10" s="2">
        <v>45839</v>
      </c>
      <c r="G10" s="21">
        <f ca="1">IFERROR(IF(OR(A10=_EmptyCell,Tableau1[[#This Row],[ACF DISPO]]=_EmptyCell,Tableau1[[#This Row],[ACF DISPO]]="NON",Tableau1[[#This Row],[DATE EXPIRATION]]=_EmptyCell),_EmptyCell,IF(Tableau1[[#This Row],[DATE EXPIRATION]]&lt;TODAY(),Tableau1[[#This Row],[DATE EXPIRATION]]-TODAY(),IF(ROUNDUP((YEARFRAC(TODAY(),Tableau1[[#This Row],[DATE EXPIRATION]],1))*365,0)+1=1,0,ROUNDUP((YEARFRAC(TODAY(),Tableau1[[#This Row],[DATE EXPIRATION]],1))*365,0)))),_EmptyCell)</f>
        <v>-1</v>
      </c>
      <c r="H10" s="15" t="str">
        <f ca="1">IF(Tableau1[[#This Row],[JOURS RESTANTS]]=_EmptyCell,"Données !",IF(AND(Tableau1[[#This Row],[JOURS RESTANTS]]&gt;0,Tableau1[[#This Row],[JOURS RESTANTS]]&lt;=10),"Caution!",IF(Tableau1[[#This Row],[JOURS RESTANTS]]&gt;10,"OK",IF(Tableau1[[#This Row],[JOURS RESTANTS]]&lt;=0,"Expirée"))))</f>
        <v>Expirée</v>
      </c>
      <c r="I10" t="s">
        <v>27</v>
      </c>
      <c r="J10" s="29" t="str">
        <f t="shared" si="0"/>
        <v>mail8@emailtest.com</v>
      </c>
    </row>
    <row r="11" spans="1:10" x14ac:dyDescent="0.25">
      <c r="A11" s="3" t="s">
        <v>51</v>
      </c>
      <c r="B11" s="1" t="s">
        <v>15</v>
      </c>
      <c r="C11" s="1" t="s">
        <v>39</v>
      </c>
      <c r="D11" s="24" t="s">
        <v>1</v>
      </c>
      <c r="E11" s="24" t="s">
        <v>25</v>
      </c>
      <c r="F11" s="2">
        <v>45839</v>
      </c>
      <c r="G11" s="21">
        <f ca="1">IFERROR(IF(OR(A11=_EmptyCell,Tableau1[[#This Row],[ACF DISPO]]=_EmptyCell,Tableau1[[#This Row],[ACF DISPO]]="NON",Tableau1[[#This Row],[DATE EXPIRATION]]=_EmptyCell),_EmptyCell,IF(Tableau1[[#This Row],[DATE EXPIRATION]]&lt;TODAY(),Tableau1[[#This Row],[DATE EXPIRATION]]-TODAY(),IF(ROUNDUP((YEARFRAC(TODAY(),Tableau1[[#This Row],[DATE EXPIRATION]],1))*365,0)+1=1,0,ROUNDUP((YEARFRAC(TODAY(),Tableau1[[#This Row],[DATE EXPIRATION]],1))*365,0)))),_EmptyCell)</f>
        <v>-1</v>
      </c>
      <c r="H11" s="15" t="str">
        <f ca="1">IF(Tableau1[[#This Row],[JOURS RESTANTS]]=_EmptyCell,"Données !",IF(AND(Tableau1[[#This Row],[JOURS RESTANTS]]&gt;0,Tableau1[[#This Row],[JOURS RESTANTS]]&lt;=10),"Caution!",IF(Tableau1[[#This Row],[JOURS RESTANTS]]&gt;10,"OK",IF(Tableau1[[#This Row],[JOURS RESTANTS]]&lt;=0,"Expirée"))))</f>
        <v>Expirée</v>
      </c>
      <c r="I11" t="s">
        <v>27</v>
      </c>
      <c r="J11" s="29" t="str">
        <f t="shared" si="0"/>
        <v>mail9@emailtest.com</v>
      </c>
    </row>
    <row r="12" spans="1:10" x14ac:dyDescent="0.25">
      <c r="A12" s="3" t="s">
        <v>52</v>
      </c>
      <c r="B12" s="1" t="s">
        <v>16</v>
      </c>
      <c r="C12" s="1" t="s">
        <v>39</v>
      </c>
      <c r="D12" s="24" t="s">
        <v>18</v>
      </c>
      <c r="E12" s="24" t="s">
        <v>25</v>
      </c>
      <c r="F12" s="2">
        <v>45920</v>
      </c>
      <c r="G12" s="21">
        <f ca="1">IFERROR(IF(OR(A12=_EmptyCell,Tableau1[[#This Row],[ACF DISPO]]=_EmptyCell,Tableau1[[#This Row],[ACF DISPO]]="NON",Tableau1[[#This Row],[DATE EXPIRATION]]=_EmptyCell),_EmptyCell,IF(Tableau1[[#This Row],[DATE EXPIRATION]]&lt;TODAY(),Tableau1[[#This Row],[DATE EXPIRATION]]-TODAY(),IF(ROUNDUP((YEARFRAC(TODAY(),Tableau1[[#This Row],[DATE EXPIRATION]],1))*365,0)+1=1,0,ROUNDUP((YEARFRAC(TODAY(),Tableau1[[#This Row],[DATE EXPIRATION]],1))*365,0)))),_EmptyCell)</f>
        <v>80</v>
      </c>
      <c r="H12" s="15" t="str">
        <f ca="1">IF(Tableau1[[#This Row],[JOURS RESTANTS]]=_EmptyCell,"Données !",IF(AND(Tableau1[[#This Row],[JOURS RESTANTS]]&gt;0,Tableau1[[#This Row],[JOURS RESTANTS]]&lt;=10),"Caution!",IF(Tableau1[[#This Row],[JOURS RESTANTS]]&gt;10,"OK",IF(Tableau1[[#This Row],[JOURS RESTANTS]]&lt;=0,"Expirée"))))</f>
        <v>OK</v>
      </c>
      <c r="J12" s="29" t="str">
        <f t="shared" si="0"/>
        <v>mail10@emailtest.com</v>
      </c>
    </row>
    <row r="13" spans="1:10" x14ac:dyDescent="0.25">
      <c r="G13" s="23"/>
    </row>
    <row r="14" spans="1:10" x14ac:dyDescent="0.25">
      <c r="G14" s="23"/>
    </row>
    <row r="15" spans="1:10" x14ac:dyDescent="0.25">
      <c r="G15" s="23"/>
    </row>
    <row r="16" spans="1:10" x14ac:dyDescent="0.25">
      <c r="G16" s="23"/>
    </row>
    <row r="17" spans="7:7" x14ac:dyDescent="0.25">
      <c r="G17" s="23"/>
    </row>
    <row r="18" spans="7:7" x14ac:dyDescent="0.25">
      <c r="G18" s="23"/>
    </row>
    <row r="19" spans="7:7" x14ac:dyDescent="0.25">
      <c r="G19" s="23"/>
    </row>
    <row r="20" spans="7:7" x14ac:dyDescent="0.25">
      <c r="G20" s="23"/>
    </row>
    <row r="21" spans="7:7" x14ac:dyDescent="0.25">
      <c r="G21" s="23"/>
    </row>
    <row r="22" spans="7:7" x14ac:dyDescent="0.25">
      <c r="G22" s="23"/>
    </row>
    <row r="23" spans="7:7" x14ac:dyDescent="0.25">
      <c r="G23" s="23"/>
    </row>
    <row r="24" spans="7:7" x14ac:dyDescent="0.25">
      <c r="G24" s="23"/>
    </row>
    <row r="25" spans="7:7" x14ac:dyDescent="0.25">
      <c r="G25" s="23"/>
    </row>
    <row r="26" spans="7:7" x14ac:dyDescent="0.25">
      <c r="G26" s="23"/>
    </row>
    <row r="27" spans="7:7" x14ac:dyDescent="0.25">
      <c r="G27" s="23"/>
    </row>
    <row r="28" spans="7:7" x14ac:dyDescent="0.25">
      <c r="G28" s="23"/>
    </row>
    <row r="29" spans="7:7" x14ac:dyDescent="0.25">
      <c r="G29" s="23"/>
    </row>
    <row r="30" spans="7:7" x14ac:dyDescent="0.25">
      <c r="G30" s="23"/>
    </row>
    <row r="31" spans="7:7" x14ac:dyDescent="0.25">
      <c r="G31" s="23"/>
    </row>
    <row r="32" spans="7:7" x14ac:dyDescent="0.25">
      <c r="G32" s="23"/>
    </row>
    <row r="33" spans="7:7" x14ac:dyDescent="0.25">
      <c r="G33" s="23"/>
    </row>
    <row r="34" spans="7:7" x14ac:dyDescent="0.25">
      <c r="G34" s="23"/>
    </row>
    <row r="35" spans="7:7" x14ac:dyDescent="0.25">
      <c r="G35" s="23"/>
    </row>
    <row r="36" spans="7:7" x14ac:dyDescent="0.25">
      <c r="G36" s="23"/>
    </row>
    <row r="37" spans="7:7" x14ac:dyDescent="0.25">
      <c r="G37" s="23"/>
    </row>
    <row r="38" spans="7:7" x14ac:dyDescent="0.25">
      <c r="G38" s="23"/>
    </row>
    <row r="39" spans="7:7" x14ac:dyDescent="0.25">
      <c r="G39" s="23"/>
    </row>
    <row r="40" spans="7:7" x14ac:dyDescent="0.25">
      <c r="G40" s="23"/>
    </row>
    <row r="41" spans="7:7" x14ac:dyDescent="0.25">
      <c r="G41" s="23"/>
    </row>
    <row r="42" spans="7:7" x14ac:dyDescent="0.25">
      <c r="G42" s="23"/>
    </row>
    <row r="43" spans="7:7" x14ac:dyDescent="0.25">
      <c r="G43" s="23"/>
    </row>
    <row r="44" spans="7:7" x14ac:dyDescent="0.25">
      <c r="G44" s="23"/>
    </row>
    <row r="45" spans="7:7" x14ac:dyDescent="0.25">
      <c r="G45" s="23"/>
    </row>
    <row r="46" spans="7:7" x14ac:dyDescent="0.25">
      <c r="G46" s="23"/>
    </row>
    <row r="47" spans="7:7" x14ac:dyDescent="0.25">
      <c r="G47" s="23"/>
    </row>
    <row r="48" spans="7:7" x14ac:dyDescent="0.25">
      <c r="G48" s="23"/>
    </row>
    <row r="49" spans="7:7" x14ac:dyDescent="0.25">
      <c r="G49" s="23"/>
    </row>
    <row r="50" spans="7:7" x14ac:dyDescent="0.25">
      <c r="G50" s="23"/>
    </row>
    <row r="51" spans="7:7" x14ac:dyDescent="0.25">
      <c r="G51" s="23"/>
    </row>
    <row r="52" spans="7:7" x14ac:dyDescent="0.25">
      <c r="G52" s="23"/>
    </row>
    <row r="53" spans="7:7" x14ac:dyDescent="0.25">
      <c r="G53" s="23"/>
    </row>
    <row r="54" spans="7:7" x14ac:dyDescent="0.25">
      <c r="G54" s="23"/>
    </row>
    <row r="55" spans="7:7" x14ac:dyDescent="0.25">
      <c r="G55" s="23"/>
    </row>
    <row r="56" spans="7:7" x14ac:dyDescent="0.25">
      <c r="G56" s="23"/>
    </row>
    <row r="57" spans="7:7" x14ac:dyDescent="0.25">
      <c r="G57" s="23"/>
    </row>
    <row r="58" spans="7:7" x14ac:dyDescent="0.25">
      <c r="G58" s="23"/>
    </row>
    <row r="59" spans="7:7" x14ac:dyDescent="0.25">
      <c r="G59" s="23"/>
    </row>
    <row r="60" spans="7:7" x14ac:dyDescent="0.25">
      <c r="G60" s="23"/>
    </row>
    <row r="61" spans="7:7" x14ac:dyDescent="0.25">
      <c r="G61" s="23"/>
    </row>
    <row r="62" spans="7:7" x14ac:dyDescent="0.25">
      <c r="G62" s="23"/>
    </row>
    <row r="63" spans="7:7" x14ac:dyDescent="0.25">
      <c r="G63" s="23"/>
    </row>
    <row r="64" spans="7:7" x14ac:dyDescent="0.25">
      <c r="G64" s="23"/>
    </row>
    <row r="65" spans="7:7" x14ac:dyDescent="0.25">
      <c r="G65" s="23"/>
    </row>
    <row r="66" spans="7:7" x14ac:dyDescent="0.25">
      <c r="G66" s="23"/>
    </row>
    <row r="67" spans="7:7" x14ac:dyDescent="0.25">
      <c r="G67" s="23"/>
    </row>
    <row r="68" spans="7:7" x14ac:dyDescent="0.25">
      <c r="G68" s="23"/>
    </row>
    <row r="69" spans="7:7" x14ac:dyDescent="0.25">
      <c r="G69" s="23"/>
    </row>
    <row r="70" spans="7:7" x14ac:dyDescent="0.25">
      <c r="G70" s="23"/>
    </row>
    <row r="71" spans="7:7" x14ac:dyDescent="0.25">
      <c r="G71" s="23"/>
    </row>
    <row r="72" spans="7:7" x14ac:dyDescent="0.25">
      <c r="G72" s="23"/>
    </row>
    <row r="73" spans="7:7" x14ac:dyDescent="0.25">
      <c r="G73" s="23"/>
    </row>
    <row r="74" spans="7:7" x14ac:dyDescent="0.25">
      <c r="G74" s="23"/>
    </row>
    <row r="75" spans="7:7" x14ac:dyDescent="0.25">
      <c r="G75" s="23"/>
    </row>
    <row r="76" spans="7:7" x14ac:dyDescent="0.25">
      <c r="G76" s="23"/>
    </row>
    <row r="77" spans="7:7" x14ac:dyDescent="0.25">
      <c r="G77" s="23"/>
    </row>
    <row r="78" spans="7:7" x14ac:dyDescent="0.25">
      <c r="G78" s="23"/>
    </row>
    <row r="79" spans="7:7" x14ac:dyDescent="0.25">
      <c r="G79" s="23"/>
    </row>
    <row r="80" spans="7:7" x14ac:dyDescent="0.25">
      <c r="G80" s="23"/>
    </row>
    <row r="81" spans="7:7" x14ac:dyDescent="0.25">
      <c r="G81" s="23"/>
    </row>
    <row r="82" spans="7:7" x14ac:dyDescent="0.25">
      <c r="G82" s="23"/>
    </row>
    <row r="83" spans="7:7" x14ac:dyDescent="0.25">
      <c r="G83" s="23"/>
    </row>
    <row r="84" spans="7:7" x14ac:dyDescent="0.25">
      <c r="G84" s="23"/>
    </row>
    <row r="85" spans="7:7" x14ac:dyDescent="0.25">
      <c r="G85" s="23"/>
    </row>
    <row r="86" spans="7:7" x14ac:dyDescent="0.25">
      <c r="G86" s="23"/>
    </row>
    <row r="87" spans="7:7" x14ac:dyDescent="0.25">
      <c r="G87" s="23"/>
    </row>
    <row r="88" spans="7:7" x14ac:dyDescent="0.25">
      <c r="G88" s="23"/>
    </row>
    <row r="89" spans="7:7" x14ac:dyDescent="0.25">
      <c r="G89" s="23"/>
    </row>
    <row r="90" spans="7:7" x14ac:dyDescent="0.25">
      <c r="G90" s="23"/>
    </row>
    <row r="91" spans="7:7" x14ac:dyDescent="0.25">
      <c r="G91" s="23"/>
    </row>
    <row r="92" spans="7:7" x14ac:dyDescent="0.25">
      <c r="G92" s="23"/>
    </row>
    <row r="93" spans="7:7" x14ac:dyDescent="0.25">
      <c r="G93" s="23"/>
    </row>
    <row r="94" spans="7:7" x14ac:dyDescent="0.25">
      <c r="G94" s="23"/>
    </row>
    <row r="95" spans="7:7" x14ac:dyDescent="0.25">
      <c r="G95" s="23"/>
    </row>
    <row r="96" spans="7:7" x14ac:dyDescent="0.25">
      <c r="G96" s="23"/>
    </row>
    <row r="97" spans="7:7" x14ac:dyDescent="0.25">
      <c r="G97" s="23"/>
    </row>
    <row r="98" spans="7:7" x14ac:dyDescent="0.25">
      <c r="G98" s="23"/>
    </row>
    <row r="99" spans="7:7" x14ac:dyDescent="0.25">
      <c r="G99" s="23"/>
    </row>
    <row r="100" spans="7:7" x14ac:dyDescent="0.25">
      <c r="G100" s="23"/>
    </row>
    <row r="101" spans="7:7" x14ac:dyDescent="0.25">
      <c r="G101" s="23"/>
    </row>
    <row r="102" spans="7:7" x14ac:dyDescent="0.25">
      <c r="G102" s="23"/>
    </row>
    <row r="103" spans="7:7" x14ac:dyDescent="0.25">
      <c r="G103" s="23"/>
    </row>
    <row r="104" spans="7:7" x14ac:dyDescent="0.25">
      <c r="G104" s="23"/>
    </row>
    <row r="105" spans="7:7" x14ac:dyDescent="0.25">
      <c r="G105" s="23"/>
    </row>
    <row r="106" spans="7:7" x14ac:dyDescent="0.25">
      <c r="G106" s="23"/>
    </row>
    <row r="107" spans="7:7" x14ac:dyDescent="0.25">
      <c r="G107" s="23"/>
    </row>
    <row r="108" spans="7:7" x14ac:dyDescent="0.25">
      <c r="G108" s="23"/>
    </row>
    <row r="109" spans="7:7" x14ac:dyDescent="0.25">
      <c r="G109" s="23"/>
    </row>
    <row r="110" spans="7:7" x14ac:dyDescent="0.25">
      <c r="G110" s="23"/>
    </row>
    <row r="111" spans="7:7" x14ac:dyDescent="0.25">
      <c r="G111" s="23"/>
    </row>
    <row r="112" spans="7:7" x14ac:dyDescent="0.25">
      <c r="G112" s="23"/>
    </row>
    <row r="113" spans="7:7" x14ac:dyDescent="0.25">
      <c r="G113" s="23"/>
    </row>
    <row r="114" spans="7:7" x14ac:dyDescent="0.25">
      <c r="G114" s="23"/>
    </row>
    <row r="115" spans="7:7" x14ac:dyDescent="0.25">
      <c r="G115" s="23"/>
    </row>
    <row r="116" spans="7:7" x14ac:dyDescent="0.25">
      <c r="G116" s="23"/>
    </row>
    <row r="117" spans="7:7" x14ac:dyDescent="0.25">
      <c r="G117" s="23"/>
    </row>
    <row r="118" spans="7:7" x14ac:dyDescent="0.25">
      <c r="G118" s="23"/>
    </row>
    <row r="119" spans="7:7" x14ac:dyDescent="0.25">
      <c r="G119" s="23"/>
    </row>
    <row r="120" spans="7:7" x14ac:dyDescent="0.25">
      <c r="G120" s="23"/>
    </row>
    <row r="121" spans="7:7" x14ac:dyDescent="0.25">
      <c r="G121" s="23"/>
    </row>
    <row r="122" spans="7:7" x14ac:dyDescent="0.25">
      <c r="G122" s="23"/>
    </row>
    <row r="123" spans="7:7" x14ac:dyDescent="0.25">
      <c r="G123" s="23"/>
    </row>
    <row r="124" spans="7:7" x14ac:dyDescent="0.25">
      <c r="G124" s="23"/>
    </row>
    <row r="125" spans="7:7" x14ac:dyDescent="0.25">
      <c r="G125" s="23"/>
    </row>
    <row r="126" spans="7:7" x14ac:dyDescent="0.25">
      <c r="G126" s="23"/>
    </row>
    <row r="127" spans="7:7" x14ac:dyDescent="0.25">
      <c r="G127" s="23"/>
    </row>
    <row r="128" spans="7:7" x14ac:dyDescent="0.25">
      <c r="G128" s="23"/>
    </row>
    <row r="129" spans="7:7" x14ac:dyDescent="0.25">
      <c r="G129" s="23"/>
    </row>
    <row r="130" spans="7:7" x14ac:dyDescent="0.25">
      <c r="G130" s="23"/>
    </row>
    <row r="131" spans="7:7" x14ac:dyDescent="0.25">
      <c r="G131" s="23"/>
    </row>
    <row r="132" spans="7:7" x14ac:dyDescent="0.25">
      <c r="G132" s="23"/>
    </row>
    <row r="133" spans="7:7" x14ac:dyDescent="0.25">
      <c r="G133" s="23"/>
    </row>
    <row r="134" spans="7:7" x14ac:dyDescent="0.25">
      <c r="G134" s="23"/>
    </row>
    <row r="135" spans="7:7" x14ac:dyDescent="0.25">
      <c r="G135" s="23"/>
    </row>
    <row r="136" spans="7:7" x14ac:dyDescent="0.25">
      <c r="G136" s="23"/>
    </row>
    <row r="137" spans="7:7" x14ac:dyDescent="0.25">
      <c r="G137" s="23"/>
    </row>
    <row r="138" spans="7:7" x14ac:dyDescent="0.25">
      <c r="G138" s="23"/>
    </row>
    <row r="139" spans="7:7" x14ac:dyDescent="0.25">
      <c r="G139" s="23"/>
    </row>
    <row r="140" spans="7:7" x14ac:dyDescent="0.25">
      <c r="G140" s="23"/>
    </row>
    <row r="141" spans="7:7" x14ac:dyDescent="0.25">
      <c r="G141" s="23"/>
    </row>
    <row r="142" spans="7:7" x14ac:dyDescent="0.25">
      <c r="G142" s="23"/>
    </row>
    <row r="143" spans="7:7" x14ac:dyDescent="0.25">
      <c r="G143" s="23"/>
    </row>
    <row r="144" spans="7:7" x14ac:dyDescent="0.25">
      <c r="G144" s="23"/>
    </row>
    <row r="145" spans="7:7" x14ac:dyDescent="0.25">
      <c r="G145" s="23"/>
    </row>
    <row r="146" spans="7:7" x14ac:dyDescent="0.25">
      <c r="G146" s="23"/>
    </row>
    <row r="147" spans="7:7" x14ac:dyDescent="0.25">
      <c r="G147" s="23"/>
    </row>
    <row r="148" spans="7:7" x14ac:dyDescent="0.25">
      <c r="G148" s="23"/>
    </row>
    <row r="149" spans="7:7" x14ac:dyDescent="0.25">
      <c r="G149" s="23"/>
    </row>
    <row r="150" spans="7:7" x14ac:dyDescent="0.25">
      <c r="G150" s="23"/>
    </row>
    <row r="151" spans="7:7" x14ac:dyDescent="0.25">
      <c r="G151" s="23"/>
    </row>
    <row r="152" spans="7:7" x14ac:dyDescent="0.25">
      <c r="G152" s="23"/>
    </row>
    <row r="153" spans="7:7" x14ac:dyDescent="0.25">
      <c r="G153" s="23"/>
    </row>
    <row r="154" spans="7:7" x14ac:dyDescent="0.25">
      <c r="G154" s="23"/>
    </row>
    <row r="155" spans="7:7" x14ac:dyDescent="0.25">
      <c r="G155" s="23"/>
    </row>
    <row r="156" spans="7:7" x14ac:dyDescent="0.25">
      <c r="G156" s="23"/>
    </row>
    <row r="157" spans="7:7" x14ac:dyDescent="0.25">
      <c r="G157" s="23"/>
    </row>
    <row r="158" spans="7:7" x14ac:dyDescent="0.25">
      <c r="G158" s="23"/>
    </row>
    <row r="159" spans="7:7" x14ac:dyDescent="0.25">
      <c r="G159" s="23"/>
    </row>
    <row r="160" spans="7:7" x14ac:dyDescent="0.25">
      <c r="G160" s="23"/>
    </row>
    <row r="161" spans="7:7" x14ac:dyDescent="0.25">
      <c r="G161" s="23"/>
    </row>
    <row r="162" spans="7:7" x14ac:dyDescent="0.25">
      <c r="G162" s="23"/>
    </row>
    <row r="163" spans="7:7" x14ac:dyDescent="0.25">
      <c r="G163" s="23"/>
    </row>
    <row r="164" spans="7:7" x14ac:dyDescent="0.25">
      <c r="G164" s="23"/>
    </row>
    <row r="165" spans="7:7" x14ac:dyDescent="0.25">
      <c r="G165" s="23"/>
    </row>
    <row r="166" spans="7:7" x14ac:dyDescent="0.25">
      <c r="G166" s="23"/>
    </row>
  </sheetData>
  <mergeCells count="1">
    <mergeCell ref="A1:F1"/>
  </mergeCells>
  <conditionalFormatting sqref="H1:H1048576">
    <cfRule type="containsText" dxfId="16" priority="1" operator="containsText" text="Données">
      <formula>NOT(ISERROR(SEARCH("Données",H1)))</formula>
    </cfRule>
    <cfRule type="containsText" dxfId="15" priority="2" operator="containsText" text="EXPIRée">
      <formula>NOT(ISERROR(SEARCH("EXPIRée",H1)))</formula>
    </cfRule>
    <cfRule type="containsText" dxfId="14" priority="3" operator="containsText" text="Caution">
      <formula>NOT(ISERROR(SEARCH("Caution",H1)))</formula>
    </cfRule>
    <cfRule type="containsText" dxfId="13" priority="4" operator="containsText" text="OK">
      <formula>NOT(ISERROR(SEARCH("OK",H1)))</formula>
    </cfRule>
  </conditionalFormatting>
  <hyperlinks>
    <hyperlink ref="J3" r:id="rId1" display="mail@emailtest.com"/>
    <hyperlink ref="J4" r:id="rId2" display="mail2@emailtest.com"/>
    <hyperlink ref="J5:J12" r:id="rId3" display="mail2@emailtest.com"/>
    <hyperlink ref="J5" r:id="rId4" display="mail3@emailtest.com"/>
  </hyperlinks>
  <pageMargins left="0.7" right="0.7" top="0.75" bottom="0.75" header="0.3" footer="0.3"/>
  <pageSetup paperSize="9" scale="61" orientation="portrait" verticalDpi="0" r:id="rId5"/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DATABASE!$A$2:$A$3</xm:f>
          </x14:formula1>
          <xm:sqref>E3:E12</xm:sqref>
        </x14:dataValidation>
        <x14:dataValidation type="list" allowBlank="1" showInputMessage="1" showErrorMessage="1">
          <x14:formula1>
            <xm:f>DATABASE!$G$12:$G$15</xm:f>
          </x14:formula1>
          <xm:sqref>D3:D12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G15"/>
  <sheetViews>
    <sheetView workbookViewId="0">
      <selection activeCell="D40" sqref="D40"/>
    </sheetView>
  </sheetViews>
  <sheetFormatPr baseColWidth="10" defaultColWidth="9.140625" defaultRowHeight="15" x14ac:dyDescent="0.25"/>
  <cols>
    <col min="7" max="7" width="15" customWidth="1"/>
  </cols>
  <sheetData>
    <row r="2" spans="1:7" x14ac:dyDescent="0.25">
      <c r="A2" t="s">
        <v>25</v>
      </c>
    </row>
    <row r="3" spans="1:7" x14ac:dyDescent="0.25">
      <c r="A3" t="s">
        <v>26</v>
      </c>
    </row>
    <row r="12" spans="1:7" x14ac:dyDescent="0.25">
      <c r="G12" t="s">
        <v>1</v>
      </c>
    </row>
    <row r="13" spans="1:7" x14ac:dyDescent="0.25">
      <c r="G13" t="s">
        <v>2</v>
      </c>
    </row>
    <row r="14" spans="1:7" x14ac:dyDescent="0.25">
      <c r="G14" t="s">
        <v>3</v>
      </c>
    </row>
    <row r="15" spans="1:7" x14ac:dyDescent="0.25">
      <c r="G15" t="s">
        <v>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DASHBOARD</vt:lpstr>
      <vt:lpstr>SAISIES</vt:lpstr>
      <vt:lpstr>DATABASE</vt:lpstr>
      <vt:lpstr>SAISIES!Zone_d_impression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Eban Oben</dc:creator>
  <cp:lastModifiedBy>Martial Mbougang</cp:lastModifiedBy>
  <cp:lastPrinted>2025-03-19T09:13:11Z</cp:lastPrinted>
  <dcterms:created xsi:type="dcterms:W3CDTF">2015-06-05T18:17:20Z</dcterms:created>
  <dcterms:modified xsi:type="dcterms:W3CDTF">2025-07-02T12:51:07Z</dcterms:modified>
</cp:coreProperties>
</file>