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xl/drawings/drawing2.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xl/chartsheets/sheet1.xml" ContentType="application/vnd.openxmlformats-officedocument.spreadsheetml.chart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80" yWindow="435" windowWidth="19875" windowHeight="7200" firstSheet="3" activeTab="9"/>
  </bookViews>
  <sheets>
    <sheet name="1.Mon extraction" sheetId="1" r:id="rId1"/>
    <sheet name="2.Après Macro traitement" sheetId="2" r:id="rId2"/>
    <sheet name="3.Changement ligne 1" sheetId="3" r:id="rId3"/>
    <sheet name="4. Changement colonne A" sheetId="4" r:id="rId4"/>
    <sheet name="5. Somme Prod" sheetId="5" r:id="rId5"/>
    <sheet name="6. Recherche V1" sheetId="6" r:id="rId6"/>
    <sheet name="7. Recherche V2" sheetId="7" r:id="rId7"/>
    <sheet name="8.RechercheV3" sheetId="8" r:id="rId8"/>
    <sheet name="Graph1" sheetId="10" r:id="rId9"/>
    <sheet name="9. Soustraction et Proportion" sheetId="9" r:id="rId10"/>
  </sheets>
  <externalReferences>
    <externalReference r:id="rId11"/>
    <externalReference r:id="rId12"/>
    <externalReference r:id="rId13"/>
    <externalReference r:id="rId14"/>
  </externalReferences>
  <calcPr calcId="125725"/>
</workbook>
</file>

<file path=xl/calcChain.xml><?xml version="1.0" encoding="utf-8"?>
<calcChain xmlns="http://schemas.openxmlformats.org/spreadsheetml/2006/main">
  <c r="E21" i="9"/>
  <c r="E20"/>
  <c r="E19"/>
  <c r="E18"/>
  <c r="E17"/>
  <c r="E16"/>
  <c r="E15"/>
  <c r="E14"/>
  <c r="E13"/>
  <c r="E12"/>
  <c r="E11"/>
  <c r="E10"/>
  <c r="E9"/>
  <c r="E8"/>
  <c r="E7"/>
  <c r="E6"/>
  <c r="E5"/>
  <c r="E4"/>
  <c r="E3"/>
  <c r="E2"/>
  <c r="G1"/>
  <c r="F1"/>
  <c r="E1"/>
  <c r="G1" i="8"/>
  <c r="F1"/>
  <c r="E1"/>
  <c r="G1" i="6"/>
  <c r="F1"/>
  <c r="E1"/>
  <c r="F1" i="7"/>
  <c r="E1" i="5"/>
  <c r="I1" i="9" l="1"/>
  <c r="H1"/>
  <c r="H1" i="8"/>
  <c r="I1"/>
  <c r="I1" i="6"/>
  <c r="E21" i="8"/>
  <c r="E20"/>
  <c r="E19"/>
  <c r="E18"/>
  <c r="E17"/>
  <c r="E16"/>
  <c r="E15"/>
  <c r="E14"/>
  <c r="E13"/>
  <c r="E12"/>
  <c r="E11"/>
  <c r="E10"/>
  <c r="E9"/>
  <c r="E8"/>
  <c r="E7"/>
  <c r="E6"/>
  <c r="E5"/>
  <c r="E4"/>
  <c r="E3"/>
  <c r="E2"/>
  <c r="E21" i="7"/>
  <c r="E20"/>
  <c r="E19"/>
  <c r="E18"/>
  <c r="E17"/>
  <c r="E16"/>
  <c r="E15"/>
  <c r="E14"/>
  <c r="E13"/>
  <c r="E12"/>
  <c r="E11"/>
  <c r="E10"/>
  <c r="E9"/>
  <c r="E8"/>
  <c r="E7"/>
  <c r="E6"/>
  <c r="E5"/>
  <c r="E4"/>
  <c r="E3"/>
  <c r="E2"/>
  <c r="E1" l="1"/>
</calcChain>
</file>

<file path=xl/sharedStrings.xml><?xml version="1.0" encoding="utf-8"?>
<sst xmlns="http://schemas.openxmlformats.org/spreadsheetml/2006/main" count="791" uniqueCount="108">
  <si>
    <t>Niveau</t>
  </si>
  <si>
    <t>2e code Article</t>
  </si>
  <si>
    <t>Description</t>
  </si>
  <si>
    <t>Quantité</t>
  </si>
  <si>
    <t>U M</t>
  </si>
  <si>
    <t>F V</t>
  </si>
  <si>
    <t>Code Sortie</t>
  </si>
  <si>
    <t>Elément Actif</t>
  </si>
  <si>
    <t>N° S. op.</t>
  </si>
  <si>
    <t>Type Art.</t>
  </si>
  <si>
    <t>N° Ligne</t>
  </si>
  <si>
    <t>3e code Article</t>
  </si>
  <si>
    <t>Type Ligne</t>
  </si>
  <si>
    <t>N° art. Syst.</t>
  </si>
  <si>
    <t>1</t>
  </si>
  <si>
    <t>915001023</t>
  </si>
  <si>
    <t>Produit 1</t>
  </si>
  <si>
    <t>.5000</t>
  </si>
  <si>
    <t>UN</t>
  </si>
  <si>
    <t>V</t>
  </si>
  <si>
    <t>B</t>
  </si>
  <si>
    <t>0</t>
  </si>
  <si>
    <t>10.00</t>
  </si>
  <si>
    <t>M</t>
  </si>
  <si>
    <t>5.00</t>
  </si>
  <si>
    <t>S</t>
  </si>
  <si>
    <t>.2</t>
  </si>
  <si>
    <t>215001024</t>
  </si>
  <si>
    <t>Produit 2</t>
  </si>
  <si>
    <t>3.0000</t>
  </si>
  <si>
    <t>..3</t>
  </si>
  <si>
    <t>215001025</t>
  </si>
  <si>
    <t>Produit 3</t>
  </si>
  <si>
    <t>P</t>
  </si>
  <si>
    <t>1.00</t>
  </si>
  <si>
    <t>215001026</t>
  </si>
  <si>
    <t>Produit 4</t>
  </si>
  <si>
    <t>215001027</t>
  </si>
  <si>
    <t>Produit 5</t>
  </si>
  <si>
    <t>900.00</t>
  </si>
  <si>
    <t>215001028</t>
  </si>
  <si>
    <t>Produit 6</t>
  </si>
  <si>
    <t>901.00</t>
  </si>
  <si>
    <t>215001029</t>
  </si>
  <si>
    <t>Produit 7</t>
  </si>
  <si>
    <t>.0210</t>
  </si>
  <si>
    <t>HL</t>
  </si>
  <si>
    <t>F</t>
  </si>
  <si>
    <t>215001030</t>
  </si>
  <si>
    <t>Produit 8</t>
  </si>
  <si>
    <t>15.00</t>
  </si>
  <si>
    <t>215001031*OP10</t>
  </si>
  <si>
    <t>Produit 9</t>
  </si>
  <si>
    <t>215001032</t>
  </si>
  <si>
    <t>Produit 10</t>
  </si>
  <si>
    <t>215001033</t>
  </si>
  <si>
    <t>Produit 11</t>
  </si>
  <si>
    <t>20.00</t>
  </si>
  <si>
    <t>215001034</t>
  </si>
  <si>
    <t>Produit 12</t>
  </si>
  <si>
    <t>30.00</t>
  </si>
  <si>
    <t>215001035</t>
  </si>
  <si>
    <t>Produit 13</t>
  </si>
  <si>
    <t>35.00</t>
  </si>
  <si>
    <t>215001036</t>
  </si>
  <si>
    <t>Produit 14</t>
  </si>
  <si>
    <t>.0064</t>
  </si>
  <si>
    <t>50.00</t>
  </si>
  <si>
    <t>215001037*OP10</t>
  </si>
  <si>
    <t>Produit 15</t>
  </si>
  <si>
    <t>215001037</t>
  </si>
  <si>
    <t>215001038</t>
  </si>
  <si>
    <t>Produit 16</t>
  </si>
  <si>
    <t>215001039</t>
  </si>
  <si>
    <t>Produit 17</t>
  </si>
  <si>
    <t>25.00</t>
  </si>
  <si>
    <t>215001040</t>
  </si>
  <si>
    <t>Produit 18</t>
  </si>
  <si>
    <t>215001041</t>
  </si>
  <si>
    <t>Produit 19</t>
  </si>
  <si>
    <t>1.0000</t>
  </si>
  <si>
    <t>215001042</t>
  </si>
  <si>
    <t>Produit 20</t>
  </si>
  <si>
    <t>45.00</t>
  </si>
  <si>
    <t>215001043</t>
  </si>
  <si>
    <t>Produit 21</t>
  </si>
  <si>
    <t>.0001</t>
  </si>
  <si>
    <t>70.00</t>
  </si>
  <si>
    <t>215001044</t>
  </si>
  <si>
    <t>Produit 22</t>
  </si>
  <si>
    <t>.1250</t>
  </si>
  <si>
    <t>72.00</t>
  </si>
  <si>
    <t>215001045</t>
  </si>
  <si>
    <t>Produit 23</t>
  </si>
  <si>
    <t>75.00</t>
  </si>
  <si>
    <t>Ici se trouve le fichier tel que je l'extrait de mon logiciel</t>
  </si>
  <si>
    <t>Ici se trouve le fichier après retraitement de ma macro dont le code se trouve à droite</t>
  </si>
  <si>
    <t>Produit fini</t>
  </si>
  <si>
    <t>Ici j'aimerais que la ligne 1 soit effacée puis que B1  et C1 soit remplacée manuellement (par une box dans lequel on saisirait) soit alors qu'elle aille chercher ces deux données dans la dernière ligne d'un autre classeur (colonnes B et C aussi). Je ne sais pas ce qui est le plus simple.</t>
  </si>
  <si>
    <t>Ici je voudrais que la macro mette en forme la colonne A pour que la formule Somme Prod (cf. onglet suivant) puisse fonctionner le principe est toujours le même 1 en première et en dernière ligne et 0 pour celles situées entre</t>
  </si>
  <si>
    <t>Ici la somme Prod se calcule.</t>
  </si>
  <si>
    <t>Ici je vais rechercher en F2 grâce au code en B2 dans un fichier une valeur (j'ai mis la configuration du fichier source)</t>
  </si>
  <si>
    <t>Ici je fais une rechercheV dans un second fichier source que j'ai aussi uploadé pour en montrer la configuration.</t>
  </si>
  <si>
    <t>Ici je fais la même recherche V qu'en colonne F12 sauf que je vais chercher la valeur une colonne avant dans mon fichier source (colonne I au lieu de J).</t>
  </si>
  <si>
    <t>Ici je tire l'écart en valeur entre E1 et F1 et je le mutliplie par G1. Puis en  I1 je calcule la proportion de cet écart. 
Si une macro ou un enchainement de macro peut faire ça, c'est magique.</t>
  </si>
  <si>
    <t>produit fini</t>
  </si>
  <si>
    <t>produit</t>
  </si>
  <si>
    <t>produits</t>
  </si>
</sst>
</file>

<file path=xl/styles.xml><?xml version="1.0" encoding="utf-8"?>
<styleSheet xmlns="http://schemas.openxmlformats.org/spreadsheetml/2006/main">
  <numFmts count="3">
    <numFmt numFmtId="164" formatCode="#,###,##0"/>
    <numFmt numFmtId="165" formatCode="_(* #,##0.00_);_(* \(#,##0.00\);_(* &quot;-&quot;??_);_(@_)"/>
    <numFmt numFmtId="166" formatCode="_(* #,##0_);_(* \(#,##0\);_(* &quot;-&quot;??_);_(@_)"/>
  </numFmts>
  <fonts count="10">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1"/>
      <color rgb="FFFF0000"/>
      <name val="Calibri"/>
      <family val="2"/>
      <scheme val="minor"/>
    </font>
    <font>
      <i/>
      <sz val="8"/>
      <color rgb="FF333333"/>
      <name val="Tahoma"/>
      <family val="2"/>
    </font>
    <font>
      <b/>
      <sz val="11"/>
      <name val="Calibri"/>
      <family val="2"/>
      <scheme val="minor"/>
    </font>
    <font>
      <sz val="11"/>
      <name val="Calibri"/>
      <family val="2"/>
      <scheme val="minor"/>
    </font>
    <font>
      <b/>
      <i/>
      <sz val="10"/>
      <name val="Arial"/>
      <family val="2"/>
    </font>
    <font>
      <b/>
      <sz val="9"/>
      <color rgb="FFFF0000"/>
      <name val="Arial"/>
      <family val="2"/>
    </font>
  </fonts>
  <fills count="2">
    <fill>
      <patternFill patternType="none"/>
    </fill>
    <fill>
      <patternFill patternType="gray125"/>
    </fill>
  </fills>
  <borders count="1">
    <border>
      <left/>
      <right/>
      <top/>
      <bottom/>
      <diagonal/>
    </border>
  </borders>
  <cellStyleXfs count="3">
    <xf numFmtId="0" fontId="0" fillId="0" borderId="0"/>
    <xf numFmtId="9" fontId="1" fillId="0" borderId="0" applyFont="0" applyFill="0" applyBorder="0" applyAlignment="0" applyProtection="0"/>
    <xf numFmtId="165" fontId="8" fillId="0" borderId="0" applyFont="0" applyFill="0" applyBorder="0" applyAlignment="0" applyProtection="0"/>
  </cellStyleXfs>
  <cellXfs count="16">
    <xf numFmtId="0" fontId="0" fillId="0" borderId="0" xfId="0"/>
    <xf numFmtId="0" fontId="3" fillId="0" borderId="0" xfId="0" applyFont="1"/>
    <xf numFmtId="49" fontId="0" fillId="0" borderId="0" xfId="0" applyNumberFormat="1"/>
    <xf numFmtId="2" fontId="0" fillId="0" borderId="0" xfId="0" applyNumberFormat="1"/>
    <xf numFmtId="0" fontId="4" fillId="0" borderId="0" xfId="0" applyFont="1"/>
    <xf numFmtId="0" fontId="5" fillId="0" borderId="0" xfId="0" applyFont="1" applyAlignment="1">
      <alignment vertical="center"/>
    </xf>
    <xf numFmtId="0" fontId="6" fillId="0" borderId="0" xfId="0" applyFont="1"/>
    <xf numFmtId="49" fontId="2" fillId="0" borderId="0" xfId="0" applyNumberFormat="1" applyFont="1"/>
    <xf numFmtId="0" fontId="2" fillId="0" borderId="0" xfId="0" applyFont="1"/>
    <xf numFmtId="164" fontId="4" fillId="0" borderId="0" xfId="0" applyNumberFormat="1" applyFont="1" applyFill="1"/>
    <xf numFmtId="164" fontId="3" fillId="0" borderId="0" xfId="0" applyNumberFormat="1" applyFont="1" applyFill="1"/>
    <xf numFmtId="0" fontId="7" fillId="0" borderId="0" xfId="0" applyFont="1"/>
    <xf numFmtId="166" fontId="9" fillId="0" borderId="0" xfId="2" applyNumberFormat="1" applyFont="1" applyFill="1" applyAlignment="1">
      <alignment horizontal="left"/>
    </xf>
    <xf numFmtId="10" fontId="9" fillId="0" borderId="0" xfId="1" applyNumberFormat="1" applyFont="1" applyFill="1" applyAlignment="1">
      <alignment horizontal="right"/>
    </xf>
    <xf numFmtId="10" fontId="0" fillId="0" borderId="0" xfId="0" applyNumberFormat="1"/>
    <xf numFmtId="0" fontId="0" fillId="0" borderId="0" xfId="0" applyAlignment="1">
      <alignment horizontal="left" vertical="top" wrapText="1"/>
    </xf>
  </cellXfs>
  <cellStyles count="3">
    <cellStyle name="Milliers 2" xfId="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9.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hartsheet" Target="chartsheets/sheet1.xml"/><Relationship Id="rId14" Type="http://schemas.openxmlformats.org/officeDocument/2006/relationships/externalLink" Target="externalLinks/externalLink4.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0"/>
          <c:order val="0"/>
          <c:val>
            <c:numRef>
              <c:f>'9. Soustraction et Proportion'!$A$1:$A$22</c:f>
              <c:numCache>
                <c:formatCode>@</c:formatCode>
                <c:ptCount val="22"/>
                <c:pt idx="0" formatCode="General">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formatCode="General">
                  <c:v>1</c:v>
                </c:pt>
              </c:numCache>
            </c:numRef>
          </c:val>
        </c:ser>
        <c:ser>
          <c:idx val="1"/>
          <c:order val="1"/>
          <c:val>
            <c:numRef>
              <c:f>'9. Soustraction et Proportion'!$B$1:$B$22</c:f>
              <c:numCache>
                <c:formatCode>@</c:formatCode>
                <c:ptCount val="22"/>
                <c:pt idx="0" formatCode="General">
                  <c:v>915001005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ser>
          <c:idx val="2"/>
          <c:order val="2"/>
          <c:val>
            <c:numRef>
              <c:f>'9. Soustraction et Proportion'!$C$1:$C$22</c:f>
              <c:numCache>
                <c:formatCode>@</c:formatCode>
                <c:ptCount val="22"/>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ser>
          <c:idx val="3"/>
          <c:order val="3"/>
          <c:val>
            <c:numRef>
              <c:f>'9. Soustraction et Proportion'!$D$1:$D$22</c:f>
              <c:numCache>
                <c:formatCode>0.00</c:formatCode>
                <c:ptCount val="22"/>
                <c:pt idx="1">
                  <c:v>3</c:v>
                </c:pt>
                <c:pt idx="2">
                  <c:v>3</c:v>
                </c:pt>
                <c:pt idx="3">
                  <c:v>3</c:v>
                </c:pt>
                <c:pt idx="4">
                  <c:v>3</c:v>
                </c:pt>
                <c:pt idx="5">
                  <c:v>2.1000000000000001E-2</c:v>
                </c:pt>
                <c:pt idx="6">
                  <c:v>3</c:v>
                </c:pt>
                <c:pt idx="7">
                  <c:v>3</c:v>
                </c:pt>
                <c:pt idx="8">
                  <c:v>3</c:v>
                </c:pt>
                <c:pt idx="9">
                  <c:v>0.5</c:v>
                </c:pt>
                <c:pt idx="10">
                  <c:v>0.5</c:v>
                </c:pt>
                <c:pt idx="11">
                  <c:v>6.4000000000000003E-3</c:v>
                </c:pt>
                <c:pt idx="12">
                  <c:v>3</c:v>
                </c:pt>
                <c:pt idx="13">
                  <c:v>3</c:v>
                </c:pt>
                <c:pt idx="14">
                  <c:v>3</c:v>
                </c:pt>
                <c:pt idx="15">
                  <c:v>3</c:v>
                </c:pt>
                <c:pt idx="16">
                  <c:v>1</c:v>
                </c:pt>
                <c:pt idx="17">
                  <c:v>1</c:v>
                </c:pt>
                <c:pt idx="18">
                  <c:v>1E-4</c:v>
                </c:pt>
                <c:pt idx="19">
                  <c:v>0.125</c:v>
                </c:pt>
                <c:pt idx="20">
                  <c:v>1E-4</c:v>
                </c:pt>
              </c:numCache>
            </c:numRef>
          </c:val>
        </c:ser>
        <c:ser>
          <c:idx val="4"/>
          <c:order val="4"/>
          <c:val>
            <c:numRef>
              <c:f>'9. Soustraction et Proportion'!$E$1:$E$22</c:f>
              <c:numCache>
                <c:formatCode>General</c:formatCode>
                <c:ptCount val="22"/>
                <c:pt idx="0" formatCode="#,###,##0">
                  <c:v>697.7328</c:v>
                </c:pt>
                <c:pt idx="1">
                  <c:v>12</c:v>
                </c:pt>
                <c:pt idx="2">
                  <c:v>13</c:v>
                </c:pt>
                <c:pt idx="3">
                  <c:v>14</c:v>
                </c:pt>
                <c:pt idx="4">
                  <c:v>15</c:v>
                </c:pt>
                <c:pt idx="5">
                  <c:v>16</c:v>
                </c:pt>
                <c:pt idx="6">
                  <c:v>17</c:v>
                </c:pt>
                <c:pt idx="7">
                  <c:v>18</c:v>
                </c:pt>
                <c:pt idx="8">
                  <c:v>19</c:v>
                </c:pt>
                <c:pt idx="9">
                  <c:v>20</c:v>
                </c:pt>
                <c:pt idx="10">
                  <c:v>21</c:v>
                </c:pt>
                <c:pt idx="11">
                  <c:v>22</c:v>
                </c:pt>
                <c:pt idx="12">
                  <c:v>23</c:v>
                </c:pt>
                <c:pt idx="13">
                  <c:v>24</c:v>
                </c:pt>
                <c:pt idx="14">
                  <c:v>25</c:v>
                </c:pt>
                <c:pt idx="15">
                  <c:v>26</c:v>
                </c:pt>
                <c:pt idx="16">
                  <c:v>27</c:v>
                </c:pt>
                <c:pt idx="17">
                  <c:v>28</c:v>
                </c:pt>
                <c:pt idx="18">
                  <c:v>29</c:v>
                </c:pt>
                <c:pt idx="19">
                  <c:v>30</c:v>
                </c:pt>
                <c:pt idx="20">
                  <c:v>31</c:v>
                </c:pt>
              </c:numCache>
            </c:numRef>
          </c:val>
        </c:ser>
        <c:ser>
          <c:idx val="5"/>
          <c:order val="5"/>
          <c:val>
            <c:numRef>
              <c:f>'9. Soustraction et Proportion'!$F$1:$F$22</c:f>
              <c:numCache>
                <c:formatCode>General</c:formatCode>
                <c:ptCount val="22"/>
                <c:pt idx="0">
                  <c:v>650</c:v>
                </c:pt>
              </c:numCache>
            </c:numRef>
          </c:val>
        </c:ser>
        <c:ser>
          <c:idx val="6"/>
          <c:order val="6"/>
          <c:val>
            <c:numRef>
              <c:f>'9. Soustraction et Proportion'!$G$1:$G$22</c:f>
              <c:numCache>
                <c:formatCode>General</c:formatCode>
                <c:ptCount val="22"/>
                <c:pt idx="0">
                  <c:v>4</c:v>
                </c:pt>
              </c:numCache>
            </c:numRef>
          </c:val>
        </c:ser>
        <c:ser>
          <c:idx val="7"/>
          <c:order val="7"/>
          <c:val>
            <c:numRef>
              <c:f>'9. Soustraction et Proportion'!$H$1:$H$22</c:f>
              <c:numCache>
                <c:formatCode>General</c:formatCode>
                <c:ptCount val="22"/>
                <c:pt idx="0" formatCode="_(* #,##0_);_(* \(#,##0\);_(* &quot;-&quot;??_);_(@_)">
                  <c:v>190.93119999999999</c:v>
                </c:pt>
              </c:numCache>
            </c:numRef>
          </c:val>
        </c:ser>
        <c:ser>
          <c:idx val="8"/>
          <c:order val="8"/>
          <c:val>
            <c:numRef>
              <c:f>'9. Soustraction et Proportion'!$I$1:$I$22</c:f>
              <c:numCache>
                <c:formatCode>General</c:formatCode>
                <c:ptCount val="22"/>
                <c:pt idx="0" formatCode="0.00%">
                  <c:v>7.3435076923076936E-2</c:v>
                </c:pt>
              </c:numCache>
            </c:numRef>
          </c:val>
        </c:ser>
        <c:ser>
          <c:idx val="9"/>
          <c:order val="9"/>
          <c:val>
            <c:numRef>
              <c:f>'9. Soustraction et Proportion'!$J$1:$J$22</c:f>
              <c:numCache>
                <c:formatCode>General</c:formatCode>
                <c:ptCount val="22"/>
                <c:pt idx="7">
                  <c:v>0</c:v>
                </c:pt>
              </c:numCache>
            </c:numRef>
          </c:val>
        </c:ser>
        <c:ser>
          <c:idx val="10"/>
          <c:order val="10"/>
          <c:val>
            <c:numRef>
              <c:f>'9. Soustraction et Proportion'!$K$1:$K$22</c:f>
              <c:numCache>
                <c:formatCode>General</c:formatCode>
                <c:ptCount val="22"/>
              </c:numCache>
            </c:numRef>
          </c:val>
        </c:ser>
        <c:ser>
          <c:idx val="11"/>
          <c:order val="11"/>
          <c:val>
            <c:numRef>
              <c:f>'9. Soustraction et Proportion'!$L$1:$L$22</c:f>
              <c:numCache>
                <c:formatCode>General</c:formatCode>
                <c:ptCount val="22"/>
              </c:numCache>
            </c:numRef>
          </c:val>
        </c:ser>
        <c:ser>
          <c:idx val="12"/>
          <c:order val="12"/>
          <c:val>
            <c:numRef>
              <c:f>'9. Soustraction et Proportion'!$M$1:$M$22</c:f>
              <c:numCache>
                <c:formatCode>General</c:formatCode>
                <c:ptCount val="22"/>
              </c:numCache>
            </c:numRef>
          </c:val>
        </c:ser>
        <c:ser>
          <c:idx val="13"/>
          <c:order val="13"/>
          <c:val>
            <c:numRef>
              <c:f>'9. Soustraction et Proportion'!$N$1:$N$22</c:f>
              <c:numCache>
                <c:formatCode>General</c:formatCode>
                <c:ptCount val="22"/>
              </c:numCache>
            </c:numRef>
          </c:val>
        </c:ser>
        <c:axId val="82278272"/>
        <c:axId val="82279808"/>
      </c:barChart>
      <c:catAx>
        <c:axId val="82278272"/>
        <c:scaling>
          <c:orientation val="minMax"/>
        </c:scaling>
        <c:axPos val="b"/>
        <c:tickLblPos val="nextTo"/>
        <c:crossAx val="82279808"/>
        <c:crosses val="autoZero"/>
        <c:auto val="1"/>
        <c:lblAlgn val="ctr"/>
        <c:lblOffset val="100"/>
      </c:catAx>
      <c:valAx>
        <c:axId val="82279808"/>
        <c:scaling>
          <c:orientation val="minMax"/>
        </c:scaling>
        <c:axPos val="l"/>
        <c:majorGridlines/>
        <c:numFmt formatCode="General" sourceLinked="1"/>
        <c:tickLblPos val="nextTo"/>
        <c:crossAx val="82278272"/>
        <c:crosses val="autoZero"/>
        <c:crossBetween val="between"/>
      </c:valAx>
    </c:plotArea>
    <c:legend>
      <c:legendPos val="r"/>
    </c:legend>
    <c:plotVisOnly val="1"/>
  </c:chart>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sheetPr codeName="Graph1">
    <tabColor theme="3" tint="0.39997558519241921"/>
  </sheetPr>
  <sheetViews>
    <sheetView zoomScale="124" workbookViewId="0" zoomToFit="1"/>
  </sheetViews>
  <pageMargins left="0.7" right="0.7" top="0.75" bottom="0.75" header="0.3" footer="0.3"/>
  <drawing r:id="rId1"/>
</chartsheet>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7</xdr:col>
      <xdr:colOff>180975</xdr:colOff>
      <xdr:row>2</xdr:row>
      <xdr:rowOff>142874</xdr:rowOff>
    </xdr:from>
    <xdr:to>
      <xdr:col>16</xdr:col>
      <xdr:colOff>114300</xdr:colOff>
      <xdr:row>101</xdr:row>
      <xdr:rowOff>47625</xdr:rowOff>
    </xdr:to>
    <xdr:sp macro="" textlink="">
      <xdr:nvSpPr>
        <xdr:cNvPr id="2" name="ZoneTexte 1"/>
        <xdr:cNvSpPr txBox="1"/>
      </xdr:nvSpPr>
      <xdr:spPr>
        <a:xfrm>
          <a:off x="5514975" y="523874"/>
          <a:ext cx="6791325" cy="187642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Sub traitement()</a:t>
          </a:r>
        </a:p>
        <a:p>
          <a:r>
            <a:rPr lang="fr-FR" sz="1100"/>
            <a:t>'-----------------------------------------------------------------------------------------</a:t>
          </a:r>
        </a:p>
        <a:p>
          <a:endParaRPr lang="fr-FR" sz="1100"/>
        </a:p>
        <a:p>
          <a:r>
            <a:rPr lang="fr-FR" sz="1100"/>
            <a:t>'INFO: Cette macro permet de traiter intégralement un fichier de type ...</a:t>
          </a:r>
        </a:p>
        <a:p>
          <a:endParaRPr lang="fr-FR" sz="1100"/>
        </a:p>
        <a:p>
          <a:r>
            <a:rPr lang="fr-FR" sz="1100"/>
            <a:t>'Auteur :</a:t>
          </a:r>
        </a:p>
        <a:p>
          <a:r>
            <a:rPr lang="fr-FR" sz="1100"/>
            <a:t>'Création:29/01/2013</a:t>
          </a:r>
        </a:p>
        <a:p>
          <a:r>
            <a:rPr lang="fr-FR" sz="1100"/>
            <a:t>'Version : 1.1</a:t>
          </a:r>
        </a:p>
        <a:p>
          <a:r>
            <a:rPr lang="fr-FR" sz="1100"/>
            <a:t>'Dernière modification :30/01/2013</a:t>
          </a:r>
        </a:p>
        <a:p>
          <a:endParaRPr lang="fr-FR" sz="1100"/>
        </a:p>
        <a:p>
          <a:r>
            <a:rPr lang="fr-FR" sz="1100"/>
            <a:t>'------------------------------------------------------------------------------------------</a:t>
          </a:r>
        </a:p>
        <a:p>
          <a:endParaRPr lang="fr-FR" sz="1100"/>
        </a:p>
        <a:p>
          <a:r>
            <a:rPr lang="fr-FR" sz="1100"/>
            <a:t>'Figer l'écran pour gagner du temps</a:t>
          </a:r>
        </a:p>
        <a:p>
          <a:r>
            <a:rPr lang="fr-FR" sz="1100"/>
            <a:t>    Application.ScreenUpdating = False</a:t>
          </a:r>
        </a:p>
        <a:p>
          <a:endParaRPr lang="fr-FR" sz="1100"/>
        </a:p>
        <a:p>
          <a:endParaRPr lang="fr-FR" sz="1100"/>
        </a:p>
        <a:p>
          <a:r>
            <a:rPr lang="fr-FR" sz="1100"/>
            <a:t>'I)Trouver la première et la dernière ligne.</a:t>
          </a:r>
        </a:p>
        <a:p>
          <a:r>
            <a:rPr lang="fr-FR" sz="1100"/>
            <a:t>    Derl = Range("A65536").End(xlUp).Row</a:t>
          </a:r>
        </a:p>
        <a:p>
          <a:r>
            <a:rPr lang="fr-FR" sz="1100"/>
            <a:t>    plign = Range("A2").Row</a:t>
          </a:r>
        </a:p>
        <a:p>
          <a:r>
            <a:rPr lang="fr-FR" sz="1100"/>
            <a:t>    </a:t>
          </a:r>
        </a:p>
        <a:p>
          <a:r>
            <a:rPr lang="fr-FR" sz="1100"/>
            <a:t>    </a:t>
          </a:r>
        </a:p>
        <a:p>
          <a:endParaRPr lang="fr-FR" sz="1100"/>
        </a:p>
        <a:p>
          <a:r>
            <a:rPr lang="fr-FR" sz="1100"/>
            <a:t>    </a:t>
          </a:r>
        </a:p>
        <a:p>
          <a:r>
            <a:rPr lang="fr-FR" sz="1100"/>
            <a:t>    </a:t>
          </a:r>
        </a:p>
        <a:p>
          <a:r>
            <a:rPr lang="fr-FR" sz="1100"/>
            <a:t>'II)Mise forme du fichier</a:t>
          </a:r>
        </a:p>
        <a:p>
          <a:endParaRPr lang="fr-FR" sz="1100"/>
        </a:p>
        <a:p>
          <a:r>
            <a:rPr lang="fr-FR" sz="1100"/>
            <a:t>    '1)Remplacer les points par des virgules dans la colonne D puis mettre au format nombre</a:t>
          </a:r>
        </a:p>
        <a:p>
          <a:r>
            <a:rPr lang="fr-FR" sz="1100"/>
            <a:t>    </a:t>
          </a:r>
        </a:p>
        <a:p>
          <a:r>
            <a:rPr lang="fr-FR" sz="1100"/>
            <a:t>        'Recalculer la dernière lign suite aux supressions</a:t>
          </a:r>
        </a:p>
        <a:p>
          <a:r>
            <a:rPr lang="fr-FR" sz="1100"/>
            <a:t>            Derl = Range("A65536").End(xlUp).Row</a:t>
          </a:r>
        </a:p>
        <a:p>
          <a:r>
            <a:rPr lang="fr-FR" sz="1100"/>
            <a:t>    </a:t>
          </a:r>
        </a:p>
        <a:p>
          <a:r>
            <a:rPr lang="fr-FR" sz="1100"/>
            <a:t>        'Selectionne la colonne D en fonction de la taille du tableau</a:t>
          </a:r>
        </a:p>
        <a:p>
          <a:r>
            <a:rPr lang="fr-FR" sz="1100"/>
            <a:t>            Range("D" &amp; plign &amp; ":D" &amp; Derl).Select</a:t>
          </a:r>
        </a:p>
        <a:p>
          <a:r>
            <a:rPr lang="fr-FR" sz="1100"/>
            <a:t>    </a:t>
          </a:r>
        </a:p>
        <a:p>
          <a:r>
            <a:rPr lang="fr-FR" sz="1100"/>
            <a:t>        'ATTENTION : Il faut remplacer le point par un point</a:t>
          </a:r>
        </a:p>
        <a:p>
          <a:r>
            <a:rPr lang="fr-FR" sz="1100"/>
            <a:t>        '            car en VBA le point est égal à la virgule.</a:t>
          </a:r>
        </a:p>
        <a:p>
          <a:r>
            <a:rPr lang="fr-FR" sz="1100"/>
            <a:t>            Selection.Replace What:=".", Replacement:="."</a:t>
          </a:r>
        </a:p>
        <a:p>
          <a:r>
            <a:rPr lang="fr-FR" sz="1100"/>
            <a:t>            Selection.NumberFormat = "0.00"</a:t>
          </a:r>
        </a:p>
        <a:p>
          <a:endParaRPr lang="fr-FR" sz="1100"/>
        </a:p>
        <a:p>
          <a:endParaRPr lang="fr-FR" sz="1100"/>
        </a:p>
        <a:p>
          <a:r>
            <a:rPr lang="fr-FR" sz="1100"/>
            <a:t>    '2)Remplacer les points par rien dans la colonne A</a:t>
          </a:r>
        </a:p>
        <a:p>
          <a:r>
            <a:rPr lang="fr-FR" sz="1100"/>
            <a:t>        Range("A" &amp; plign &amp; ":A" &amp; Derl).Replace What:=".", Replacement:=""</a:t>
          </a:r>
        </a:p>
        <a:p>
          <a:r>
            <a:rPr lang="fr-FR" sz="1100"/>
            <a:t>   </a:t>
          </a:r>
        </a:p>
        <a:p>
          <a:r>
            <a:rPr lang="fr-FR" sz="1100"/>
            <a:t>   </a:t>
          </a:r>
        </a:p>
        <a:p>
          <a:endParaRPr lang="fr-FR" sz="1100"/>
        </a:p>
        <a:p>
          <a:endParaRPr lang="fr-FR" sz="1100"/>
        </a:p>
        <a:p>
          <a:r>
            <a:rPr lang="fr-FR" sz="1100"/>
            <a:t>  </a:t>
          </a:r>
        </a:p>
        <a:p>
          <a:r>
            <a:rPr lang="fr-FR" sz="1100"/>
            <a:t>    </a:t>
          </a:r>
        </a:p>
        <a:p>
          <a:r>
            <a:rPr lang="fr-FR" sz="1100"/>
            <a:t>    </a:t>
          </a:r>
        </a:p>
        <a:p>
          <a:r>
            <a:rPr lang="fr-FR" sz="1100"/>
            <a:t>'Cette Boucle permet de suprimmer les lignes inutiles.</a:t>
          </a:r>
        </a:p>
        <a:p>
          <a:r>
            <a:rPr lang="fr-FR" sz="1100"/>
            <a:t>    For a = Derl To plign Step -1</a:t>
          </a:r>
        </a:p>
        <a:p>
          <a:endParaRPr lang="fr-FR" sz="1100"/>
        </a:p>
        <a:p>
          <a:r>
            <a:rPr lang="fr-FR" sz="1100"/>
            <a:t>        lign = Cells(a, 1).Value</a:t>
          </a:r>
        </a:p>
        <a:p>
          <a:endParaRPr lang="fr-FR" sz="1100"/>
        </a:p>
        <a:p>
          <a:r>
            <a:rPr lang="fr-FR" sz="1100"/>
            <a:t>        Select Case lign</a:t>
          </a:r>
        </a:p>
        <a:p>
          <a:r>
            <a:rPr lang="fr-FR" sz="1100"/>
            <a:t>        </a:t>
          </a:r>
        </a:p>
        <a:p>
          <a:r>
            <a:rPr lang="fr-FR" sz="1100"/>
            <a:t>        Case 4</a:t>
          </a:r>
        </a:p>
        <a:p>
          <a:r>
            <a:rPr lang="fr-FR" sz="1100"/>
            <a:t>                'Stocke le numéros de la ligne contenant un 4</a:t>
          </a:r>
        </a:p>
        <a:p>
          <a:r>
            <a:rPr lang="fr-FR" sz="1100"/>
            <a:t>                vari_4 = a</a:t>
          </a:r>
        </a:p>
        <a:p>
          <a:r>
            <a:rPr lang="fr-FR" sz="1100"/>
            <a:t>                </a:t>
          </a:r>
        </a:p>
        <a:p>
          <a:r>
            <a:rPr lang="fr-FR" sz="1100"/>
            <a:t>        Case 3</a:t>
          </a:r>
        </a:p>
        <a:p>
          <a:r>
            <a:rPr lang="fr-FR" sz="1100"/>
            <a:t>                'Stocke le numéros de la ligne contenant un 3</a:t>
          </a:r>
        </a:p>
        <a:p>
          <a:r>
            <a:rPr lang="fr-FR" sz="1100"/>
            <a:t>                vari_3 = a</a:t>
          </a:r>
        </a:p>
        <a:p>
          <a:r>
            <a:rPr lang="fr-FR" sz="1100"/>
            <a:t>                </a:t>
          </a:r>
        </a:p>
        <a:p>
          <a:r>
            <a:rPr lang="fr-FR" sz="1100"/>
            <a:t>                'Compare si la ligne contenant un 4 et au dessous d'une ligne comprenant un 3</a:t>
          </a:r>
        </a:p>
        <a:p>
          <a:r>
            <a:rPr lang="fr-FR" sz="1100"/>
            <a:t>                vari_r = vari_4 - vari_3</a:t>
          </a:r>
        </a:p>
        <a:p>
          <a:r>
            <a:rPr lang="fr-FR" sz="1100"/>
            <a:t>                </a:t>
          </a:r>
        </a:p>
        <a:p>
          <a:r>
            <a:rPr lang="fr-FR" sz="1100"/>
            <a:t>                'Si la différence est égale à 1 les lignes sont a côté</a:t>
          </a:r>
        </a:p>
        <a:p>
          <a:r>
            <a:rPr lang="fr-FR" sz="1100"/>
            <a:t>                'donc il suprime la ligne actuelle</a:t>
          </a:r>
        </a:p>
        <a:p>
          <a:r>
            <a:rPr lang="fr-FR" sz="1100"/>
            <a:t>                If vari_r = 1 Then</a:t>
          </a:r>
        </a:p>
        <a:p>
          <a:r>
            <a:rPr lang="fr-FR" sz="1100"/>
            <a:t>                    Range("A" &amp; vari_3).EntireRow.Delete</a:t>
          </a:r>
        </a:p>
        <a:p>
          <a:r>
            <a:rPr lang="fr-FR" sz="1100"/>
            <a:t>                End If</a:t>
          </a:r>
        </a:p>
        <a:p>
          <a:endParaRPr lang="fr-FR" sz="1100"/>
        </a:p>
        <a:p>
          <a:r>
            <a:rPr lang="fr-FR" sz="1100"/>
            <a:t>            Case 3</a:t>
          </a:r>
        </a:p>
        <a:p>
          <a:r>
            <a:rPr lang="fr-FR" sz="1100"/>
            <a:t>                'Stocke le numéros de la ligne contenant un 3</a:t>
          </a:r>
        </a:p>
        <a:p>
          <a:r>
            <a:rPr lang="fr-FR" sz="1100"/>
            <a:t>                vari_3 = a</a:t>
          </a:r>
        </a:p>
        <a:p>
          <a:endParaRPr lang="fr-FR" sz="1100"/>
        </a:p>
        <a:p>
          <a:r>
            <a:rPr lang="fr-FR" sz="1100"/>
            <a:t>            Case 2</a:t>
          </a:r>
        </a:p>
        <a:p>
          <a:r>
            <a:rPr lang="fr-FR" sz="1100"/>
            <a:t>                'Stocke le numéros de la ligne contenant un 2</a:t>
          </a:r>
        </a:p>
        <a:p>
          <a:r>
            <a:rPr lang="fr-FR" sz="1100"/>
            <a:t>                vari_2 = a</a:t>
          </a:r>
        </a:p>
        <a:p>
          <a:r>
            <a:rPr lang="fr-FR" sz="1100"/>
            <a:t>                </a:t>
          </a:r>
        </a:p>
        <a:p>
          <a:r>
            <a:rPr lang="fr-FR" sz="1100"/>
            <a:t>                'Compare si la ligne contenant un 2 et au dessous d'une ligne comprenant un 3</a:t>
          </a:r>
        </a:p>
        <a:p>
          <a:r>
            <a:rPr lang="fr-FR" sz="1100"/>
            <a:t>                vari_r = vari_3 - vari_2</a:t>
          </a:r>
        </a:p>
        <a:p>
          <a:r>
            <a:rPr lang="fr-FR" sz="1100"/>
            <a:t>                </a:t>
          </a:r>
        </a:p>
        <a:p>
          <a:r>
            <a:rPr lang="fr-FR" sz="1100"/>
            <a:t>                'Si la différence est égale à 1 les lignes sont a côté</a:t>
          </a:r>
        </a:p>
        <a:p>
          <a:r>
            <a:rPr lang="fr-FR" sz="1100"/>
            <a:t>                'donc il suprime la ligne actuelle</a:t>
          </a:r>
        </a:p>
        <a:p>
          <a:r>
            <a:rPr lang="fr-FR" sz="1100"/>
            <a:t>                If vari_r = 1 Then</a:t>
          </a:r>
        </a:p>
        <a:p>
          <a:r>
            <a:rPr lang="fr-FR" sz="1100"/>
            <a:t>                    Range("A" &amp; vari_2).EntireRow.Delete</a:t>
          </a:r>
        </a:p>
        <a:p>
          <a:r>
            <a:rPr lang="fr-FR" sz="1100"/>
            <a:t>                End If</a:t>
          </a:r>
        </a:p>
        <a:p>
          <a:endParaRPr lang="fr-FR" sz="1100"/>
        </a:p>
        <a:p>
          <a:r>
            <a:rPr lang="fr-FR" sz="1100"/>
            <a:t>            Case 1</a:t>
          </a:r>
        </a:p>
        <a:p>
          <a:r>
            <a:rPr lang="fr-FR" sz="1100"/>
            <a:t>                'Stocke le numéros de la ligne contenant un 1</a:t>
          </a:r>
        </a:p>
        <a:p>
          <a:r>
            <a:rPr lang="fr-FR" sz="1100"/>
            <a:t>                vari_1 = a</a:t>
          </a:r>
        </a:p>
        <a:p>
          <a:r>
            <a:rPr lang="fr-FR" sz="1100"/>
            <a:t>                </a:t>
          </a:r>
        </a:p>
        <a:p>
          <a:r>
            <a:rPr lang="fr-FR" sz="1100"/>
            <a:t>                'Compare si la ligne contenant un 1 et au dessous d'une ligne comprenant un 2</a:t>
          </a:r>
        </a:p>
        <a:p>
          <a:r>
            <a:rPr lang="fr-FR" sz="1100"/>
            <a:t>                vari_r = vari_2 - vari_1</a:t>
          </a:r>
        </a:p>
        <a:p>
          <a:r>
            <a:rPr lang="fr-FR" sz="1100"/>
            <a:t>                </a:t>
          </a:r>
        </a:p>
        <a:p>
          <a:r>
            <a:rPr lang="fr-FR" sz="1100"/>
            <a:t>                'Si la différence est égale à 1 les lignes sont a côté</a:t>
          </a:r>
        </a:p>
        <a:p>
          <a:r>
            <a:rPr lang="fr-FR" sz="1100"/>
            <a:t>                'donc il suprime la ligne actuelle</a:t>
          </a:r>
        </a:p>
        <a:p>
          <a:r>
            <a:rPr lang="fr-FR" sz="1100"/>
            <a:t>                If vari_r = 1 Then</a:t>
          </a:r>
        </a:p>
        <a:p>
          <a:r>
            <a:rPr lang="fr-FR" sz="1100"/>
            <a:t>                    Range("A" &amp; vari_1).EntireRow.Delete</a:t>
          </a:r>
        </a:p>
        <a:p>
          <a:r>
            <a:rPr lang="fr-FR" sz="1100"/>
            <a:t>                End If</a:t>
          </a:r>
        </a:p>
        <a:p>
          <a:r>
            <a:rPr lang="fr-FR" sz="1100"/>
            <a:t>        End Select</a:t>
          </a:r>
        </a:p>
        <a:p>
          <a:r>
            <a:rPr lang="fr-FR" sz="1100"/>
            <a:t>Next a</a:t>
          </a:r>
        </a:p>
        <a:p>
          <a:endParaRPr lang="fr-FR" sz="1100"/>
        </a:p>
        <a:p>
          <a:r>
            <a:rPr lang="fr-FR" sz="1100"/>
            <a:t>'IV)Suprimmer les colonnes qui ne serve à rien de E à R.</a:t>
          </a:r>
        </a:p>
        <a:p>
          <a:r>
            <a:rPr lang="fr-FR" sz="1100"/>
            <a:t>    Columns("E:R").Delete Shift:=xlToLeft</a:t>
          </a:r>
        </a:p>
        <a:p>
          <a:endParaRPr lang="fr-FR" sz="1100"/>
        </a:p>
        <a:p>
          <a:r>
            <a:rPr lang="fr-FR" sz="1100"/>
            <a:t>End Sub</a:t>
          </a:r>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302238" cy="6083710"/>
    <xdr:graphicFrame macro="">
      <xdr:nvGraphicFramePr>
        <xdr:cNvPr id="2" name="Graphique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irage%20formule%20heure%20Pascal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tudiant/Downloads/Source%20recherche%20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etudiant/Downloads/Source%20recherche%20V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fred/Downloads/Source%20Fonctions%20RechercheV.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1"/>
    </sheetNames>
    <sheetDataSet>
      <sheetData sheetId="0">
        <row r="2">
          <cell r="E2">
            <v>0</v>
          </cell>
        </row>
        <row r="3">
          <cell r="E3">
            <v>0</v>
          </cell>
        </row>
        <row r="4">
          <cell r="E4">
            <v>0</v>
          </cell>
        </row>
        <row r="5">
          <cell r="E5">
            <v>0</v>
          </cell>
        </row>
        <row r="6">
          <cell r="E6">
            <v>0</v>
          </cell>
        </row>
        <row r="7">
          <cell r="E7">
            <v>0</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Feuil1"/>
    </sheetNames>
    <sheetDataSet>
      <sheetData sheetId="0">
        <row r="2">
          <cell r="E2">
            <v>0</v>
          </cell>
        </row>
        <row r="3">
          <cell r="E3">
            <v>0</v>
          </cell>
        </row>
        <row r="4">
          <cell r="E4">
            <v>0</v>
          </cell>
        </row>
        <row r="5">
          <cell r="E5">
            <v>0</v>
          </cell>
        </row>
        <row r="6">
          <cell r="E6">
            <v>0</v>
          </cell>
        </row>
        <row r="7">
          <cell r="E7">
            <v>0</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Source RechercheV2"/>
    </sheetNames>
    <sheetDataSet>
      <sheetData sheetId="0" refreshError="1">
        <row r="4">
          <cell r="A4" t="str">
            <v>Code article</v>
          </cell>
          <cell r="B4" t="str">
            <v>Description</v>
          </cell>
          <cell r="C4" t="str">
            <v>Famille</v>
          </cell>
          <cell r="D4" t="str">
            <v>Descr Famille</v>
          </cell>
          <cell r="E4" t="str">
            <v>Qualité</v>
          </cell>
          <cell r="F4" t="str">
            <v>Stock en Qté</v>
          </cell>
          <cell r="G4" t="str">
            <v>UM</v>
          </cell>
          <cell r="H4" t="str">
            <v>Cout PMP</v>
          </cell>
        </row>
        <row r="5">
          <cell r="A5" t="str">
            <v>215001025</v>
          </cell>
          <cell r="B5" t="str">
            <v>Produit 3</v>
          </cell>
          <cell r="H5">
            <v>12</v>
          </cell>
        </row>
        <row r="6">
          <cell r="A6" t="str">
            <v>215001026</v>
          </cell>
          <cell r="B6" t="str">
            <v>Produit 4</v>
          </cell>
          <cell r="H6">
            <v>13</v>
          </cell>
        </row>
        <row r="7">
          <cell r="A7" t="str">
            <v>215001027</v>
          </cell>
          <cell r="B7" t="str">
            <v>Produit 5</v>
          </cell>
          <cell r="H7">
            <v>14</v>
          </cell>
        </row>
        <row r="8">
          <cell r="A8" t="str">
            <v>215001028</v>
          </cell>
          <cell r="B8" t="str">
            <v>Produit 6</v>
          </cell>
          <cell r="H8">
            <v>15</v>
          </cell>
        </row>
        <row r="9">
          <cell r="A9" t="str">
            <v>215001029</v>
          </cell>
          <cell r="B9" t="str">
            <v>Produit 7</v>
          </cell>
          <cell r="H9">
            <v>16</v>
          </cell>
        </row>
        <row r="10">
          <cell r="A10" t="str">
            <v>215001031*OP10</v>
          </cell>
          <cell r="B10" t="str">
            <v>Produit 9</v>
          </cell>
          <cell r="H10">
            <v>17</v>
          </cell>
        </row>
        <row r="11">
          <cell r="A11" t="str">
            <v>215001032</v>
          </cell>
          <cell r="B11" t="str">
            <v>Produit 10</v>
          </cell>
          <cell r="H11">
            <v>18</v>
          </cell>
        </row>
        <row r="12">
          <cell r="A12" t="str">
            <v>215001033</v>
          </cell>
          <cell r="B12" t="str">
            <v>Produit 11</v>
          </cell>
          <cell r="H12">
            <v>19</v>
          </cell>
        </row>
        <row r="13">
          <cell r="A13" t="str">
            <v>215001034</v>
          </cell>
          <cell r="B13" t="str">
            <v>Produit 12</v>
          </cell>
          <cell r="H13">
            <v>20</v>
          </cell>
        </row>
        <row r="14">
          <cell r="A14" t="str">
            <v>215001035</v>
          </cell>
          <cell r="B14" t="str">
            <v>Produit 13</v>
          </cell>
          <cell r="H14">
            <v>21</v>
          </cell>
        </row>
        <row r="15">
          <cell r="A15" t="str">
            <v>215001036</v>
          </cell>
          <cell r="B15" t="str">
            <v>Produit 14</v>
          </cell>
          <cell r="H15">
            <v>22</v>
          </cell>
        </row>
        <row r="16">
          <cell r="A16" t="str">
            <v>215001037*OP10</v>
          </cell>
          <cell r="B16" t="str">
            <v>Produit 15</v>
          </cell>
          <cell r="H16">
            <v>23</v>
          </cell>
        </row>
        <row r="17">
          <cell r="A17" t="str">
            <v>215001038</v>
          </cell>
          <cell r="B17" t="str">
            <v>Produit 16</v>
          </cell>
          <cell r="H17">
            <v>24</v>
          </cell>
        </row>
        <row r="18">
          <cell r="A18" t="str">
            <v>215001039</v>
          </cell>
          <cell r="B18" t="str">
            <v>Produit 17</v>
          </cell>
          <cell r="H18">
            <v>25</v>
          </cell>
        </row>
        <row r="19">
          <cell r="A19" t="str">
            <v>215001040</v>
          </cell>
          <cell r="B19" t="str">
            <v>Produit 18</v>
          </cell>
          <cell r="H19">
            <v>26</v>
          </cell>
        </row>
        <row r="20">
          <cell r="A20" t="str">
            <v>215001041</v>
          </cell>
          <cell r="B20" t="str">
            <v>Produit 19</v>
          </cell>
          <cell r="H20">
            <v>27</v>
          </cell>
        </row>
        <row r="21">
          <cell r="A21" t="str">
            <v>215001042</v>
          </cell>
          <cell r="B21" t="str">
            <v>Produit 20</v>
          </cell>
          <cell r="H21">
            <v>28</v>
          </cell>
        </row>
        <row r="22">
          <cell r="A22" t="str">
            <v>215001043</v>
          </cell>
          <cell r="B22" t="str">
            <v>Produit 21</v>
          </cell>
          <cell r="H22">
            <v>29</v>
          </cell>
        </row>
        <row r="23">
          <cell r="A23" t="str">
            <v>215001044</v>
          </cell>
          <cell r="B23" t="str">
            <v>Produit 22</v>
          </cell>
          <cell r="H23">
            <v>30</v>
          </cell>
        </row>
        <row r="24">
          <cell r="A24" t="str">
            <v>215001045</v>
          </cell>
          <cell r="B24" t="str">
            <v>Produit 23</v>
          </cell>
          <cell r="H24">
            <v>31</v>
          </cell>
        </row>
      </sheetData>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Fichier Recherche V1"/>
      <sheetName val="Fichier Recherche V2"/>
      <sheetName val="Feuil1"/>
    </sheetNames>
    <sheetDataSet>
      <sheetData sheetId="0">
        <row r="1">
          <cell r="D1" t="str">
            <v>colonne D</v>
          </cell>
          <cell r="E1" t="str">
            <v>colonne E</v>
          </cell>
          <cell r="F1" t="str">
            <v>colonne F</v>
          </cell>
          <cell r="G1" t="str">
            <v>colonne G</v>
          </cell>
          <cell r="H1" t="str">
            <v>colonne H</v>
          </cell>
          <cell r="I1" t="str">
            <v>colonne I</v>
          </cell>
          <cell r="J1" t="str">
            <v>colonne J</v>
          </cell>
        </row>
        <row r="2">
          <cell r="D2">
            <v>915001005</v>
          </cell>
          <cell r="E2"/>
          <cell r="F2"/>
          <cell r="G2"/>
          <cell r="H2"/>
          <cell r="I2">
            <v>4</v>
          </cell>
          <cell r="J2">
            <v>650</v>
          </cell>
        </row>
      </sheetData>
      <sheetData sheetId="1">
        <row r="4">
          <cell r="A4" t="str">
            <v>Code article</v>
          </cell>
          <cell r="B4" t="str">
            <v>Description</v>
          </cell>
          <cell r="C4" t="str">
            <v>Famille</v>
          </cell>
          <cell r="D4" t="str">
            <v>Descr Famille</v>
          </cell>
          <cell r="E4" t="str">
            <v>Qualité</v>
          </cell>
          <cell r="F4" t="str">
            <v>Stock en Qté</v>
          </cell>
          <cell r="G4" t="str">
            <v>UM</v>
          </cell>
          <cell r="H4" t="str">
            <v>Cout PMP</v>
          </cell>
        </row>
        <row r="5">
          <cell r="A5" t="str">
            <v>215001025</v>
          </cell>
          <cell r="B5" t="str">
            <v>Produit 3</v>
          </cell>
          <cell r="H5">
            <v>12</v>
          </cell>
        </row>
        <row r="6">
          <cell r="A6" t="str">
            <v>215001026</v>
          </cell>
          <cell r="B6" t="str">
            <v>Produit 4</v>
          </cell>
          <cell r="H6">
            <v>13</v>
          </cell>
        </row>
        <row r="7">
          <cell r="A7" t="str">
            <v>215001027</v>
          </cell>
          <cell r="B7" t="str">
            <v>Produit 5</v>
          </cell>
          <cell r="H7">
            <v>14</v>
          </cell>
        </row>
        <row r="8">
          <cell r="A8" t="str">
            <v>215001028</v>
          </cell>
          <cell r="B8" t="str">
            <v>Produit 6</v>
          </cell>
          <cell r="H8">
            <v>15</v>
          </cell>
        </row>
        <row r="9">
          <cell r="A9" t="str">
            <v>215001029</v>
          </cell>
          <cell r="B9" t="str">
            <v>Produit 7</v>
          </cell>
          <cell r="H9">
            <v>16</v>
          </cell>
        </row>
        <row r="10">
          <cell r="A10" t="str">
            <v>215001031*OP10</v>
          </cell>
          <cell r="B10" t="str">
            <v>Produit 9</v>
          </cell>
          <cell r="H10">
            <v>17</v>
          </cell>
        </row>
        <row r="11">
          <cell r="A11" t="str">
            <v>215001032</v>
          </cell>
          <cell r="B11" t="str">
            <v>Produit 10</v>
          </cell>
          <cell r="H11">
            <v>18</v>
          </cell>
        </row>
        <row r="12">
          <cell r="A12" t="str">
            <v>215001033</v>
          </cell>
          <cell r="B12" t="str">
            <v>Produit 11</v>
          </cell>
          <cell r="H12">
            <v>19</v>
          </cell>
        </row>
        <row r="13">
          <cell r="A13" t="str">
            <v>215001034</v>
          </cell>
          <cell r="B13" t="str">
            <v>Produit 12</v>
          </cell>
          <cell r="H13">
            <v>20</v>
          </cell>
        </row>
        <row r="14">
          <cell r="A14" t="str">
            <v>215001035</v>
          </cell>
          <cell r="B14" t="str">
            <v>Produit 13</v>
          </cell>
          <cell r="H14">
            <v>21</v>
          </cell>
        </row>
        <row r="15">
          <cell r="A15" t="str">
            <v>215001036</v>
          </cell>
          <cell r="B15" t="str">
            <v>Produit 14</v>
          </cell>
          <cell r="H15">
            <v>22</v>
          </cell>
        </row>
        <row r="16">
          <cell r="A16" t="str">
            <v>215001037*OP10</v>
          </cell>
          <cell r="B16" t="str">
            <v>Produit 15</v>
          </cell>
          <cell r="H16">
            <v>23</v>
          </cell>
        </row>
        <row r="17">
          <cell r="A17" t="str">
            <v>215001038</v>
          </cell>
          <cell r="B17" t="str">
            <v>Produit 16</v>
          </cell>
          <cell r="H17">
            <v>24</v>
          </cell>
        </row>
        <row r="18">
          <cell r="A18" t="str">
            <v>215001039</v>
          </cell>
          <cell r="B18" t="str">
            <v>Produit 17</v>
          </cell>
          <cell r="H18">
            <v>25</v>
          </cell>
        </row>
        <row r="19">
          <cell r="A19" t="str">
            <v>215001040</v>
          </cell>
          <cell r="B19" t="str">
            <v>Produit 18</v>
          </cell>
          <cell r="H19">
            <v>26</v>
          </cell>
        </row>
        <row r="20">
          <cell r="A20" t="str">
            <v>215001041</v>
          </cell>
          <cell r="B20" t="str">
            <v>Produit 19</v>
          </cell>
          <cell r="H20">
            <v>27</v>
          </cell>
        </row>
        <row r="21">
          <cell r="A21" t="str">
            <v>215001042</v>
          </cell>
          <cell r="B21" t="str">
            <v>Produit 20</v>
          </cell>
          <cell r="H21">
            <v>28</v>
          </cell>
        </row>
        <row r="22">
          <cell r="A22" t="str">
            <v>215001043</v>
          </cell>
          <cell r="B22" t="str">
            <v>Produit 21</v>
          </cell>
          <cell r="H22">
            <v>29</v>
          </cell>
        </row>
        <row r="23">
          <cell r="A23" t="str">
            <v>215001044</v>
          </cell>
          <cell r="B23" t="str">
            <v>Produit 22</v>
          </cell>
          <cell r="H23">
            <v>30</v>
          </cell>
        </row>
        <row r="24">
          <cell r="A24" t="str">
            <v>215001045</v>
          </cell>
          <cell r="B24" t="str">
            <v>Produit 23</v>
          </cell>
          <cell r="H24">
            <v>31</v>
          </cell>
        </row>
      </sheetData>
      <sheetData sheetId="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tabColor rgb="FF92D050"/>
  </sheetPr>
  <dimension ref="A1:N27"/>
  <sheetViews>
    <sheetView workbookViewId="0">
      <selection activeCell="A24" sqref="A2:A24"/>
    </sheetView>
  </sheetViews>
  <sheetFormatPr baseColWidth="10" defaultRowHeight="15"/>
  <cols>
    <col min="1" max="1" width="7.28515625" bestFit="1" customWidth="1"/>
  </cols>
  <sheetData>
    <row r="1" spans="1:14">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2" t="s">
        <v>14</v>
      </c>
      <c r="B2" s="2" t="s">
        <v>15</v>
      </c>
      <c r="C2" s="2" t="s">
        <v>16</v>
      </c>
      <c r="D2" t="s">
        <v>17</v>
      </c>
      <c r="E2" s="2" t="s">
        <v>18</v>
      </c>
      <c r="F2" s="2" t="s">
        <v>19</v>
      </c>
      <c r="G2" s="2" t="s">
        <v>20</v>
      </c>
      <c r="H2" s="2" t="s">
        <v>21</v>
      </c>
      <c r="I2" t="s">
        <v>22</v>
      </c>
      <c r="J2" s="2" t="s">
        <v>23</v>
      </c>
      <c r="K2" t="s">
        <v>24</v>
      </c>
      <c r="L2" s="2" t="s">
        <v>15</v>
      </c>
      <c r="M2" s="2" t="s">
        <v>25</v>
      </c>
      <c r="N2">
        <v>60476</v>
      </c>
    </row>
    <row r="3" spans="1:14">
      <c r="A3" s="2" t="s">
        <v>26</v>
      </c>
      <c r="B3" s="2" t="s">
        <v>27</v>
      </c>
      <c r="C3" s="2" t="s">
        <v>28</v>
      </c>
      <c r="D3" t="s">
        <v>29</v>
      </c>
      <c r="E3" s="2" t="s">
        <v>18</v>
      </c>
      <c r="F3" s="2" t="s">
        <v>19</v>
      </c>
      <c r="G3" s="2" t="s">
        <v>20</v>
      </c>
      <c r="H3" s="2" t="s">
        <v>21</v>
      </c>
      <c r="I3" t="s">
        <v>22</v>
      </c>
      <c r="J3" s="2" t="s">
        <v>23</v>
      </c>
      <c r="K3" t="s">
        <v>24</v>
      </c>
      <c r="L3" s="2" t="s">
        <v>27</v>
      </c>
      <c r="M3" s="2" t="s">
        <v>25</v>
      </c>
      <c r="N3">
        <v>61131</v>
      </c>
    </row>
    <row r="4" spans="1:14">
      <c r="A4" s="2" t="s">
        <v>30</v>
      </c>
      <c r="B4" s="2" t="s">
        <v>31</v>
      </c>
      <c r="C4" s="2" t="s">
        <v>32</v>
      </c>
      <c r="D4" t="s">
        <v>29</v>
      </c>
      <c r="E4" s="2" t="s">
        <v>18</v>
      </c>
      <c r="F4" s="2" t="s">
        <v>19</v>
      </c>
      <c r="G4" s="2" t="s">
        <v>20</v>
      </c>
      <c r="H4" s="2" t="s">
        <v>21</v>
      </c>
      <c r="I4" t="s">
        <v>22</v>
      </c>
      <c r="J4" s="2" t="s">
        <v>33</v>
      </c>
      <c r="K4" t="s">
        <v>34</v>
      </c>
      <c r="L4" s="2" t="s">
        <v>31</v>
      </c>
      <c r="M4" s="2" t="s">
        <v>25</v>
      </c>
      <c r="N4">
        <v>60372</v>
      </c>
    </row>
    <row r="5" spans="1:14">
      <c r="A5" s="2" t="s">
        <v>30</v>
      </c>
      <c r="B5" s="2" t="s">
        <v>35</v>
      </c>
      <c r="C5" s="2" t="s">
        <v>36</v>
      </c>
      <c r="D5" t="s">
        <v>29</v>
      </c>
      <c r="E5" s="2" t="s">
        <v>18</v>
      </c>
      <c r="F5" s="2" t="s">
        <v>19</v>
      </c>
      <c r="G5" s="2" t="s">
        <v>20</v>
      </c>
      <c r="H5" s="2" t="s">
        <v>21</v>
      </c>
      <c r="I5" t="s">
        <v>22</v>
      </c>
      <c r="J5" s="2" t="s">
        <v>33</v>
      </c>
      <c r="K5" t="s">
        <v>22</v>
      </c>
      <c r="L5" s="2" t="s">
        <v>35</v>
      </c>
      <c r="M5" s="2" t="s">
        <v>25</v>
      </c>
      <c r="N5">
        <v>60368</v>
      </c>
    </row>
    <row r="6" spans="1:14">
      <c r="A6" s="2" t="s">
        <v>30</v>
      </c>
      <c r="B6" s="2" t="s">
        <v>37</v>
      </c>
      <c r="C6" s="2" t="s">
        <v>38</v>
      </c>
      <c r="D6" t="s">
        <v>29</v>
      </c>
      <c r="E6" s="2" t="s">
        <v>18</v>
      </c>
      <c r="F6" s="2" t="s">
        <v>19</v>
      </c>
      <c r="G6" s="2" t="s">
        <v>20</v>
      </c>
      <c r="H6" s="2" t="s">
        <v>21</v>
      </c>
      <c r="I6" t="s">
        <v>22</v>
      </c>
      <c r="J6" s="2" t="s">
        <v>33</v>
      </c>
      <c r="K6" t="s">
        <v>39</v>
      </c>
      <c r="L6" s="2" t="s">
        <v>37</v>
      </c>
      <c r="M6" s="2" t="s">
        <v>25</v>
      </c>
      <c r="N6">
        <v>61132</v>
      </c>
    </row>
    <row r="7" spans="1:14">
      <c r="A7" s="2" t="s">
        <v>30</v>
      </c>
      <c r="B7" s="2" t="s">
        <v>40</v>
      </c>
      <c r="C7" s="2" t="s">
        <v>41</v>
      </c>
      <c r="D7" t="s">
        <v>29</v>
      </c>
      <c r="E7" s="2" t="s">
        <v>18</v>
      </c>
      <c r="F7" s="2" t="s">
        <v>19</v>
      </c>
      <c r="G7" s="2" t="s">
        <v>20</v>
      </c>
      <c r="H7" s="2" t="s">
        <v>21</v>
      </c>
      <c r="I7" t="s">
        <v>22</v>
      </c>
      <c r="J7" s="2" t="s">
        <v>33</v>
      </c>
      <c r="K7" t="s">
        <v>42</v>
      </c>
      <c r="L7" s="2" t="s">
        <v>40</v>
      </c>
      <c r="M7" s="2" t="s">
        <v>25</v>
      </c>
      <c r="N7">
        <v>60369</v>
      </c>
    </row>
    <row r="8" spans="1:14">
      <c r="A8" s="2" t="s">
        <v>26</v>
      </c>
      <c r="B8" s="2" t="s">
        <v>43</v>
      </c>
      <c r="C8" s="2" t="s">
        <v>44</v>
      </c>
      <c r="D8" t="s">
        <v>45</v>
      </c>
      <c r="E8" s="2" t="s">
        <v>46</v>
      </c>
      <c r="F8" s="2" t="s">
        <v>19</v>
      </c>
      <c r="G8" s="2" t="s">
        <v>47</v>
      </c>
      <c r="H8" s="2" t="s">
        <v>21</v>
      </c>
      <c r="I8" t="s">
        <v>22</v>
      </c>
      <c r="J8" s="2" t="s">
        <v>33</v>
      </c>
      <c r="K8" t="s">
        <v>22</v>
      </c>
      <c r="L8" s="2" t="s">
        <v>43</v>
      </c>
      <c r="M8" s="2" t="s">
        <v>25</v>
      </c>
      <c r="N8">
        <v>49501</v>
      </c>
    </row>
    <row r="9" spans="1:14">
      <c r="A9" s="2" t="s">
        <v>26</v>
      </c>
      <c r="B9" s="2" t="s">
        <v>48</v>
      </c>
      <c r="C9" s="2" t="s">
        <v>49</v>
      </c>
      <c r="D9" t="s">
        <v>29</v>
      </c>
      <c r="E9" s="2" t="s">
        <v>18</v>
      </c>
      <c r="F9" s="2" t="s">
        <v>19</v>
      </c>
      <c r="G9" s="2" t="s">
        <v>20</v>
      </c>
      <c r="H9" s="2" t="s">
        <v>21</v>
      </c>
      <c r="I9" t="s">
        <v>22</v>
      </c>
      <c r="J9" s="2" t="s">
        <v>23</v>
      </c>
      <c r="K9" t="s">
        <v>50</v>
      </c>
      <c r="L9" s="2" t="s">
        <v>48</v>
      </c>
      <c r="M9" s="2" t="s">
        <v>25</v>
      </c>
      <c r="N9">
        <v>60407</v>
      </c>
    </row>
    <row r="10" spans="1:14">
      <c r="A10" s="2" t="s">
        <v>30</v>
      </c>
      <c r="B10" s="2" t="s">
        <v>51</v>
      </c>
      <c r="C10" s="2" t="s">
        <v>52</v>
      </c>
      <c r="D10" t="s">
        <v>29</v>
      </c>
      <c r="E10" s="2" t="s">
        <v>18</v>
      </c>
      <c r="F10" s="2" t="s">
        <v>19</v>
      </c>
      <c r="G10" s="2" t="s">
        <v>20</v>
      </c>
      <c r="H10" s="2" t="s">
        <v>21</v>
      </c>
      <c r="I10" t="s">
        <v>22</v>
      </c>
      <c r="J10" s="2" t="s">
        <v>33</v>
      </c>
      <c r="K10" t="s">
        <v>34</v>
      </c>
      <c r="L10" s="2" t="s">
        <v>51</v>
      </c>
      <c r="M10" s="2" t="s">
        <v>25</v>
      </c>
      <c r="N10">
        <v>60367</v>
      </c>
    </row>
    <row r="11" spans="1:14">
      <c r="A11" s="2" t="s">
        <v>30</v>
      </c>
      <c r="B11" s="2" t="s">
        <v>53</v>
      </c>
      <c r="C11" s="2" t="s">
        <v>54</v>
      </c>
      <c r="D11" t="s">
        <v>29</v>
      </c>
      <c r="E11" s="2" t="s">
        <v>18</v>
      </c>
      <c r="F11" s="2" t="s">
        <v>19</v>
      </c>
      <c r="G11" s="2" t="s">
        <v>20</v>
      </c>
      <c r="H11" s="2" t="s">
        <v>21</v>
      </c>
      <c r="I11" t="s">
        <v>22</v>
      </c>
      <c r="J11" s="2" t="s">
        <v>33</v>
      </c>
      <c r="K11" t="s">
        <v>39</v>
      </c>
      <c r="L11" s="2" t="s">
        <v>53</v>
      </c>
      <c r="M11" s="2" t="s">
        <v>25</v>
      </c>
      <c r="N11">
        <v>60409</v>
      </c>
    </row>
    <row r="12" spans="1:14">
      <c r="A12" s="2" t="s">
        <v>26</v>
      </c>
      <c r="B12" s="2" t="s">
        <v>55</v>
      </c>
      <c r="C12" s="2" t="s">
        <v>56</v>
      </c>
      <c r="D12" t="s">
        <v>29</v>
      </c>
      <c r="E12" s="2" t="s">
        <v>18</v>
      </c>
      <c r="F12" s="2" t="s">
        <v>19</v>
      </c>
      <c r="G12" s="2" t="s">
        <v>20</v>
      </c>
      <c r="H12" s="2" t="s">
        <v>21</v>
      </c>
      <c r="I12" t="s">
        <v>22</v>
      </c>
      <c r="J12" s="2" t="s">
        <v>33</v>
      </c>
      <c r="K12" t="s">
        <v>57</v>
      </c>
      <c r="L12" s="2" t="s">
        <v>55</v>
      </c>
      <c r="M12" s="2" t="s">
        <v>25</v>
      </c>
      <c r="N12">
        <v>60370</v>
      </c>
    </row>
    <row r="13" spans="1:14">
      <c r="A13" s="2" t="s">
        <v>26</v>
      </c>
      <c r="B13" s="2" t="s">
        <v>58</v>
      </c>
      <c r="C13" s="2" t="s">
        <v>59</v>
      </c>
      <c r="D13" t="s">
        <v>17</v>
      </c>
      <c r="E13" s="2" t="s">
        <v>18</v>
      </c>
      <c r="F13" s="2" t="s">
        <v>19</v>
      </c>
      <c r="G13" s="2" t="s">
        <v>20</v>
      </c>
      <c r="H13" s="2" t="s">
        <v>21</v>
      </c>
      <c r="I13" t="s">
        <v>22</v>
      </c>
      <c r="J13" s="2" t="s">
        <v>33</v>
      </c>
      <c r="K13" t="s">
        <v>60</v>
      </c>
      <c r="L13" s="2" t="s">
        <v>58</v>
      </c>
      <c r="M13" s="2" t="s">
        <v>25</v>
      </c>
      <c r="N13">
        <v>61632</v>
      </c>
    </row>
    <row r="14" spans="1:14">
      <c r="A14" s="2" t="s">
        <v>26</v>
      </c>
      <c r="B14" s="2" t="s">
        <v>61</v>
      </c>
      <c r="C14" s="2" t="s">
        <v>62</v>
      </c>
      <c r="D14" t="s">
        <v>17</v>
      </c>
      <c r="E14" s="2" t="s">
        <v>18</v>
      </c>
      <c r="F14" s="2" t="s">
        <v>19</v>
      </c>
      <c r="G14" s="2" t="s">
        <v>20</v>
      </c>
      <c r="H14" s="2" t="s">
        <v>21</v>
      </c>
      <c r="I14" t="s">
        <v>22</v>
      </c>
      <c r="J14" s="2" t="s">
        <v>33</v>
      </c>
      <c r="K14" t="s">
        <v>63</v>
      </c>
      <c r="L14" s="2" t="s">
        <v>61</v>
      </c>
      <c r="M14" s="2" t="s">
        <v>25</v>
      </c>
      <c r="N14">
        <v>61975</v>
      </c>
    </row>
    <row r="15" spans="1:14">
      <c r="A15" s="2" t="s">
        <v>26</v>
      </c>
      <c r="B15" s="2" t="s">
        <v>64</v>
      </c>
      <c r="C15" s="2" t="s">
        <v>65</v>
      </c>
      <c r="D15" t="s">
        <v>66</v>
      </c>
      <c r="E15" s="2" t="s">
        <v>18</v>
      </c>
      <c r="F15" s="2" t="s">
        <v>19</v>
      </c>
      <c r="G15" s="2" t="s">
        <v>20</v>
      </c>
      <c r="H15" s="2" t="s">
        <v>21</v>
      </c>
      <c r="I15" t="s">
        <v>22</v>
      </c>
      <c r="J15" s="2" t="s">
        <v>33</v>
      </c>
      <c r="K15" t="s">
        <v>67</v>
      </c>
      <c r="L15" s="2" t="s">
        <v>64</v>
      </c>
      <c r="M15" s="2" t="s">
        <v>25</v>
      </c>
      <c r="N15">
        <v>51854</v>
      </c>
    </row>
    <row r="16" spans="1:14">
      <c r="A16" s="2" t="s">
        <v>14</v>
      </c>
      <c r="B16" s="2" t="s">
        <v>68</v>
      </c>
      <c r="C16" s="2" t="s">
        <v>69</v>
      </c>
      <c r="D16" t="s">
        <v>29</v>
      </c>
      <c r="E16" s="2" t="s">
        <v>18</v>
      </c>
      <c r="F16" s="2" t="s">
        <v>19</v>
      </c>
      <c r="G16" s="2" t="s">
        <v>20</v>
      </c>
      <c r="H16" s="2" t="s">
        <v>21</v>
      </c>
      <c r="I16" t="s">
        <v>22</v>
      </c>
      <c r="J16" s="2" t="s">
        <v>33</v>
      </c>
      <c r="K16" t="s">
        <v>50</v>
      </c>
      <c r="L16" s="2" t="s">
        <v>70</v>
      </c>
      <c r="M16" s="2" t="s">
        <v>25</v>
      </c>
      <c r="N16">
        <v>60414</v>
      </c>
    </row>
    <row r="17" spans="1:14">
      <c r="A17" s="2" t="s">
        <v>14</v>
      </c>
      <c r="B17" s="2" t="s">
        <v>71</v>
      </c>
      <c r="C17" s="2" t="s">
        <v>72</v>
      </c>
      <c r="D17" t="s">
        <v>29</v>
      </c>
      <c r="E17" s="2" t="s">
        <v>18</v>
      </c>
      <c r="F17" s="2" t="s">
        <v>19</v>
      </c>
      <c r="G17" s="2" t="s">
        <v>20</v>
      </c>
      <c r="H17" s="2" t="s">
        <v>21</v>
      </c>
      <c r="I17" t="s">
        <v>22</v>
      </c>
      <c r="J17" s="2" t="s">
        <v>33</v>
      </c>
      <c r="K17" t="s">
        <v>57</v>
      </c>
      <c r="L17" s="2" t="s">
        <v>71</v>
      </c>
      <c r="M17" s="2" t="s">
        <v>25</v>
      </c>
      <c r="N17">
        <v>60366</v>
      </c>
    </row>
    <row r="18" spans="1:14">
      <c r="A18" s="2" t="s">
        <v>14</v>
      </c>
      <c r="B18" s="2" t="s">
        <v>73</v>
      </c>
      <c r="C18" s="2" t="s">
        <v>74</v>
      </c>
      <c r="D18" t="s">
        <v>29</v>
      </c>
      <c r="E18" s="2" t="s">
        <v>18</v>
      </c>
      <c r="F18" s="2" t="s">
        <v>19</v>
      </c>
      <c r="G18" s="2" t="s">
        <v>20</v>
      </c>
      <c r="H18" s="2" t="s">
        <v>21</v>
      </c>
      <c r="I18" t="s">
        <v>22</v>
      </c>
      <c r="J18" s="2" t="s">
        <v>33</v>
      </c>
      <c r="K18" t="s">
        <v>75</v>
      </c>
      <c r="L18" s="2" t="s">
        <v>73</v>
      </c>
      <c r="M18" s="2" t="s">
        <v>25</v>
      </c>
      <c r="N18">
        <v>60398</v>
      </c>
    </row>
    <row r="19" spans="1:14">
      <c r="A19" s="2" t="s">
        <v>14</v>
      </c>
      <c r="B19" s="2" t="s">
        <v>76</v>
      </c>
      <c r="C19" s="2" t="s">
        <v>77</v>
      </c>
      <c r="D19" t="s">
        <v>29</v>
      </c>
      <c r="E19" s="2" t="s">
        <v>18</v>
      </c>
      <c r="F19" s="2" t="s">
        <v>19</v>
      </c>
      <c r="G19" s="2" t="s">
        <v>20</v>
      </c>
      <c r="H19" s="2" t="s">
        <v>21</v>
      </c>
      <c r="I19" t="s">
        <v>22</v>
      </c>
      <c r="J19" s="2" t="s">
        <v>33</v>
      </c>
      <c r="K19" t="s">
        <v>60</v>
      </c>
      <c r="L19" s="2" t="s">
        <v>76</v>
      </c>
      <c r="M19" s="2" t="s">
        <v>25</v>
      </c>
      <c r="N19">
        <v>60397</v>
      </c>
    </row>
    <row r="20" spans="1:14">
      <c r="A20" s="2" t="s">
        <v>14</v>
      </c>
      <c r="B20" s="2" t="s">
        <v>78</v>
      </c>
      <c r="C20" s="2" t="s">
        <v>79</v>
      </c>
      <c r="D20" t="s">
        <v>80</v>
      </c>
      <c r="E20" s="2" t="s">
        <v>18</v>
      </c>
      <c r="F20" s="2" t="s">
        <v>19</v>
      </c>
      <c r="G20" s="2" t="s">
        <v>20</v>
      </c>
      <c r="H20" s="2" t="s">
        <v>21</v>
      </c>
      <c r="I20" t="s">
        <v>22</v>
      </c>
      <c r="J20" s="2" t="s">
        <v>33</v>
      </c>
      <c r="K20" t="s">
        <v>63</v>
      </c>
      <c r="L20" s="2" t="s">
        <v>78</v>
      </c>
      <c r="M20" s="2" t="s">
        <v>25</v>
      </c>
      <c r="N20">
        <v>60371</v>
      </c>
    </row>
    <row r="21" spans="1:14">
      <c r="A21" s="2" t="s">
        <v>14</v>
      </c>
      <c r="B21" s="2" t="s">
        <v>81</v>
      </c>
      <c r="C21" s="2" t="s">
        <v>82</v>
      </c>
      <c r="D21" t="s">
        <v>80</v>
      </c>
      <c r="E21" s="2" t="s">
        <v>18</v>
      </c>
      <c r="F21" s="2" t="s">
        <v>19</v>
      </c>
      <c r="G21" s="2" t="s">
        <v>20</v>
      </c>
      <c r="H21" s="2" t="s">
        <v>21</v>
      </c>
      <c r="I21" t="s">
        <v>22</v>
      </c>
      <c r="J21" s="2" t="s">
        <v>33</v>
      </c>
      <c r="K21" t="s">
        <v>83</v>
      </c>
      <c r="L21" s="2" t="s">
        <v>81</v>
      </c>
      <c r="M21" s="2" t="s">
        <v>25</v>
      </c>
      <c r="N21">
        <v>58725</v>
      </c>
    </row>
    <row r="22" spans="1:14">
      <c r="A22" s="2" t="s">
        <v>14</v>
      </c>
      <c r="B22" s="2" t="s">
        <v>84</v>
      </c>
      <c r="C22" s="2" t="s">
        <v>85</v>
      </c>
      <c r="D22" t="s">
        <v>86</v>
      </c>
      <c r="E22" s="2" t="s">
        <v>18</v>
      </c>
      <c r="F22" s="2" t="s">
        <v>19</v>
      </c>
      <c r="G22" s="2" t="s">
        <v>20</v>
      </c>
      <c r="H22" s="2" t="s">
        <v>21</v>
      </c>
      <c r="I22" t="s">
        <v>22</v>
      </c>
      <c r="J22" s="2" t="s">
        <v>33</v>
      </c>
      <c r="K22" t="s">
        <v>87</v>
      </c>
      <c r="L22" s="2" t="s">
        <v>84</v>
      </c>
      <c r="M22" s="2" t="s">
        <v>25</v>
      </c>
      <c r="N22">
        <v>61955</v>
      </c>
    </row>
    <row r="23" spans="1:14">
      <c r="A23" s="2" t="s">
        <v>14</v>
      </c>
      <c r="B23" s="2" t="s">
        <v>88</v>
      </c>
      <c r="C23" s="2" t="s">
        <v>89</v>
      </c>
      <c r="D23" t="s">
        <v>90</v>
      </c>
      <c r="E23" s="2" t="s">
        <v>18</v>
      </c>
      <c r="F23" s="2" t="s">
        <v>19</v>
      </c>
      <c r="G23" s="2" t="s">
        <v>20</v>
      </c>
      <c r="H23" s="2" t="s">
        <v>21</v>
      </c>
      <c r="I23" t="s">
        <v>22</v>
      </c>
      <c r="J23" s="2" t="s">
        <v>33</v>
      </c>
      <c r="K23" t="s">
        <v>91</v>
      </c>
      <c r="L23" s="2" t="s">
        <v>88</v>
      </c>
      <c r="M23" s="2" t="s">
        <v>25</v>
      </c>
      <c r="N23">
        <v>54882</v>
      </c>
    </row>
    <row r="24" spans="1:14">
      <c r="A24" s="2" t="s">
        <v>14</v>
      </c>
      <c r="B24" s="2" t="s">
        <v>92</v>
      </c>
      <c r="C24" s="2" t="s">
        <v>93</v>
      </c>
      <c r="D24" t="s">
        <v>86</v>
      </c>
      <c r="E24" s="2" t="s">
        <v>18</v>
      </c>
      <c r="F24" s="2" t="s">
        <v>19</v>
      </c>
      <c r="G24" s="2" t="s">
        <v>20</v>
      </c>
      <c r="H24" s="2" t="s">
        <v>21</v>
      </c>
      <c r="I24" t="s">
        <v>22</v>
      </c>
      <c r="J24" s="2" t="s">
        <v>33</v>
      </c>
      <c r="K24" t="s">
        <v>94</v>
      </c>
      <c r="L24" s="2" t="s">
        <v>92</v>
      </c>
      <c r="M24" s="2" t="s">
        <v>25</v>
      </c>
      <c r="N24">
        <v>51854</v>
      </c>
    </row>
    <row r="27" spans="1:14">
      <c r="B27" s="2" t="s">
        <v>95</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2">
    <tabColor rgb="FF92D050"/>
  </sheetPr>
  <dimension ref="A1:D24"/>
  <sheetViews>
    <sheetView topLeftCell="A83" workbookViewId="0">
      <selection activeCell="F27" sqref="F27"/>
    </sheetView>
  </sheetViews>
  <sheetFormatPr baseColWidth="10" defaultRowHeight="15"/>
  <sheetData>
    <row r="1" spans="1:4">
      <c r="A1" s="1" t="s">
        <v>0</v>
      </c>
      <c r="B1" s="1" t="s">
        <v>1</v>
      </c>
      <c r="C1" s="1" t="s">
        <v>2</v>
      </c>
      <c r="D1" s="1" t="s">
        <v>3</v>
      </c>
    </row>
    <row r="2" spans="1:4">
      <c r="A2" s="2">
        <v>3</v>
      </c>
      <c r="B2" s="2" t="s">
        <v>31</v>
      </c>
      <c r="C2" s="2" t="s">
        <v>32</v>
      </c>
      <c r="D2" s="3">
        <v>3</v>
      </c>
    </row>
    <row r="3" spans="1:4">
      <c r="A3" s="2">
        <v>3</v>
      </c>
      <c r="B3" s="2" t="s">
        <v>35</v>
      </c>
      <c r="C3" s="2" t="s">
        <v>36</v>
      </c>
      <c r="D3" s="3">
        <v>3</v>
      </c>
    </row>
    <row r="4" spans="1:4">
      <c r="A4" s="2">
        <v>3</v>
      </c>
      <c r="B4" s="2" t="s">
        <v>37</v>
      </c>
      <c r="C4" s="2" t="s">
        <v>38</v>
      </c>
      <c r="D4" s="3">
        <v>3</v>
      </c>
    </row>
    <row r="5" spans="1:4">
      <c r="A5" s="2">
        <v>3</v>
      </c>
      <c r="B5" s="2" t="s">
        <v>40</v>
      </c>
      <c r="C5" s="2" t="s">
        <v>41</v>
      </c>
      <c r="D5" s="3">
        <v>3</v>
      </c>
    </row>
    <row r="6" spans="1:4">
      <c r="A6" s="2">
        <v>2</v>
      </c>
      <c r="B6" s="2" t="s">
        <v>43</v>
      </c>
      <c r="C6" s="2" t="s">
        <v>44</v>
      </c>
      <c r="D6" s="3">
        <v>2.1000000000000001E-2</v>
      </c>
    </row>
    <row r="7" spans="1:4">
      <c r="A7" s="2">
        <v>3</v>
      </c>
      <c r="B7" s="2" t="s">
        <v>51</v>
      </c>
      <c r="C7" s="2" t="s">
        <v>52</v>
      </c>
      <c r="D7" s="3">
        <v>3</v>
      </c>
    </row>
    <row r="8" spans="1:4">
      <c r="A8" s="2">
        <v>3</v>
      </c>
      <c r="B8" s="2" t="s">
        <v>53</v>
      </c>
      <c r="C8" s="2" t="s">
        <v>54</v>
      </c>
      <c r="D8" s="3">
        <v>3</v>
      </c>
    </row>
    <row r="9" spans="1:4">
      <c r="A9" s="2">
        <v>2</v>
      </c>
      <c r="B9" s="2" t="s">
        <v>55</v>
      </c>
      <c r="C9" s="2" t="s">
        <v>56</v>
      </c>
      <c r="D9" s="3">
        <v>3</v>
      </c>
    </row>
    <row r="10" spans="1:4">
      <c r="A10" s="2">
        <v>2</v>
      </c>
      <c r="B10" s="2" t="s">
        <v>58</v>
      </c>
      <c r="C10" s="2" t="s">
        <v>59</v>
      </c>
      <c r="D10" s="3">
        <v>0.5</v>
      </c>
    </row>
    <row r="11" spans="1:4">
      <c r="A11" s="2">
        <v>2</v>
      </c>
      <c r="B11" s="2" t="s">
        <v>61</v>
      </c>
      <c r="C11" s="2" t="s">
        <v>62</v>
      </c>
      <c r="D11" s="3">
        <v>0.5</v>
      </c>
    </row>
    <row r="12" spans="1:4">
      <c r="A12" s="2">
        <v>2</v>
      </c>
      <c r="B12" s="2" t="s">
        <v>64</v>
      </c>
      <c r="C12" s="2" t="s">
        <v>65</v>
      </c>
      <c r="D12" s="3">
        <v>6.4000000000000003E-3</v>
      </c>
    </row>
    <row r="13" spans="1:4">
      <c r="A13" s="2" t="s">
        <v>14</v>
      </c>
      <c r="B13" s="2" t="s">
        <v>68</v>
      </c>
      <c r="C13" s="2" t="s">
        <v>69</v>
      </c>
      <c r="D13" s="3">
        <v>3</v>
      </c>
    </row>
    <row r="14" spans="1:4">
      <c r="A14" s="2" t="s">
        <v>14</v>
      </c>
      <c r="B14" s="2" t="s">
        <v>71</v>
      </c>
      <c r="C14" s="2" t="s">
        <v>72</v>
      </c>
      <c r="D14" s="3">
        <v>3</v>
      </c>
    </row>
    <row r="15" spans="1:4">
      <c r="A15" s="2" t="s">
        <v>14</v>
      </c>
      <c r="B15" s="2" t="s">
        <v>73</v>
      </c>
      <c r="C15" s="2" t="s">
        <v>74</v>
      </c>
      <c r="D15" s="3">
        <v>3</v>
      </c>
    </row>
    <row r="16" spans="1:4">
      <c r="A16" s="2" t="s">
        <v>14</v>
      </c>
      <c r="B16" s="2" t="s">
        <v>76</v>
      </c>
      <c r="C16" s="2" t="s">
        <v>77</v>
      </c>
      <c r="D16" s="3">
        <v>3</v>
      </c>
    </row>
    <row r="17" spans="1:4">
      <c r="A17" s="2" t="s">
        <v>14</v>
      </c>
      <c r="B17" s="2" t="s">
        <v>78</v>
      </c>
      <c r="C17" s="2" t="s">
        <v>79</v>
      </c>
      <c r="D17" s="3">
        <v>1</v>
      </c>
    </row>
    <row r="18" spans="1:4">
      <c r="A18" s="2" t="s">
        <v>14</v>
      </c>
      <c r="B18" s="2" t="s">
        <v>81</v>
      </c>
      <c r="C18" s="2" t="s">
        <v>82</v>
      </c>
      <c r="D18" s="3">
        <v>1</v>
      </c>
    </row>
    <row r="19" spans="1:4">
      <c r="A19" s="2" t="s">
        <v>14</v>
      </c>
      <c r="B19" s="2" t="s">
        <v>84</v>
      </c>
      <c r="C19" s="2" t="s">
        <v>85</v>
      </c>
      <c r="D19" s="3">
        <v>1E-4</v>
      </c>
    </row>
    <row r="20" spans="1:4">
      <c r="A20" s="2" t="s">
        <v>14</v>
      </c>
      <c r="B20" s="2" t="s">
        <v>88</v>
      </c>
      <c r="C20" s="2" t="s">
        <v>89</v>
      </c>
      <c r="D20" s="3">
        <v>0.125</v>
      </c>
    </row>
    <row r="21" spans="1:4">
      <c r="A21" s="2" t="s">
        <v>14</v>
      </c>
      <c r="B21" s="2" t="s">
        <v>92</v>
      </c>
      <c r="C21" s="2" t="s">
        <v>93</v>
      </c>
      <c r="D21" s="3">
        <v>1E-4</v>
      </c>
    </row>
    <row r="24" spans="1:4">
      <c r="A24" s="2" t="s">
        <v>96</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tabColor theme="3" tint="0.39997558519241921"/>
  </sheetPr>
  <dimension ref="A1:L25"/>
  <sheetViews>
    <sheetView workbookViewId="0">
      <selection activeCell="G25" sqref="G25"/>
    </sheetView>
  </sheetViews>
  <sheetFormatPr baseColWidth="10" defaultRowHeight="15"/>
  <cols>
    <col min="3" max="3" width="32.42578125" bestFit="1" customWidth="1"/>
  </cols>
  <sheetData>
    <row r="1" spans="1:12">
      <c r="A1" s="1"/>
      <c r="B1" s="4">
        <v>915001005</v>
      </c>
      <c r="C1" s="4" t="s">
        <v>105</v>
      </c>
      <c r="D1" s="1"/>
    </row>
    <row r="2" spans="1:12">
      <c r="A2" s="2">
        <v>3</v>
      </c>
      <c r="B2" s="2" t="s">
        <v>31</v>
      </c>
      <c r="C2" s="2" t="s">
        <v>32</v>
      </c>
      <c r="D2" s="3">
        <v>3</v>
      </c>
    </row>
    <row r="3" spans="1:12">
      <c r="A3" s="2">
        <v>3</v>
      </c>
      <c r="B3" s="2" t="s">
        <v>35</v>
      </c>
      <c r="C3" s="2" t="s">
        <v>36</v>
      </c>
      <c r="D3" s="3">
        <v>3</v>
      </c>
    </row>
    <row r="4" spans="1:12">
      <c r="A4" s="2">
        <v>3</v>
      </c>
      <c r="B4" s="2" t="s">
        <v>37</v>
      </c>
      <c r="C4" s="2" t="s">
        <v>38</v>
      </c>
      <c r="D4" s="3">
        <v>3</v>
      </c>
    </row>
    <row r="5" spans="1:12" ht="15" customHeight="1">
      <c r="A5" s="2">
        <v>3</v>
      </c>
      <c r="B5" s="2" t="s">
        <v>40</v>
      </c>
      <c r="C5" s="2" t="s">
        <v>41</v>
      </c>
      <c r="D5" s="3">
        <v>3</v>
      </c>
      <c r="G5" s="15" t="s">
        <v>98</v>
      </c>
      <c r="H5" s="15"/>
      <c r="I5" s="15"/>
      <c r="J5" s="15"/>
      <c r="K5" s="15"/>
      <c r="L5" s="15"/>
    </row>
    <row r="6" spans="1:12">
      <c r="A6" s="2">
        <v>2</v>
      </c>
      <c r="B6" s="2" t="s">
        <v>43</v>
      </c>
      <c r="C6" s="2" t="s">
        <v>44</v>
      </c>
      <c r="D6" s="3">
        <v>2.1000000000000001E-2</v>
      </c>
      <c r="G6" s="15"/>
      <c r="H6" s="15"/>
      <c r="I6" s="15"/>
      <c r="J6" s="15"/>
      <c r="K6" s="15"/>
      <c r="L6" s="15"/>
    </row>
    <row r="7" spans="1:12">
      <c r="A7" s="2">
        <v>3</v>
      </c>
      <c r="B7" s="2" t="s">
        <v>51</v>
      </c>
      <c r="C7" s="2" t="s">
        <v>52</v>
      </c>
      <c r="D7" s="3">
        <v>3</v>
      </c>
      <c r="G7" s="15"/>
      <c r="H7" s="15"/>
      <c r="I7" s="15"/>
      <c r="J7" s="15"/>
      <c r="K7" s="15"/>
      <c r="L7" s="15"/>
    </row>
    <row r="8" spans="1:12">
      <c r="A8" s="2">
        <v>3</v>
      </c>
      <c r="B8" s="2" t="s">
        <v>53</v>
      </c>
      <c r="C8" s="2" t="s">
        <v>54</v>
      </c>
      <c r="D8" s="3">
        <v>3</v>
      </c>
      <c r="G8" s="15"/>
      <c r="H8" s="15"/>
      <c r="I8" s="15"/>
      <c r="J8" s="15"/>
      <c r="K8" s="15"/>
      <c r="L8" s="15"/>
    </row>
    <row r="9" spans="1:12">
      <c r="A9" s="2">
        <v>2</v>
      </c>
      <c r="B9" s="2" t="s">
        <v>55</v>
      </c>
      <c r="C9" s="2" t="s">
        <v>56</v>
      </c>
      <c r="D9" s="3">
        <v>3</v>
      </c>
      <c r="G9" s="15"/>
      <c r="H9" s="15"/>
      <c r="I9" s="15"/>
      <c r="J9" s="15"/>
      <c r="K9" s="15"/>
      <c r="L9" s="15"/>
    </row>
    <row r="10" spans="1:12">
      <c r="A10" s="2">
        <v>2</v>
      </c>
      <c r="B10" s="2" t="s">
        <v>58</v>
      </c>
      <c r="C10" s="2" t="s">
        <v>59</v>
      </c>
      <c r="D10" s="3">
        <v>0.5</v>
      </c>
      <c r="G10" s="15"/>
      <c r="H10" s="15"/>
      <c r="I10" s="15"/>
      <c r="J10" s="15"/>
      <c r="K10" s="15"/>
      <c r="L10" s="15"/>
    </row>
    <row r="11" spans="1:12">
      <c r="A11" s="2">
        <v>2</v>
      </c>
      <c r="B11" s="2" t="s">
        <v>61</v>
      </c>
      <c r="C11" s="2" t="s">
        <v>62</v>
      </c>
      <c r="D11" s="3">
        <v>0.5</v>
      </c>
    </row>
    <row r="12" spans="1:12">
      <c r="A12" s="2">
        <v>2</v>
      </c>
      <c r="B12" s="2" t="s">
        <v>64</v>
      </c>
      <c r="C12" s="2" t="s">
        <v>65</v>
      </c>
      <c r="D12" s="3">
        <v>6.4000000000000003E-3</v>
      </c>
    </row>
    <row r="13" spans="1:12">
      <c r="A13" s="2" t="s">
        <v>14</v>
      </c>
      <c r="B13" s="2" t="s">
        <v>68</v>
      </c>
      <c r="C13" s="2" t="s">
        <v>69</v>
      </c>
      <c r="D13" s="3">
        <v>3</v>
      </c>
    </row>
    <row r="14" spans="1:12">
      <c r="A14" s="2" t="s">
        <v>14</v>
      </c>
      <c r="B14" s="2" t="s">
        <v>71</v>
      </c>
      <c r="C14" s="2" t="s">
        <v>72</v>
      </c>
      <c r="D14" s="3">
        <v>3</v>
      </c>
    </row>
    <row r="15" spans="1:12">
      <c r="A15" s="2" t="s">
        <v>14</v>
      </c>
      <c r="B15" s="2" t="s">
        <v>73</v>
      </c>
      <c r="C15" s="2" t="s">
        <v>74</v>
      </c>
      <c r="D15" s="3">
        <v>3</v>
      </c>
    </row>
    <row r="16" spans="1:12">
      <c r="A16" s="2" t="s">
        <v>14</v>
      </c>
      <c r="B16" s="2" t="s">
        <v>76</v>
      </c>
      <c r="C16" s="2" t="s">
        <v>77</v>
      </c>
      <c r="D16" s="3">
        <v>3</v>
      </c>
    </row>
    <row r="17" spans="1:7">
      <c r="A17" s="2" t="s">
        <v>14</v>
      </c>
      <c r="B17" s="2" t="s">
        <v>78</v>
      </c>
      <c r="C17" s="2" t="s">
        <v>79</v>
      </c>
      <c r="D17" s="3">
        <v>1</v>
      </c>
    </row>
    <row r="18" spans="1:7">
      <c r="A18" s="2" t="s">
        <v>14</v>
      </c>
      <c r="B18" s="2" t="s">
        <v>81</v>
      </c>
      <c r="C18" s="2" t="s">
        <v>82</v>
      </c>
      <c r="D18" s="3">
        <v>1</v>
      </c>
    </row>
    <row r="19" spans="1:7">
      <c r="A19" s="2" t="s">
        <v>14</v>
      </c>
      <c r="B19" s="2" t="s">
        <v>84</v>
      </c>
      <c r="C19" s="2" t="s">
        <v>85</v>
      </c>
      <c r="D19" s="3">
        <v>1E-4</v>
      </c>
    </row>
    <row r="20" spans="1:7">
      <c r="A20" s="2" t="s">
        <v>14</v>
      </c>
      <c r="B20" s="2" t="s">
        <v>88</v>
      </c>
      <c r="C20" s="2" t="s">
        <v>89</v>
      </c>
      <c r="D20" s="3">
        <v>0.125</v>
      </c>
    </row>
    <row r="21" spans="1:7">
      <c r="A21" s="2" t="s">
        <v>14</v>
      </c>
      <c r="B21" s="2" t="s">
        <v>92</v>
      </c>
      <c r="C21" s="2" t="s">
        <v>93</v>
      </c>
      <c r="D21" s="3">
        <v>1E-4</v>
      </c>
    </row>
    <row r="23" spans="1:7">
      <c r="G23" s="5"/>
    </row>
    <row r="25" spans="1:7">
      <c r="F25" s="4"/>
      <c r="G25" s="4"/>
    </row>
  </sheetData>
  <mergeCells count="1">
    <mergeCell ref="G5:L10"/>
  </mergeCell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tabColor theme="3" tint="0.39997558519241921"/>
  </sheetPr>
  <dimension ref="A1:F22"/>
  <sheetViews>
    <sheetView workbookViewId="0">
      <selection activeCell="A22" sqref="A22"/>
    </sheetView>
  </sheetViews>
  <sheetFormatPr baseColWidth="10" defaultRowHeight="15"/>
  <cols>
    <col min="2" max="2" width="13.85546875" bestFit="1" customWidth="1"/>
    <col min="3" max="3" width="32.42578125" bestFit="1" customWidth="1"/>
  </cols>
  <sheetData>
    <row r="1" spans="1:6">
      <c r="A1" s="4">
        <v>1</v>
      </c>
      <c r="B1" s="6">
        <v>9250110012</v>
      </c>
      <c r="C1" s="6" t="s">
        <v>106</v>
      </c>
      <c r="D1" s="1"/>
    </row>
    <row r="2" spans="1:6">
      <c r="A2" s="7" t="s">
        <v>21</v>
      </c>
      <c r="B2" s="2" t="s">
        <v>31</v>
      </c>
      <c r="C2" s="2" t="s">
        <v>32</v>
      </c>
      <c r="D2" s="3">
        <v>3</v>
      </c>
      <c r="F2" s="2" t="s">
        <v>99</v>
      </c>
    </row>
    <row r="3" spans="1:6">
      <c r="A3" s="7" t="s">
        <v>21</v>
      </c>
      <c r="B3" s="2" t="s">
        <v>35</v>
      </c>
      <c r="C3" s="2" t="s">
        <v>36</v>
      </c>
      <c r="D3" s="3">
        <v>3</v>
      </c>
    </row>
    <row r="4" spans="1:6">
      <c r="A4" s="7" t="s">
        <v>21</v>
      </c>
      <c r="B4" s="2" t="s">
        <v>37</v>
      </c>
      <c r="C4" s="2" t="s">
        <v>38</v>
      </c>
      <c r="D4" s="3">
        <v>3</v>
      </c>
    </row>
    <row r="5" spans="1:6">
      <c r="A5" s="7" t="s">
        <v>21</v>
      </c>
      <c r="B5" s="2" t="s">
        <v>40</v>
      </c>
      <c r="C5" s="2" t="s">
        <v>41</v>
      </c>
      <c r="D5" s="3">
        <v>3</v>
      </c>
    </row>
    <row r="6" spans="1:6">
      <c r="A6" s="7" t="s">
        <v>21</v>
      </c>
      <c r="B6" s="2" t="s">
        <v>43</v>
      </c>
      <c r="C6" s="2" t="s">
        <v>44</v>
      </c>
      <c r="D6" s="3">
        <v>2.1000000000000001E-2</v>
      </c>
    </row>
    <row r="7" spans="1:6">
      <c r="A7" s="7" t="s">
        <v>21</v>
      </c>
      <c r="B7" s="2" t="s">
        <v>51</v>
      </c>
      <c r="C7" s="2" t="s">
        <v>52</v>
      </c>
      <c r="D7" s="3">
        <v>3</v>
      </c>
    </row>
    <row r="8" spans="1:6">
      <c r="A8" s="7" t="s">
        <v>21</v>
      </c>
      <c r="B8" s="2" t="s">
        <v>53</v>
      </c>
      <c r="C8" s="2" t="s">
        <v>54</v>
      </c>
      <c r="D8" s="3">
        <v>3</v>
      </c>
    </row>
    <row r="9" spans="1:6">
      <c r="A9" s="7" t="s">
        <v>21</v>
      </c>
      <c r="B9" s="2" t="s">
        <v>55</v>
      </c>
      <c r="C9" s="2" t="s">
        <v>56</v>
      </c>
      <c r="D9" s="3">
        <v>3</v>
      </c>
    </row>
    <row r="10" spans="1:6">
      <c r="A10" s="7" t="s">
        <v>21</v>
      </c>
      <c r="B10" s="2" t="s">
        <v>58</v>
      </c>
      <c r="C10" s="2" t="s">
        <v>59</v>
      </c>
      <c r="D10" s="3">
        <v>0.5</v>
      </c>
    </row>
    <row r="11" spans="1:6">
      <c r="A11" s="7" t="s">
        <v>21</v>
      </c>
      <c r="B11" s="2" t="s">
        <v>61</v>
      </c>
      <c r="C11" s="2" t="s">
        <v>62</v>
      </c>
      <c r="D11" s="3">
        <v>0.5</v>
      </c>
    </row>
    <row r="12" spans="1:6">
      <c r="A12" s="7" t="s">
        <v>21</v>
      </c>
      <c r="B12" s="2" t="s">
        <v>64</v>
      </c>
      <c r="C12" s="2" t="s">
        <v>65</v>
      </c>
      <c r="D12" s="3">
        <v>6.4000000000000003E-3</v>
      </c>
    </row>
    <row r="13" spans="1:6">
      <c r="A13" s="7" t="s">
        <v>21</v>
      </c>
      <c r="B13" s="2" t="s">
        <v>68</v>
      </c>
      <c r="C13" s="2" t="s">
        <v>69</v>
      </c>
      <c r="D13" s="3">
        <v>3</v>
      </c>
    </row>
    <row r="14" spans="1:6">
      <c r="A14" s="7" t="s">
        <v>21</v>
      </c>
      <c r="B14" s="2" t="s">
        <v>71</v>
      </c>
      <c r="C14" s="2" t="s">
        <v>72</v>
      </c>
      <c r="D14" s="3">
        <v>3</v>
      </c>
    </row>
    <row r="15" spans="1:6">
      <c r="A15" s="7" t="s">
        <v>21</v>
      </c>
      <c r="B15" s="2" t="s">
        <v>73</v>
      </c>
      <c r="C15" s="2" t="s">
        <v>74</v>
      </c>
      <c r="D15" s="3">
        <v>3</v>
      </c>
    </row>
    <row r="16" spans="1:6">
      <c r="A16" s="7" t="s">
        <v>21</v>
      </c>
      <c r="B16" s="2" t="s">
        <v>76</v>
      </c>
      <c r="C16" s="2" t="s">
        <v>77</v>
      </c>
      <c r="D16" s="3">
        <v>3</v>
      </c>
    </row>
    <row r="17" spans="1:4">
      <c r="A17" s="7" t="s">
        <v>21</v>
      </c>
      <c r="B17" s="2" t="s">
        <v>78</v>
      </c>
      <c r="C17" s="2" t="s">
        <v>79</v>
      </c>
      <c r="D17" s="3">
        <v>1</v>
      </c>
    </row>
    <row r="18" spans="1:4">
      <c r="A18" s="7" t="s">
        <v>21</v>
      </c>
      <c r="B18" s="2" t="s">
        <v>81</v>
      </c>
      <c r="C18" s="2" t="s">
        <v>82</v>
      </c>
      <c r="D18" s="3">
        <v>1</v>
      </c>
    </row>
    <row r="19" spans="1:4">
      <c r="A19" s="7" t="s">
        <v>21</v>
      </c>
      <c r="B19" s="2" t="s">
        <v>84</v>
      </c>
      <c r="C19" s="2" t="s">
        <v>85</v>
      </c>
      <c r="D19" s="3">
        <v>1E-4</v>
      </c>
    </row>
    <row r="20" spans="1:4">
      <c r="A20" s="7" t="s">
        <v>21</v>
      </c>
      <c r="B20" s="2" t="s">
        <v>88</v>
      </c>
      <c r="C20" s="2" t="s">
        <v>89</v>
      </c>
      <c r="D20" s="3">
        <v>0.125</v>
      </c>
    </row>
    <row r="21" spans="1:4">
      <c r="A21" s="7" t="s">
        <v>21</v>
      </c>
      <c r="B21" s="2" t="s">
        <v>92</v>
      </c>
      <c r="C21" s="2" t="s">
        <v>93</v>
      </c>
      <c r="D21" s="3">
        <v>1E-4</v>
      </c>
    </row>
    <row r="22" spans="1:4">
      <c r="A22" s="8">
        <v>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tabColor theme="3" tint="0.39997558519241921"/>
  </sheetPr>
  <dimension ref="A1:G22"/>
  <sheetViews>
    <sheetView workbookViewId="0">
      <selection activeCell="E1" sqref="E1"/>
    </sheetView>
  </sheetViews>
  <sheetFormatPr baseColWidth="10" defaultRowHeight="15"/>
  <cols>
    <col min="3" max="3" width="32.42578125" bestFit="1" customWidth="1"/>
  </cols>
  <sheetData>
    <row r="1" spans="1:7">
      <c r="A1" s="1">
        <v>1</v>
      </c>
      <c r="B1" s="6">
        <v>1234530434</v>
      </c>
      <c r="C1" s="6" t="s">
        <v>106</v>
      </c>
      <c r="D1" s="1"/>
      <c r="E1" s="9">
        <f>IF(C1="","",SUMPRODUCT(INDEX(A2:E150,1,4):INDEX(A2:E150,MATCH(1,A2:A150,0)-1,4),INDEX(A2:E150,1,5):INDEX(A2:E150,MATCH(1,A2:A150,0)-1,5)))</f>
        <v>0</v>
      </c>
    </row>
    <row r="2" spans="1:7">
      <c r="A2" s="2" t="s">
        <v>21</v>
      </c>
      <c r="B2" s="2" t="s">
        <v>31</v>
      </c>
      <c r="C2" s="2" t="s">
        <v>32</v>
      </c>
      <c r="D2" s="3">
        <v>3</v>
      </c>
    </row>
    <row r="3" spans="1:7">
      <c r="A3" s="2" t="s">
        <v>21</v>
      </c>
      <c r="B3" s="2" t="s">
        <v>35</v>
      </c>
      <c r="C3" s="2" t="s">
        <v>36</v>
      </c>
      <c r="D3" s="3">
        <v>3</v>
      </c>
    </row>
    <row r="4" spans="1:7">
      <c r="A4" s="2" t="s">
        <v>21</v>
      </c>
      <c r="B4" s="2" t="s">
        <v>37</v>
      </c>
      <c r="C4" s="2" t="s">
        <v>38</v>
      </c>
      <c r="D4" s="3">
        <v>3</v>
      </c>
    </row>
    <row r="5" spans="1:7">
      <c r="A5" s="2" t="s">
        <v>21</v>
      </c>
      <c r="B5" s="2" t="s">
        <v>40</v>
      </c>
      <c r="C5" s="2" t="s">
        <v>41</v>
      </c>
      <c r="D5" s="3">
        <v>3</v>
      </c>
      <c r="G5" t="s">
        <v>100</v>
      </c>
    </row>
    <row r="6" spans="1:7">
      <c r="A6" s="2" t="s">
        <v>21</v>
      </c>
      <c r="B6" s="2" t="s">
        <v>43</v>
      </c>
      <c r="C6" s="2" t="s">
        <v>44</v>
      </c>
      <c r="D6" s="3">
        <v>2.1000000000000001E-2</v>
      </c>
    </row>
    <row r="7" spans="1:7">
      <c r="A7" s="2" t="s">
        <v>21</v>
      </c>
      <c r="B7" s="2" t="s">
        <v>51</v>
      </c>
      <c r="C7" s="2" t="s">
        <v>52</v>
      </c>
      <c r="D7" s="3">
        <v>3</v>
      </c>
    </row>
    <row r="8" spans="1:7">
      <c r="A8" s="2" t="s">
        <v>21</v>
      </c>
      <c r="B8" s="2" t="s">
        <v>53</v>
      </c>
      <c r="C8" s="2" t="s">
        <v>54</v>
      </c>
      <c r="D8" s="3">
        <v>3</v>
      </c>
    </row>
    <row r="9" spans="1:7">
      <c r="A9" s="2" t="s">
        <v>21</v>
      </c>
      <c r="B9" s="2" t="s">
        <v>55</v>
      </c>
      <c r="C9" s="2" t="s">
        <v>56</v>
      </c>
      <c r="D9" s="3">
        <v>3</v>
      </c>
    </row>
    <row r="10" spans="1:7">
      <c r="A10" s="2" t="s">
        <v>21</v>
      </c>
      <c r="B10" s="2" t="s">
        <v>58</v>
      </c>
      <c r="C10" s="2" t="s">
        <v>59</v>
      </c>
      <c r="D10" s="3">
        <v>0.5</v>
      </c>
    </row>
    <row r="11" spans="1:7">
      <c r="A11" s="2" t="s">
        <v>21</v>
      </c>
      <c r="B11" s="2" t="s">
        <v>61</v>
      </c>
      <c r="C11" s="2" t="s">
        <v>62</v>
      </c>
      <c r="D11" s="3">
        <v>0.5</v>
      </c>
    </row>
    <row r="12" spans="1:7">
      <c r="A12" s="2" t="s">
        <v>21</v>
      </c>
      <c r="B12" s="2" t="s">
        <v>64</v>
      </c>
      <c r="C12" s="2" t="s">
        <v>65</v>
      </c>
      <c r="D12" s="3">
        <v>6.4000000000000003E-3</v>
      </c>
    </row>
    <row r="13" spans="1:7">
      <c r="A13" s="2" t="s">
        <v>21</v>
      </c>
      <c r="B13" s="2" t="s">
        <v>68</v>
      </c>
      <c r="C13" s="2" t="s">
        <v>69</v>
      </c>
      <c r="D13" s="3">
        <v>3</v>
      </c>
    </row>
    <row r="14" spans="1:7">
      <c r="A14" s="2" t="s">
        <v>21</v>
      </c>
      <c r="B14" s="2" t="s">
        <v>71</v>
      </c>
      <c r="C14" s="2" t="s">
        <v>72</v>
      </c>
      <c r="D14" s="3">
        <v>3</v>
      </c>
    </row>
    <row r="15" spans="1:7">
      <c r="A15" s="2" t="s">
        <v>21</v>
      </c>
      <c r="B15" s="2" t="s">
        <v>73</v>
      </c>
      <c r="C15" s="2" t="s">
        <v>74</v>
      </c>
      <c r="D15" s="3">
        <v>3</v>
      </c>
    </row>
    <row r="16" spans="1:7">
      <c r="A16" s="2" t="s">
        <v>21</v>
      </c>
      <c r="B16" s="2" t="s">
        <v>76</v>
      </c>
      <c r="C16" s="2" t="s">
        <v>77</v>
      </c>
      <c r="D16" s="3">
        <v>3</v>
      </c>
    </row>
    <row r="17" spans="1:4">
      <c r="A17" s="2" t="s">
        <v>21</v>
      </c>
      <c r="B17" s="2" t="s">
        <v>78</v>
      </c>
      <c r="C17" s="2" t="s">
        <v>79</v>
      </c>
      <c r="D17" s="3">
        <v>1</v>
      </c>
    </row>
    <row r="18" spans="1:4">
      <c r="A18" s="2" t="s">
        <v>21</v>
      </c>
      <c r="B18" s="2" t="s">
        <v>81</v>
      </c>
      <c r="C18" s="2" t="s">
        <v>82</v>
      </c>
      <c r="D18" s="3">
        <v>1</v>
      </c>
    </row>
    <row r="19" spans="1:4">
      <c r="A19" s="2" t="s">
        <v>21</v>
      </c>
      <c r="B19" s="2" t="s">
        <v>84</v>
      </c>
      <c r="C19" s="2" t="s">
        <v>85</v>
      </c>
      <c r="D19" s="3">
        <v>1E-4</v>
      </c>
    </row>
    <row r="20" spans="1:4">
      <c r="A20" s="2" t="s">
        <v>21</v>
      </c>
      <c r="B20" s="2" t="s">
        <v>88</v>
      </c>
      <c r="C20" s="2" t="s">
        <v>89</v>
      </c>
      <c r="D20" s="3">
        <v>0.125</v>
      </c>
    </row>
    <row r="21" spans="1:4">
      <c r="A21" s="2" t="s">
        <v>21</v>
      </c>
      <c r="B21" s="2" t="s">
        <v>92</v>
      </c>
      <c r="C21" s="2" t="s">
        <v>93</v>
      </c>
      <c r="D21" s="3">
        <v>1E-4</v>
      </c>
    </row>
    <row r="22" spans="1:4">
      <c r="A22">
        <v>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tabColor theme="3" tint="0.39997558519241921"/>
  </sheetPr>
  <dimension ref="A1:I22"/>
  <sheetViews>
    <sheetView workbookViewId="0">
      <selection activeCell="F22" sqref="F22"/>
    </sheetView>
  </sheetViews>
  <sheetFormatPr baseColWidth="10" defaultRowHeight="15"/>
  <cols>
    <col min="3" max="3" width="32.42578125" bestFit="1" customWidth="1"/>
  </cols>
  <sheetData>
    <row r="1" spans="1:9">
      <c r="A1" s="1">
        <v>1</v>
      </c>
      <c r="B1" s="6">
        <v>123456456</v>
      </c>
      <c r="C1" s="6" t="s">
        <v>106</v>
      </c>
      <c r="D1" s="1"/>
      <c r="E1" s="10">
        <f>IF(C1="","",SUMPRODUCT(INDEX(A2:E150,1,4):INDEX(A2:E150,MATCH(1,A2:A150,0)-1,4),INDEX(A2:E150,1,5):INDEX(A2:E150,MATCH(1,A2:A150,0)-1,5)))</f>
        <v>0</v>
      </c>
      <c r="F1" s="4" t="e">
        <f>VLOOKUP(B1,[1]Feuil1!$D$1:$J$65536,7,0)</f>
        <v>#N/A</v>
      </c>
      <c r="G1" t="e">
        <f>VLOOKUP(B1,[1]Feuil1!$D$1:$J$65536,6,0)</f>
        <v>#N/A</v>
      </c>
      <c r="I1" s="14" t="e">
        <f>E1/F1-1</f>
        <v>#N/A</v>
      </c>
    </row>
    <row r="2" spans="1:9">
      <c r="A2" s="2" t="s">
        <v>21</v>
      </c>
      <c r="B2" s="2" t="s">
        <v>31</v>
      </c>
      <c r="C2" s="2" t="s">
        <v>32</v>
      </c>
      <c r="D2" s="3">
        <v>3</v>
      </c>
    </row>
    <row r="3" spans="1:9">
      <c r="A3" s="2" t="s">
        <v>21</v>
      </c>
      <c r="B3" s="2" t="s">
        <v>35</v>
      </c>
      <c r="C3" s="2" t="s">
        <v>36</v>
      </c>
      <c r="D3" s="3">
        <v>3</v>
      </c>
    </row>
    <row r="4" spans="1:9">
      <c r="A4" s="2" t="s">
        <v>21</v>
      </c>
      <c r="B4" s="2" t="s">
        <v>37</v>
      </c>
      <c r="C4" s="2" t="s">
        <v>38</v>
      </c>
      <c r="D4" s="3">
        <v>3</v>
      </c>
      <c r="G4" t="s">
        <v>101</v>
      </c>
    </row>
    <row r="5" spans="1:9">
      <c r="A5" s="2" t="s">
        <v>21</v>
      </c>
      <c r="B5" s="2" t="s">
        <v>40</v>
      </c>
      <c r="C5" s="2" t="s">
        <v>41</v>
      </c>
      <c r="D5" s="3">
        <v>3</v>
      </c>
    </row>
    <row r="6" spans="1:9">
      <c r="A6" s="2" t="s">
        <v>21</v>
      </c>
      <c r="B6" s="2" t="s">
        <v>43</v>
      </c>
      <c r="C6" s="2" t="s">
        <v>44</v>
      </c>
      <c r="D6" s="3">
        <v>2.1000000000000001E-2</v>
      </c>
    </row>
    <row r="7" spans="1:9">
      <c r="A7" s="2" t="s">
        <v>21</v>
      </c>
      <c r="B7" s="2" t="s">
        <v>51</v>
      </c>
      <c r="C7" s="2" t="s">
        <v>52</v>
      </c>
      <c r="D7" s="3">
        <v>3</v>
      </c>
    </row>
    <row r="8" spans="1:9">
      <c r="A8" s="2" t="s">
        <v>21</v>
      </c>
      <c r="B8" s="2" t="s">
        <v>53</v>
      </c>
      <c r="C8" s="2" t="s">
        <v>54</v>
      </c>
      <c r="D8" s="3">
        <v>3</v>
      </c>
    </row>
    <row r="9" spans="1:9">
      <c r="A9" s="2" t="s">
        <v>21</v>
      </c>
      <c r="B9" s="2" t="s">
        <v>55</v>
      </c>
      <c r="C9" s="2" t="s">
        <v>56</v>
      </c>
      <c r="D9" s="3">
        <v>3</v>
      </c>
    </row>
    <row r="10" spans="1:9">
      <c r="A10" s="2" t="s">
        <v>21</v>
      </c>
      <c r="B10" s="2" t="s">
        <v>58</v>
      </c>
      <c r="C10" s="2" t="s">
        <v>59</v>
      </c>
      <c r="D10" s="3">
        <v>0.5</v>
      </c>
    </row>
    <row r="11" spans="1:9">
      <c r="A11" s="2" t="s">
        <v>21</v>
      </c>
      <c r="B11" s="2" t="s">
        <v>61</v>
      </c>
      <c r="C11" s="2" t="s">
        <v>62</v>
      </c>
      <c r="D11" s="3">
        <v>0.5</v>
      </c>
    </row>
    <row r="12" spans="1:9">
      <c r="A12" s="2" t="s">
        <v>21</v>
      </c>
      <c r="B12" s="2" t="s">
        <v>64</v>
      </c>
      <c r="C12" s="2" t="s">
        <v>65</v>
      </c>
      <c r="D12" s="3">
        <v>6.4000000000000003E-3</v>
      </c>
    </row>
    <row r="13" spans="1:9">
      <c r="A13" s="2" t="s">
        <v>21</v>
      </c>
      <c r="B13" s="2" t="s">
        <v>68</v>
      </c>
      <c r="C13" s="2" t="s">
        <v>69</v>
      </c>
      <c r="D13" s="3">
        <v>3</v>
      </c>
    </row>
    <row r="14" spans="1:9">
      <c r="A14" s="2" t="s">
        <v>21</v>
      </c>
      <c r="B14" s="2" t="s">
        <v>71</v>
      </c>
      <c r="C14" s="2" t="s">
        <v>72</v>
      </c>
      <c r="D14" s="3">
        <v>3</v>
      </c>
    </row>
    <row r="15" spans="1:9">
      <c r="A15" s="2" t="s">
        <v>21</v>
      </c>
      <c r="B15" s="2" t="s">
        <v>73</v>
      </c>
      <c r="C15" s="2" t="s">
        <v>74</v>
      </c>
      <c r="D15" s="3">
        <v>3</v>
      </c>
    </row>
    <row r="16" spans="1:9">
      <c r="A16" s="2" t="s">
        <v>21</v>
      </c>
      <c r="B16" s="2" t="s">
        <v>76</v>
      </c>
      <c r="C16" s="2" t="s">
        <v>77</v>
      </c>
      <c r="D16" s="3">
        <v>3</v>
      </c>
    </row>
    <row r="17" spans="1:4">
      <c r="A17" s="2" t="s">
        <v>21</v>
      </c>
      <c r="B17" s="2" t="s">
        <v>78</v>
      </c>
      <c r="C17" s="2" t="s">
        <v>79</v>
      </c>
      <c r="D17" s="3">
        <v>1</v>
      </c>
    </row>
    <row r="18" spans="1:4">
      <c r="A18" s="2" t="s">
        <v>21</v>
      </c>
      <c r="B18" s="2" t="s">
        <v>81</v>
      </c>
      <c r="C18" s="2" t="s">
        <v>82</v>
      </c>
      <c r="D18" s="3">
        <v>1</v>
      </c>
    </row>
    <row r="19" spans="1:4">
      <c r="A19" s="2" t="s">
        <v>21</v>
      </c>
      <c r="B19" s="2" t="s">
        <v>84</v>
      </c>
      <c r="C19" s="2" t="s">
        <v>85</v>
      </c>
      <c r="D19" s="3">
        <v>1E-4</v>
      </c>
    </row>
    <row r="20" spans="1:4">
      <c r="A20" s="2" t="s">
        <v>21</v>
      </c>
      <c r="B20" s="2" t="s">
        <v>88</v>
      </c>
      <c r="C20" s="2" t="s">
        <v>89</v>
      </c>
      <c r="D20" s="3">
        <v>0.125</v>
      </c>
    </row>
    <row r="21" spans="1:4">
      <c r="A21" s="2" t="s">
        <v>21</v>
      </c>
      <c r="B21" s="2" t="s">
        <v>92</v>
      </c>
      <c r="C21" s="2" t="s">
        <v>93</v>
      </c>
      <c r="D21" s="3">
        <v>1E-4</v>
      </c>
    </row>
    <row r="22" spans="1:4">
      <c r="A22">
        <v>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7">
    <tabColor theme="3" tint="0.39997558519241921"/>
  </sheetPr>
  <dimension ref="A1:G22"/>
  <sheetViews>
    <sheetView workbookViewId="0">
      <selection activeCell="B1" sqref="B1"/>
    </sheetView>
  </sheetViews>
  <sheetFormatPr baseColWidth="10" defaultRowHeight="15"/>
  <cols>
    <col min="3" max="3" width="32.42578125" bestFit="1" customWidth="1"/>
  </cols>
  <sheetData>
    <row r="1" spans="1:7">
      <c r="A1" s="1">
        <v>1</v>
      </c>
      <c r="B1" s="6">
        <v>915001005</v>
      </c>
      <c r="C1" s="6" t="s">
        <v>97</v>
      </c>
      <c r="D1" s="1"/>
      <c r="E1" s="10">
        <f>IF(C1="","",SUMPRODUCT(INDEX(A2:E150,1,4):INDEX(A2:E150,MATCH(1,A2:A150,0)-1,4),INDEX(A2:E150,1,5):INDEX(A2:E150,MATCH(1,A2:A150,0)-1,5)))</f>
        <v>697.7328</v>
      </c>
      <c r="F1" s="1" t="e">
        <f>VLOOKUP(B1,[2]Feuil1!$D$1:$J$65536,7,0)</f>
        <v>#N/A</v>
      </c>
    </row>
    <row r="2" spans="1:7">
      <c r="A2" s="2" t="s">
        <v>21</v>
      </c>
      <c r="B2" s="2" t="s">
        <v>31</v>
      </c>
      <c r="C2" s="2" t="s">
        <v>32</v>
      </c>
      <c r="D2" s="3">
        <v>3</v>
      </c>
      <c r="E2" s="8">
        <f>VLOOKUP(B2,'[3]Source RechercheV2'!$A$1:$H$65536,8,0)</f>
        <v>12</v>
      </c>
    </row>
    <row r="3" spans="1:7">
      <c r="A3" s="2" t="s">
        <v>21</v>
      </c>
      <c r="B3" s="2" t="s">
        <v>35</v>
      </c>
      <c r="C3" s="2" t="s">
        <v>36</v>
      </c>
      <c r="D3" s="3">
        <v>3</v>
      </c>
      <c r="E3" s="8">
        <f>VLOOKUP(B3,'[3]Source RechercheV2'!$A$1:$H$65536,8,0)</f>
        <v>13</v>
      </c>
      <c r="G3" t="s">
        <v>102</v>
      </c>
    </row>
    <row r="4" spans="1:7">
      <c r="A4" s="2" t="s">
        <v>21</v>
      </c>
      <c r="B4" s="2" t="s">
        <v>37</v>
      </c>
      <c r="C4" s="2" t="s">
        <v>38</v>
      </c>
      <c r="D4" s="3">
        <v>3</v>
      </c>
      <c r="E4" s="8">
        <f>VLOOKUP(B4,'[3]Source RechercheV2'!$A$1:$H$65536,8,0)</f>
        <v>14</v>
      </c>
    </row>
    <row r="5" spans="1:7">
      <c r="A5" s="2" t="s">
        <v>21</v>
      </c>
      <c r="B5" s="2" t="s">
        <v>40</v>
      </c>
      <c r="C5" s="2" t="s">
        <v>41</v>
      </c>
      <c r="D5" s="3">
        <v>3</v>
      </c>
      <c r="E5" s="8">
        <f>VLOOKUP(B5,'[3]Source RechercheV2'!$A$1:$H$65536,8,0)</f>
        <v>15</v>
      </c>
    </row>
    <row r="6" spans="1:7">
      <c r="A6" s="2" t="s">
        <v>21</v>
      </c>
      <c r="B6" s="2" t="s">
        <v>43</v>
      </c>
      <c r="C6" s="2" t="s">
        <v>44</v>
      </c>
      <c r="D6" s="3">
        <v>2.1000000000000001E-2</v>
      </c>
      <c r="E6" s="8">
        <f>VLOOKUP(B6,'[3]Source RechercheV2'!$A$1:$H$65536,8,0)</f>
        <v>16</v>
      </c>
    </row>
    <row r="7" spans="1:7">
      <c r="A7" s="2" t="s">
        <v>21</v>
      </c>
      <c r="B7" s="2" t="s">
        <v>51</v>
      </c>
      <c r="C7" s="2" t="s">
        <v>52</v>
      </c>
      <c r="D7" s="3">
        <v>3</v>
      </c>
      <c r="E7" s="8">
        <f>VLOOKUP(B7,'[3]Source RechercheV2'!$A$1:$H$65536,8,0)</f>
        <v>17</v>
      </c>
    </row>
    <row r="8" spans="1:7">
      <c r="A8" s="2" t="s">
        <v>21</v>
      </c>
      <c r="B8" s="2" t="s">
        <v>53</v>
      </c>
      <c r="C8" s="2" t="s">
        <v>54</v>
      </c>
      <c r="D8" s="3">
        <v>3</v>
      </c>
      <c r="E8" s="8">
        <f>VLOOKUP(B8,'[3]Source RechercheV2'!$A$1:$H$65536,8,0)</f>
        <v>18</v>
      </c>
    </row>
    <row r="9" spans="1:7">
      <c r="A9" s="2" t="s">
        <v>21</v>
      </c>
      <c r="B9" s="2" t="s">
        <v>55</v>
      </c>
      <c r="C9" s="2" t="s">
        <v>56</v>
      </c>
      <c r="D9" s="3">
        <v>3</v>
      </c>
      <c r="E9" s="8">
        <f>VLOOKUP(B9,'[3]Source RechercheV2'!$A$1:$H$65536,8,0)</f>
        <v>19</v>
      </c>
    </row>
    <row r="10" spans="1:7">
      <c r="A10" s="2" t="s">
        <v>21</v>
      </c>
      <c r="B10" s="2" t="s">
        <v>58</v>
      </c>
      <c r="C10" s="2" t="s">
        <v>59</v>
      </c>
      <c r="D10" s="3">
        <v>0.5</v>
      </c>
      <c r="E10" s="8">
        <f>VLOOKUP(B10,'[3]Source RechercheV2'!$A$1:$H$65536,8,0)</f>
        <v>20</v>
      </c>
    </row>
    <row r="11" spans="1:7">
      <c r="A11" s="2" t="s">
        <v>21</v>
      </c>
      <c r="B11" s="2" t="s">
        <v>61</v>
      </c>
      <c r="C11" s="2" t="s">
        <v>62</v>
      </c>
      <c r="D11" s="3">
        <v>0.5</v>
      </c>
      <c r="E11" s="8">
        <f>VLOOKUP(B11,'[3]Source RechercheV2'!$A$1:$H$65536,8,0)</f>
        <v>21</v>
      </c>
    </row>
    <row r="12" spans="1:7">
      <c r="A12" s="2" t="s">
        <v>21</v>
      </c>
      <c r="B12" s="2" t="s">
        <v>64</v>
      </c>
      <c r="C12" s="2" t="s">
        <v>65</v>
      </c>
      <c r="D12" s="3">
        <v>6.4000000000000003E-3</v>
      </c>
      <c r="E12" s="8">
        <f>VLOOKUP(B12,'[3]Source RechercheV2'!$A$1:$H$65536,8,0)</f>
        <v>22</v>
      </c>
    </row>
    <row r="13" spans="1:7">
      <c r="A13" s="2" t="s">
        <v>21</v>
      </c>
      <c r="B13" s="2" t="s">
        <v>68</v>
      </c>
      <c r="C13" s="2" t="s">
        <v>69</v>
      </c>
      <c r="D13" s="3">
        <v>3</v>
      </c>
      <c r="E13" s="8">
        <f>VLOOKUP(B13,'[3]Source RechercheV2'!$A$1:$H$65536,8,0)</f>
        <v>23</v>
      </c>
    </row>
    <row r="14" spans="1:7">
      <c r="A14" s="2" t="s">
        <v>21</v>
      </c>
      <c r="B14" s="2" t="s">
        <v>71</v>
      </c>
      <c r="C14" s="2" t="s">
        <v>72</v>
      </c>
      <c r="D14" s="3">
        <v>3</v>
      </c>
      <c r="E14" s="8">
        <f>VLOOKUP(B14,'[3]Source RechercheV2'!$A$1:$H$65536,8,0)</f>
        <v>24</v>
      </c>
    </row>
    <row r="15" spans="1:7">
      <c r="A15" s="2" t="s">
        <v>21</v>
      </c>
      <c r="B15" s="2" t="s">
        <v>73</v>
      </c>
      <c r="C15" s="2" t="s">
        <v>74</v>
      </c>
      <c r="D15" s="3">
        <v>3</v>
      </c>
      <c r="E15" s="8">
        <f>VLOOKUP(B15,'[3]Source RechercheV2'!$A$1:$H$65536,8,0)</f>
        <v>25</v>
      </c>
    </row>
    <row r="16" spans="1:7">
      <c r="A16" s="2" t="s">
        <v>21</v>
      </c>
      <c r="B16" s="2" t="s">
        <v>76</v>
      </c>
      <c r="C16" s="2" t="s">
        <v>77</v>
      </c>
      <c r="D16" s="3">
        <v>3</v>
      </c>
      <c r="E16" s="8">
        <f>VLOOKUP(B16,'[3]Source RechercheV2'!$A$1:$H$65536,8,0)</f>
        <v>26</v>
      </c>
    </row>
    <row r="17" spans="1:5">
      <c r="A17" s="2" t="s">
        <v>21</v>
      </c>
      <c r="B17" s="2" t="s">
        <v>78</v>
      </c>
      <c r="C17" s="2" t="s">
        <v>79</v>
      </c>
      <c r="D17" s="3">
        <v>1</v>
      </c>
      <c r="E17" s="8">
        <f>VLOOKUP(B17,'[3]Source RechercheV2'!$A$1:$H$65536,8,0)</f>
        <v>27</v>
      </c>
    </row>
    <row r="18" spans="1:5">
      <c r="A18" s="2" t="s">
        <v>21</v>
      </c>
      <c r="B18" s="2" t="s">
        <v>81</v>
      </c>
      <c r="C18" s="2" t="s">
        <v>82</v>
      </c>
      <c r="D18" s="3">
        <v>1</v>
      </c>
      <c r="E18" s="8">
        <f>VLOOKUP(B18,'[3]Source RechercheV2'!$A$1:$H$65536,8,0)</f>
        <v>28</v>
      </c>
    </row>
    <row r="19" spans="1:5">
      <c r="A19" s="2" t="s">
        <v>21</v>
      </c>
      <c r="B19" s="2" t="s">
        <v>84</v>
      </c>
      <c r="C19" s="2" t="s">
        <v>85</v>
      </c>
      <c r="D19" s="3">
        <v>1E-4</v>
      </c>
      <c r="E19" s="8">
        <f>VLOOKUP(B19,'[3]Source RechercheV2'!$A$1:$H$65536,8,0)</f>
        <v>29</v>
      </c>
    </row>
    <row r="20" spans="1:5">
      <c r="A20" s="2" t="s">
        <v>21</v>
      </c>
      <c r="B20" s="2" t="s">
        <v>88</v>
      </c>
      <c r="C20" s="2" t="s">
        <v>89</v>
      </c>
      <c r="D20" s="3">
        <v>0.125</v>
      </c>
      <c r="E20" s="8">
        <f>VLOOKUP(B20,'[3]Source RechercheV2'!$A$1:$H$65536,8,0)</f>
        <v>30</v>
      </c>
    </row>
    <row r="21" spans="1:5">
      <c r="A21" s="2" t="s">
        <v>21</v>
      </c>
      <c r="B21" s="2" t="s">
        <v>92</v>
      </c>
      <c r="C21" s="2" t="s">
        <v>93</v>
      </c>
      <c r="D21" s="3">
        <v>1E-4</v>
      </c>
      <c r="E21" s="8">
        <f>VLOOKUP(B21,'[3]Source RechercheV2'!$A$1:$H$65536,8,0)</f>
        <v>31</v>
      </c>
    </row>
    <row r="22" spans="1:5">
      <c r="A22">
        <v>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8">
    <tabColor theme="3" tint="0.39997558519241921"/>
  </sheetPr>
  <dimension ref="A1:M22"/>
  <sheetViews>
    <sheetView workbookViewId="0">
      <selection activeCell="F1" sqref="F1"/>
    </sheetView>
  </sheetViews>
  <sheetFormatPr baseColWidth="10" defaultRowHeight="15"/>
  <sheetData>
    <row r="1" spans="1:13">
      <c r="A1" s="1">
        <v>1</v>
      </c>
      <c r="B1" s="6">
        <v>13245643</v>
      </c>
      <c r="C1" s="6" t="s">
        <v>107</v>
      </c>
      <c r="D1" s="1"/>
      <c r="E1" s="10">
        <f>IF(C1="","",SUMPRODUCT(INDEX(A2:E150,1,4):INDEX(A2:E150,MATCH(1,A2:A150,0)-1,4),INDEX(A2:E150,1,5):INDEX(A2:E150,MATCH(1,A2:A150,0)-1,5)))</f>
        <v>697.7328</v>
      </c>
      <c r="F1" s="1" t="e">
        <f>VLOOKUP(B1,'[4]Fichier Recherche V2'!$D$1:$J$65536,7,0)</f>
        <v>#N/A</v>
      </c>
      <c r="G1" s="4" t="e">
        <f>VLOOKUP(B1,'[4]Fichier Recherche V2'!$D$1:$J$65536,6,0)</f>
        <v>#N/A</v>
      </c>
      <c r="H1" t="e">
        <f>(E1-F1)*G1</f>
        <v>#N/A</v>
      </c>
      <c r="I1" s="14" t="e">
        <f>E1/F1-1</f>
        <v>#N/A</v>
      </c>
    </row>
    <row r="2" spans="1:13">
      <c r="A2" s="2" t="s">
        <v>21</v>
      </c>
      <c r="B2" s="2" t="s">
        <v>31</v>
      </c>
      <c r="C2" s="2" t="s">
        <v>32</v>
      </c>
      <c r="D2" s="3">
        <v>3</v>
      </c>
      <c r="E2" s="11">
        <f>VLOOKUP(B2,'[3]Source RechercheV2'!$A$1:$H$65536,8,0)</f>
        <v>12</v>
      </c>
    </row>
    <row r="3" spans="1:13">
      <c r="A3" s="2" t="s">
        <v>21</v>
      </c>
      <c r="B3" s="2" t="s">
        <v>35</v>
      </c>
      <c r="C3" s="2" t="s">
        <v>36</v>
      </c>
      <c r="D3" s="3">
        <v>3</v>
      </c>
      <c r="E3" s="11">
        <f>VLOOKUP(B3,'[3]Source RechercheV2'!$A$1:$H$65536,8,0)</f>
        <v>13</v>
      </c>
      <c r="H3" s="15" t="s">
        <v>103</v>
      </c>
      <c r="I3" s="15"/>
      <c r="J3" s="15"/>
      <c r="K3" s="15"/>
      <c r="L3" s="15"/>
      <c r="M3" s="15"/>
    </row>
    <row r="4" spans="1:13">
      <c r="A4" s="2" t="s">
        <v>21</v>
      </c>
      <c r="B4" s="2" t="s">
        <v>37</v>
      </c>
      <c r="C4" s="2" t="s">
        <v>38</v>
      </c>
      <c r="D4" s="3">
        <v>3</v>
      </c>
      <c r="E4" s="11">
        <f>VLOOKUP(B4,'[3]Source RechercheV2'!$A$1:$H$65536,8,0)</f>
        <v>14</v>
      </c>
      <c r="H4" s="15"/>
      <c r="I4" s="15"/>
      <c r="J4" s="15"/>
      <c r="K4" s="15"/>
      <c r="L4" s="15"/>
      <c r="M4" s="15"/>
    </row>
    <row r="5" spans="1:13">
      <c r="A5" s="2" t="s">
        <v>21</v>
      </c>
      <c r="B5" s="2" t="s">
        <v>40</v>
      </c>
      <c r="C5" s="2" t="s">
        <v>41</v>
      </c>
      <c r="D5" s="3">
        <v>3</v>
      </c>
      <c r="E5" s="11">
        <f>VLOOKUP(B5,'[3]Source RechercheV2'!$A$1:$H$65536,8,0)</f>
        <v>15</v>
      </c>
      <c r="H5" s="15"/>
      <c r="I5" s="15"/>
      <c r="J5" s="15"/>
      <c r="K5" s="15"/>
      <c r="L5" s="15"/>
      <c r="M5" s="15"/>
    </row>
    <row r="6" spans="1:13">
      <c r="A6" s="2" t="s">
        <v>21</v>
      </c>
      <c r="B6" s="2" t="s">
        <v>43</v>
      </c>
      <c r="C6" s="2" t="s">
        <v>44</v>
      </c>
      <c r="D6" s="3">
        <v>2.1000000000000001E-2</v>
      </c>
      <c r="E6" s="11">
        <f>VLOOKUP(B6,'[3]Source RechercheV2'!$A$1:$H$65536,8,0)</f>
        <v>16</v>
      </c>
    </row>
    <row r="7" spans="1:13">
      <c r="A7" s="2" t="s">
        <v>21</v>
      </c>
      <c r="B7" s="2" t="s">
        <v>51</v>
      </c>
      <c r="C7" s="2" t="s">
        <v>52</v>
      </c>
      <c r="D7" s="3">
        <v>3</v>
      </c>
      <c r="E7" s="11">
        <f>VLOOKUP(B7,'[3]Source RechercheV2'!$A$1:$H$65536,8,0)</f>
        <v>17</v>
      </c>
    </row>
    <row r="8" spans="1:13">
      <c r="A8" s="2" t="s">
        <v>21</v>
      </c>
      <c r="B8" s="2" t="s">
        <v>53</v>
      </c>
      <c r="C8" s="2" t="s">
        <v>54</v>
      </c>
      <c r="D8" s="3">
        <v>3</v>
      </c>
      <c r="E8" s="11">
        <f>VLOOKUP(B8,'[3]Source RechercheV2'!$A$1:$H$65536,8,0)</f>
        <v>18</v>
      </c>
    </row>
    <row r="9" spans="1:13">
      <c r="A9" s="2" t="s">
        <v>21</v>
      </c>
      <c r="B9" s="2" t="s">
        <v>55</v>
      </c>
      <c r="C9" s="2" t="s">
        <v>56</v>
      </c>
      <c r="D9" s="3">
        <v>3</v>
      </c>
      <c r="E9" s="11">
        <f>VLOOKUP(B9,'[3]Source RechercheV2'!$A$1:$H$65536,8,0)</f>
        <v>19</v>
      </c>
    </row>
    <row r="10" spans="1:13">
      <c r="A10" s="2" t="s">
        <v>21</v>
      </c>
      <c r="B10" s="2" t="s">
        <v>58</v>
      </c>
      <c r="C10" s="2" t="s">
        <v>59</v>
      </c>
      <c r="D10" s="3">
        <v>0.5</v>
      </c>
      <c r="E10" s="11">
        <f>VLOOKUP(B10,'[3]Source RechercheV2'!$A$1:$H$65536,8,0)</f>
        <v>20</v>
      </c>
    </row>
    <row r="11" spans="1:13">
      <c r="A11" s="2" t="s">
        <v>21</v>
      </c>
      <c r="B11" s="2" t="s">
        <v>61</v>
      </c>
      <c r="C11" s="2" t="s">
        <v>62</v>
      </c>
      <c r="D11" s="3">
        <v>0.5</v>
      </c>
      <c r="E11" s="11">
        <f>VLOOKUP(B11,'[3]Source RechercheV2'!$A$1:$H$65536,8,0)</f>
        <v>21</v>
      </c>
    </row>
    <row r="12" spans="1:13">
      <c r="A12" s="2" t="s">
        <v>21</v>
      </c>
      <c r="B12" s="2" t="s">
        <v>64</v>
      </c>
      <c r="C12" s="2" t="s">
        <v>65</v>
      </c>
      <c r="D12" s="3">
        <v>6.4000000000000003E-3</v>
      </c>
      <c r="E12" s="11">
        <f>VLOOKUP(B12,'[3]Source RechercheV2'!$A$1:$H$65536,8,0)</f>
        <v>22</v>
      </c>
    </row>
    <row r="13" spans="1:13">
      <c r="A13" s="2" t="s">
        <v>21</v>
      </c>
      <c r="B13" s="2" t="s">
        <v>68</v>
      </c>
      <c r="C13" s="2" t="s">
        <v>69</v>
      </c>
      <c r="D13" s="3">
        <v>3</v>
      </c>
      <c r="E13" s="11">
        <f>VLOOKUP(B13,'[3]Source RechercheV2'!$A$1:$H$65536,8,0)</f>
        <v>23</v>
      </c>
    </row>
    <row r="14" spans="1:13">
      <c r="A14" s="2" t="s">
        <v>21</v>
      </c>
      <c r="B14" s="2" t="s">
        <v>71</v>
      </c>
      <c r="C14" s="2" t="s">
        <v>72</v>
      </c>
      <c r="D14" s="3">
        <v>3</v>
      </c>
      <c r="E14" s="11">
        <f>VLOOKUP(B14,'[3]Source RechercheV2'!$A$1:$H$65536,8,0)</f>
        <v>24</v>
      </c>
    </row>
    <row r="15" spans="1:13">
      <c r="A15" s="2" t="s">
        <v>21</v>
      </c>
      <c r="B15" s="2" t="s">
        <v>73</v>
      </c>
      <c r="C15" s="2" t="s">
        <v>74</v>
      </c>
      <c r="D15" s="3">
        <v>3</v>
      </c>
      <c r="E15" s="11">
        <f>VLOOKUP(B15,'[3]Source RechercheV2'!$A$1:$H$65536,8,0)</f>
        <v>25</v>
      </c>
    </row>
    <row r="16" spans="1:13">
      <c r="A16" s="2" t="s">
        <v>21</v>
      </c>
      <c r="B16" s="2" t="s">
        <v>76</v>
      </c>
      <c r="C16" s="2" t="s">
        <v>77</v>
      </c>
      <c r="D16" s="3">
        <v>3</v>
      </c>
      <c r="E16" s="11">
        <f>VLOOKUP(B16,'[3]Source RechercheV2'!$A$1:$H$65536,8,0)</f>
        <v>26</v>
      </c>
    </row>
    <row r="17" spans="1:5">
      <c r="A17" s="2" t="s">
        <v>21</v>
      </c>
      <c r="B17" s="2" t="s">
        <v>78</v>
      </c>
      <c r="C17" s="2" t="s">
        <v>79</v>
      </c>
      <c r="D17" s="3">
        <v>1</v>
      </c>
      <c r="E17" s="11">
        <f>VLOOKUP(B17,'[3]Source RechercheV2'!$A$1:$H$65536,8,0)</f>
        <v>27</v>
      </c>
    </row>
    <row r="18" spans="1:5">
      <c r="A18" s="2" t="s">
        <v>21</v>
      </c>
      <c r="B18" s="2" t="s">
        <v>81</v>
      </c>
      <c r="C18" s="2" t="s">
        <v>82</v>
      </c>
      <c r="D18" s="3">
        <v>1</v>
      </c>
      <c r="E18" s="11">
        <f>VLOOKUP(B18,'[3]Source RechercheV2'!$A$1:$H$65536,8,0)</f>
        <v>28</v>
      </c>
    </row>
    <row r="19" spans="1:5">
      <c r="A19" s="2" t="s">
        <v>21</v>
      </c>
      <c r="B19" s="2" t="s">
        <v>84</v>
      </c>
      <c r="C19" s="2" t="s">
        <v>85</v>
      </c>
      <c r="D19" s="3">
        <v>1E-4</v>
      </c>
      <c r="E19" s="11">
        <f>VLOOKUP(B19,'[3]Source RechercheV2'!$A$1:$H$65536,8,0)</f>
        <v>29</v>
      </c>
    </row>
    <row r="20" spans="1:5">
      <c r="A20" s="2" t="s">
        <v>21</v>
      </c>
      <c r="B20" s="2" t="s">
        <v>88</v>
      </c>
      <c r="C20" s="2" t="s">
        <v>89</v>
      </c>
      <c r="D20" s="3">
        <v>0.125</v>
      </c>
      <c r="E20" s="11">
        <f>VLOOKUP(B20,'[3]Source RechercheV2'!$A$1:$H$65536,8,0)</f>
        <v>30</v>
      </c>
    </row>
    <row r="21" spans="1:5">
      <c r="A21" s="2" t="s">
        <v>21</v>
      </c>
      <c r="B21" s="2" t="s">
        <v>92</v>
      </c>
      <c r="C21" s="2" t="s">
        <v>93</v>
      </c>
      <c r="D21" s="3">
        <v>1E-4</v>
      </c>
      <c r="E21" s="11">
        <f>VLOOKUP(B21,'[3]Source RechercheV2'!$A$1:$H$65536,8,0)</f>
        <v>31</v>
      </c>
    </row>
    <row r="22" spans="1:5">
      <c r="A22">
        <v>1</v>
      </c>
    </row>
  </sheetData>
  <mergeCells count="1">
    <mergeCell ref="H3:M5"/>
  </mergeCells>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euil9">
    <tabColor theme="3" tint="0.39997558519241921"/>
  </sheetPr>
  <dimension ref="A1:R23"/>
  <sheetViews>
    <sheetView tabSelected="1" workbookViewId="0">
      <selection activeCell="F4" sqref="F4"/>
    </sheetView>
  </sheetViews>
  <sheetFormatPr baseColWidth="10" defaultRowHeight="15"/>
  <sheetData>
    <row r="1" spans="1:18">
      <c r="A1" s="1">
        <v>1</v>
      </c>
      <c r="B1" s="1">
        <v>915001005</v>
      </c>
      <c r="C1" s="6" t="s">
        <v>107</v>
      </c>
      <c r="D1" s="1"/>
      <c r="E1" s="10">
        <f>IF(C1="","",SUMPRODUCT(INDEX(A2:E150,1,4):INDEX(A2:E150,MATCH(1,A2:A150,0)-1,4),INDEX(A2:E150,1,5):INDEX(A2:E150,MATCH(1,A2:A150,0)-1,5)))</f>
        <v>697.7328</v>
      </c>
      <c r="F1" s="1">
        <f>VLOOKUP(B1,'[4]Fichier Recherche V1'!$D$1:$J$65536,7,0)</f>
        <v>650</v>
      </c>
      <c r="G1" s="6">
        <f>VLOOKUP(B1,'[4]Fichier Recherche V1'!$D$1:$J$65536,6,0)</f>
        <v>4</v>
      </c>
      <c r="H1" s="12">
        <f>(E1-F1)*G1</f>
        <v>190.93119999999999</v>
      </c>
      <c r="I1" s="13">
        <f>E1/F1-1</f>
        <v>7.3435076923076936E-2</v>
      </c>
    </row>
    <row r="2" spans="1:18">
      <c r="A2" s="2" t="s">
        <v>21</v>
      </c>
      <c r="B2" s="2" t="s">
        <v>31</v>
      </c>
      <c r="C2" s="2" t="s">
        <v>32</v>
      </c>
      <c r="D2" s="3">
        <v>3</v>
      </c>
      <c r="E2" s="11">
        <f>VLOOKUP(B2,'[4]Fichier Recherche V2'!$A$1:$J$65536,8,0)</f>
        <v>12</v>
      </c>
    </row>
    <row r="3" spans="1:18">
      <c r="A3" s="2" t="s">
        <v>21</v>
      </c>
      <c r="B3" s="2" t="s">
        <v>35</v>
      </c>
      <c r="C3" s="2" t="s">
        <v>36</v>
      </c>
      <c r="D3" s="3">
        <v>3</v>
      </c>
      <c r="E3" s="11">
        <f>VLOOKUP(B3,'[4]Fichier Recherche V2'!$A$1:$J$65536,8,0)</f>
        <v>13</v>
      </c>
    </row>
    <row r="4" spans="1:18">
      <c r="A4" s="2" t="s">
        <v>21</v>
      </c>
      <c r="B4" s="2" t="s">
        <v>37</v>
      </c>
      <c r="C4" s="2" t="s">
        <v>38</v>
      </c>
      <c r="D4" s="3">
        <v>3</v>
      </c>
      <c r="E4" s="11">
        <f>VLOOKUP(B4,'[4]Fichier Recherche V2'!$A$1:$J$65536,8,0)</f>
        <v>14</v>
      </c>
      <c r="R4" s="11"/>
    </row>
    <row r="5" spans="1:18">
      <c r="A5" s="2" t="s">
        <v>21</v>
      </c>
      <c r="B5" s="2" t="s">
        <v>40</v>
      </c>
      <c r="C5" s="2" t="s">
        <v>41</v>
      </c>
      <c r="D5" s="3">
        <v>3</v>
      </c>
      <c r="E5" s="11">
        <f>VLOOKUP(B5,'[4]Fichier Recherche V2'!$A$1:$J$65536,8,0)</f>
        <v>15</v>
      </c>
      <c r="R5" s="11"/>
    </row>
    <row r="6" spans="1:18">
      <c r="A6" s="2" t="s">
        <v>21</v>
      </c>
      <c r="B6" s="2" t="s">
        <v>43</v>
      </c>
      <c r="C6" s="2" t="s">
        <v>44</v>
      </c>
      <c r="D6" s="3">
        <v>2.1000000000000001E-2</v>
      </c>
      <c r="E6" s="11">
        <f>VLOOKUP(B6,'[4]Fichier Recherche V2'!$A$1:$J$65536,8,0)</f>
        <v>16</v>
      </c>
      <c r="R6" s="11"/>
    </row>
    <row r="7" spans="1:18">
      <c r="A7" s="2" t="s">
        <v>21</v>
      </c>
      <c r="B7" s="2" t="s">
        <v>51</v>
      </c>
      <c r="C7" s="2" t="s">
        <v>52</v>
      </c>
      <c r="D7" s="3">
        <v>3</v>
      </c>
      <c r="E7" s="11">
        <f>VLOOKUP(B7,'[4]Fichier Recherche V2'!$A$1:$J$65536,8,0)</f>
        <v>17</v>
      </c>
      <c r="R7" s="11"/>
    </row>
    <row r="8" spans="1:18">
      <c r="A8" s="2" t="s">
        <v>21</v>
      </c>
      <c r="B8" s="2" t="s">
        <v>53</v>
      </c>
      <c r="C8" s="2" t="s">
        <v>54</v>
      </c>
      <c r="D8" s="3">
        <v>3</v>
      </c>
      <c r="E8" s="11">
        <f>VLOOKUP(B8,'[4]Fichier Recherche V2'!$A$1:$J$65536,8,0)</f>
        <v>18</v>
      </c>
      <c r="J8" s="15" t="s">
        <v>104</v>
      </c>
      <c r="K8" s="15"/>
      <c r="L8" s="15"/>
      <c r="M8" s="15"/>
      <c r="N8" s="15"/>
      <c r="R8" s="11"/>
    </row>
    <row r="9" spans="1:18">
      <c r="A9" s="2" t="s">
        <v>21</v>
      </c>
      <c r="B9" s="2" t="s">
        <v>55</v>
      </c>
      <c r="C9" s="2" t="s">
        <v>56</v>
      </c>
      <c r="D9" s="3">
        <v>3</v>
      </c>
      <c r="E9" s="11">
        <f>VLOOKUP(B9,'[4]Fichier Recherche V2'!$A$1:$J$65536,8,0)</f>
        <v>19</v>
      </c>
      <c r="J9" s="15"/>
      <c r="K9" s="15"/>
      <c r="L9" s="15"/>
      <c r="M9" s="15"/>
      <c r="N9" s="15"/>
      <c r="R9" s="11"/>
    </row>
    <row r="10" spans="1:18">
      <c r="A10" s="2" t="s">
        <v>21</v>
      </c>
      <c r="B10" s="2" t="s">
        <v>58</v>
      </c>
      <c r="C10" s="2" t="s">
        <v>59</v>
      </c>
      <c r="D10" s="3">
        <v>0.5</v>
      </c>
      <c r="E10" s="11">
        <f>VLOOKUP(B10,'[4]Fichier Recherche V2'!$A$1:$J$65536,8,0)</f>
        <v>20</v>
      </c>
      <c r="J10" s="15"/>
      <c r="K10" s="15"/>
      <c r="L10" s="15"/>
      <c r="M10" s="15"/>
      <c r="N10" s="15"/>
      <c r="R10" s="11"/>
    </row>
    <row r="11" spans="1:18">
      <c r="A11" s="2" t="s">
        <v>21</v>
      </c>
      <c r="B11" s="2" t="s">
        <v>61</v>
      </c>
      <c r="C11" s="2" t="s">
        <v>62</v>
      </c>
      <c r="D11" s="3">
        <v>0.5</v>
      </c>
      <c r="E11" s="11">
        <f>VLOOKUP(B11,'[4]Fichier Recherche V2'!$A$1:$J$65536,8,0)</f>
        <v>21</v>
      </c>
      <c r="J11" s="15"/>
      <c r="K11" s="15"/>
      <c r="L11" s="15"/>
      <c r="M11" s="15"/>
      <c r="N11" s="15"/>
      <c r="R11" s="11"/>
    </row>
    <row r="12" spans="1:18">
      <c r="A12" s="2" t="s">
        <v>21</v>
      </c>
      <c r="B12" s="2" t="s">
        <v>64</v>
      </c>
      <c r="C12" s="2" t="s">
        <v>65</v>
      </c>
      <c r="D12" s="3">
        <v>6.4000000000000003E-3</v>
      </c>
      <c r="E12" s="11">
        <f>VLOOKUP(B12,'[4]Fichier Recherche V2'!$A$1:$J$65536,8,0)</f>
        <v>22</v>
      </c>
      <c r="R12" s="11"/>
    </row>
    <row r="13" spans="1:18">
      <c r="A13" s="2" t="s">
        <v>21</v>
      </c>
      <c r="B13" s="2" t="s">
        <v>68</v>
      </c>
      <c r="C13" s="2" t="s">
        <v>69</v>
      </c>
      <c r="D13" s="3">
        <v>3</v>
      </c>
      <c r="E13" s="11">
        <f>VLOOKUP(B13,'[4]Fichier Recherche V2'!$A$1:$J$65536,8,0)</f>
        <v>23</v>
      </c>
      <c r="R13" s="11"/>
    </row>
    <row r="14" spans="1:18">
      <c r="A14" s="2" t="s">
        <v>21</v>
      </c>
      <c r="B14" s="2" t="s">
        <v>71</v>
      </c>
      <c r="C14" s="2" t="s">
        <v>72</v>
      </c>
      <c r="D14" s="3">
        <v>3</v>
      </c>
      <c r="E14" s="11">
        <f>VLOOKUP(B14,'[4]Fichier Recherche V2'!$A$1:$J$65536,8,0)</f>
        <v>24</v>
      </c>
      <c r="R14" s="11"/>
    </row>
    <row r="15" spans="1:18">
      <c r="A15" s="2" t="s">
        <v>21</v>
      </c>
      <c r="B15" s="2" t="s">
        <v>73</v>
      </c>
      <c r="C15" s="2" t="s">
        <v>74</v>
      </c>
      <c r="D15" s="3">
        <v>3</v>
      </c>
      <c r="E15" s="11">
        <f>VLOOKUP(B15,'[4]Fichier Recherche V2'!$A$1:$J$65536,8,0)</f>
        <v>25</v>
      </c>
      <c r="R15" s="11"/>
    </row>
    <row r="16" spans="1:18">
      <c r="A16" s="2" t="s">
        <v>21</v>
      </c>
      <c r="B16" s="2" t="s">
        <v>76</v>
      </c>
      <c r="C16" s="2" t="s">
        <v>77</v>
      </c>
      <c r="D16" s="3">
        <v>3</v>
      </c>
      <c r="E16" s="11">
        <f>VLOOKUP(B16,'[4]Fichier Recherche V2'!$A$1:$J$65536,8,0)</f>
        <v>26</v>
      </c>
      <c r="R16" s="11"/>
    </row>
    <row r="17" spans="1:18">
      <c r="A17" s="2" t="s">
        <v>21</v>
      </c>
      <c r="B17" s="2" t="s">
        <v>78</v>
      </c>
      <c r="C17" s="2" t="s">
        <v>79</v>
      </c>
      <c r="D17" s="3">
        <v>1</v>
      </c>
      <c r="E17" s="11">
        <f>VLOOKUP(B17,'[4]Fichier Recherche V2'!$A$1:$J$65536,8,0)</f>
        <v>27</v>
      </c>
      <c r="R17" s="11"/>
    </row>
    <row r="18" spans="1:18">
      <c r="A18" s="2" t="s">
        <v>21</v>
      </c>
      <c r="B18" s="2" t="s">
        <v>81</v>
      </c>
      <c r="C18" s="2" t="s">
        <v>82</v>
      </c>
      <c r="D18" s="3">
        <v>1</v>
      </c>
      <c r="E18" s="11">
        <f>VLOOKUP(B18,'[4]Fichier Recherche V2'!$A$1:$J$65536,8,0)</f>
        <v>28</v>
      </c>
      <c r="R18" s="11"/>
    </row>
    <row r="19" spans="1:18">
      <c r="A19" s="2" t="s">
        <v>21</v>
      </c>
      <c r="B19" s="2" t="s">
        <v>84</v>
      </c>
      <c r="C19" s="2" t="s">
        <v>85</v>
      </c>
      <c r="D19" s="3">
        <v>1E-4</v>
      </c>
      <c r="E19" s="11">
        <f>VLOOKUP(B19,'[4]Fichier Recherche V2'!$A$1:$J$65536,8,0)</f>
        <v>29</v>
      </c>
      <c r="R19" s="11"/>
    </row>
    <row r="20" spans="1:18">
      <c r="A20" s="2" t="s">
        <v>21</v>
      </c>
      <c r="B20" s="2" t="s">
        <v>88</v>
      </c>
      <c r="C20" s="2" t="s">
        <v>89</v>
      </c>
      <c r="D20" s="3">
        <v>0.125</v>
      </c>
      <c r="E20" s="11">
        <f>VLOOKUP(B20,'[4]Fichier Recherche V2'!$A$1:$J$65536,8,0)</f>
        <v>30</v>
      </c>
      <c r="R20" s="11"/>
    </row>
    <row r="21" spans="1:18">
      <c r="A21" s="2" t="s">
        <v>21</v>
      </c>
      <c r="B21" s="2" t="s">
        <v>92</v>
      </c>
      <c r="C21" s="2" t="s">
        <v>93</v>
      </c>
      <c r="D21" s="3">
        <v>1E-4</v>
      </c>
      <c r="E21" s="11">
        <f>VLOOKUP(B21,'[4]Fichier Recherche V2'!$A$1:$J$65536,8,0)</f>
        <v>31</v>
      </c>
      <c r="R21" s="11"/>
    </row>
    <row r="22" spans="1:18">
      <c r="A22">
        <v>1</v>
      </c>
      <c r="R22" s="11"/>
    </row>
    <row r="23" spans="1:18">
      <c r="R23" s="11"/>
    </row>
  </sheetData>
  <mergeCells count="1">
    <mergeCell ref="J8:N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Graphiques</vt:lpstr>
      </vt:variant>
      <vt:variant>
        <vt:i4>1</vt:i4>
      </vt:variant>
    </vt:vector>
  </HeadingPairs>
  <TitlesOfParts>
    <vt:vector size="10" baseType="lpstr">
      <vt:lpstr>1.Mon extraction</vt:lpstr>
      <vt:lpstr>2.Après Macro traitement</vt:lpstr>
      <vt:lpstr>3.Changement ligne 1</vt:lpstr>
      <vt:lpstr>4. Changement colonne A</vt:lpstr>
      <vt:lpstr>5. Somme Prod</vt:lpstr>
      <vt:lpstr>6. Recherche V1</vt:lpstr>
      <vt:lpstr>7. Recherche V2</vt:lpstr>
      <vt:lpstr>8.RechercheV3</vt:lpstr>
      <vt:lpstr>9. Soustraction et Proportion</vt:lpstr>
      <vt:lpstr>Graph1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dc:creator>
  <cp:lastModifiedBy>fred</cp:lastModifiedBy>
  <dcterms:created xsi:type="dcterms:W3CDTF">2015-01-30T17:50:44Z</dcterms:created>
  <dcterms:modified xsi:type="dcterms:W3CDTF">2015-02-01T19:31:36Z</dcterms:modified>
</cp:coreProperties>
</file>