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4.xml" ContentType="application/vnd.ms-excel.controlproperties+xml"/>
  <Override PartName="/xl/ctrlProps/ctrlProp3.xml" ContentType="application/vnd.ms-excel.controlproperties+xml"/>
  <Override PartName="/xl/ctrlProps/ctrlProp2.xml" ContentType="application/vnd.ms-excel.controlpropertie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0" yWindow="0" windowWidth="28800" windowHeight="12345"/>
  </bookViews>
  <sheets>
    <sheet name="modélisation" sheetId="2" r:id="rId1"/>
  </sheets>
  <definedNames>
    <definedName name="HeureSys">41858.9677083333</definedName>
    <definedName name="solver_adj" localSheetId="0" hidden="1">modélisation!$M$30</definedName>
    <definedName name="solver_cvg" localSheetId="0" hidden="1">0.0001</definedName>
    <definedName name="solver_drv" localSheetId="0" hidden="1">1</definedName>
    <definedName name="solver_eng" localSheetId="0" hidden="1">1</definedName>
    <definedName name="solver_est" localSheetId="0" hidden="1">1</definedName>
    <definedName name="solver_itr" localSheetId="0" hidden="1">2147483647</definedName>
    <definedName name="solver_mip" localSheetId="0" hidden="1">2147483647</definedName>
    <definedName name="solver_mni" localSheetId="0" hidden="1">30</definedName>
    <definedName name="solver_mrt" localSheetId="0" hidden="1">0.075</definedName>
    <definedName name="solver_msl" localSheetId="0" hidden="1">2</definedName>
    <definedName name="solver_neg" localSheetId="0" hidden="1">1</definedName>
    <definedName name="solver_nod" localSheetId="0" hidden="1">2147483647</definedName>
    <definedName name="solver_num" localSheetId="0" hidden="1">0</definedName>
    <definedName name="solver_nwt" localSheetId="0" hidden="1">1</definedName>
    <definedName name="solver_opt" localSheetId="0" hidden="1">modélisation!$D$4</definedName>
    <definedName name="solver_pre" localSheetId="0" hidden="1">0.000001</definedName>
    <definedName name="solver_rbv" localSheetId="0" hidden="1">1</definedName>
    <definedName name="solver_rlx" localSheetId="0" hidden="1">2</definedName>
    <definedName name="solver_rsd" localSheetId="0" hidden="1">0</definedName>
    <definedName name="solver_scl" localSheetId="0" hidden="1">1</definedName>
    <definedName name="solver_sho" localSheetId="0" hidden="1">2</definedName>
    <definedName name="solver_ssz" localSheetId="0" hidden="1">100</definedName>
    <definedName name="solver_tim" localSheetId="0" hidden="1">2147483647</definedName>
    <definedName name="solver_tol" localSheetId="0" hidden="1">0.01</definedName>
    <definedName name="solver_typ" localSheetId="0" hidden="1">2</definedName>
    <definedName name="solver_val" localSheetId="0" hidden="1">0</definedName>
    <definedName name="solver_ver" localSheetId="0" hidden="1">3</definedName>
  </definedNames>
  <calcPr calcId="125725"/>
</workbook>
</file>

<file path=xl/calcChain.xml><?xml version="1.0" encoding="utf-8"?>
<calcChain xmlns="http://schemas.openxmlformats.org/spreadsheetml/2006/main">
  <c r="M31" i="2"/>
  <c r="M29"/>
  <c r="M30" l="1"/>
  <c r="AC11" s="1"/>
  <c r="AC8" l="1"/>
  <c r="AC24"/>
  <c r="AC16"/>
  <c r="AC32"/>
  <c r="AC40"/>
  <c r="AC48"/>
  <c r="AC5"/>
  <c r="AC13"/>
  <c r="AC21"/>
  <c r="AC29"/>
  <c r="AC37"/>
  <c r="AC45"/>
  <c r="AC53"/>
  <c r="AC61"/>
  <c r="AC6"/>
  <c r="AC14"/>
  <c r="AC22"/>
  <c r="AC30"/>
  <c r="AC46"/>
  <c r="AC15"/>
  <c r="AC7"/>
  <c r="AC27"/>
  <c r="AC34"/>
  <c r="AC39"/>
  <c r="AC43"/>
  <c r="AC50"/>
  <c r="AC55"/>
  <c r="AC58"/>
  <c r="AC60"/>
  <c r="AC63"/>
  <c r="D19"/>
  <c r="AC26"/>
  <c r="AC31"/>
  <c r="AC35"/>
  <c r="AC42"/>
  <c r="AC51"/>
  <c r="AC56"/>
  <c r="AC59"/>
  <c r="AC3"/>
  <c r="D5"/>
  <c r="AC4"/>
  <c r="AC47"/>
  <c r="AC62"/>
  <c r="AC12"/>
  <c r="AC20"/>
  <c r="AC28"/>
  <c r="AC36"/>
  <c r="AC44"/>
  <c r="AC52"/>
  <c r="AC9"/>
  <c r="AC17"/>
  <c r="AC25"/>
  <c r="AC33"/>
  <c r="AC41"/>
  <c r="AC49"/>
  <c r="AC57"/>
  <c r="D4"/>
  <c r="AC10"/>
  <c r="AC18"/>
  <c r="AC19"/>
  <c r="AC38"/>
  <c r="AC54"/>
  <c r="AC23"/>
  <c r="B24"/>
  <c r="E24" l="1"/>
  <c r="P3"/>
  <c r="P5" s="1"/>
  <c r="M28" l="1"/>
  <c r="D13" l="1"/>
  <c r="D8"/>
  <c r="E8" s="1"/>
  <c r="D16"/>
  <c r="E16" s="1"/>
  <c r="D7"/>
  <c r="E7" s="1"/>
  <c r="D15"/>
  <c r="E15" s="1"/>
  <c r="D10"/>
  <c r="E10" s="1"/>
  <c r="D18"/>
  <c r="E18" s="1"/>
  <c r="D9"/>
  <c r="E9" s="1"/>
  <c r="D17"/>
  <c r="E17" s="1"/>
  <c r="D12"/>
  <c r="E12" s="1"/>
  <c r="E5"/>
  <c r="D11"/>
  <c r="E11" s="1"/>
  <c r="D6"/>
  <c r="E6" s="1"/>
  <c r="D14"/>
  <c r="E14" s="1"/>
  <c r="E13"/>
  <c r="E4" l="1"/>
  <c r="E19"/>
</calcChain>
</file>

<file path=xl/sharedStrings.xml><?xml version="1.0" encoding="utf-8"?>
<sst xmlns="http://schemas.openxmlformats.org/spreadsheetml/2006/main" count="20" uniqueCount="19">
  <si>
    <t>temps (min)</t>
  </si>
  <si>
    <t xml:space="preserve">température calculée </t>
  </si>
  <si>
    <t>température mesurée</t>
  </si>
  <si>
    <t>différences ²</t>
  </si>
  <si>
    <t>curseur cdt</t>
  </si>
  <si>
    <t>curseur T°C limite</t>
  </si>
  <si>
    <t>T°C limite</t>
  </si>
  <si>
    <t>extrémité</t>
  </si>
  <si>
    <t>courbure</t>
  </si>
  <si>
    <t>Modélisation des relevés</t>
  </si>
  <si>
    <t>Cdt</t>
  </si>
  <si>
    <t>modèle du type t° = t° limite - (t° limite - t° initiale)*e(-t/constante de temps)</t>
  </si>
  <si>
    <t>Température</t>
  </si>
  <si>
    <t>Temps</t>
  </si>
  <si>
    <t>Echauffement limite</t>
  </si>
  <si>
    <t>T°C ambiante</t>
  </si>
  <si>
    <t>Somme diff² / doit tendre vers 0</t>
  </si>
  <si>
    <t>Nombre de valeurs de la modélisation</t>
  </si>
  <si>
    <t>température projetée</t>
  </si>
</sst>
</file>

<file path=xl/styles.xml><?xml version="1.0" encoding="utf-8"?>
<styleSheet xmlns="http://schemas.openxmlformats.org/spreadsheetml/2006/main">
  <numFmts count="4">
    <numFmt numFmtId="164" formatCode="0.0"/>
    <numFmt numFmtId="165" formatCode="h:mm;@"/>
    <numFmt numFmtId="166" formatCode="#.#\°\C"/>
    <numFmt numFmtId="167" formatCode="#.##\°\C"/>
  </numFmts>
  <fonts count="7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0"/>
      <color theme="1"/>
      <name val="Arial Unicode MS"/>
      <family val="2"/>
    </font>
    <font>
      <b/>
      <sz val="16"/>
      <color theme="1"/>
      <name val="Calibri"/>
      <family val="2"/>
      <scheme val="minor"/>
    </font>
    <font>
      <b/>
      <sz val="16"/>
      <color rgb="FFFF0000"/>
      <name val="Calibri"/>
      <family val="2"/>
      <scheme val="minor"/>
    </font>
    <font>
      <sz val="20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1" tint="0.34998626667073579"/>
        <bgColor indexed="64"/>
      </patternFill>
    </fill>
    <fill>
      <patternFill patternType="solid">
        <fgColor theme="2" tint="-9.9978637043366805E-2"/>
        <bgColor indexed="64"/>
      </patternFill>
    </fill>
    <fill>
      <gradientFill>
        <stop position="0">
          <color theme="5" tint="-0.25098422193060094"/>
        </stop>
        <stop position="0.5">
          <color theme="5" tint="0.80001220740379042"/>
        </stop>
        <stop position="1">
          <color theme="5" tint="-0.25098422193060094"/>
        </stop>
      </gradientFill>
    </fill>
    <fill>
      <gradientFill degree="90">
        <stop position="0">
          <color theme="5" tint="-0.25098422193060094"/>
        </stop>
        <stop position="0.5">
          <color theme="5" tint="0.80001220740379042"/>
        </stop>
        <stop position="1">
          <color theme="5" tint="-0.25098422193060094"/>
        </stop>
      </gradientFill>
    </fill>
    <fill>
      <gradientFill>
        <stop position="0">
          <color theme="2" tint="-0.25098422193060094"/>
        </stop>
        <stop position="1">
          <color theme="2" tint="-9.8025452436902985E-2"/>
        </stop>
      </gradientFill>
    </fill>
    <fill>
      <gradientFill degree="180">
        <stop position="0">
          <color theme="2" tint="-0.25098422193060094"/>
        </stop>
        <stop position="1">
          <color theme="2" tint="-9.8025452436902985E-2"/>
        </stop>
      </gradientFill>
    </fill>
    <fill>
      <gradientFill>
        <stop position="0">
          <color theme="2" tint="-0.49803155613879818"/>
        </stop>
        <stop position="0.5">
          <color theme="2" tint="-9.8025452436902985E-2"/>
        </stop>
        <stop position="1">
          <color theme="2" tint="-0.49803155613879818"/>
        </stop>
      </gradientFill>
    </fill>
    <fill>
      <patternFill patternType="solid">
        <fgColor theme="2" tint="-0.499984740745262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64">
    <xf numFmtId="0" fontId="0" fillId="0" borderId="0" xfId="0"/>
    <xf numFmtId="0" fontId="0" fillId="0" borderId="0" xfId="0" applyFill="1" applyBorder="1" applyAlignment="1">
      <alignment horizontal="center"/>
    </xf>
    <xf numFmtId="2" fontId="0" fillId="0" borderId="0" xfId="0" applyNumberFormat="1" applyFill="1" applyBorder="1" applyAlignment="1">
      <alignment horizontal="center"/>
    </xf>
    <xf numFmtId="0" fontId="0" fillId="0" borderId="0" xfId="0" applyFill="1" applyBorder="1"/>
    <xf numFmtId="0" fontId="1" fillId="0" borderId="0" xfId="0" applyFont="1" applyFill="1" applyBorder="1"/>
    <xf numFmtId="0" fontId="0" fillId="2" borderId="0" xfId="0" applyFill="1"/>
    <xf numFmtId="0" fontId="0" fillId="2" borderId="0" xfId="0" applyFill="1" applyBorder="1" applyAlignment="1">
      <alignment horizontal="center"/>
    </xf>
    <xf numFmtId="0" fontId="0" fillId="2" borderId="0" xfId="0" applyFill="1" applyBorder="1"/>
    <xf numFmtId="2" fontId="0" fillId="2" borderId="0" xfId="0" applyNumberFormat="1" applyFill="1" applyBorder="1" applyAlignment="1">
      <alignment horizontal="center"/>
    </xf>
    <xf numFmtId="0" fontId="1" fillId="2" borderId="0" xfId="0" applyFont="1" applyFill="1" applyBorder="1"/>
    <xf numFmtId="0" fontId="0" fillId="2" borderId="0" xfId="0" applyFill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0" fontId="2" fillId="2" borderId="0" xfId="0" applyFont="1" applyFill="1" applyBorder="1" applyAlignment="1">
      <alignment horizontal="center"/>
    </xf>
    <xf numFmtId="0" fontId="0" fillId="4" borderId="6" xfId="0" applyFill="1" applyBorder="1" applyAlignment="1">
      <alignment horizontal="center"/>
    </xf>
    <xf numFmtId="0" fontId="0" fillId="4" borderId="7" xfId="0" applyFill="1" applyBorder="1"/>
    <xf numFmtId="0" fontId="0" fillId="4" borderId="8" xfId="0" applyFill="1" applyBorder="1" applyAlignment="1">
      <alignment horizontal="center"/>
    </xf>
    <xf numFmtId="0" fontId="0" fillId="4" borderId="7" xfId="0" applyFill="1" applyBorder="1" applyAlignment="1">
      <alignment horizontal="center"/>
    </xf>
    <xf numFmtId="0" fontId="0" fillId="4" borderId="8" xfId="0" applyFill="1" applyBorder="1"/>
    <xf numFmtId="0" fontId="0" fillId="5" borderId="13" xfId="0" applyFill="1" applyBorder="1" applyAlignment="1">
      <alignment horizontal="center" vertical="center"/>
    </xf>
    <xf numFmtId="0" fontId="0" fillId="5" borderId="14" xfId="0" applyFill="1" applyBorder="1" applyAlignment="1">
      <alignment horizontal="center" vertical="center"/>
    </xf>
    <xf numFmtId="0" fontId="0" fillId="5" borderId="15" xfId="0" applyFill="1" applyBorder="1" applyAlignment="1">
      <alignment horizontal="center" vertical="center"/>
    </xf>
    <xf numFmtId="164" fontId="0" fillId="3" borderId="1" xfId="0" applyNumberFormat="1" applyFill="1" applyBorder="1" applyAlignment="1">
      <alignment horizontal="center" vertical="center"/>
    </xf>
    <xf numFmtId="0" fontId="1" fillId="7" borderId="5" xfId="0" applyFont="1" applyFill="1" applyBorder="1" applyAlignment="1">
      <alignment horizontal="center"/>
    </xf>
    <xf numFmtId="0" fontId="0" fillId="5" borderId="16" xfId="0" applyFill="1" applyBorder="1" applyAlignment="1">
      <alignment horizontal="center" vertical="center"/>
    </xf>
    <xf numFmtId="0" fontId="0" fillId="5" borderId="18" xfId="0" applyFill="1" applyBorder="1" applyAlignment="1">
      <alignment horizontal="center" vertical="center"/>
    </xf>
    <xf numFmtId="0" fontId="2" fillId="7" borderId="11" xfId="0" applyFont="1" applyFill="1" applyBorder="1" applyAlignment="1">
      <alignment horizontal="center" vertical="center"/>
    </xf>
    <xf numFmtId="0" fontId="0" fillId="8" borderId="7" xfId="0" applyFill="1" applyBorder="1"/>
    <xf numFmtId="165" fontId="4" fillId="8" borderId="7" xfId="0" applyNumberFormat="1" applyFont="1" applyFill="1" applyBorder="1" applyAlignment="1">
      <alignment horizontal="left" vertical="center" indent="10"/>
    </xf>
    <xf numFmtId="0" fontId="0" fillId="8" borderId="7" xfId="0" applyFill="1" applyBorder="1" applyAlignment="1">
      <alignment horizontal="left" indent="1"/>
    </xf>
    <xf numFmtId="166" fontId="4" fillId="8" borderId="7" xfId="0" applyNumberFormat="1" applyFont="1" applyFill="1" applyBorder="1" applyAlignment="1">
      <alignment horizontal="center" vertical="center"/>
    </xf>
    <xf numFmtId="0" fontId="0" fillId="3" borderId="19" xfId="0" applyFill="1" applyBorder="1" applyAlignment="1">
      <alignment horizontal="center" vertical="center"/>
    </xf>
    <xf numFmtId="0" fontId="3" fillId="0" borderId="9" xfId="0" applyFont="1" applyBorder="1" applyAlignment="1">
      <alignment horizontal="center"/>
    </xf>
    <xf numFmtId="164" fontId="0" fillId="3" borderId="20" xfId="0" applyNumberFormat="1" applyFill="1" applyBorder="1" applyAlignment="1">
      <alignment horizontal="center" vertical="center"/>
    </xf>
    <xf numFmtId="0" fontId="0" fillId="3" borderId="21" xfId="0" applyFill="1" applyBorder="1" applyAlignment="1">
      <alignment horizontal="center" vertical="center"/>
    </xf>
    <xf numFmtId="0" fontId="0" fillId="3" borderId="22" xfId="0" applyFill="1" applyBorder="1" applyAlignment="1">
      <alignment horizontal="center" vertical="center"/>
    </xf>
    <xf numFmtId="0" fontId="3" fillId="0" borderId="0" xfId="0" applyFont="1" applyBorder="1" applyAlignment="1">
      <alignment horizontal="center"/>
    </xf>
    <xf numFmtId="0" fontId="0" fillId="3" borderId="23" xfId="0" applyFill="1" applyBorder="1" applyAlignment="1">
      <alignment horizontal="center" vertical="center"/>
    </xf>
    <xf numFmtId="0" fontId="0" fillId="3" borderId="24" xfId="0" applyFill="1" applyBorder="1" applyAlignment="1">
      <alignment horizontal="center" vertical="center"/>
    </xf>
    <xf numFmtId="0" fontId="3" fillId="0" borderId="12" xfId="0" applyFont="1" applyBorder="1" applyAlignment="1">
      <alignment horizontal="center"/>
    </xf>
    <xf numFmtId="164" fontId="0" fillId="3" borderId="25" xfId="0" applyNumberFormat="1" applyFill="1" applyBorder="1" applyAlignment="1">
      <alignment horizontal="center" vertical="center"/>
    </xf>
    <xf numFmtId="0" fontId="0" fillId="3" borderId="26" xfId="0" applyFill="1" applyBorder="1" applyAlignment="1">
      <alignment horizontal="center" vertical="center"/>
    </xf>
    <xf numFmtId="167" fontId="2" fillId="7" borderId="3" xfId="0" applyNumberFormat="1" applyFont="1" applyFill="1" applyBorder="1" applyAlignment="1">
      <alignment horizontal="center" vertical="center"/>
    </xf>
    <xf numFmtId="167" fontId="2" fillId="7" borderId="11" xfId="0" applyNumberFormat="1" applyFont="1" applyFill="1" applyBorder="1" applyAlignment="1">
      <alignment horizontal="center" vertical="center"/>
    </xf>
    <xf numFmtId="0" fontId="0" fillId="9" borderId="0" xfId="0" applyFill="1" applyBorder="1" applyAlignment="1">
      <alignment horizontal="center" vertical="center"/>
    </xf>
    <xf numFmtId="0" fontId="0" fillId="9" borderId="0" xfId="0" applyFill="1" applyBorder="1" applyAlignment="1">
      <alignment vertical="center"/>
    </xf>
    <xf numFmtId="0" fontId="0" fillId="9" borderId="0" xfId="0" applyFill="1"/>
    <xf numFmtId="0" fontId="5" fillId="9" borderId="0" xfId="0" applyFont="1" applyFill="1" applyAlignment="1">
      <alignment horizontal="left" vertical="center" indent="14"/>
    </xf>
    <xf numFmtId="0" fontId="0" fillId="8" borderId="7" xfId="0" applyFill="1" applyBorder="1" applyAlignment="1">
      <alignment horizontal="left" vertical="top" indent="1"/>
    </xf>
    <xf numFmtId="0" fontId="0" fillId="0" borderId="0" xfId="0" applyFill="1" applyBorder="1" applyAlignment="1">
      <alignment horizontal="center" vertical="center"/>
    </xf>
    <xf numFmtId="0" fontId="0" fillId="5" borderId="27" xfId="0" applyFill="1" applyBorder="1" applyAlignment="1">
      <alignment horizontal="center" vertical="center"/>
    </xf>
    <xf numFmtId="0" fontId="0" fillId="5" borderId="28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166" fontId="4" fillId="8" borderId="1" xfId="0" applyNumberFormat="1" applyFont="1" applyFill="1" applyBorder="1" applyAlignment="1">
      <alignment horizontal="center" vertical="center"/>
    </xf>
    <xf numFmtId="0" fontId="6" fillId="0" borderId="0" xfId="0" applyFont="1"/>
    <xf numFmtId="0" fontId="0" fillId="0" borderId="0" xfId="0" applyFill="1"/>
    <xf numFmtId="0" fontId="0" fillId="6" borderId="10" xfId="0" applyFill="1" applyBorder="1" applyAlignment="1">
      <alignment horizontal="center" vertical="center"/>
    </xf>
    <xf numFmtId="0" fontId="0" fillId="6" borderId="0" xfId="0" applyFill="1" applyBorder="1" applyAlignment="1">
      <alignment horizontal="center" vertical="center"/>
    </xf>
    <xf numFmtId="0" fontId="0" fillId="6" borderId="4" xfId="0" applyFill="1" applyBorder="1" applyAlignment="1">
      <alignment horizontal="center"/>
    </xf>
    <xf numFmtId="0" fontId="0" fillId="6" borderId="12" xfId="0" applyFill="1" applyBorder="1" applyAlignment="1">
      <alignment horizontal="center"/>
    </xf>
    <xf numFmtId="0" fontId="0" fillId="5" borderId="16" xfId="0" applyFill="1" applyBorder="1" applyAlignment="1">
      <alignment horizontal="center" vertical="center"/>
    </xf>
    <xf numFmtId="0" fontId="0" fillId="5" borderId="17" xfId="0" applyFill="1" applyBorder="1" applyAlignment="1">
      <alignment horizontal="center" vertical="center"/>
    </xf>
    <xf numFmtId="0" fontId="0" fillId="5" borderId="18" xfId="0" applyFill="1" applyBorder="1" applyAlignment="1">
      <alignment horizontal="center" vertical="center"/>
    </xf>
    <xf numFmtId="0" fontId="0" fillId="6" borderId="2" xfId="0" applyFill="1" applyBorder="1" applyAlignment="1">
      <alignment horizontal="center" vertical="center"/>
    </xf>
    <xf numFmtId="0" fontId="0" fillId="6" borderId="9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>
        <c:manualLayout>
          <c:layoutTarget val="inner"/>
          <c:xMode val="edge"/>
          <c:yMode val="edge"/>
          <c:x val="5.8099518810148756E-2"/>
          <c:y val="0.16486331516252781"/>
          <c:w val="0.87633114610673668"/>
          <c:h val="0.75287349081364852"/>
        </c:manualLayout>
      </c:layout>
      <c:scatterChart>
        <c:scatterStyle val="smoothMarker"/>
        <c:ser>
          <c:idx val="2"/>
          <c:order val="0"/>
          <c:tx>
            <c:strRef>
              <c:f>modélisation!$AC$2</c:f>
              <c:strCache>
                <c:ptCount val="1"/>
                <c:pt idx="0">
                  <c:v>température projetée</c:v>
                </c:pt>
              </c:strCache>
            </c:strRef>
          </c:tx>
          <c:marker>
            <c:symbol val="none"/>
          </c:marker>
          <c:xVal>
            <c:numRef>
              <c:f>modélisation!$AB$4:$AB$21</c:f>
              <c:numCache>
                <c:formatCode>General</c:formatCode>
                <c:ptCount val="18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</c:numCache>
            </c:numRef>
          </c:xVal>
          <c:yVal>
            <c:numRef>
              <c:f>modélisation!$AC$4:$AC$21</c:f>
              <c:numCache>
                <c:formatCode>#.#\°\C</c:formatCode>
                <c:ptCount val="18"/>
                <c:pt idx="0">
                  <c:v>25.049599837264228</c:v>
                </c:pt>
                <c:pt idx="1">
                  <c:v>25.561333821729118</c:v>
                </c:pt>
                <c:pt idx="2">
                  <c:v>26.013148425564026</c:v>
                </c:pt>
                <c:pt idx="3">
                  <c:v>26.412059661549172</c:v>
                </c:pt>
                <c:pt idx="4">
                  <c:v>26.76426203138081</c:v>
                </c:pt>
                <c:pt idx="5">
                  <c:v>27.075224717123863</c:v>
                </c:pt>
                <c:pt idx="6">
                  <c:v>27.349776509523092</c:v>
                </c:pt>
                <c:pt idx="7">
                  <c:v>27.5921807919839</c:v>
                </c:pt>
                <c:pt idx="8">
                  <c:v>27.806201744613105</c:v>
                </c:pt>
                <c:pt idx="9">
                  <c:v>27.99516279637059</c:v>
                </c:pt>
                <c:pt idx="10">
                  <c:v>28.161998233007282</c:v>
                </c:pt>
                <c:pt idx="11">
                  <c:v>28.309298762184472</c:v>
                </c:pt>
                <c:pt idx="12">
                  <c:v>28.439351743333372</c:v>
                </c:pt>
                <c:pt idx="13">
                  <c:v>28.554176706965176</c:v>
                </c:pt>
                <c:pt idx="14">
                  <c:v>28.655556714993974</c:v>
                </c:pt>
                <c:pt idx="15">
                  <c:v>28.745066049051999</c:v>
                </c:pt>
                <c:pt idx="16">
                  <c:v>28.824094656755751</c:v>
                </c:pt>
                <c:pt idx="17">
                  <c:v>28.893869735537418</c:v>
                </c:pt>
              </c:numCache>
            </c:numRef>
          </c:yVal>
          <c:smooth val="1"/>
        </c:ser>
        <c:ser>
          <c:idx val="0"/>
          <c:order val="1"/>
          <c:tx>
            <c:strRef>
              <c:f>modélisation!$C$3</c:f>
              <c:strCache>
                <c:ptCount val="1"/>
                <c:pt idx="0">
                  <c:v>température mesurée</c:v>
                </c:pt>
              </c:strCache>
            </c:strRef>
          </c:tx>
          <c:spPr>
            <a:ln w="19050" cap="flat" cmpd="sng" algn="ctr">
              <a:solidFill>
                <a:schemeClr val="tx2"/>
              </a:solidFill>
              <a:round/>
            </a:ln>
            <a:effectLst/>
          </c:spPr>
          <c:marker>
            <c:symbol val="none"/>
          </c:marker>
          <c:trendline>
            <c:spPr>
              <a:ln w="38100" cap="rnd" cmpd="sng" algn="ctr">
                <a:solidFill>
                  <a:schemeClr val="accent1">
                    <a:lumMod val="75000"/>
                    <a:alpha val="25000"/>
                  </a:schemeClr>
                </a:solidFill>
                <a:round/>
              </a:ln>
              <a:effectLst/>
            </c:spPr>
            <c:trendlineType val="log"/>
            <c:dispRSqr val="1"/>
            <c:dispEq val="1"/>
            <c:trendlineLbl>
              <c:layout>
                <c:manualLayout>
                  <c:x val="3.9882781585379293E-2"/>
                  <c:y val="-0.23298558449424597"/>
                </c:manualLayout>
              </c:layout>
              <c:numFmt formatCode="General" sourceLinked="0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anchor="ctr" anchorCtr="1"/>
                <a:lstStyle/>
                <a:p>
                  <a:pPr>
                    <a:defRPr sz="900" b="0" i="0" u="none" strike="noStrike" kern="1200" baseline="0">
                      <a:solidFill>
                        <a:schemeClr val="tx1">
                          <a:lumMod val="65000"/>
                          <a:lumOff val="3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</c:trendlineLbl>
          </c:trendline>
          <c:xVal>
            <c:numRef>
              <c:f>modélisation!$B$4:$B$18</c:f>
              <c:numCache>
                <c:formatCode>General</c:formatCode>
                <c:ptCount val="15"/>
                <c:pt idx="0">
                  <c:v>0</c:v>
                </c:pt>
                <c:pt idx="1">
                  <c:v>1</c:v>
                </c:pt>
                <c:pt idx="2">
                  <c:v>2</c:v>
                </c:pt>
                <c:pt idx="3">
                  <c:v>3</c:v>
                </c:pt>
                <c:pt idx="4">
                  <c:v>4</c:v>
                </c:pt>
                <c:pt idx="5">
                  <c:v>5</c:v>
                </c:pt>
                <c:pt idx="6">
                  <c:v>6</c:v>
                </c:pt>
                <c:pt idx="7">
                  <c:v>7</c:v>
                </c:pt>
                <c:pt idx="8">
                  <c:v>8</c:v>
                </c:pt>
                <c:pt idx="9">
                  <c:v>9</c:v>
                </c:pt>
                <c:pt idx="10">
                  <c:v>10</c:v>
                </c:pt>
                <c:pt idx="11">
                  <c:v>11</c:v>
                </c:pt>
                <c:pt idx="12">
                  <c:v>12</c:v>
                </c:pt>
                <c:pt idx="13">
                  <c:v>13</c:v>
                </c:pt>
                <c:pt idx="14">
                  <c:v>14</c:v>
                </c:pt>
              </c:numCache>
            </c:numRef>
          </c:xVal>
          <c:yVal>
            <c:numRef>
              <c:f>modélisation!$C$4:$C$18</c:f>
              <c:numCache>
                <c:formatCode>General</c:formatCode>
                <c:ptCount val="15"/>
                <c:pt idx="0">
                  <c:v>24.47</c:v>
                </c:pt>
                <c:pt idx="1">
                  <c:v>25.22</c:v>
                </c:pt>
                <c:pt idx="2">
                  <c:v>25.35</c:v>
                </c:pt>
                <c:pt idx="3">
                  <c:v>25.82</c:v>
                </c:pt>
                <c:pt idx="4">
                  <c:v>26.07</c:v>
                </c:pt>
                <c:pt idx="5">
                  <c:v>26.31</c:v>
                </c:pt>
                <c:pt idx="6">
                  <c:v>26.61</c:v>
                </c:pt>
                <c:pt idx="7">
                  <c:v>26.86</c:v>
                </c:pt>
                <c:pt idx="8">
                  <c:v>27.1</c:v>
                </c:pt>
                <c:pt idx="9">
                  <c:v>27.32</c:v>
                </c:pt>
                <c:pt idx="10">
                  <c:v>27.54</c:v>
                </c:pt>
                <c:pt idx="11">
                  <c:v>27.7</c:v>
                </c:pt>
                <c:pt idx="12">
                  <c:v>27.75</c:v>
                </c:pt>
                <c:pt idx="13">
                  <c:v>28</c:v>
                </c:pt>
                <c:pt idx="14">
                  <c:v>28.14</c:v>
                </c:pt>
              </c:numCache>
            </c:numRef>
          </c:yVal>
          <c:smooth val="1"/>
        </c:ser>
        <c:ser>
          <c:idx val="1"/>
          <c:order val="2"/>
          <c:tx>
            <c:strRef>
              <c:f>modélisation!$D$3</c:f>
              <c:strCache>
                <c:ptCount val="1"/>
                <c:pt idx="0">
                  <c:v>température calculée </c:v>
                </c:pt>
              </c:strCache>
            </c:strRef>
          </c:tx>
          <c:spPr>
            <a:ln w="19050" cap="flat" cmpd="sng" algn="ctr">
              <a:solidFill>
                <a:srgbClr val="FF0000"/>
              </a:solidFill>
              <a:round/>
            </a:ln>
            <a:effectLst/>
          </c:spPr>
          <c:marker>
            <c:symbol val="none"/>
          </c:marker>
          <c:xVal>
            <c:numRef>
              <c:f>modélisation!$B$4:$B$18</c:f>
              <c:numCache>
                <c:formatCode>General</c:formatCode>
                <c:ptCount val="15"/>
                <c:pt idx="0">
                  <c:v>0</c:v>
                </c:pt>
                <c:pt idx="1">
                  <c:v>1</c:v>
                </c:pt>
                <c:pt idx="2">
                  <c:v>2</c:v>
                </c:pt>
                <c:pt idx="3">
                  <c:v>3</c:v>
                </c:pt>
                <c:pt idx="4">
                  <c:v>4</c:v>
                </c:pt>
                <c:pt idx="5">
                  <c:v>5</c:v>
                </c:pt>
                <c:pt idx="6">
                  <c:v>6</c:v>
                </c:pt>
                <c:pt idx="7">
                  <c:v>7</c:v>
                </c:pt>
                <c:pt idx="8">
                  <c:v>8</c:v>
                </c:pt>
                <c:pt idx="9">
                  <c:v>9</c:v>
                </c:pt>
                <c:pt idx="10">
                  <c:v>10</c:v>
                </c:pt>
                <c:pt idx="11">
                  <c:v>11</c:v>
                </c:pt>
                <c:pt idx="12">
                  <c:v>12</c:v>
                </c:pt>
                <c:pt idx="13">
                  <c:v>13</c:v>
                </c:pt>
                <c:pt idx="14">
                  <c:v>14</c:v>
                </c:pt>
              </c:numCache>
            </c:numRef>
          </c:xVal>
          <c:yVal>
            <c:numRef>
              <c:f>modélisation!$D$4:$D$18</c:f>
              <c:numCache>
                <c:formatCode>0.0</c:formatCode>
                <c:ptCount val="15"/>
                <c:pt idx="0">
                  <c:v>24.47</c:v>
                </c:pt>
                <c:pt idx="1">
                  <c:v>25.049599837264228</c:v>
                </c:pt>
                <c:pt idx="2">
                  <c:v>25.561333821729118</c:v>
                </c:pt>
                <c:pt idx="3">
                  <c:v>26.013148425564026</c:v>
                </c:pt>
                <c:pt idx="4">
                  <c:v>26.412059661549172</c:v>
                </c:pt>
                <c:pt idx="5">
                  <c:v>26.76426203138081</c:v>
                </c:pt>
                <c:pt idx="6">
                  <c:v>27.075224717123863</c:v>
                </c:pt>
                <c:pt idx="7">
                  <c:v>27.349776509523092</c:v>
                </c:pt>
                <c:pt idx="8">
                  <c:v>27.5921807919839</c:v>
                </c:pt>
                <c:pt idx="9">
                  <c:v>27.806201744613105</c:v>
                </c:pt>
                <c:pt idx="10">
                  <c:v>27.99516279637059</c:v>
                </c:pt>
                <c:pt idx="11">
                  <c:v>28.161998233007282</c:v>
                </c:pt>
                <c:pt idx="12">
                  <c:v>28.309298762184472</c:v>
                </c:pt>
                <c:pt idx="13">
                  <c:v>28.439351743333372</c:v>
                </c:pt>
                <c:pt idx="14">
                  <c:v>28.554176706965176</c:v>
                </c:pt>
              </c:numCache>
            </c:numRef>
          </c:yVal>
          <c:smooth val="1"/>
        </c:ser>
        <c:dLbls/>
        <c:axId val="156758400"/>
        <c:axId val="156759936"/>
      </c:scatterChart>
      <c:valAx>
        <c:axId val="156758400"/>
        <c:scaling>
          <c:orientation val="minMax"/>
        </c:scaling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inorGridlines>
          <c:spPr>
            <a:ln w="9525" cap="flat" cmpd="sng" algn="ctr">
              <a:solidFill>
                <a:schemeClr val="tx1">
                  <a:lumMod val="5000"/>
                  <a:lumOff val="95000"/>
                </a:schemeClr>
              </a:solidFill>
              <a:round/>
            </a:ln>
            <a:effectLst/>
          </c:spPr>
        </c:minorGridlines>
        <c:numFmt formatCode="General" sourceLinked="1"/>
        <c:maj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6759936"/>
        <c:crosses val="autoZero"/>
        <c:crossBetween val="midCat"/>
      </c:valAx>
      <c:valAx>
        <c:axId val="156759936"/>
        <c:scaling>
          <c:orientation val="minMax"/>
        </c:scaling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inorGridlines>
          <c:spPr>
            <a:ln w="9525" cap="flat" cmpd="sng" algn="ctr">
              <a:solidFill>
                <a:schemeClr val="tx1">
                  <a:lumMod val="5000"/>
                  <a:lumOff val="95000"/>
                </a:schemeClr>
              </a:solidFill>
              <a:round/>
            </a:ln>
            <a:effectLst/>
          </c:spPr>
        </c:minorGridlines>
        <c:numFmt formatCode="#.#\°\C" sourceLinked="1"/>
        <c:maj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6758400"/>
        <c:crosses val="autoZero"/>
        <c:crossBetween val="midCat"/>
      </c:valAx>
      <c:spPr>
        <a:noFill/>
        <a:ln>
          <a:noFill/>
        </a:ln>
        <a:effectLst/>
      </c:spPr>
    </c:plotArea>
    <c:legend>
      <c:legendPos val="t"/>
      <c:legendEntry>
        <c:idx val="3"/>
        <c:delete val="1"/>
      </c:legendEntry>
      <c:layout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22" l="0.70000000000000018" r="0.70000000000000018" t="0.75000000000000022" header="0.3000000000000001" footer="0.3000000000000001"/>
    <c:pageSetup/>
  </c:printSettings>
</c:chartSpace>
</file>

<file path=xl/ctrlProps/ctrlProp1.xml><?xml version="1.0" encoding="utf-8"?>
<formControlPr xmlns="http://schemas.microsoft.com/office/spreadsheetml/2009/9/main" objectType="Scroll" dx="16" fmlaLink="$G$5" max="5000" min="1" page="100" val="1100"/>
</file>

<file path=xl/ctrlProps/ctrlProp2.xml><?xml version="1.0" encoding="utf-8"?>
<formControlPr xmlns="http://schemas.microsoft.com/office/spreadsheetml/2009/9/main" objectType="Scroll" dx="16" fmlaLink="$P$4" max="99" min="1" page="100" val="36"/>
</file>

<file path=xl/ctrlProps/ctrlProp3.xml><?xml version="1.0" encoding="utf-8"?>
<formControlPr xmlns="http://schemas.microsoft.com/office/spreadsheetml/2009/9/main" objectType="Spin" dx="22" fmlaLink="$B$25" max="30000" page="10" val="9"/>
</file>

<file path=xl/ctrlProps/ctrlProp4.xml><?xml version="1.0" encoding="utf-8"?>
<formControlPr xmlns="http://schemas.microsoft.com/office/spreadsheetml/2009/9/main" objectType="Scroll" dx="15" fmlaLink="$D$24" horiz="1" max="15" min="1" page="0" val="14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43295</xdr:colOff>
      <xdr:row>3</xdr:row>
      <xdr:rowOff>17318</xdr:rowOff>
    </xdr:from>
    <xdr:to>
      <xdr:col>14</xdr:col>
      <xdr:colOff>718704</xdr:colOff>
      <xdr:row>25</xdr:row>
      <xdr:rowOff>69273</xdr:rowOff>
    </xdr:to>
    <xdr:graphicFrame macro="">
      <xdr:nvGraphicFramePr>
        <xdr:cNvPr id="12" name="Graphique 1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6</xdr:col>
      <xdr:colOff>147205</xdr:colOff>
      <xdr:row>1</xdr:row>
      <xdr:rowOff>190500</xdr:rowOff>
    </xdr:from>
    <xdr:to>
      <xdr:col>6</xdr:col>
      <xdr:colOff>935182</xdr:colOff>
      <xdr:row>26</xdr:row>
      <xdr:rowOff>17318</xdr:rowOff>
    </xdr:to>
    <xdr:sp macro="" textlink="">
      <xdr:nvSpPr>
        <xdr:cNvPr id="2" name="Rectangle 1"/>
        <xdr:cNvSpPr/>
      </xdr:nvSpPr>
      <xdr:spPr>
        <a:xfrm>
          <a:off x="7680614" y="389659"/>
          <a:ext cx="787977" cy="4753841"/>
        </a:xfrm>
        <a:prstGeom prst="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138545</xdr:colOff>
      <xdr:row>1</xdr:row>
      <xdr:rowOff>199159</xdr:rowOff>
    </xdr:from>
    <xdr:to>
      <xdr:col>15</xdr:col>
      <xdr:colOff>926522</xdr:colOff>
      <xdr:row>26</xdr:row>
      <xdr:rowOff>25977</xdr:rowOff>
    </xdr:to>
    <xdr:sp macro="" textlink="">
      <xdr:nvSpPr>
        <xdr:cNvPr id="7" name="Rectangle 6"/>
        <xdr:cNvSpPr/>
      </xdr:nvSpPr>
      <xdr:spPr>
        <a:xfrm>
          <a:off x="14841681" y="398318"/>
          <a:ext cx="787977" cy="4753841"/>
        </a:xfrm>
        <a:prstGeom prst="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Z81"/>
  <sheetViews>
    <sheetView tabSelected="1" zoomScale="90" zoomScaleNormal="90" workbookViewId="0">
      <selection activeCell="B4" sqref="B4"/>
    </sheetView>
  </sheetViews>
  <sheetFormatPr baseColWidth="10" defaultRowHeight="15"/>
  <cols>
    <col min="1" max="1" width="5.28515625" customWidth="1"/>
    <col min="2" max="2" width="23.5703125" customWidth="1"/>
    <col min="3" max="3" width="24.5703125" bestFit="1" customWidth="1"/>
    <col min="4" max="4" width="25.28515625" customWidth="1"/>
    <col min="5" max="5" width="20.5703125" customWidth="1"/>
    <col min="6" max="6" width="13.5703125" customWidth="1"/>
    <col min="7" max="7" width="16.140625" customWidth="1"/>
    <col min="16" max="16" width="16.140625" customWidth="1"/>
    <col min="17" max="17" width="19.140625" customWidth="1"/>
    <col min="18" max="27" width="5.7109375" customWidth="1"/>
    <col min="28" max="28" width="18.42578125" customWidth="1"/>
    <col min="29" max="29" width="26.42578125" customWidth="1"/>
  </cols>
  <sheetData>
    <row r="1" spans="1:29" ht="15.75" thickBot="1">
      <c r="A1" s="5"/>
      <c r="B1" s="5"/>
      <c r="C1" s="5"/>
      <c r="D1" s="5"/>
      <c r="E1" s="5"/>
      <c r="F1" s="5"/>
      <c r="G1" s="5"/>
      <c r="H1" s="5"/>
      <c r="I1" s="5"/>
      <c r="J1" s="5"/>
      <c r="K1" s="5"/>
      <c r="L1" s="5"/>
      <c r="M1" s="5"/>
      <c r="N1" s="5"/>
      <c r="O1" s="5"/>
      <c r="P1" s="5"/>
      <c r="Q1" s="5"/>
      <c r="R1" s="54"/>
    </row>
    <row r="2" spans="1:29" ht="20.25" customHeight="1" thickBot="1">
      <c r="A2" s="5"/>
      <c r="B2" s="5"/>
      <c r="C2" s="5"/>
      <c r="D2" s="5"/>
      <c r="E2" s="5"/>
      <c r="F2" s="5"/>
      <c r="G2" s="13"/>
      <c r="H2" s="5"/>
      <c r="I2" s="59" t="s">
        <v>9</v>
      </c>
      <c r="J2" s="60"/>
      <c r="K2" s="60"/>
      <c r="L2" s="60"/>
      <c r="M2" s="60"/>
      <c r="N2" s="61"/>
      <c r="O2" s="5"/>
      <c r="P2" s="13"/>
      <c r="Q2" s="5"/>
      <c r="R2" s="54"/>
      <c r="AB2" s="49" t="s">
        <v>0</v>
      </c>
      <c r="AC2" s="50" t="s">
        <v>18</v>
      </c>
    </row>
    <row r="3" spans="1:29" ht="22.5" customHeight="1" thickBot="1">
      <c r="A3" s="5"/>
      <c r="B3" s="18" t="s">
        <v>0</v>
      </c>
      <c r="C3" s="19" t="s">
        <v>2</v>
      </c>
      <c r="D3" s="19" t="s">
        <v>1</v>
      </c>
      <c r="E3" s="20" t="s">
        <v>3</v>
      </c>
      <c r="F3" s="11"/>
      <c r="G3" s="14"/>
      <c r="H3" s="5"/>
      <c r="I3" s="5"/>
      <c r="J3" s="5"/>
      <c r="K3" s="5"/>
      <c r="L3" s="5"/>
      <c r="M3" s="5"/>
      <c r="N3" s="5"/>
      <c r="O3" s="5"/>
      <c r="P3" s="16">
        <f>100-P4</f>
        <v>64</v>
      </c>
      <c r="Q3" s="5"/>
      <c r="R3" s="54"/>
      <c r="AB3" s="51">
        <v>0</v>
      </c>
      <c r="AC3" s="52">
        <f>$M$29-($M$29-$C$4)*EXP(-AB3/$M$30)</f>
        <v>24.47</v>
      </c>
    </row>
    <row r="4" spans="1:29" ht="21">
      <c r="A4" s="5"/>
      <c r="B4" s="30">
        <v>0</v>
      </c>
      <c r="C4" s="31">
        <v>24.47</v>
      </c>
      <c r="D4" s="32">
        <f>$M$29-($M$29-$C$4)*EXP(-B4/$M$30)</f>
        <v>24.47</v>
      </c>
      <c r="E4" s="33">
        <f t="shared" ref="E4:E19" si="0">(D4-C4)^2</f>
        <v>0</v>
      </c>
      <c r="F4" s="11"/>
      <c r="G4" s="16"/>
      <c r="H4" s="5"/>
      <c r="I4" s="5"/>
      <c r="J4" s="5"/>
      <c r="K4" s="5"/>
      <c r="L4" s="5"/>
      <c r="M4" s="5"/>
      <c r="N4" s="5"/>
      <c r="O4" s="5"/>
      <c r="P4" s="16">
        <v>36</v>
      </c>
      <c r="Q4" s="10"/>
      <c r="AB4" s="51">
        <v>1</v>
      </c>
      <c r="AC4" s="52">
        <f t="shared" ref="AC4:AC63" si="1">$M$29-($M$29-$C$4)*EXP(-AB4/$M$30)</f>
        <v>25.049599837264228</v>
      </c>
    </row>
    <row r="5" spans="1:29" ht="21">
      <c r="A5" s="5"/>
      <c r="B5" s="34">
        <v>1</v>
      </c>
      <c r="C5" s="35">
        <v>25.22</v>
      </c>
      <c r="D5" s="21">
        <f>$M$29-($M$29-$C$4)*EXP(-B5/$M$30)</f>
        <v>25.049599837264228</v>
      </c>
      <c r="E5" s="36">
        <f t="shared" si="0"/>
        <v>2.9036215460377077E-2</v>
      </c>
      <c r="F5" s="11"/>
      <c r="G5" s="16">
        <v>803</v>
      </c>
      <c r="H5" s="5"/>
      <c r="I5" s="5"/>
      <c r="J5" s="5"/>
      <c r="K5" s="5"/>
      <c r="L5" s="5"/>
      <c r="M5" s="5"/>
      <c r="N5" s="5"/>
      <c r="O5" s="5"/>
      <c r="P5" s="16">
        <f>P3/50</f>
        <v>1.28</v>
      </c>
      <c r="Q5" s="10"/>
      <c r="AB5" s="51">
        <v>2</v>
      </c>
      <c r="AC5" s="52">
        <f t="shared" si="1"/>
        <v>25.561333821729118</v>
      </c>
    </row>
    <row r="6" spans="1:29" ht="21">
      <c r="A6" s="5"/>
      <c r="B6" s="34">
        <v>2</v>
      </c>
      <c r="C6" s="35">
        <v>25.35</v>
      </c>
      <c r="D6" s="21">
        <f t="shared" ref="D6:D18" si="2">$M$29-($M$29-$C$4)*EXP(-B6/$M$30)</f>
        <v>25.561333821729118</v>
      </c>
      <c r="E6" s="36">
        <f t="shared" si="0"/>
        <v>4.4661984206634003E-2</v>
      </c>
      <c r="F6" s="11"/>
      <c r="G6" s="14"/>
      <c r="H6" s="5"/>
      <c r="I6" s="5"/>
      <c r="J6" s="5"/>
      <c r="K6" s="5"/>
      <c r="L6" s="5"/>
      <c r="M6" s="5"/>
      <c r="N6" s="5"/>
      <c r="O6" s="5"/>
      <c r="P6" s="14"/>
      <c r="Q6" s="10"/>
      <c r="AB6" s="51">
        <v>3</v>
      </c>
      <c r="AC6" s="52">
        <f t="shared" si="1"/>
        <v>26.013148425564026</v>
      </c>
    </row>
    <row r="7" spans="1:29" ht="21">
      <c r="A7" s="5"/>
      <c r="B7" s="34">
        <v>3</v>
      </c>
      <c r="C7" s="35">
        <v>25.82</v>
      </c>
      <c r="D7" s="21">
        <f t="shared" si="2"/>
        <v>26.013148425564026</v>
      </c>
      <c r="E7" s="36">
        <f t="shared" si="0"/>
        <v>3.7306314297861964E-2</v>
      </c>
      <c r="F7" s="11"/>
      <c r="G7" s="16">
        <v>1</v>
      </c>
      <c r="H7" s="5"/>
      <c r="I7" s="5"/>
      <c r="J7" s="5"/>
      <c r="K7" s="5"/>
      <c r="L7" s="5"/>
      <c r="M7" s="5"/>
      <c r="N7" s="5"/>
      <c r="O7" s="5"/>
      <c r="P7" s="16"/>
      <c r="Q7" s="10"/>
      <c r="AB7" s="51">
        <v>4</v>
      </c>
      <c r="AC7" s="52">
        <f t="shared" si="1"/>
        <v>26.412059661549172</v>
      </c>
    </row>
    <row r="8" spans="1:29" ht="21">
      <c r="A8" s="5"/>
      <c r="B8" s="34">
        <v>4</v>
      </c>
      <c r="C8" s="35">
        <v>26.07</v>
      </c>
      <c r="D8" s="21">
        <f t="shared" si="2"/>
        <v>26.412059661549172</v>
      </c>
      <c r="E8" s="36">
        <f t="shared" si="0"/>
        <v>0.11700481205913395</v>
      </c>
      <c r="F8" s="11"/>
      <c r="G8" s="16"/>
      <c r="H8" s="5"/>
      <c r="I8" s="5"/>
      <c r="J8" s="5"/>
      <c r="K8" s="5"/>
      <c r="L8" s="5"/>
      <c r="M8" s="5"/>
      <c r="N8" s="5"/>
      <c r="O8" s="5"/>
      <c r="P8" s="16"/>
      <c r="Q8" s="10"/>
      <c r="AB8" s="51">
        <v>5</v>
      </c>
      <c r="AC8" s="52">
        <f t="shared" si="1"/>
        <v>26.76426203138081</v>
      </c>
    </row>
    <row r="9" spans="1:29" ht="21">
      <c r="A9" s="5"/>
      <c r="B9" s="34">
        <v>5</v>
      </c>
      <c r="C9" s="35">
        <v>26.31</v>
      </c>
      <c r="D9" s="21">
        <f t="shared" si="2"/>
        <v>26.76426203138081</v>
      </c>
      <c r="E9" s="36">
        <f t="shared" si="0"/>
        <v>0.20635399315422073</v>
      </c>
      <c r="F9" s="11"/>
      <c r="G9" s="14"/>
      <c r="H9" s="5"/>
      <c r="I9" s="5"/>
      <c r="J9" s="5"/>
      <c r="K9" s="5"/>
      <c r="L9" s="5"/>
      <c r="M9" s="5"/>
      <c r="N9" s="5"/>
      <c r="O9" s="5"/>
      <c r="P9" s="14"/>
      <c r="Q9" s="10"/>
      <c r="AB9" s="51">
        <v>6</v>
      </c>
      <c r="AC9" s="52">
        <f t="shared" si="1"/>
        <v>27.075224717123863</v>
      </c>
    </row>
    <row r="10" spans="1:29" ht="21">
      <c r="A10" s="5"/>
      <c r="B10" s="34">
        <v>6</v>
      </c>
      <c r="C10" s="35">
        <v>26.61</v>
      </c>
      <c r="D10" s="21">
        <f t="shared" si="2"/>
        <v>27.075224717123863</v>
      </c>
      <c r="E10" s="36">
        <f t="shared" si="0"/>
        <v>0.21643403742297879</v>
      </c>
      <c r="F10" s="11"/>
      <c r="G10" s="16"/>
      <c r="H10" s="5"/>
      <c r="I10" s="5"/>
      <c r="J10" s="5"/>
      <c r="K10" s="5"/>
      <c r="L10" s="5"/>
      <c r="M10" s="5"/>
      <c r="N10" s="5"/>
      <c r="O10" s="5"/>
      <c r="P10" s="16"/>
      <c r="Q10" s="10"/>
      <c r="AB10" s="51">
        <v>7</v>
      </c>
      <c r="AC10" s="52">
        <f t="shared" si="1"/>
        <v>27.349776509523092</v>
      </c>
    </row>
    <row r="11" spans="1:29" ht="21">
      <c r="A11" s="5"/>
      <c r="B11" s="34">
        <v>7</v>
      </c>
      <c r="C11" s="35">
        <v>26.86</v>
      </c>
      <c r="D11" s="21">
        <f t="shared" si="2"/>
        <v>27.349776509523092</v>
      </c>
      <c r="E11" s="36">
        <f t="shared" si="0"/>
        <v>0.23988102928062444</v>
      </c>
      <c r="F11" s="11"/>
      <c r="G11" s="16"/>
      <c r="H11" s="5"/>
      <c r="I11" s="5"/>
      <c r="J11" s="5"/>
      <c r="K11" s="5"/>
      <c r="L11" s="5"/>
      <c r="M11" s="5"/>
      <c r="N11" s="5"/>
      <c r="O11" s="5"/>
      <c r="P11" s="16"/>
      <c r="Q11" s="10"/>
      <c r="AB11" s="51">
        <v>8</v>
      </c>
      <c r="AC11" s="52">
        <f t="shared" si="1"/>
        <v>27.5921807919839</v>
      </c>
    </row>
    <row r="12" spans="1:29" ht="21">
      <c r="A12" s="5"/>
      <c r="B12" s="34">
        <v>8</v>
      </c>
      <c r="C12" s="35">
        <v>27.1</v>
      </c>
      <c r="D12" s="21">
        <f t="shared" si="2"/>
        <v>27.5921807919839</v>
      </c>
      <c r="E12" s="36">
        <f t="shared" si="0"/>
        <v>0.24224193199789737</v>
      </c>
      <c r="F12" s="11"/>
      <c r="G12" s="14"/>
      <c r="H12" s="5"/>
      <c r="I12" s="5"/>
      <c r="J12" s="5"/>
      <c r="K12" s="5"/>
      <c r="L12" s="5"/>
      <c r="M12" s="5"/>
      <c r="N12" s="5"/>
      <c r="O12" s="5"/>
      <c r="P12" s="14"/>
      <c r="Q12" s="10"/>
      <c r="AB12" s="51">
        <v>9</v>
      </c>
      <c r="AC12" s="52">
        <f t="shared" si="1"/>
        <v>27.806201744613105</v>
      </c>
    </row>
    <row r="13" spans="1:29" ht="21">
      <c r="A13" s="5"/>
      <c r="B13" s="34">
        <v>9</v>
      </c>
      <c r="C13" s="35">
        <v>27.32</v>
      </c>
      <c r="D13" s="21">
        <f t="shared" si="2"/>
        <v>27.806201744613105</v>
      </c>
      <c r="E13" s="36">
        <f t="shared" si="0"/>
        <v>0.23639213646482682</v>
      </c>
      <c r="F13" s="11"/>
      <c r="G13" s="16"/>
      <c r="H13" s="5"/>
      <c r="I13" s="5"/>
      <c r="J13" s="5"/>
      <c r="K13" s="5"/>
      <c r="L13" s="5"/>
      <c r="M13" s="5"/>
      <c r="N13" s="5"/>
      <c r="O13" s="5"/>
      <c r="P13" s="16"/>
      <c r="Q13" s="10"/>
      <c r="AB13" s="51">
        <v>10</v>
      </c>
      <c r="AC13" s="52">
        <f t="shared" si="1"/>
        <v>27.99516279637059</v>
      </c>
    </row>
    <row r="14" spans="1:29" ht="21">
      <c r="A14" s="5"/>
      <c r="B14" s="34">
        <v>10</v>
      </c>
      <c r="C14" s="35">
        <v>27.54</v>
      </c>
      <c r="D14" s="21">
        <f t="shared" si="2"/>
        <v>27.99516279637059</v>
      </c>
      <c r="E14" s="36">
        <f t="shared" si="0"/>
        <v>0.20717317119989556</v>
      </c>
      <c r="F14" s="11"/>
      <c r="G14" s="16"/>
      <c r="H14" s="5"/>
      <c r="I14" s="5"/>
      <c r="J14" s="5"/>
      <c r="K14" s="5"/>
      <c r="L14" s="5"/>
      <c r="M14" s="5"/>
      <c r="N14" s="5"/>
      <c r="O14" s="5"/>
      <c r="P14" s="16"/>
      <c r="Q14" s="10"/>
      <c r="AB14" s="51">
        <v>11</v>
      </c>
      <c r="AC14" s="52">
        <f t="shared" si="1"/>
        <v>28.161998233007282</v>
      </c>
    </row>
    <row r="15" spans="1:29" ht="21">
      <c r="A15" s="5"/>
      <c r="B15" s="34">
        <v>11</v>
      </c>
      <c r="C15" s="35">
        <v>27.7</v>
      </c>
      <c r="D15" s="21">
        <f t="shared" si="2"/>
        <v>28.161998233007282</v>
      </c>
      <c r="E15" s="36">
        <f t="shared" si="0"/>
        <v>0.21344236730185107</v>
      </c>
      <c r="F15" s="11"/>
      <c r="G15" s="14"/>
      <c r="H15" s="5"/>
      <c r="I15" s="5"/>
      <c r="J15" s="5"/>
      <c r="K15" s="5"/>
      <c r="L15" s="5"/>
      <c r="M15" s="5"/>
      <c r="N15" s="5"/>
      <c r="O15" s="5"/>
      <c r="P15" s="14"/>
      <c r="Q15" s="10"/>
      <c r="AB15" s="51">
        <v>12</v>
      </c>
      <c r="AC15" s="52">
        <f t="shared" si="1"/>
        <v>28.309298762184472</v>
      </c>
    </row>
    <row r="16" spans="1:29" ht="26.25">
      <c r="A16" s="5"/>
      <c r="B16" s="34">
        <v>12</v>
      </c>
      <c r="C16" s="35">
        <v>27.75</v>
      </c>
      <c r="D16" s="21">
        <f t="shared" si="2"/>
        <v>28.309298762184472</v>
      </c>
      <c r="E16" s="36">
        <f t="shared" si="0"/>
        <v>0.31281510538108265</v>
      </c>
      <c r="F16" s="11"/>
      <c r="G16" s="16"/>
      <c r="H16" s="5"/>
      <c r="I16" s="5"/>
      <c r="J16" s="5"/>
      <c r="K16" s="5"/>
      <c r="L16" s="5"/>
      <c r="M16" s="5"/>
      <c r="N16" s="5"/>
      <c r="O16" s="5"/>
      <c r="P16" s="16"/>
      <c r="Q16" s="10"/>
      <c r="S16" s="53"/>
      <c r="AB16" s="51">
        <v>13</v>
      </c>
      <c r="AC16" s="52">
        <f t="shared" si="1"/>
        <v>28.439351743333372</v>
      </c>
    </row>
    <row r="17" spans="1:29" ht="26.25">
      <c r="A17" s="5"/>
      <c r="B17" s="34">
        <v>13</v>
      </c>
      <c r="C17" s="35">
        <v>28</v>
      </c>
      <c r="D17" s="21">
        <f t="shared" si="2"/>
        <v>28.439351743333372</v>
      </c>
      <c r="E17" s="36">
        <f t="shared" si="0"/>
        <v>0.1930299543700732</v>
      </c>
      <c r="F17" s="11"/>
      <c r="G17" s="16"/>
      <c r="H17" s="5"/>
      <c r="I17" s="5"/>
      <c r="J17" s="5"/>
      <c r="K17" s="5"/>
      <c r="L17" s="5"/>
      <c r="M17" s="5"/>
      <c r="N17" s="5"/>
      <c r="O17" s="5"/>
      <c r="P17" s="16"/>
      <c r="Q17" s="10"/>
      <c r="S17" s="53"/>
      <c r="AB17" s="51">
        <v>14</v>
      </c>
      <c r="AC17" s="52">
        <f t="shared" si="1"/>
        <v>28.554176706965176</v>
      </c>
    </row>
    <row r="18" spans="1:29" ht="26.25">
      <c r="A18" s="5"/>
      <c r="B18" s="34">
        <v>14</v>
      </c>
      <c r="C18" s="35">
        <v>28.14</v>
      </c>
      <c r="D18" s="21">
        <f t="shared" si="2"/>
        <v>28.554176706965176</v>
      </c>
      <c r="E18" s="36">
        <f t="shared" si="0"/>
        <v>0.17154234459251694</v>
      </c>
      <c r="F18" s="11"/>
      <c r="G18" s="14"/>
      <c r="H18" s="5"/>
      <c r="I18" s="5"/>
      <c r="J18" s="5"/>
      <c r="K18" s="5"/>
      <c r="L18" s="5"/>
      <c r="M18" s="5"/>
      <c r="N18" s="5"/>
      <c r="O18" s="5"/>
      <c r="P18" s="14"/>
      <c r="Q18" s="10"/>
      <c r="S18" s="53"/>
      <c r="AB18" s="51">
        <v>15</v>
      </c>
      <c r="AC18" s="52">
        <f t="shared" si="1"/>
        <v>28.655556714993974</v>
      </c>
    </row>
    <row r="19" spans="1:29" ht="21.75" thickBot="1">
      <c r="A19" s="5"/>
      <c r="B19" s="37">
        <v>15</v>
      </c>
      <c r="C19" s="38">
        <v>28.31</v>
      </c>
      <c r="D19" s="39">
        <f>$M$29-($M$29-$C$4)*EXP(-B19/$M$30)</f>
        <v>28.655556714993974</v>
      </c>
      <c r="E19" s="40">
        <f t="shared" si="0"/>
        <v>0.1194094432774275</v>
      </c>
      <c r="F19" s="11"/>
      <c r="G19" s="16"/>
      <c r="H19" s="5"/>
      <c r="I19" s="5"/>
      <c r="J19" s="5"/>
      <c r="K19" s="5"/>
      <c r="L19" s="5"/>
      <c r="M19" s="5"/>
      <c r="N19" s="5"/>
      <c r="O19" s="5"/>
      <c r="P19" s="16"/>
      <c r="Q19" s="10"/>
      <c r="AB19" s="51">
        <v>16</v>
      </c>
      <c r="AC19" s="52">
        <f t="shared" si="1"/>
        <v>28.745066049051999</v>
      </c>
    </row>
    <row r="20" spans="1:29" ht="21">
      <c r="A20" s="5"/>
      <c r="B20" s="5"/>
      <c r="C20" s="5"/>
      <c r="D20" s="5"/>
      <c r="E20" s="5"/>
      <c r="F20" s="5"/>
      <c r="G20" s="16"/>
      <c r="H20" s="5"/>
      <c r="I20" s="5"/>
      <c r="J20" s="5"/>
      <c r="K20" s="5"/>
      <c r="L20" s="5"/>
      <c r="M20" s="5"/>
      <c r="N20" s="5"/>
      <c r="O20" s="5"/>
      <c r="P20" s="16"/>
      <c r="Q20" s="10"/>
      <c r="AB20" s="51">
        <v>17</v>
      </c>
      <c r="AC20" s="52">
        <f t="shared" si="1"/>
        <v>28.824094656755751</v>
      </c>
    </row>
    <row r="21" spans="1:29" ht="21.75" thickBot="1">
      <c r="A21" s="5"/>
      <c r="B21" s="5"/>
      <c r="C21" s="5"/>
      <c r="D21" s="5"/>
      <c r="E21" s="5"/>
      <c r="F21" s="5"/>
      <c r="G21" s="14"/>
      <c r="H21" s="5"/>
      <c r="I21" s="5"/>
      <c r="J21" s="5"/>
      <c r="K21" s="5"/>
      <c r="L21" s="5"/>
      <c r="M21" s="5"/>
      <c r="N21" s="5"/>
      <c r="O21" s="5"/>
      <c r="P21" s="14"/>
      <c r="Q21" s="10"/>
      <c r="AB21" s="51">
        <v>18</v>
      </c>
      <c r="AC21" s="52">
        <f t="shared" si="1"/>
        <v>28.893869735537418</v>
      </c>
    </row>
    <row r="22" spans="1:29" ht="20.25" customHeight="1" thickBot="1">
      <c r="A22" s="5"/>
      <c r="B22" s="59" t="s">
        <v>11</v>
      </c>
      <c r="C22" s="60"/>
      <c r="D22" s="60"/>
      <c r="E22" s="61"/>
      <c r="F22" s="5"/>
      <c r="G22" s="16"/>
      <c r="H22" s="5"/>
      <c r="I22" s="5"/>
      <c r="J22" s="5"/>
      <c r="K22" s="5"/>
      <c r="L22" s="5"/>
      <c r="M22" s="5"/>
      <c r="N22" s="5"/>
      <c r="O22" s="5"/>
      <c r="P22" s="16"/>
      <c r="Q22" s="10"/>
      <c r="AB22" s="51">
        <v>19</v>
      </c>
      <c r="AC22" s="52">
        <f t="shared" si="1"/>
        <v>28.955474789206569</v>
      </c>
    </row>
    <row r="23" spans="1:29" ht="21">
      <c r="A23" s="5"/>
      <c r="B23" s="26"/>
      <c r="C23" s="43"/>
      <c r="D23" s="44"/>
      <c r="E23" s="26"/>
      <c r="F23" s="5"/>
      <c r="G23" s="16"/>
      <c r="H23" s="5"/>
      <c r="I23" s="5"/>
      <c r="J23" s="5"/>
      <c r="K23" s="5"/>
      <c r="L23" s="5"/>
      <c r="M23" s="5"/>
      <c r="N23" s="5"/>
      <c r="O23" s="5"/>
      <c r="P23" s="16"/>
      <c r="Q23" s="10"/>
      <c r="AB23" s="51">
        <v>20</v>
      </c>
      <c r="AC23" s="52">
        <f t="shared" si="1"/>
        <v>29.009866453162328</v>
      </c>
    </row>
    <row r="24" spans="1:29" ht="21">
      <c r="A24" s="5"/>
      <c r="B24" s="27">
        <f>B25/24/60</f>
        <v>1.1805555555555557E-2</v>
      </c>
      <c r="C24" s="43"/>
      <c r="D24" s="46">
        <v>14</v>
      </c>
      <c r="E24" s="29">
        <f>M29-(M29-D4)*EXP(-B24*24*60/$M$30)</f>
        <v>28.824094656755751</v>
      </c>
      <c r="F24" s="5"/>
      <c r="G24" s="14"/>
      <c r="H24" s="5"/>
      <c r="I24" s="5"/>
      <c r="J24" s="5"/>
      <c r="K24" s="5"/>
      <c r="L24" s="5"/>
      <c r="M24" s="5"/>
      <c r="N24" s="5"/>
      <c r="O24" s="5"/>
      <c r="P24" s="14"/>
      <c r="Q24" s="10"/>
      <c r="AB24" s="51">
        <v>21</v>
      </c>
      <c r="AC24" s="52">
        <f t="shared" si="1"/>
        <v>29.057889349526715</v>
      </c>
    </row>
    <row r="25" spans="1:29" ht="21.75" thickBot="1">
      <c r="A25" s="5"/>
      <c r="B25" s="47">
        <v>17</v>
      </c>
      <c r="C25" s="45"/>
      <c r="D25" s="45"/>
      <c r="E25" s="28"/>
      <c r="F25" s="5"/>
      <c r="G25" s="16"/>
      <c r="H25" s="5"/>
      <c r="I25" s="5"/>
      <c r="J25" s="5"/>
      <c r="K25" s="5"/>
      <c r="L25" s="5"/>
      <c r="M25" s="5"/>
      <c r="N25" s="5"/>
      <c r="O25" s="5"/>
      <c r="P25" s="16"/>
      <c r="Q25" s="10"/>
      <c r="AB25" s="51">
        <v>22</v>
      </c>
      <c r="AC25" s="52">
        <f t="shared" si="1"/>
        <v>29.100289202877413</v>
      </c>
    </row>
    <row r="26" spans="1:29" ht="20.25" customHeight="1" thickBot="1">
      <c r="A26" s="5"/>
      <c r="B26" s="23" t="s">
        <v>13</v>
      </c>
      <c r="C26" s="60" t="s">
        <v>17</v>
      </c>
      <c r="D26" s="60"/>
      <c r="E26" s="24" t="s">
        <v>12</v>
      </c>
      <c r="F26" s="5"/>
      <c r="G26" s="16"/>
      <c r="H26" s="5"/>
      <c r="I26" s="5"/>
      <c r="J26" s="5"/>
      <c r="K26" s="5"/>
      <c r="L26" s="5"/>
      <c r="M26" s="5"/>
      <c r="N26" s="5"/>
      <c r="O26" s="5"/>
      <c r="P26" s="16"/>
      <c r="Q26" s="10"/>
      <c r="AB26" s="51">
        <v>23</v>
      </c>
      <c r="AC26" s="52">
        <f t="shared" si="1"/>
        <v>29.137724420247892</v>
      </c>
    </row>
    <row r="27" spans="1:29" ht="21.75" thickBot="1">
      <c r="A27" s="5"/>
      <c r="B27" s="5"/>
      <c r="C27" s="5"/>
      <c r="D27" s="5"/>
      <c r="E27" s="5"/>
      <c r="F27" s="5"/>
      <c r="G27" s="17"/>
      <c r="H27" s="5"/>
      <c r="I27" s="5"/>
      <c r="J27" s="62" t="s">
        <v>15</v>
      </c>
      <c r="K27" s="63"/>
      <c r="L27" s="63"/>
      <c r="M27" s="41">
        <v>27.23</v>
      </c>
      <c r="N27" s="5"/>
      <c r="O27" s="5"/>
      <c r="P27" s="17"/>
      <c r="Q27" s="10"/>
      <c r="AB27" s="51">
        <v>24</v>
      </c>
      <c r="AC27" s="52">
        <f t="shared" si="1"/>
        <v>29.170776315215164</v>
      </c>
    </row>
    <row r="28" spans="1:29" ht="21">
      <c r="A28" s="5"/>
      <c r="B28" s="12"/>
      <c r="C28" s="7"/>
      <c r="D28" s="7"/>
      <c r="E28" s="5"/>
      <c r="F28" s="5"/>
      <c r="G28" s="13" t="s">
        <v>4</v>
      </c>
      <c r="H28" s="5"/>
      <c r="I28" s="5"/>
      <c r="J28" s="55" t="s">
        <v>14</v>
      </c>
      <c r="K28" s="56"/>
      <c r="L28" s="56"/>
      <c r="M28" s="42">
        <f>M29-M27</f>
        <v>2.1900000000000013</v>
      </c>
      <c r="N28" s="5"/>
      <c r="O28" s="5"/>
      <c r="P28" s="13" t="s">
        <v>5</v>
      </c>
      <c r="Q28" s="5"/>
      <c r="AB28" s="51">
        <v>25</v>
      </c>
      <c r="AC28" s="52">
        <f t="shared" si="1"/>
        <v>29.199958134840148</v>
      </c>
    </row>
    <row r="29" spans="1:29" ht="21">
      <c r="A29" s="5"/>
      <c r="B29" s="7"/>
      <c r="C29" s="7"/>
      <c r="D29" s="7"/>
      <c r="E29" s="5"/>
      <c r="F29" s="5"/>
      <c r="G29" s="14"/>
      <c r="H29" s="5"/>
      <c r="I29" s="5"/>
      <c r="J29" s="55" t="s">
        <v>6</v>
      </c>
      <c r="K29" s="56"/>
      <c r="L29" s="56"/>
      <c r="M29" s="42">
        <f>C18+P5</f>
        <v>29.42</v>
      </c>
      <c r="N29" s="5"/>
      <c r="O29" s="5"/>
      <c r="P29" s="14"/>
      <c r="Q29" s="10"/>
      <c r="AB29" s="51">
        <v>26</v>
      </c>
      <c r="AC29" s="52">
        <f t="shared" si="1"/>
        <v>29.225723029635699</v>
      </c>
    </row>
    <row r="30" spans="1:29" ht="21.75" thickBot="1">
      <c r="A30" s="5"/>
      <c r="B30" s="5"/>
      <c r="C30" s="5"/>
      <c r="D30" s="7"/>
      <c r="E30" s="5"/>
      <c r="F30" s="5"/>
      <c r="G30" s="15" t="s">
        <v>8</v>
      </c>
      <c r="H30" s="5"/>
      <c r="I30" s="5"/>
      <c r="J30" s="55" t="s">
        <v>10</v>
      </c>
      <c r="K30" s="56"/>
      <c r="L30" s="56"/>
      <c r="M30" s="25">
        <f>G5/100</f>
        <v>8.0299999999999994</v>
      </c>
      <c r="N30" s="5"/>
      <c r="O30" s="5"/>
      <c r="P30" s="15" t="s">
        <v>7</v>
      </c>
      <c r="Q30" s="5"/>
      <c r="AB30" s="51">
        <v>27</v>
      </c>
      <c r="AC30" s="52">
        <f t="shared" si="1"/>
        <v>29.248471090324049</v>
      </c>
    </row>
    <row r="31" spans="1:29" ht="21.75" thickBot="1">
      <c r="A31" s="5"/>
      <c r="B31" s="5"/>
      <c r="C31" s="5"/>
      <c r="D31" s="5"/>
      <c r="E31" s="5"/>
      <c r="F31" s="5"/>
      <c r="G31" s="5"/>
      <c r="H31" s="5"/>
      <c r="I31" s="5"/>
      <c r="J31" s="57" t="s">
        <v>16</v>
      </c>
      <c r="K31" s="58"/>
      <c r="L31" s="58"/>
      <c r="M31" s="22">
        <f>SUM(E4:E18)</f>
        <v>2.4673153971899748</v>
      </c>
      <c r="N31" s="5"/>
      <c r="O31" s="5"/>
      <c r="P31" s="5"/>
      <c r="Q31" s="5"/>
      <c r="AB31" s="51">
        <v>28</v>
      </c>
      <c r="AC31" s="52">
        <f t="shared" si="1"/>
        <v>29.26855556065421</v>
      </c>
    </row>
    <row r="32" spans="1:29" ht="21">
      <c r="A32" s="5"/>
      <c r="B32" s="5"/>
      <c r="C32" s="5"/>
      <c r="D32" s="5"/>
      <c r="E32" s="5"/>
      <c r="F32" s="5"/>
      <c r="G32" s="5"/>
      <c r="H32" s="5"/>
      <c r="I32" s="5"/>
      <c r="J32" s="5"/>
      <c r="K32" s="5"/>
      <c r="L32" s="5"/>
      <c r="M32" s="5"/>
      <c r="N32" s="5"/>
      <c r="O32" s="5"/>
      <c r="P32" s="5"/>
      <c r="Q32" s="5"/>
      <c r="AB32" s="51">
        <v>29</v>
      </c>
      <c r="AC32" s="52">
        <f t="shared" si="1"/>
        <v>29.286288322755098</v>
      </c>
    </row>
    <row r="33" spans="1:52" ht="21">
      <c r="A33" s="5"/>
      <c r="B33" s="5"/>
      <c r="C33" s="5"/>
      <c r="D33" s="5"/>
      <c r="E33" s="5"/>
      <c r="F33" s="5"/>
      <c r="G33" s="5"/>
      <c r="H33" s="5"/>
      <c r="I33" s="5"/>
      <c r="J33" s="5"/>
      <c r="K33" s="5"/>
      <c r="L33" s="5"/>
      <c r="M33" s="5"/>
      <c r="N33" s="5"/>
      <c r="O33" s="5"/>
      <c r="P33" s="5"/>
      <c r="Q33" s="5"/>
      <c r="AB33" s="51">
        <v>30</v>
      </c>
      <c r="AC33" s="52">
        <f t="shared" si="1"/>
        <v>29.301944740203879</v>
      </c>
    </row>
    <row r="34" spans="1:52" ht="21">
      <c r="A34" s="5"/>
      <c r="B34" s="5"/>
      <c r="C34" s="5"/>
      <c r="D34" s="5"/>
      <c r="E34" s="5"/>
      <c r="F34" s="5"/>
      <c r="G34" s="5"/>
      <c r="H34" s="5"/>
      <c r="I34" s="5"/>
      <c r="J34" s="5"/>
      <c r="K34" s="5"/>
      <c r="L34" s="5"/>
      <c r="M34" s="5"/>
      <c r="N34" s="5"/>
      <c r="O34" s="5"/>
      <c r="P34" s="5"/>
      <c r="Q34" s="5"/>
      <c r="AB34" s="51">
        <v>31</v>
      </c>
      <c r="AC34" s="52">
        <f t="shared" si="1"/>
        <v>29.315767934015195</v>
      </c>
    </row>
    <row r="35" spans="1:52" ht="21">
      <c r="A35" s="6"/>
      <c r="B35" s="5"/>
      <c r="C35" s="5"/>
      <c r="D35" s="5"/>
      <c r="E35" s="5"/>
      <c r="F35" s="5"/>
      <c r="G35" s="5"/>
      <c r="H35" s="5"/>
      <c r="I35" s="5"/>
      <c r="J35" s="7"/>
      <c r="K35" s="7"/>
      <c r="L35" s="7"/>
      <c r="M35" s="7"/>
      <c r="N35" s="7"/>
      <c r="O35" s="7"/>
      <c r="P35" s="7"/>
      <c r="Q35" s="7"/>
      <c r="R35" s="3"/>
      <c r="S35" s="3"/>
      <c r="T35" s="3"/>
      <c r="U35" s="3"/>
      <c r="V35" s="3"/>
      <c r="W35" s="3"/>
      <c r="X35" s="3"/>
      <c r="Y35" s="3"/>
      <c r="Z35" s="3"/>
      <c r="AB35" s="51">
        <v>32</v>
      </c>
      <c r="AC35" s="52">
        <f t="shared" si="1"/>
        <v>29.327972557951057</v>
      </c>
      <c r="AD35" s="3"/>
      <c r="AE35" s="3"/>
      <c r="AF35" s="3"/>
      <c r="AG35" s="3"/>
      <c r="AH35" s="3"/>
      <c r="AI35" s="3"/>
      <c r="AJ35" s="3"/>
      <c r="AK35" s="3"/>
      <c r="AL35" s="3"/>
      <c r="AM35" s="3"/>
      <c r="AN35" s="3"/>
      <c r="AO35" s="3"/>
      <c r="AP35" s="3"/>
      <c r="AQ35" s="3"/>
      <c r="AR35" s="3"/>
      <c r="AS35" s="3"/>
      <c r="AT35" s="3"/>
      <c r="AU35" s="3"/>
      <c r="AV35" s="3"/>
      <c r="AW35" s="3"/>
      <c r="AX35" s="3"/>
      <c r="AY35" s="3"/>
      <c r="AZ35" s="3"/>
    </row>
    <row r="36" spans="1:52" ht="21">
      <c r="A36" s="6"/>
      <c r="B36" s="5"/>
      <c r="C36" s="5"/>
      <c r="D36" s="5"/>
      <c r="E36" s="5"/>
      <c r="F36" s="5"/>
      <c r="G36" s="5"/>
      <c r="H36" s="5"/>
      <c r="I36" s="5"/>
      <c r="J36" s="7"/>
      <c r="K36" s="7"/>
      <c r="L36" s="7"/>
      <c r="M36" s="7"/>
      <c r="N36" s="7"/>
      <c r="O36" s="7"/>
      <c r="P36" s="7"/>
      <c r="Q36" s="7"/>
      <c r="R36" s="3"/>
      <c r="S36" s="3"/>
      <c r="T36" s="3"/>
      <c r="U36" s="3"/>
      <c r="V36" s="3"/>
      <c r="W36" s="3"/>
      <c r="X36" s="3"/>
      <c r="Y36" s="3"/>
      <c r="Z36" s="3"/>
      <c r="AB36" s="51">
        <v>33</v>
      </c>
      <c r="AC36" s="52">
        <f t="shared" si="1"/>
        <v>29.338748131776391</v>
      </c>
      <c r="AD36" s="3"/>
      <c r="AE36" s="3"/>
      <c r="AF36" s="3"/>
      <c r="AG36" s="3"/>
      <c r="AH36" s="3"/>
      <c r="AI36" s="3"/>
      <c r="AJ36" s="3"/>
      <c r="AK36" s="3"/>
      <c r="AL36" s="3"/>
      <c r="AM36" s="3"/>
      <c r="AN36" s="3"/>
      <c r="AO36" s="3"/>
      <c r="AP36" s="3"/>
      <c r="AQ36" s="3"/>
      <c r="AR36" s="3"/>
      <c r="AS36" s="3"/>
      <c r="AT36" s="3"/>
      <c r="AU36" s="3"/>
      <c r="AV36" s="3"/>
      <c r="AW36" s="3"/>
      <c r="AX36" s="3"/>
      <c r="AY36" s="3"/>
      <c r="AZ36" s="3"/>
    </row>
    <row r="37" spans="1:52" ht="21">
      <c r="A37" s="6"/>
      <c r="B37" s="5"/>
      <c r="C37" s="5"/>
      <c r="D37" s="5"/>
      <c r="E37" s="5"/>
      <c r="F37" s="5"/>
      <c r="G37" s="5"/>
      <c r="H37" s="5"/>
      <c r="I37" s="5"/>
      <c r="J37" s="7"/>
      <c r="K37" s="7"/>
      <c r="L37" s="7"/>
      <c r="M37" s="7"/>
      <c r="N37" s="7"/>
      <c r="O37" s="7"/>
      <c r="P37" s="7"/>
      <c r="Q37" s="7"/>
      <c r="R37" s="3"/>
      <c r="S37" s="3"/>
      <c r="T37" s="3"/>
      <c r="U37" s="3"/>
      <c r="V37" s="3"/>
      <c r="W37" s="3"/>
      <c r="X37" s="3"/>
      <c r="Y37" s="3"/>
      <c r="Z37" s="3"/>
      <c r="AB37" s="51">
        <v>34</v>
      </c>
      <c r="AC37" s="52">
        <f t="shared" si="1"/>
        <v>29.348261984220802</v>
      </c>
      <c r="AD37" s="3"/>
      <c r="AE37" s="3"/>
      <c r="AF37" s="3"/>
      <c r="AG37" s="3"/>
      <c r="AH37" s="3"/>
      <c r="AI37" s="3"/>
      <c r="AJ37" s="3"/>
      <c r="AK37" s="3"/>
      <c r="AL37" s="3"/>
      <c r="AM37" s="3"/>
      <c r="AN37" s="3"/>
      <c r="AO37" s="3"/>
      <c r="AP37" s="3"/>
      <c r="AQ37" s="3"/>
      <c r="AR37" s="3"/>
      <c r="AS37" s="3"/>
      <c r="AT37" s="3"/>
      <c r="AU37" s="3"/>
      <c r="AV37" s="3"/>
      <c r="AW37" s="3"/>
      <c r="AX37" s="3"/>
      <c r="AY37" s="3"/>
      <c r="AZ37" s="3"/>
    </row>
    <row r="38" spans="1:52" ht="21">
      <c r="A38" s="6"/>
      <c r="B38" s="5"/>
      <c r="C38" s="5"/>
      <c r="D38" s="5"/>
      <c r="E38" s="5"/>
      <c r="F38" s="5"/>
      <c r="G38" s="5"/>
      <c r="H38" s="5"/>
      <c r="I38" s="5"/>
      <c r="J38" s="7"/>
      <c r="K38" s="7"/>
      <c r="L38" s="7"/>
      <c r="M38" s="7"/>
      <c r="N38" s="7"/>
      <c r="O38" s="7"/>
      <c r="P38" s="7"/>
      <c r="Q38" s="7"/>
      <c r="R38" s="3"/>
      <c r="S38" s="3"/>
      <c r="T38" s="3"/>
      <c r="U38" s="3"/>
      <c r="V38" s="3"/>
      <c r="W38" s="3"/>
      <c r="X38" s="3"/>
      <c r="Y38" s="3"/>
      <c r="Z38" s="3"/>
      <c r="AB38" s="51">
        <v>35</v>
      </c>
      <c r="AC38" s="52">
        <f t="shared" si="1"/>
        <v>29.356661851346313</v>
      </c>
      <c r="AD38" s="3"/>
      <c r="AE38" s="3"/>
      <c r="AF38" s="3"/>
      <c r="AG38" s="3"/>
      <c r="AH38" s="3"/>
      <c r="AI38" s="3"/>
      <c r="AJ38" s="3"/>
      <c r="AK38" s="3"/>
      <c r="AL38" s="3"/>
      <c r="AM38" s="3"/>
      <c r="AN38" s="3"/>
      <c r="AO38" s="3"/>
      <c r="AP38" s="3"/>
      <c r="AQ38" s="3"/>
      <c r="AR38" s="3"/>
      <c r="AS38" s="3"/>
      <c r="AT38" s="3"/>
      <c r="AU38" s="3"/>
      <c r="AV38" s="3"/>
      <c r="AW38" s="3"/>
      <c r="AX38" s="3"/>
      <c r="AY38" s="3"/>
      <c r="AZ38" s="3"/>
    </row>
    <row r="39" spans="1:52" ht="21">
      <c r="A39" s="6"/>
      <c r="B39" s="6"/>
      <c r="C39" s="8"/>
      <c r="D39" s="8"/>
      <c r="E39" s="7"/>
      <c r="F39" s="7"/>
      <c r="G39" s="7"/>
      <c r="H39" s="7"/>
      <c r="I39" s="7"/>
      <c r="J39" s="7"/>
      <c r="K39" s="7"/>
      <c r="L39" s="7"/>
      <c r="M39" s="7"/>
      <c r="N39" s="7"/>
      <c r="O39" s="7"/>
      <c r="P39" s="7"/>
      <c r="Q39" s="7"/>
      <c r="R39" s="3"/>
      <c r="S39" s="3"/>
      <c r="T39" s="3"/>
      <c r="U39" s="3"/>
      <c r="V39" s="3"/>
      <c r="W39" s="3"/>
      <c r="X39" s="3"/>
      <c r="Y39" s="3"/>
      <c r="Z39" s="3"/>
      <c r="AB39" s="51">
        <v>36</v>
      </c>
      <c r="AC39" s="52">
        <f t="shared" si="1"/>
        <v>29.364078170670009</v>
      </c>
      <c r="AD39" s="3"/>
      <c r="AE39" s="3"/>
      <c r="AF39" s="3"/>
      <c r="AG39" s="3"/>
      <c r="AH39" s="3"/>
      <c r="AI39" s="3"/>
      <c r="AJ39" s="3"/>
      <c r="AK39" s="3"/>
      <c r="AL39" s="3"/>
      <c r="AM39" s="3"/>
      <c r="AN39" s="3"/>
      <c r="AO39" s="3"/>
      <c r="AP39" s="3"/>
      <c r="AQ39" s="3"/>
      <c r="AR39" s="3"/>
      <c r="AS39" s="3"/>
      <c r="AT39" s="3"/>
      <c r="AU39" s="3"/>
      <c r="AV39" s="3"/>
      <c r="AW39" s="3"/>
      <c r="AX39" s="3"/>
      <c r="AY39" s="3"/>
      <c r="AZ39" s="3"/>
    </row>
    <row r="40" spans="1:52" ht="21">
      <c r="A40" s="6"/>
      <c r="B40" s="6"/>
      <c r="C40" s="8"/>
      <c r="D40" s="8"/>
      <c r="E40" s="7"/>
      <c r="F40" s="7"/>
      <c r="G40" s="7"/>
      <c r="H40" s="7"/>
      <c r="I40" s="7"/>
      <c r="J40" s="7"/>
      <c r="K40" s="7"/>
      <c r="L40" s="7"/>
      <c r="M40" s="7"/>
      <c r="N40" s="7"/>
      <c r="O40" s="7"/>
      <c r="P40" s="7"/>
      <c r="Q40" s="7"/>
      <c r="R40" s="3"/>
      <c r="S40" s="3"/>
      <c r="T40" s="3"/>
      <c r="U40" s="3"/>
      <c r="V40" s="3"/>
      <c r="W40" s="3"/>
      <c r="X40" s="3"/>
      <c r="Y40" s="3"/>
      <c r="Z40" s="3"/>
      <c r="AB40" s="51">
        <v>37</v>
      </c>
      <c r="AC40" s="52">
        <f t="shared" si="1"/>
        <v>29.370626106665803</v>
      </c>
      <c r="AD40" s="3"/>
      <c r="AE40" s="3"/>
      <c r="AF40" s="3"/>
      <c r="AG40" s="3"/>
      <c r="AH40" s="3"/>
      <c r="AI40" s="3"/>
      <c r="AJ40" s="3"/>
      <c r="AK40" s="3"/>
      <c r="AL40" s="3"/>
      <c r="AM40" s="3"/>
      <c r="AN40" s="3"/>
      <c r="AO40" s="3"/>
      <c r="AP40" s="3"/>
      <c r="AQ40" s="3"/>
      <c r="AR40" s="3"/>
      <c r="AS40" s="3"/>
      <c r="AT40" s="3"/>
      <c r="AU40" s="3"/>
      <c r="AV40" s="3"/>
      <c r="AW40" s="3"/>
      <c r="AX40" s="3"/>
      <c r="AY40" s="3"/>
      <c r="AZ40" s="3"/>
    </row>
    <row r="41" spans="1:52" ht="21">
      <c r="A41" s="6"/>
      <c r="B41" s="6"/>
      <c r="C41" s="8"/>
      <c r="D41" s="8"/>
      <c r="E41" s="7"/>
      <c r="F41" s="7"/>
      <c r="G41" s="7"/>
      <c r="H41" s="7"/>
      <c r="I41" s="7"/>
      <c r="J41" s="7"/>
      <c r="K41" s="7"/>
      <c r="L41" s="7"/>
      <c r="M41" s="7"/>
      <c r="N41" s="7"/>
      <c r="O41" s="7"/>
      <c r="P41" s="7"/>
      <c r="Q41" s="7"/>
      <c r="R41" s="3"/>
      <c r="S41" s="3"/>
      <c r="T41" s="3"/>
      <c r="U41" s="3"/>
      <c r="V41" s="3"/>
      <c r="W41" s="3"/>
      <c r="X41" s="3"/>
      <c r="Y41" s="3"/>
      <c r="Z41" s="3"/>
      <c r="AB41" s="51">
        <v>38</v>
      </c>
      <c r="AC41" s="52">
        <f t="shared" si="1"/>
        <v>29.376407339098449</v>
      </c>
      <c r="AD41" s="3"/>
      <c r="AE41" s="3"/>
      <c r="AF41" s="3"/>
      <c r="AG41" s="3"/>
      <c r="AH41" s="3"/>
      <c r="AI41" s="3"/>
      <c r="AJ41" s="3"/>
      <c r="AK41" s="3"/>
      <c r="AL41" s="3"/>
      <c r="AM41" s="3"/>
      <c r="AN41" s="3"/>
      <c r="AO41" s="3"/>
      <c r="AP41" s="3"/>
      <c r="AQ41" s="3"/>
      <c r="AR41" s="3"/>
      <c r="AS41" s="3"/>
      <c r="AT41" s="3"/>
      <c r="AU41" s="3"/>
      <c r="AV41" s="3"/>
      <c r="AW41" s="3"/>
      <c r="AX41" s="3"/>
      <c r="AY41" s="3"/>
      <c r="AZ41" s="3"/>
    </row>
    <row r="42" spans="1:52" ht="21">
      <c r="A42" s="6"/>
      <c r="B42" s="6"/>
      <c r="C42" s="8"/>
      <c r="D42" s="8"/>
      <c r="E42" s="7"/>
      <c r="F42" s="7"/>
      <c r="G42" s="7"/>
      <c r="H42" s="7"/>
      <c r="I42" s="7"/>
      <c r="J42" s="7"/>
      <c r="K42" s="7"/>
      <c r="L42" s="7"/>
      <c r="M42" s="7"/>
      <c r="N42" s="7"/>
      <c r="O42" s="7"/>
      <c r="P42" s="7"/>
      <c r="Q42" s="7"/>
      <c r="R42" s="3"/>
      <c r="S42" s="3"/>
      <c r="T42" s="3"/>
      <c r="U42" s="3"/>
      <c r="V42" s="3"/>
      <c r="W42" s="3"/>
      <c r="X42" s="3"/>
      <c r="Y42" s="3"/>
      <c r="Z42" s="3"/>
      <c r="AB42" s="51">
        <v>39</v>
      </c>
      <c r="AC42" s="52">
        <f t="shared" si="1"/>
        <v>29.381511641959957</v>
      </c>
      <c r="AD42" s="3"/>
      <c r="AE42" s="3"/>
      <c r="AF42" s="3"/>
      <c r="AG42" s="3"/>
      <c r="AH42" s="3"/>
      <c r="AI42" s="3"/>
      <c r="AJ42" s="3"/>
      <c r="AK42" s="3"/>
      <c r="AL42" s="3"/>
      <c r="AM42" s="3"/>
      <c r="AN42" s="3"/>
      <c r="AO42" s="3"/>
      <c r="AP42" s="3"/>
      <c r="AQ42" s="3"/>
      <c r="AR42" s="3"/>
      <c r="AS42" s="3"/>
      <c r="AT42" s="3"/>
      <c r="AU42" s="3"/>
      <c r="AV42" s="3"/>
      <c r="AW42" s="3"/>
      <c r="AX42" s="3"/>
      <c r="AY42" s="3"/>
      <c r="AZ42" s="3"/>
    </row>
    <row r="43" spans="1:52" ht="21">
      <c r="A43" s="6"/>
      <c r="B43" s="6"/>
      <c r="C43" s="8"/>
      <c r="D43" s="8"/>
      <c r="E43" s="7"/>
      <c r="F43" s="7"/>
      <c r="G43" s="7"/>
      <c r="H43" s="9"/>
      <c r="I43" s="7"/>
      <c r="J43" s="7"/>
      <c r="K43" s="7"/>
      <c r="L43" s="7"/>
      <c r="M43" s="7"/>
      <c r="N43" s="7"/>
      <c r="O43" s="7"/>
      <c r="P43" s="7"/>
      <c r="Q43" s="7"/>
      <c r="R43" s="3"/>
      <c r="S43" s="3"/>
      <c r="T43" s="3"/>
      <c r="U43" s="3"/>
      <c r="V43" s="3"/>
      <c r="W43" s="3"/>
      <c r="X43" s="3"/>
      <c r="Y43" s="3"/>
      <c r="Z43" s="3"/>
      <c r="AB43" s="51">
        <v>40</v>
      </c>
      <c r="AC43" s="52">
        <f t="shared" si="1"/>
        <v>29.38601827752694</v>
      </c>
      <c r="AD43" s="3"/>
      <c r="AE43" s="3"/>
      <c r="AF43" s="3"/>
      <c r="AG43" s="3"/>
      <c r="AH43" s="3"/>
      <c r="AI43" s="3"/>
      <c r="AJ43" s="3"/>
      <c r="AK43" s="3"/>
      <c r="AL43" s="3"/>
      <c r="AM43" s="3"/>
      <c r="AN43" s="3"/>
      <c r="AO43" s="3"/>
      <c r="AP43" s="3"/>
      <c r="AQ43" s="3"/>
      <c r="AR43" s="3"/>
      <c r="AS43" s="3"/>
      <c r="AT43" s="3"/>
      <c r="AU43" s="3"/>
      <c r="AV43" s="3"/>
      <c r="AW43" s="3"/>
      <c r="AX43" s="3"/>
      <c r="AY43" s="3"/>
      <c r="AZ43" s="3"/>
    </row>
    <row r="44" spans="1:52" ht="21">
      <c r="A44" s="6"/>
      <c r="B44" s="6"/>
      <c r="C44" s="8"/>
      <c r="D44" s="8"/>
      <c r="E44" s="7"/>
      <c r="F44" s="7"/>
      <c r="G44" s="7"/>
      <c r="H44" s="7"/>
      <c r="I44" s="7"/>
      <c r="J44" s="7"/>
      <c r="K44" s="7"/>
      <c r="L44" s="7"/>
      <c r="M44" s="7"/>
      <c r="N44" s="7"/>
      <c r="O44" s="7"/>
      <c r="P44" s="7"/>
      <c r="Q44" s="7"/>
      <c r="R44" s="3"/>
      <c r="S44" s="3"/>
      <c r="T44" s="3"/>
      <c r="U44" s="3"/>
      <c r="V44" s="3"/>
      <c r="W44" s="3"/>
      <c r="X44" s="3"/>
      <c r="Y44" s="3"/>
      <c r="Z44" s="3"/>
      <c r="AB44" s="51">
        <v>41</v>
      </c>
      <c r="AC44" s="52">
        <f t="shared" si="1"/>
        <v>29.389997227186605</v>
      </c>
      <c r="AD44" s="3"/>
      <c r="AE44" s="3"/>
      <c r="AF44" s="3"/>
      <c r="AG44" s="3"/>
      <c r="AH44" s="3"/>
      <c r="AI44" s="3"/>
      <c r="AJ44" s="3"/>
      <c r="AK44" s="3"/>
      <c r="AL44" s="3"/>
      <c r="AM44" s="3"/>
      <c r="AN44" s="3"/>
      <c r="AO44" s="3"/>
      <c r="AP44" s="3"/>
      <c r="AQ44" s="3"/>
      <c r="AR44" s="3"/>
      <c r="AS44" s="3"/>
      <c r="AT44" s="3"/>
      <c r="AU44" s="3"/>
      <c r="AV44" s="3"/>
      <c r="AW44" s="3"/>
      <c r="AX44" s="3"/>
      <c r="AY44" s="3"/>
      <c r="AZ44" s="3"/>
    </row>
    <row r="45" spans="1:52" ht="21">
      <c r="A45" s="6"/>
      <c r="B45" s="6"/>
      <c r="C45" s="8"/>
      <c r="D45" s="8"/>
      <c r="E45" s="7"/>
      <c r="F45" s="7"/>
      <c r="G45" s="7"/>
      <c r="H45" s="7"/>
      <c r="I45" s="7"/>
      <c r="J45" s="7"/>
      <c r="K45" s="7"/>
      <c r="L45" s="7"/>
      <c r="M45" s="7"/>
      <c r="N45" s="7"/>
      <c r="O45" s="7"/>
      <c r="P45" s="7"/>
      <c r="Q45" s="7"/>
      <c r="R45" s="3"/>
      <c r="S45" s="3"/>
      <c r="T45" s="3"/>
      <c r="U45" s="3"/>
      <c r="V45" s="3"/>
      <c r="W45" s="3"/>
      <c r="X45" s="3"/>
      <c r="Y45" s="3"/>
      <c r="Z45" s="3"/>
      <c r="AB45" s="51">
        <v>42</v>
      </c>
      <c r="AC45" s="52">
        <f t="shared" si="1"/>
        <v>29.393510278144205</v>
      </c>
      <c r="AD45" s="3"/>
      <c r="AE45" s="3"/>
      <c r="AF45" s="3"/>
      <c r="AG45" s="3"/>
      <c r="AH45" s="3"/>
      <c r="AI45" s="3"/>
      <c r="AJ45" s="3"/>
      <c r="AK45" s="3"/>
      <c r="AL45" s="3"/>
      <c r="AM45" s="3"/>
      <c r="AN45" s="3"/>
      <c r="AO45" s="3"/>
      <c r="AP45" s="3"/>
      <c r="AQ45" s="3"/>
      <c r="AR45" s="3"/>
      <c r="AS45" s="3"/>
      <c r="AT45" s="3"/>
      <c r="AU45" s="3"/>
      <c r="AV45" s="3"/>
      <c r="AW45" s="3"/>
      <c r="AX45" s="3"/>
      <c r="AY45" s="3"/>
      <c r="AZ45" s="3"/>
    </row>
    <row r="46" spans="1:52" ht="21">
      <c r="A46" s="7"/>
      <c r="B46" s="7"/>
      <c r="C46" s="7"/>
      <c r="D46" s="7"/>
      <c r="E46" s="7"/>
      <c r="F46" s="7"/>
      <c r="G46" s="7"/>
      <c r="H46" s="7"/>
      <c r="I46" s="7"/>
      <c r="J46" s="7"/>
      <c r="K46" s="7"/>
      <c r="L46" s="7"/>
      <c r="M46" s="7"/>
      <c r="N46" s="7"/>
      <c r="O46" s="7"/>
      <c r="P46" s="7"/>
      <c r="Q46" s="7"/>
      <c r="R46" s="3"/>
      <c r="S46" s="3"/>
      <c r="T46" s="3"/>
      <c r="U46" s="3"/>
      <c r="V46" s="3"/>
      <c r="W46" s="3"/>
      <c r="X46" s="3"/>
      <c r="Y46" s="3"/>
      <c r="Z46" s="3"/>
      <c r="AB46" s="51">
        <v>43</v>
      </c>
      <c r="AC46" s="52">
        <f t="shared" si="1"/>
        <v>29.396611982886991</v>
      </c>
      <c r="AD46" s="3"/>
      <c r="AE46" s="3"/>
      <c r="AF46" s="3"/>
      <c r="AG46" s="3"/>
      <c r="AH46" s="3"/>
      <c r="AI46" s="3"/>
      <c r="AJ46" s="3"/>
      <c r="AK46" s="3"/>
      <c r="AL46" s="3"/>
      <c r="AM46" s="3"/>
      <c r="AN46" s="3"/>
      <c r="AO46" s="3"/>
      <c r="AP46" s="3"/>
      <c r="AQ46" s="3"/>
      <c r="AR46" s="3"/>
      <c r="AS46" s="3"/>
      <c r="AT46" s="3"/>
      <c r="AU46" s="3"/>
      <c r="AV46" s="3"/>
      <c r="AW46" s="3"/>
      <c r="AX46" s="3"/>
      <c r="AY46" s="3"/>
      <c r="AZ46" s="3"/>
    </row>
    <row r="47" spans="1:52" ht="21">
      <c r="A47" s="1"/>
      <c r="B47" s="1"/>
      <c r="C47" s="2"/>
      <c r="D47" s="2"/>
      <c r="E47" s="3"/>
      <c r="F47" s="3"/>
      <c r="G47" s="3"/>
      <c r="H47" s="3"/>
      <c r="I47" s="3"/>
      <c r="J47" s="3"/>
      <c r="K47" s="3"/>
      <c r="L47" s="3"/>
      <c r="M47" s="3"/>
      <c r="N47" s="3"/>
      <c r="O47" s="3"/>
      <c r="P47" s="3"/>
      <c r="Q47" s="3"/>
      <c r="R47" s="3"/>
      <c r="S47" s="3"/>
      <c r="T47" s="3"/>
      <c r="U47" s="3"/>
      <c r="V47" s="3"/>
      <c r="W47" s="3"/>
      <c r="X47" s="3"/>
      <c r="Y47" s="3"/>
      <c r="Z47" s="3"/>
      <c r="AB47" s="51">
        <v>44</v>
      </c>
      <c r="AC47" s="52">
        <f t="shared" si="1"/>
        <v>29.399350506303687</v>
      </c>
      <c r="AD47" s="3"/>
      <c r="AE47" s="3"/>
      <c r="AF47" s="3"/>
      <c r="AG47" s="3"/>
      <c r="AH47" s="3"/>
      <c r="AI47" s="3"/>
      <c r="AJ47" s="3"/>
      <c r="AK47" s="3"/>
      <c r="AL47" s="3"/>
      <c r="AM47" s="3"/>
      <c r="AN47" s="3"/>
      <c r="AO47" s="3"/>
      <c r="AP47" s="3"/>
      <c r="AQ47" s="3"/>
      <c r="AR47" s="3"/>
      <c r="AS47" s="3"/>
      <c r="AT47" s="3"/>
      <c r="AU47" s="3"/>
      <c r="AV47" s="3"/>
      <c r="AW47" s="3"/>
      <c r="AX47" s="3"/>
      <c r="AY47" s="3"/>
      <c r="AZ47" s="3"/>
    </row>
    <row r="48" spans="1:52" ht="21">
      <c r="A48" s="1"/>
      <c r="B48" s="1"/>
      <c r="C48" s="2"/>
      <c r="D48" s="2"/>
      <c r="E48" s="3"/>
      <c r="F48" s="3"/>
      <c r="G48" s="3"/>
      <c r="H48" s="3"/>
      <c r="I48" s="3"/>
      <c r="J48" s="3"/>
      <c r="K48" s="3"/>
      <c r="L48" s="3"/>
      <c r="M48" s="3"/>
      <c r="N48" s="3"/>
      <c r="O48" s="3"/>
      <c r="P48" s="3"/>
      <c r="Q48" s="3"/>
      <c r="R48" s="3"/>
      <c r="S48" s="3"/>
      <c r="T48" s="3"/>
      <c r="U48" s="3"/>
      <c r="V48" s="3"/>
      <c r="W48" s="3"/>
      <c r="X48" s="3"/>
      <c r="Y48" s="3"/>
      <c r="Z48" s="3"/>
      <c r="AB48" s="51">
        <v>45</v>
      </c>
      <c r="AC48" s="52">
        <f t="shared" si="1"/>
        <v>29.401768373613983</v>
      </c>
      <c r="AD48" s="3"/>
      <c r="AE48" s="3"/>
      <c r="AF48" s="3"/>
      <c r="AG48" s="3"/>
      <c r="AH48" s="3"/>
      <c r="AI48" s="3"/>
      <c r="AJ48" s="3"/>
      <c r="AK48" s="3"/>
      <c r="AL48" s="3"/>
      <c r="AM48" s="3"/>
      <c r="AN48" s="3"/>
      <c r="AO48" s="3"/>
      <c r="AP48" s="3"/>
      <c r="AQ48" s="3"/>
      <c r="AR48" s="3"/>
      <c r="AS48" s="3"/>
      <c r="AT48" s="3"/>
      <c r="AU48" s="3"/>
      <c r="AV48" s="3"/>
      <c r="AW48" s="3"/>
      <c r="AX48" s="3"/>
      <c r="AY48" s="3"/>
      <c r="AZ48" s="3"/>
    </row>
    <row r="49" spans="1:52" ht="21">
      <c r="A49" s="1"/>
      <c r="B49" s="1"/>
      <c r="C49" s="2"/>
      <c r="D49" s="2"/>
      <c r="E49" s="3"/>
      <c r="F49" s="3"/>
      <c r="G49" s="3"/>
      <c r="H49" s="3"/>
      <c r="I49" s="3"/>
      <c r="J49" s="3"/>
      <c r="K49" s="3"/>
      <c r="L49" s="3"/>
      <c r="M49" s="3"/>
      <c r="N49" s="3"/>
      <c r="O49" s="3"/>
      <c r="P49" s="3"/>
      <c r="Q49" s="3"/>
      <c r="R49" s="3"/>
      <c r="S49" s="3"/>
      <c r="T49" s="3"/>
      <c r="U49" s="3"/>
      <c r="V49" s="3"/>
      <c r="W49" s="3"/>
      <c r="X49" s="3"/>
      <c r="Y49" s="3"/>
      <c r="Z49" s="3"/>
      <c r="AB49" s="51">
        <v>46</v>
      </c>
      <c r="AC49" s="52">
        <f t="shared" si="1"/>
        <v>29.403903130722348</v>
      </c>
      <c r="AD49" s="3"/>
      <c r="AE49" s="3"/>
      <c r="AF49" s="3"/>
      <c r="AG49" s="3"/>
      <c r="AH49" s="3"/>
      <c r="AI49" s="3"/>
      <c r="AJ49" s="3"/>
      <c r="AK49" s="3"/>
      <c r="AL49" s="3"/>
      <c r="AM49" s="3"/>
      <c r="AN49" s="3"/>
      <c r="AO49" s="3"/>
      <c r="AP49" s="3"/>
      <c r="AQ49" s="3"/>
      <c r="AR49" s="3"/>
      <c r="AS49" s="3"/>
      <c r="AT49" s="3"/>
      <c r="AU49" s="3"/>
      <c r="AV49" s="3"/>
      <c r="AW49" s="3"/>
      <c r="AX49" s="3"/>
      <c r="AY49" s="3"/>
      <c r="AZ49" s="3"/>
    </row>
    <row r="50" spans="1:52" ht="21">
      <c r="A50" s="1"/>
      <c r="B50" s="1"/>
      <c r="C50" s="2"/>
      <c r="D50" s="2"/>
      <c r="E50" s="3"/>
      <c r="F50" s="3"/>
      <c r="G50" s="3"/>
      <c r="H50" s="3"/>
      <c r="I50" s="3"/>
      <c r="J50" s="3"/>
      <c r="K50" s="3"/>
      <c r="L50" s="3"/>
      <c r="M50" s="3"/>
      <c r="N50" s="3"/>
      <c r="O50" s="3"/>
      <c r="P50" s="3"/>
      <c r="Q50" s="3"/>
      <c r="R50" s="3"/>
      <c r="S50" s="3"/>
      <c r="T50" s="3"/>
      <c r="U50" s="3"/>
      <c r="V50" s="3"/>
      <c r="W50" s="3"/>
      <c r="X50" s="3"/>
      <c r="Y50" s="3"/>
      <c r="Z50" s="3"/>
      <c r="AB50" s="51">
        <v>47</v>
      </c>
      <c r="AC50" s="52">
        <f t="shared" si="1"/>
        <v>29.405787927250387</v>
      </c>
      <c r="AD50" s="3"/>
      <c r="AE50" s="3"/>
      <c r="AF50" s="3"/>
      <c r="AG50" s="3"/>
      <c r="AH50" s="3"/>
      <c r="AI50" s="3"/>
      <c r="AJ50" s="3"/>
      <c r="AK50" s="3"/>
      <c r="AL50" s="3"/>
      <c r="AM50" s="3"/>
      <c r="AN50" s="3"/>
      <c r="AO50" s="3"/>
      <c r="AP50" s="3"/>
      <c r="AQ50" s="3"/>
      <c r="AR50" s="3"/>
      <c r="AS50" s="3"/>
      <c r="AT50" s="3"/>
      <c r="AU50" s="3"/>
      <c r="AV50" s="3"/>
      <c r="AW50" s="3"/>
      <c r="AX50" s="3"/>
      <c r="AY50" s="3"/>
      <c r="AZ50" s="3"/>
    </row>
    <row r="51" spans="1:52" ht="21">
      <c r="A51" s="1"/>
      <c r="B51" s="1"/>
      <c r="C51" s="2"/>
      <c r="D51" s="2"/>
      <c r="E51" s="3"/>
      <c r="F51" s="3"/>
      <c r="G51" s="3"/>
      <c r="H51" s="3"/>
      <c r="I51" s="3"/>
      <c r="J51" s="3"/>
      <c r="K51" s="3"/>
      <c r="L51" s="3"/>
      <c r="M51" s="3"/>
      <c r="N51" s="3"/>
      <c r="O51" s="3"/>
      <c r="P51" s="3"/>
      <c r="Q51" s="3"/>
      <c r="R51" s="3"/>
      <c r="S51" s="3"/>
      <c r="T51" s="3"/>
      <c r="U51" s="3"/>
      <c r="V51" s="3"/>
      <c r="W51" s="3"/>
      <c r="X51" s="3"/>
      <c r="Y51" s="3"/>
      <c r="Z51" s="3"/>
      <c r="AB51" s="51">
        <v>48</v>
      </c>
      <c r="AC51" s="52">
        <f t="shared" si="1"/>
        <v>29.407452031301471</v>
      </c>
      <c r="AD51" s="3"/>
      <c r="AE51" s="3"/>
      <c r="AF51" s="3"/>
      <c r="AG51" s="3"/>
      <c r="AH51" s="3"/>
      <c r="AI51" s="3"/>
      <c r="AJ51" s="3"/>
      <c r="AK51" s="3"/>
      <c r="AL51" s="3"/>
      <c r="AM51" s="3"/>
      <c r="AN51" s="3"/>
      <c r="AO51" s="3"/>
      <c r="AP51" s="3"/>
      <c r="AQ51" s="3"/>
      <c r="AR51" s="3"/>
      <c r="AS51" s="3"/>
      <c r="AT51" s="3"/>
      <c r="AU51" s="3"/>
      <c r="AV51" s="3"/>
      <c r="AW51" s="3"/>
      <c r="AX51" s="3"/>
      <c r="AY51" s="3"/>
      <c r="AZ51" s="3"/>
    </row>
    <row r="52" spans="1:52" ht="21">
      <c r="A52" s="1"/>
      <c r="B52" s="1"/>
      <c r="C52" s="2"/>
      <c r="D52" s="2"/>
      <c r="E52" s="3"/>
      <c r="F52" s="3"/>
      <c r="G52" s="3"/>
      <c r="H52" s="3"/>
      <c r="I52" s="3"/>
      <c r="J52" s="3"/>
      <c r="K52" s="3"/>
      <c r="L52" s="3"/>
      <c r="M52" s="3"/>
      <c r="N52" s="3"/>
      <c r="O52" s="3"/>
      <c r="P52" s="3"/>
      <c r="Q52" s="3"/>
      <c r="R52" s="3"/>
      <c r="S52" s="3"/>
      <c r="T52" s="3"/>
      <c r="U52" s="3"/>
      <c r="V52" s="3"/>
      <c r="W52" s="3"/>
      <c r="X52" s="3"/>
      <c r="Y52" s="3"/>
      <c r="Z52" s="3"/>
      <c r="AB52" s="51">
        <v>49</v>
      </c>
      <c r="AC52" s="52">
        <f t="shared" si="1"/>
        <v>29.408921283951099</v>
      </c>
      <c r="AD52" s="3"/>
      <c r="AE52" s="3"/>
      <c r="AF52" s="3"/>
      <c r="AG52" s="3"/>
      <c r="AH52" s="3"/>
      <c r="AI52" s="3"/>
      <c r="AJ52" s="3"/>
      <c r="AK52" s="3"/>
      <c r="AL52" s="3"/>
      <c r="AM52" s="3"/>
      <c r="AN52" s="3"/>
      <c r="AO52" s="3"/>
      <c r="AP52" s="3"/>
      <c r="AQ52" s="3"/>
      <c r="AR52" s="3"/>
      <c r="AS52" s="3"/>
      <c r="AT52" s="3"/>
      <c r="AU52" s="3"/>
      <c r="AV52" s="3"/>
      <c r="AW52" s="3"/>
      <c r="AX52" s="3"/>
      <c r="AY52" s="3"/>
      <c r="AZ52" s="3"/>
    </row>
    <row r="53" spans="1:52" ht="21">
      <c r="A53" s="1"/>
      <c r="B53" s="1"/>
      <c r="C53" s="2"/>
      <c r="D53" s="2"/>
      <c r="E53" s="3"/>
      <c r="F53" s="3"/>
      <c r="G53" s="3"/>
      <c r="H53" s="4"/>
      <c r="I53" s="3"/>
      <c r="J53" s="3"/>
      <c r="K53" s="3"/>
      <c r="L53" s="3"/>
      <c r="M53" s="3"/>
      <c r="N53" s="3"/>
      <c r="O53" s="3"/>
      <c r="P53" s="3"/>
      <c r="Q53" s="3"/>
      <c r="R53" s="3"/>
      <c r="S53" s="3"/>
      <c r="T53" s="3"/>
      <c r="U53" s="3"/>
      <c r="V53" s="3"/>
      <c r="W53" s="3"/>
      <c r="X53" s="3"/>
      <c r="Y53" s="3"/>
      <c r="Z53" s="3"/>
      <c r="AB53" s="51">
        <v>50</v>
      </c>
      <c r="AC53" s="52">
        <f t="shared" si="1"/>
        <v>29.410218500520603</v>
      </c>
      <c r="AD53" s="3"/>
      <c r="AE53" s="3"/>
      <c r="AF53" s="3"/>
      <c r="AG53" s="3"/>
      <c r="AH53" s="3"/>
      <c r="AI53" s="3"/>
      <c r="AJ53" s="3"/>
      <c r="AK53" s="3"/>
      <c r="AL53" s="3"/>
      <c r="AM53" s="3"/>
      <c r="AN53" s="3"/>
      <c r="AO53" s="3"/>
      <c r="AP53" s="3"/>
      <c r="AQ53" s="3"/>
      <c r="AR53" s="3"/>
      <c r="AS53" s="3"/>
      <c r="AT53" s="3"/>
      <c r="AU53" s="3"/>
      <c r="AV53" s="3"/>
      <c r="AW53" s="3"/>
      <c r="AX53" s="3"/>
      <c r="AY53" s="3"/>
      <c r="AZ53" s="3"/>
    </row>
    <row r="54" spans="1:52" ht="21">
      <c r="A54" s="1"/>
      <c r="B54" s="1"/>
      <c r="C54" s="2"/>
      <c r="D54" s="2"/>
      <c r="E54" s="3"/>
      <c r="F54" s="3"/>
      <c r="G54" s="3"/>
      <c r="H54" s="3"/>
      <c r="I54" s="3"/>
      <c r="J54" s="3"/>
      <c r="K54" s="3"/>
      <c r="L54" s="3"/>
      <c r="M54" s="3"/>
      <c r="N54" s="3"/>
      <c r="O54" s="3"/>
      <c r="P54" s="3"/>
      <c r="Q54" s="3"/>
      <c r="R54" s="3"/>
      <c r="S54" s="3"/>
      <c r="T54" s="3"/>
      <c r="U54" s="3"/>
      <c r="V54" s="3"/>
      <c r="W54" s="3"/>
      <c r="X54" s="3"/>
      <c r="Y54" s="3"/>
      <c r="Z54" s="3"/>
      <c r="AB54" s="51">
        <v>51</v>
      </c>
      <c r="AC54" s="52">
        <f t="shared" si="1"/>
        <v>29.41136382486534</v>
      </c>
      <c r="AD54" s="3"/>
      <c r="AE54" s="3"/>
      <c r="AF54" s="3"/>
      <c r="AG54" s="3"/>
      <c r="AH54" s="3"/>
      <c r="AI54" s="3"/>
      <c r="AJ54" s="3"/>
      <c r="AK54" s="3"/>
      <c r="AL54" s="3"/>
      <c r="AM54" s="3"/>
      <c r="AN54" s="3"/>
      <c r="AO54" s="3"/>
      <c r="AP54" s="3"/>
      <c r="AQ54" s="3"/>
      <c r="AR54" s="3"/>
      <c r="AS54" s="3"/>
      <c r="AT54" s="3"/>
      <c r="AU54" s="3"/>
      <c r="AV54" s="3"/>
      <c r="AW54" s="3"/>
      <c r="AX54" s="3"/>
      <c r="AY54" s="3"/>
      <c r="AZ54" s="3"/>
    </row>
    <row r="55" spans="1:52" ht="21">
      <c r="A55" s="1"/>
      <c r="B55" s="1"/>
      <c r="C55" s="2"/>
      <c r="D55" s="2"/>
      <c r="E55" s="3"/>
      <c r="F55" s="3"/>
      <c r="G55" s="3"/>
      <c r="H55" s="3"/>
      <c r="I55" s="3"/>
      <c r="J55" s="3"/>
      <c r="K55" s="3"/>
      <c r="L55" s="3"/>
      <c r="M55" s="3"/>
      <c r="N55" s="3"/>
      <c r="O55" s="3"/>
      <c r="P55" s="3"/>
      <c r="Q55" s="3"/>
      <c r="R55" s="3"/>
      <c r="S55" s="3"/>
      <c r="T55" s="3"/>
      <c r="U55" s="3"/>
      <c r="V55" s="3"/>
      <c r="W55" s="3"/>
      <c r="X55" s="3"/>
      <c r="Y55" s="3"/>
      <c r="Z55" s="3"/>
      <c r="AB55" s="51">
        <v>52</v>
      </c>
      <c r="AC55" s="52">
        <f t="shared" si="1"/>
        <v>29.412375042179004</v>
      </c>
      <c r="AD55" s="3"/>
      <c r="AE55" s="3"/>
      <c r="AF55" s="3"/>
      <c r="AG55" s="3"/>
      <c r="AH55" s="3"/>
      <c r="AI55" s="3"/>
      <c r="AJ55" s="3"/>
      <c r="AK55" s="3"/>
      <c r="AL55" s="3"/>
      <c r="AM55" s="3"/>
      <c r="AN55" s="3"/>
      <c r="AO55" s="3"/>
      <c r="AP55" s="3"/>
      <c r="AQ55" s="3"/>
      <c r="AR55" s="3"/>
      <c r="AS55" s="3"/>
      <c r="AT55" s="3"/>
      <c r="AU55" s="3"/>
      <c r="AV55" s="3"/>
      <c r="AW55" s="3"/>
      <c r="AX55" s="3"/>
      <c r="AY55" s="3"/>
      <c r="AZ55" s="3"/>
    </row>
    <row r="56" spans="1:52" ht="21">
      <c r="A56" s="1"/>
      <c r="B56" s="1"/>
      <c r="C56" s="2"/>
      <c r="D56" s="2"/>
      <c r="E56" s="3"/>
      <c r="F56" s="3"/>
      <c r="G56" s="3"/>
      <c r="H56" s="3"/>
      <c r="I56" s="3"/>
      <c r="J56" s="3"/>
      <c r="K56" s="3"/>
      <c r="L56" s="3"/>
      <c r="M56" s="3"/>
      <c r="N56" s="3"/>
      <c r="O56" s="3"/>
      <c r="P56" s="3"/>
      <c r="Q56" s="3"/>
      <c r="R56" s="3"/>
      <c r="S56" s="3"/>
      <c r="T56" s="3"/>
      <c r="U56" s="3"/>
      <c r="V56" s="3"/>
      <c r="W56" s="3"/>
      <c r="X56" s="3"/>
      <c r="Y56" s="3"/>
      <c r="Z56" s="3"/>
      <c r="AB56" s="51">
        <v>53</v>
      </c>
      <c r="AC56" s="52">
        <f t="shared" si="1"/>
        <v>29.41326785517137</v>
      </c>
      <c r="AD56" s="3"/>
      <c r="AE56" s="3"/>
      <c r="AF56" s="3"/>
      <c r="AG56" s="3"/>
      <c r="AH56" s="3"/>
      <c r="AI56" s="3"/>
      <c r="AJ56" s="3"/>
      <c r="AK56" s="3"/>
      <c r="AL56" s="3"/>
      <c r="AM56" s="3"/>
      <c r="AN56" s="3"/>
      <c r="AO56" s="3"/>
      <c r="AP56" s="3"/>
      <c r="AQ56" s="3"/>
      <c r="AR56" s="3"/>
      <c r="AS56" s="3"/>
      <c r="AT56" s="3"/>
      <c r="AU56" s="3"/>
      <c r="AV56" s="3"/>
      <c r="AW56" s="3"/>
      <c r="AX56" s="3"/>
      <c r="AY56" s="3"/>
      <c r="AZ56" s="3"/>
    </row>
    <row r="57" spans="1:52" ht="21">
      <c r="A57" s="1"/>
      <c r="B57" s="1"/>
      <c r="C57" s="2"/>
      <c r="D57" s="2"/>
      <c r="E57" s="3"/>
      <c r="F57" s="3"/>
      <c r="G57" s="3"/>
      <c r="H57" s="3"/>
      <c r="I57" s="3"/>
      <c r="J57" s="3"/>
      <c r="K57" s="3"/>
      <c r="L57" s="3"/>
      <c r="M57" s="3"/>
      <c r="N57" s="3"/>
      <c r="O57" s="3"/>
      <c r="P57" s="3"/>
      <c r="Q57" s="3"/>
      <c r="R57" s="3"/>
      <c r="S57" s="3"/>
      <c r="T57" s="3"/>
      <c r="U57" s="3"/>
      <c r="V57" s="3"/>
      <c r="W57" s="3"/>
      <c r="X57" s="3"/>
      <c r="Y57" s="3"/>
      <c r="Z57" s="3"/>
      <c r="AB57" s="51">
        <v>54</v>
      </c>
      <c r="AC57" s="52">
        <f t="shared" si="1"/>
        <v>29.414056127908157</v>
      </c>
      <c r="AD57" s="3"/>
      <c r="AE57" s="3"/>
      <c r="AF57" s="3"/>
      <c r="AG57" s="3"/>
      <c r="AH57" s="3"/>
      <c r="AI57" s="3"/>
      <c r="AJ57" s="3"/>
      <c r="AK57" s="3"/>
      <c r="AL57" s="3"/>
      <c r="AM57" s="3"/>
      <c r="AN57" s="3"/>
      <c r="AO57" s="3"/>
      <c r="AP57" s="3"/>
      <c r="AQ57" s="3"/>
      <c r="AR57" s="3"/>
      <c r="AS57" s="3"/>
      <c r="AT57" s="3"/>
      <c r="AU57" s="3"/>
      <c r="AV57" s="3"/>
      <c r="AW57" s="3"/>
      <c r="AX57" s="3"/>
      <c r="AY57" s="3"/>
      <c r="AZ57" s="3"/>
    </row>
    <row r="58" spans="1:52" ht="21">
      <c r="A58" s="1"/>
      <c r="B58" s="1"/>
      <c r="C58" s="1"/>
      <c r="D58" s="3"/>
      <c r="E58" s="3"/>
      <c r="F58" s="3"/>
      <c r="G58" s="3"/>
      <c r="H58" s="3"/>
      <c r="I58" s="3"/>
      <c r="J58" s="3"/>
      <c r="K58" s="3"/>
      <c r="L58" s="3"/>
      <c r="M58" s="3"/>
      <c r="N58" s="3"/>
      <c r="O58" s="3"/>
      <c r="P58" s="3"/>
      <c r="Q58" s="3"/>
      <c r="R58" s="3"/>
      <c r="S58" s="3"/>
      <c r="T58" s="3"/>
      <c r="U58" s="3"/>
      <c r="V58" s="3"/>
      <c r="W58" s="3"/>
      <c r="X58" s="3"/>
      <c r="Y58" s="3"/>
      <c r="Z58" s="3"/>
      <c r="AB58" s="51">
        <v>55</v>
      </c>
      <c r="AC58" s="52">
        <f t="shared" si="1"/>
        <v>29.414752101099502</v>
      </c>
      <c r="AD58" s="3"/>
      <c r="AE58" s="3"/>
      <c r="AF58" s="3"/>
      <c r="AG58" s="3"/>
      <c r="AH58" s="3"/>
      <c r="AI58" s="3"/>
      <c r="AJ58" s="3"/>
      <c r="AK58" s="3"/>
      <c r="AL58" s="3"/>
      <c r="AM58" s="3"/>
      <c r="AN58" s="3"/>
      <c r="AO58" s="3"/>
      <c r="AP58" s="3"/>
      <c r="AQ58" s="3"/>
      <c r="AR58" s="3"/>
      <c r="AS58" s="3"/>
      <c r="AT58" s="3"/>
      <c r="AU58" s="3"/>
      <c r="AV58" s="3"/>
      <c r="AW58" s="3"/>
      <c r="AX58" s="3"/>
      <c r="AY58" s="3"/>
      <c r="AZ58" s="3"/>
    </row>
    <row r="59" spans="1:52" ht="21">
      <c r="A59" s="1"/>
      <c r="B59" s="1"/>
      <c r="C59" s="1"/>
      <c r="D59" s="3"/>
      <c r="E59" s="3"/>
      <c r="F59" s="3"/>
      <c r="G59" s="3"/>
      <c r="H59" s="3"/>
      <c r="I59" s="3"/>
      <c r="J59" s="3"/>
      <c r="K59" s="3"/>
      <c r="L59" s="3"/>
      <c r="M59" s="3"/>
      <c r="N59" s="3"/>
      <c r="O59" s="3"/>
      <c r="P59" s="3"/>
      <c r="Q59" s="3"/>
      <c r="R59" s="3"/>
      <c r="S59" s="3"/>
      <c r="T59" s="3"/>
      <c r="U59" s="3"/>
      <c r="V59" s="3"/>
      <c r="W59" s="3"/>
      <c r="X59" s="3"/>
      <c r="Y59" s="3"/>
      <c r="Z59" s="3"/>
      <c r="AB59" s="51">
        <v>56</v>
      </c>
      <c r="AC59" s="52">
        <f t="shared" si="1"/>
        <v>29.415366582180049</v>
      </c>
      <c r="AD59" s="3"/>
      <c r="AE59" s="3"/>
      <c r="AF59" s="3"/>
      <c r="AG59" s="3"/>
      <c r="AH59" s="3"/>
      <c r="AI59" s="3"/>
      <c r="AJ59" s="3"/>
      <c r="AK59" s="3"/>
      <c r="AL59" s="3"/>
      <c r="AM59" s="3"/>
      <c r="AN59" s="3"/>
      <c r="AO59" s="3"/>
      <c r="AP59" s="3"/>
      <c r="AQ59" s="3"/>
      <c r="AR59" s="3"/>
      <c r="AS59" s="3"/>
      <c r="AT59" s="3"/>
      <c r="AU59" s="3"/>
      <c r="AV59" s="3"/>
      <c r="AW59" s="3"/>
      <c r="AX59" s="3"/>
      <c r="AY59" s="3"/>
      <c r="AZ59" s="3"/>
    </row>
    <row r="60" spans="1:52" ht="21">
      <c r="A60" s="1"/>
      <c r="B60" s="1"/>
      <c r="C60" s="2"/>
      <c r="D60" s="2"/>
      <c r="E60" s="3"/>
      <c r="F60" s="3"/>
      <c r="G60" s="3"/>
      <c r="H60" s="3"/>
      <c r="I60" s="3"/>
      <c r="J60" s="3"/>
      <c r="K60" s="3"/>
      <c r="L60" s="3"/>
      <c r="M60" s="3"/>
      <c r="N60" s="3"/>
      <c r="O60" s="3"/>
      <c r="P60" s="3"/>
      <c r="Q60" s="3"/>
      <c r="R60" s="3"/>
      <c r="S60" s="3"/>
      <c r="T60" s="3"/>
      <c r="U60" s="3"/>
      <c r="V60" s="3"/>
      <c r="W60" s="3"/>
      <c r="X60" s="3"/>
      <c r="Y60" s="3"/>
      <c r="Z60" s="3"/>
      <c r="AB60" s="51">
        <v>57</v>
      </c>
      <c r="AC60" s="52">
        <f t="shared" si="1"/>
        <v>29.415909113132457</v>
      </c>
      <c r="AD60" s="3"/>
      <c r="AE60" s="3"/>
      <c r="AF60" s="3"/>
      <c r="AG60" s="3"/>
      <c r="AH60" s="3"/>
      <c r="AI60" s="3"/>
      <c r="AJ60" s="3"/>
      <c r="AK60" s="3"/>
      <c r="AL60" s="3"/>
      <c r="AM60" s="3"/>
      <c r="AN60" s="3"/>
      <c r="AO60" s="3"/>
      <c r="AP60" s="3"/>
      <c r="AQ60" s="3"/>
      <c r="AR60" s="3"/>
      <c r="AS60" s="3"/>
      <c r="AT60" s="3"/>
      <c r="AU60" s="3"/>
      <c r="AV60" s="3"/>
      <c r="AW60" s="3"/>
      <c r="AX60" s="3"/>
      <c r="AY60" s="3"/>
      <c r="AZ60" s="3"/>
    </row>
    <row r="61" spans="1:52" ht="21">
      <c r="A61" s="1"/>
      <c r="B61" s="1"/>
      <c r="C61" s="2"/>
      <c r="D61" s="2"/>
      <c r="E61" s="3"/>
      <c r="F61" s="3"/>
      <c r="G61" s="3"/>
      <c r="H61" s="3"/>
      <c r="I61" s="3"/>
      <c r="J61" s="3"/>
      <c r="K61" s="3"/>
      <c r="L61" s="3"/>
      <c r="M61" s="3"/>
      <c r="N61" s="3"/>
      <c r="O61" s="3"/>
      <c r="P61" s="3"/>
      <c r="Q61" s="3"/>
      <c r="R61" s="3"/>
      <c r="S61" s="3"/>
      <c r="T61" s="3"/>
      <c r="U61" s="3"/>
      <c r="V61" s="3"/>
      <c r="W61" s="3"/>
      <c r="X61" s="3"/>
      <c r="Y61" s="3"/>
      <c r="Z61" s="3"/>
      <c r="AB61" s="51">
        <v>58</v>
      </c>
      <c r="AC61" s="52">
        <f t="shared" si="1"/>
        <v>29.416388118660276</v>
      </c>
      <c r="AD61" s="3"/>
      <c r="AE61" s="3"/>
      <c r="AF61" s="3"/>
      <c r="AG61" s="3"/>
      <c r="AH61" s="3"/>
      <c r="AI61" s="3"/>
      <c r="AJ61" s="3"/>
      <c r="AK61" s="3"/>
      <c r="AL61" s="3"/>
      <c r="AM61" s="3"/>
      <c r="AN61" s="3"/>
      <c r="AO61" s="3"/>
      <c r="AP61" s="3"/>
      <c r="AQ61" s="3"/>
      <c r="AR61" s="3"/>
      <c r="AS61" s="3"/>
      <c r="AT61" s="3"/>
      <c r="AU61" s="3"/>
      <c r="AV61" s="3"/>
      <c r="AW61" s="3"/>
      <c r="AX61" s="3"/>
      <c r="AY61" s="3"/>
      <c r="AZ61" s="3"/>
    </row>
    <row r="62" spans="1:52" ht="21">
      <c r="A62" s="1"/>
      <c r="B62" s="1"/>
      <c r="C62" s="2"/>
      <c r="D62" s="2"/>
      <c r="E62" s="3"/>
      <c r="F62" s="3"/>
      <c r="G62" s="3"/>
      <c r="H62" s="3"/>
      <c r="I62" s="3"/>
      <c r="J62" s="3"/>
      <c r="K62" s="3"/>
      <c r="L62" s="3"/>
      <c r="M62" s="3"/>
      <c r="N62" s="3"/>
      <c r="O62" s="3"/>
      <c r="P62" s="3"/>
      <c r="Q62" s="3"/>
      <c r="R62" s="3"/>
      <c r="S62" s="3"/>
      <c r="T62" s="3"/>
      <c r="U62" s="3"/>
      <c r="V62" s="3"/>
      <c r="W62" s="3"/>
      <c r="X62" s="3"/>
      <c r="Y62" s="3"/>
      <c r="Z62" s="3"/>
      <c r="AB62" s="51">
        <v>59</v>
      </c>
      <c r="AC62" s="52">
        <f t="shared" si="1"/>
        <v>29.416811037011129</v>
      </c>
      <c r="AD62" s="3"/>
      <c r="AE62" s="3"/>
      <c r="AF62" s="3"/>
      <c r="AG62" s="3"/>
      <c r="AH62" s="3"/>
      <c r="AI62" s="3"/>
      <c r="AJ62" s="3"/>
      <c r="AK62" s="3"/>
      <c r="AL62" s="3"/>
      <c r="AM62" s="3"/>
      <c r="AN62" s="3"/>
      <c r="AO62" s="3"/>
      <c r="AP62" s="3"/>
      <c r="AQ62" s="3"/>
      <c r="AR62" s="3"/>
      <c r="AS62" s="3"/>
      <c r="AT62" s="3"/>
      <c r="AU62" s="3"/>
      <c r="AV62" s="3"/>
      <c r="AW62" s="3"/>
      <c r="AX62" s="3"/>
      <c r="AY62" s="3"/>
      <c r="AZ62" s="3"/>
    </row>
    <row r="63" spans="1:52" ht="21">
      <c r="A63" s="1"/>
      <c r="B63" s="1"/>
      <c r="C63" s="2"/>
      <c r="D63" s="2"/>
      <c r="E63" s="3"/>
      <c r="F63" s="3"/>
      <c r="G63" s="3"/>
      <c r="H63" s="3"/>
      <c r="I63" s="3"/>
      <c r="J63" s="3"/>
      <c r="K63" s="3"/>
      <c r="L63" s="3"/>
      <c r="M63" s="3"/>
      <c r="N63" s="3"/>
      <c r="O63" s="3"/>
      <c r="P63" s="3"/>
      <c r="Q63" s="3"/>
      <c r="R63" s="3"/>
      <c r="S63" s="3"/>
      <c r="T63" s="3"/>
      <c r="U63" s="3"/>
      <c r="V63" s="3"/>
      <c r="W63" s="3"/>
      <c r="X63" s="3"/>
      <c r="Y63" s="3"/>
      <c r="Z63" s="3"/>
      <c r="AB63" s="51">
        <v>60</v>
      </c>
      <c r="AC63" s="52">
        <f t="shared" si="1"/>
        <v>29.417184435481712</v>
      </c>
      <c r="AD63" s="3"/>
      <c r="AE63" s="3"/>
      <c r="AF63" s="3"/>
      <c r="AG63" s="3"/>
      <c r="AH63" s="3"/>
      <c r="AI63" s="3"/>
      <c r="AJ63" s="3"/>
      <c r="AK63" s="3"/>
      <c r="AL63" s="3"/>
      <c r="AM63" s="3"/>
      <c r="AN63" s="3"/>
      <c r="AO63" s="3"/>
      <c r="AP63" s="3"/>
      <c r="AQ63" s="3"/>
      <c r="AR63" s="3"/>
      <c r="AS63" s="3"/>
      <c r="AT63" s="3"/>
      <c r="AU63" s="3"/>
      <c r="AV63" s="3"/>
      <c r="AW63" s="3"/>
      <c r="AX63" s="3"/>
      <c r="AY63" s="3"/>
      <c r="AZ63" s="3"/>
    </row>
    <row r="64" spans="1:52">
      <c r="A64" s="1"/>
      <c r="B64" s="1"/>
      <c r="C64" s="2"/>
      <c r="D64" s="2"/>
      <c r="E64" s="3"/>
      <c r="F64" s="3"/>
      <c r="G64" s="3"/>
      <c r="H64" s="3"/>
      <c r="I64" s="3"/>
      <c r="J64" s="3"/>
      <c r="K64" s="3"/>
      <c r="L64" s="3"/>
      <c r="M64" s="3"/>
      <c r="N64" s="3"/>
      <c r="O64" s="3"/>
      <c r="P64" s="3"/>
      <c r="Q64" s="3"/>
      <c r="R64" s="3"/>
      <c r="S64" s="3"/>
      <c r="T64" s="3"/>
      <c r="U64" s="3"/>
      <c r="V64" s="3"/>
      <c r="W64" s="3"/>
      <c r="X64" s="3"/>
      <c r="Y64" s="3"/>
      <c r="Z64" s="3"/>
      <c r="AC64" s="3"/>
      <c r="AD64" s="3"/>
      <c r="AE64" s="3"/>
      <c r="AF64" s="3"/>
      <c r="AG64" s="3"/>
      <c r="AH64" s="3"/>
      <c r="AI64" s="3"/>
      <c r="AJ64" s="3"/>
      <c r="AK64" s="3"/>
      <c r="AL64" s="3"/>
      <c r="AM64" s="3"/>
      <c r="AN64" s="3"/>
      <c r="AO64" s="3"/>
      <c r="AP64" s="3"/>
      <c r="AQ64" s="3"/>
      <c r="AR64" s="3"/>
      <c r="AS64" s="3"/>
      <c r="AT64" s="3"/>
      <c r="AU64" s="3"/>
      <c r="AV64" s="3"/>
      <c r="AW64" s="3"/>
      <c r="AX64" s="3"/>
      <c r="AY64" s="3"/>
      <c r="AZ64" s="3"/>
    </row>
    <row r="65" spans="1:52">
      <c r="A65" s="1"/>
      <c r="B65" s="1"/>
      <c r="C65" s="2"/>
      <c r="D65" s="2"/>
      <c r="E65" s="3"/>
      <c r="F65" s="3"/>
      <c r="G65" s="3"/>
      <c r="H65" s="3"/>
      <c r="I65" s="3"/>
      <c r="J65" s="3"/>
      <c r="K65" s="3"/>
      <c r="L65" s="3"/>
      <c r="M65" s="3"/>
      <c r="N65" s="3"/>
      <c r="O65" s="3"/>
      <c r="P65" s="3"/>
      <c r="Q65" s="3"/>
      <c r="R65" s="3"/>
      <c r="S65" s="3"/>
      <c r="T65" s="3"/>
      <c r="U65" s="3"/>
      <c r="V65" s="3"/>
      <c r="W65" s="3"/>
      <c r="X65" s="3"/>
      <c r="Y65" s="3"/>
      <c r="Z65" s="3"/>
      <c r="AC65" s="3"/>
      <c r="AD65" s="3"/>
      <c r="AE65" s="3"/>
      <c r="AF65" s="3"/>
      <c r="AG65" s="3"/>
      <c r="AH65" s="3"/>
      <c r="AI65" s="3"/>
      <c r="AJ65" s="3"/>
      <c r="AK65" s="3"/>
      <c r="AL65" s="3"/>
      <c r="AM65" s="3"/>
      <c r="AN65" s="3"/>
      <c r="AO65" s="3"/>
      <c r="AP65" s="3"/>
      <c r="AQ65" s="3"/>
      <c r="AR65" s="3"/>
      <c r="AS65" s="3"/>
      <c r="AT65" s="3"/>
      <c r="AU65" s="3"/>
      <c r="AV65" s="3"/>
      <c r="AW65" s="3"/>
      <c r="AX65" s="3"/>
      <c r="AY65" s="3"/>
      <c r="AZ65" s="3"/>
    </row>
    <row r="66" spans="1:52">
      <c r="A66" s="1"/>
      <c r="B66" s="1"/>
      <c r="C66" s="2"/>
      <c r="D66" s="2"/>
      <c r="E66" s="3"/>
      <c r="F66" s="3"/>
      <c r="G66" s="3"/>
      <c r="H66" s="3"/>
      <c r="I66" s="3"/>
      <c r="J66" s="3"/>
      <c r="K66" s="3"/>
      <c r="L66" s="3"/>
      <c r="M66" s="3"/>
      <c r="N66" s="3"/>
      <c r="O66" s="3"/>
      <c r="P66" s="3"/>
      <c r="Q66" s="3"/>
      <c r="R66" s="3"/>
      <c r="S66" s="3"/>
      <c r="T66" s="3"/>
      <c r="U66" s="3"/>
      <c r="V66" s="3"/>
      <c r="W66" s="3"/>
      <c r="X66" s="3"/>
      <c r="Y66" s="3"/>
      <c r="Z66" s="3"/>
      <c r="AC66" s="3"/>
      <c r="AD66" s="3"/>
      <c r="AE66" s="3"/>
      <c r="AF66" s="3"/>
      <c r="AG66" s="3"/>
      <c r="AH66" s="3"/>
      <c r="AI66" s="3"/>
      <c r="AJ66" s="3"/>
      <c r="AK66" s="3"/>
      <c r="AL66" s="3"/>
      <c r="AM66" s="3"/>
      <c r="AN66" s="3"/>
      <c r="AO66" s="3"/>
      <c r="AP66" s="3"/>
      <c r="AQ66" s="3"/>
      <c r="AR66" s="3"/>
      <c r="AS66" s="3"/>
      <c r="AT66" s="3"/>
      <c r="AU66" s="3"/>
      <c r="AV66" s="3"/>
      <c r="AW66" s="3"/>
      <c r="AX66" s="3"/>
      <c r="AY66" s="3"/>
      <c r="AZ66" s="3"/>
    </row>
    <row r="67" spans="1:52">
      <c r="A67" s="1"/>
      <c r="B67" s="1"/>
      <c r="C67" s="2"/>
      <c r="D67" s="2"/>
      <c r="E67" s="3"/>
      <c r="F67" s="3"/>
      <c r="G67" s="3"/>
      <c r="H67" s="3"/>
      <c r="I67" s="3"/>
      <c r="J67" s="3"/>
      <c r="K67" s="3"/>
      <c r="L67" s="3"/>
      <c r="M67" s="3"/>
      <c r="N67" s="3"/>
      <c r="O67" s="3"/>
      <c r="P67" s="3"/>
      <c r="Q67" s="3"/>
      <c r="R67" s="3"/>
      <c r="S67" s="3"/>
      <c r="T67" s="3"/>
      <c r="U67" s="3"/>
      <c r="V67" s="3"/>
      <c r="W67" s="3"/>
      <c r="X67" s="3"/>
      <c r="Y67" s="3"/>
      <c r="Z67" s="3"/>
      <c r="AA67" s="48"/>
      <c r="AB67" s="3"/>
      <c r="AC67" s="3"/>
      <c r="AD67" s="3"/>
      <c r="AE67" s="3"/>
      <c r="AF67" s="3"/>
      <c r="AG67" s="3"/>
      <c r="AH67" s="3"/>
      <c r="AI67" s="3"/>
      <c r="AJ67" s="3"/>
      <c r="AK67" s="3"/>
      <c r="AL67" s="3"/>
      <c r="AM67" s="3"/>
      <c r="AN67" s="3"/>
      <c r="AO67" s="3"/>
      <c r="AP67" s="3"/>
      <c r="AQ67" s="3"/>
      <c r="AR67" s="3"/>
      <c r="AS67" s="3"/>
      <c r="AT67" s="3"/>
      <c r="AU67" s="3"/>
      <c r="AV67" s="3"/>
      <c r="AW67" s="3"/>
      <c r="AX67" s="3"/>
      <c r="AY67" s="3"/>
      <c r="AZ67" s="3"/>
    </row>
    <row r="68" spans="1:52">
      <c r="A68" s="1"/>
      <c r="B68" s="1"/>
      <c r="C68" s="2"/>
      <c r="D68" s="2"/>
      <c r="E68" s="3"/>
      <c r="F68" s="3"/>
      <c r="G68" s="3"/>
      <c r="H68" s="3"/>
      <c r="I68" s="3"/>
      <c r="J68" s="3"/>
      <c r="K68" s="3"/>
      <c r="L68" s="3"/>
      <c r="M68" s="3"/>
      <c r="N68" s="3"/>
      <c r="O68" s="3"/>
      <c r="P68" s="3"/>
      <c r="Q68" s="3"/>
      <c r="R68" s="3"/>
      <c r="S68" s="3"/>
      <c r="T68" s="3"/>
      <c r="U68" s="3"/>
      <c r="V68" s="3"/>
      <c r="W68" s="3"/>
      <c r="X68" s="3"/>
      <c r="Y68" s="3"/>
      <c r="Z68" s="3"/>
      <c r="AA68" s="3"/>
      <c r="AB68" s="3"/>
      <c r="AC68" s="3"/>
      <c r="AD68" s="3"/>
      <c r="AE68" s="3"/>
      <c r="AF68" s="3"/>
      <c r="AG68" s="3"/>
      <c r="AH68" s="3"/>
      <c r="AI68" s="3"/>
      <c r="AJ68" s="3"/>
      <c r="AK68" s="3"/>
      <c r="AL68" s="3"/>
      <c r="AM68" s="3"/>
      <c r="AN68" s="3"/>
      <c r="AO68" s="3"/>
      <c r="AP68" s="3"/>
      <c r="AQ68" s="3"/>
      <c r="AR68" s="3"/>
      <c r="AS68" s="3"/>
      <c r="AT68" s="3"/>
      <c r="AU68" s="3"/>
      <c r="AV68" s="3"/>
      <c r="AW68" s="3"/>
      <c r="AX68" s="3"/>
      <c r="AY68" s="3"/>
      <c r="AZ68" s="3"/>
    </row>
    <row r="69" spans="1:52">
      <c r="A69" s="1"/>
      <c r="B69" s="1"/>
      <c r="C69" s="2"/>
      <c r="D69" s="2"/>
      <c r="E69" s="3"/>
      <c r="F69" s="3"/>
      <c r="G69" s="3"/>
      <c r="H69" s="3"/>
      <c r="I69" s="3"/>
      <c r="J69" s="3"/>
      <c r="K69" s="3"/>
      <c r="L69" s="3"/>
      <c r="M69" s="3"/>
      <c r="N69" s="3"/>
      <c r="O69" s="3"/>
      <c r="P69" s="3"/>
      <c r="Q69" s="3"/>
      <c r="R69" s="3"/>
      <c r="S69" s="3"/>
      <c r="T69" s="3"/>
      <c r="U69" s="3"/>
      <c r="V69" s="3"/>
      <c r="W69" s="3"/>
      <c r="X69" s="3"/>
      <c r="Y69" s="3"/>
      <c r="Z69" s="3"/>
      <c r="AA69" s="3"/>
      <c r="AB69" s="3"/>
      <c r="AC69" s="3"/>
      <c r="AD69" s="3"/>
      <c r="AE69" s="3"/>
      <c r="AF69" s="3"/>
      <c r="AG69" s="3"/>
      <c r="AH69" s="3"/>
      <c r="AI69" s="3"/>
      <c r="AJ69" s="3"/>
      <c r="AK69" s="3"/>
      <c r="AL69" s="3"/>
      <c r="AM69" s="3"/>
      <c r="AN69" s="3"/>
      <c r="AO69" s="3"/>
      <c r="AP69" s="3"/>
      <c r="AQ69" s="3"/>
      <c r="AR69" s="3"/>
      <c r="AS69" s="3"/>
      <c r="AT69" s="3"/>
      <c r="AU69" s="3"/>
      <c r="AV69" s="3"/>
      <c r="AW69" s="3"/>
      <c r="AX69" s="3"/>
      <c r="AY69" s="3"/>
      <c r="AZ69" s="3"/>
    </row>
    <row r="70" spans="1:52">
      <c r="A70" s="1"/>
      <c r="B70" s="1"/>
      <c r="C70" s="2"/>
      <c r="D70" s="2"/>
      <c r="E70" s="3"/>
      <c r="F70" s="3"/>
      <c r="G70" s="3"/>
      <c r="H70" s="3"/>
      <c r="I70" s="3"/>
      <c r="J70" s="3"/>
      <c r="K70" s="3"/>
      <c r="L70" s="3"/>
      <c r="M70" s="3"/>
      <c r="N70" s="3"/>
      <c r="O70" s="3"/>
      <c r="P70" s="3"/>
      <c r="Q70" s="3"/>
      <c r="R70" s="3"/>
      <c r="S70" s="3"/>
      <c r="T70" s="3"/>
      <c r="U70" s="3"/>
      <c r="V70" s="3"/>
      <c r="W70" s="3"/>
      <c r="X70" s="3"/>
      <c r="Y70" s="3"/>
      <c r="Z70" s="3"/>
      <c r="AA70" s="3"/>
      <c r="AB70" s="3"/>
      <c r="AC70" s="3"/>
      <c r="AD70" s="3"/>
      <c r="AE70" s="3"/>
      <c r="AF70" s="3"/>
      <c r="AG70" s="3"/>
      <c r="AH70" s="3"/>
      <c r="AI70" s="3"/>
      <c r="AJ70" s="3"/>
      <c r="AK70" s="3"/>
      <c r="AL70" s="3"/>
      <c r="AM70" s="3"/>
      <c r="AN70" s="3"/>
      <c r="AO70" s="3"/>
      <c r="AP70" s="3"/>
      <c r="AQ70" s="3"/>
      <c r="AR70" s="3"/>
      <c r="AS70" s="3"/>
      <c r="AT70" s="3"/>
      <c r="AU70" s="3"/>
      <c r="AV70" s="3"/>
      <c r="AW70" s="3"/>
      <c r="AX70" s="3"/>
      <c r="AY70" s="3"/>
      <c r="AZ70" s="3"/>
    </row>
    <row r="71" spans="1:52">
      <c r="A71" s="1"/>
      <c r="B71" s="1"/>
      <c r="C71" s="2"/>
      <c r="D71" s="2"/>
      <c r="E71" s="3"/>
      <c r="F71" s="3"/>
      <c r="G71" s="3"/>
      <c r="H71" s="3"/>
      <c r="I71" s="3"/>
      <c r="J71" s="3"/>
      <c r="K71" s="3"/>
      <c r="L71" s="3"/>
      <c r="M71" s="3"/>
      <c r="N71" s="3"/>
      <c r="O71" s="3"/>
      <c r="P71" s="3"/>
      <c r="Q71" s="3"/>
      <c r="R71" s="3"/>
      <c r="S71" s="3"/>
      <c r="T71" s="3"/>
      <c r="U71" s="3"/>
      <c r="V71" s="3"/>
      <c r="W71" s="3"/>
      <c r="X71" s="3"/>
      <c r="Y71" s="3"/>
      <c r="Z71" s="3"/>
      <c r="AA71" s="3"/>
      <c r="AB71" s="3"/>
      <c r="AC71" s="3"/>
      <c r="AD71" s="3"/>
      <c r="AE71" s="3"/>
      <c r="AF71" s="3"/>
      <c r="AG71" s="3"/>
      <c r="AH71" s="3"/>
      <c r="AI71" s="3"/>
      <c r="AJ71" s="3"/>
      <c r="AK71" s="3"/>
      <c r="AL71" s="3"/>
      <c r="AM71" s="3"/>
      <c r="AN71" s="3"/>
      <c r="AO71" s="3"/>
      <c r="AP71" s="3"/>
      <c r="AQ71" s="3"/>
      <c r="AR71" s="3"/>
      <c r="AS71" s="3"/>
      <c r="AT71" s="3"/>
      <c r="AU71" s="3"/>
      <c r="AV71" s="3"/>
      <c r="AW71" s="3"/>
      <c r="AX71" s="3"/>
      <c r="AY71" s="3"/>
      <c r="AZ71" s="3"/>
    </row>
    <row r="72" spans="1:52">
      <c r="A72" s="1"/>
      <c r="B72" s="1"/>
      <c r="C72" s="2"/>
      <c r="D72" s="2"/>
      <c r="E72" s="3"/>
      <c r="F72" s="3"/>
      <c r="G72" s="3"/>
      <c r="H72" s="3"/>
      <c r="I72" s="3"/>
      <c r="J72" s="3"/>
      <c r="K72" s="3"/>
      <c r="L72" s="3"/>
      <c r="M72" s="3"/>
      <c r="N72" s="3"/>
      <c r="O72" s="3"/>
      <c r="P72" s="3"/>
      <c r="Q72" s="3"/>
      <c r="R72" s="3"/>
      <c r="S72" s="3"/>
      <c r="T72" s="3"/>
      <c r="U72" s="3"/>
      <c r="V72" s="3"/>
      <c r="W72" s="3"/>
      <c r="X72" s="3"/>
      <c r="Y72" s="3"/>
      <c r="Z72" s="3"/>
      <c r="AA72" s="3"/>
      <c r="AB72" s="3"/>
      <c r="AC72" s="3"/>
      <c r="AD72" s="3"/>
      <c r="AE72" s="3"/>
      <c r="AF72" s="3"/>
      <c r="AG72" s="3"/>
      <c r="AH72" s="3"/>
      <c r="AI72" s="3"/>
      <c r="AJ72" s="3"/>
      <c r="AK72" s="3"/>
      <c r="AL72" s="3"/>
      <c r="AM72" s="3"/>
      <c r="AN72" s="3"/>
      <c r="AO72" s="3"/>
      <c r="AP72" s="3"/>
      <c r="AQ72" s="3"/>
      <c r="AR72" s="3"/>
      <c r="AS72" s="3"/>
      <c r="AT72" s="3"/>
      <c r="AU72" s="3"/>
      <c r="AV72" s="3"/>
      <c r="AW72" s="3"/>
      <c r="AX72" s="3"/>
      <c r="AY72" s="3"/>
      <c r="AZ72" s="3"/>
    </row>
    <row r="73" spans="1:52">
      <c r="A73" s="1"/>
      <c r="B73" s="1"/>
      <c r="C73" s="2"/>
      <c r="D73" s="2"/>
      <c r="E73" s="3"/>
      <c r="F73" s="3"/>
      <c r="G73" s="3"/>
      <c r="H73" s="3"/>
      <c r="I73" s="3"/>
      <c r="J73" s="3"/>
      <c r="K73" s="3"/>
      <c r="L73" s="3"/>
      <c r="M73" s="3"/>
      <c r="N73" s="3"/>
      <c r="O73" s="3"/>
      <c r="P73" s="3"/>
      <c r="Q73" s="3"/>
      <c r="R73" s="3"/>
      <c r="S73" s="3"/>
      <c r="T73" s="3"/>
      <c r="U73" s="3"/>
      <c r="V73" s="3"/>
      <c r="W73" s="3"/>
      <c r="X73" s="3"/>
      <c r="Y73" s="3"/>
      <c r="Z73" s="3"/>
      <c r="AA73" s="3"/>
      <c r="AB73" s="3"/>
      <c r="AC73" s="3"/>
      <c r="AD73" s="3"/>
      <c r="AE73" s="3"/>
      <c r="AF73" s="3"/>
      <c r="AG73" s="3"/>
      <c r="AH73" s="3"/>
      <c r="AI73" s="3"/>
      <c r="AJ73" s="3"/>
      <c r="AK73" s="3"/>
      <c r="AL73" s="3"/>
      <c r="AM73" s="3"/>
      <c r="AN73" s="3"/>
      <c r="AO73" s="3"/>
      <c r="AP73" s="3"/>
      <c r="AQ73" s="3"/>
      <c r="AR73" s="3"/>
      <c r="AS73" s="3"/>
      <c r="AT73" s="3"/>
      <c r="AU73" s="3"/>
      <c r="AV73" s="3"/>
      <c r="AW73" s="3"/>
      <c r="AX73" s="3"/>
      <c r="AY73" s="3"/>
      <c r="AZ73" s="3"/>
    </row>
    <row r="74" spans="1:52">
      <c r="A74" s="1"/>
      <c r="B74" s="1"/>
      <c r="C74" s="2"/>
      <c r="D74" s="2"/>
      <c r="E74" s="3"/>
      <c r="F74" s="3"/>
      <c r="G74" s="3"/>
      <c r="H74" s="4"/>
      <c r="I74" s="3"/>
      <c r="J74" s="3"/>
      <c r="K74" s="3"/>
      <c r="L74" s="3"/>
      <c r="M74" s="3"/>
      <c r="N74" s="3"/>
      <c r="O74" s="3"/>
      <c r="P74" s="3"/>
      <c r="Q74" s="3"/>
      <c r="R74" s="3"/>
      <c r="S74" s="3"/>
      <c r="T74" s="3"/>
      <c r="U74" s="3"/>
      <c r="V74" s="3"/>
      <c r="W74" s="3"/>
      <c r="X74" s="3"/>
      <c r="Y74" s="3"/>
      <c r="Z74" s="3"/>
      <c r="AA74" s="3"/>
      <c r="AB74" s="3"/>
      <c r="AC74" s="3"/>
      <c r="AD74" s="3"/>
      <c r="AE74" s="3"/>
      <c r="AF74" s="3"/>
      <c r="AG74" s="3"/>
      <c r="AH74" s="3"/>
      <c r="AI74" s="3"/>
      <c r="AJ74" s="3"/>
      <c r="AK74" s="3"/>
      <c r="AL74" s="3"/>
      <c r="AM74" s="3"/>
      <c r="AN74" s="3"/>
      <c r="AO74" s="3"/>
      <c r="AP74" s="3"/>
      <c r="AQ74" s="3"/>
      <c r="AR74" s="3"/>
      <c r="AS74" s="3"/>
      <c r="AT74" s="3"/>
      <c r="AU74" s="3"/>
      <c r="AV74" s="3"/>
      <c r="AW74" s="3"/>
      <c r="AX74" s="3"/>
      <c r="AY74" s="3"/>
      <c r="AZ74" s="3"/>
    </row>
    <row r="75" spans="1:52">
      <c r="A75" s="1"/>
      <c r="B75" s="1"/>
      <c r="C75" s="2"/>
      <c r="D75" s="2"/>
      <c r="E75" s="3"/>
      <c r="F75" s="3"/>
      <c r="G75" s="3"/>
      <c r="H75" s="3"/>
      <c r="I75" s="3"/>
      <c r="J75" s="3"/>
      <c r="K75" s="3"/>
      <c r="L75" s="3"/>
      <c r="M75" s="3"/>
      <c r="N75" s="3"/>
      <c r="O75" s="3"/>
      <c r="P75" s="3"/>
      <c r="Q75" s="3"/>
      <c r="R75" s="3"/>
      <c r="S75" s="3"/>
      <c r="T75" s="3"/>
      <c r="U75" s="3"/>
      <c r="V75" s="3"/>
      <c r="W75" s="3"/>
      <c r="X75" s="3"/>
      <c r="Y75" s="3"/>
      <c r="Z75" s="3"/>
      <c r="AA75" s="3"/>
      <c r="AB75" s="3"/>
      <c r="AC75" s="3"/>
      <c r="AD75" s="3"/>
      <c r="AE75" s="3"/>
      <c r="AF75" s="3"/>
      <c r="AG75" s="3"/>
      <c r="AH75" s="3"/>
      <c r="AI75" s="3"/>
      <c r="AJ75" s="3"/>
      <c r="AK75" s="3"/>
      <c r="AL75" s="3"/>
      <c r="AM75" s="3"/>
      <c r="AN75" s="3"/>
      <c r="AO75" s="3"/>
      <c r="AP75" s="3"/>
      <c r="AQ75" s="3"/>
      <c r="AR75" s="3"/>
      <c r="AS75" s="3"/>
      <c r="AT75" s="3"/>
      <c r="AU75" s="3"/>
      <c r="AV75" s="3"/>
      <c r="AW75" s="3"/>
      <c r="AX75" s="3"/>
      <c r="AY75" s="3"/>
      <c r="AZ75" s="3"/>
    </row>
    <row r="76" spans="1:52">
      <c r="A76" s="1"/>
      <c r="B76" s="1"/>
      <c r="C76" s="2"/>
      <c r="D76" s="2"/>
      <c r="E76" s="3"/>
      <c r="F76" s="3"/>
      <c r="G76" s="3"/>
      <c r="H76" s="3"/>
      <c r="I76" s="3"/>
      <c r="J76" s="3"/>
      <c r="K76" s="3"/>
      <c r="L76" s="3"/>
      <c r="M76" s="3"/>
      <c r="N76" s="3"/>
      <c r="O76" s="3"/>
      <c r="P76" s="3"/>
      <c r="Q76" s="3"/>
      <c r="R76" s="3"/>
      <c r="S76" s="3"/>
      <c r="T76" s="3"/>
      <c r="U76" s="3"/>
      <c r="V76" s="3"/>
      <c r="W76" s="3"/>
      <c r="X76" s="3"/>
      <c r="Y76" s="3"/>
      <c r="Z76" s="3"/>
      <c r="AA76" s="3"/>
      <c r="AB76" s="3"/>
      <c r="AC76" s="3"/>
      <c r="AD76" s="3"/>
      <c r="AE76" s="3"/>
      <c r="AF76" s="3"/>
      <c r="AG76" s="3"/>
      <c r="AH76" s="3"/>
      <c r="AI76" s="3"/>
      <c r="AJ76" s="3"/>
      <c r="AK76" s="3"/>
      <c r="AL76" s="3"/>
      <c r="AM76" s="3"/>
      <c r="AN76" s="3"/>
      <c r="AO76" s="3"/>
      <c r="AP76" s="3"/>
      <c r="AQ76" s="3"/>
      <c r="AR76" s="3"/>
      <c r="AS76" s="3"/>
      <c r="AT76" s="3"/>
      <c r="AU76" s="3"/>
      <c r="AV76" s="3"/>
      <c r="AW76" s="3"/>
      <c r="AX76" s="3"/>
      <c r="AY76" s="3"/>
      <c r="AZ76" s="3"/>
    </row>
    <row r="77" spans="1:52">
      <c r="A77" s="1"/>
      <c r="B77" s="1"/>
      <c r="C77" s="2"/>
      <c r="D77" s="2"/>
      <c r="E77" s="3"/>
      <c r="F77" s="3"/>
      <c r="G77" s="3"/>
      <c r="H77" s="3"/>
      <c r="I77" s="3"/>
      <c r="J77" s="3"/>
      <c r="K77" s="3"/>
      <c r="L77" s="3"/>
      <c r="M77" s="3"/>
      <c r="N77" s="3"/>
      <c r="O77" s="3"/>
      <c r="P77" s="3"/>
      <c r="Q77" s="3"/>
      <c r="R77" s="3"/>
      <c r="S77" s="3"/>
      <c r="T77" s="3"/>
      <c r="U77" s="3"/>
      <c r="V77" s="3"/>
      <c r="W77" s="3"/>
      <c r="X77" s="3"/>
      <c r="Y77" s="3"/>
      <c r="Z77" s="3"/>
      <c r="AA77" s="3"/>
      <c r="AB77" s="3"/>
      <c r="AC77" s="3"/>
      <c r="AD77" s="3"/>
      <c r="AE77" s="3"/>
      <c r="AF77" s="3"/>
      <c r="AG77" s="3"/>
      <c r="AH77" s="3"/>
      <c r="AI77" s="3"/>
      <c r="AJ77" s="3"/>
      <c r="AK77" s="3"/>
      <c r="AL77" s="3"/>
      <c r="AM77" s="3"/>
      <c r="AN77" s="3"/>
      <c r="AO77" s="3"/>
      <c r="AP77" s="3"/>
      <c r="AQ77" s="3"/>
      <c r="AR77" s="3"/>
      <c r="AS77" s="3"/>
      <c r="AT77" s="3"/>
      <c r="AU77" s="3"/>
      <c r="AV77" s="3"/>
      <c r="AW77" s="3"/>
      <c r="AX77" s="3"/>
      <c r="AY77" s="3"/>
      <c r="AZ77" s="3"/>
    </row>
    <row r="78" spans="1:52">
      <c r="A78" s="1"/>
      <c r="B78" s="1"/>
      <c r="C78" s="2"/>
      <c r="D78" s="2"/>
      <c r="E78" s="3"/>
      <c r="F78" s="3"/>
      <c r="G78" s="3"/>
      <c r="H78" s="3"/>
      <c r="I78" s="3"/>
      <c r="J78" s="3"/>
      <c r="K78" s="3"/>
      <c r="L78" s="3"/>
      <c r="M78" s="3"/>
      <c r="N78" s="3"/>
      <c r="O78" s="3"/>
      <c r="P78" s="3"/>
      <c r="Q78" s="3"/>
      <c r="R78" s="3"/>
      <c r="S78" s="3"/>
      <c r="T78" s="3"/>
      <c r="U78" s="3"/>
      <c r="V78" s="3"/>
      <c r="W78" s="3"/>
      <c r="X78" s="3"/>
      <c r="Y78" s="3"/>
      <c r="Z78" s="3"/>
      <c r="AA78" s="3"/>
      <c r="AB78" s="3"/>
      <c r="AC78" s="3"/>
      <c r="AD78" s="3"/>
      <c r="AE78" s="3"/>
      <c r="AF78" s="3"/>
      <c r="AG78" s="3"/>
      <c r="AH78" s="3"/>
      <c r="AI78" s="3"/>
      <c r="AJ78" s="3"/>
      <c r="AK78" s="3"/>
      <c r="AL78" s="3"/>
      <c r="AM78" s="3"/>
      <c r="AN78" s="3"/>
      <c r="AO78" s="3"/>
      <c r="AP78" s="3"/>
      <c r="AQ78" s="3"/>
      <c r="AR78" s="3"/>
      <c r="AS78" s="3"/>
      <c r="AT78" s="3"/>
      <c r="AU78" s="3"/>
      <c r="AV78" s="3"/>
      <c r="AW78" s="3"/>
      <c r="AX78" s="3"/>
      <c r="AY78" s="3"/>
      <c r="AZ78" s="3"/>
    </row>
    <row r="79" spans="1:52">
      <c r="A79" s="1"/>
      <c r="B79" s="1"/>
      <c r="C79" s="2"/>
      <c r="D79" s="2"/>
      <c r="E79" s="3"/>
      <c r="F79" s="3"/>
      <c r="G79" s="3"/>
      <c r="H79" s="3"/>
      <c r="I79" s="3"/>
      <c r="J79" s="3"/>
      <c r="K79" s="3"/>
      <c r="L79" s="3"/>
      <c r="M79" s="3"/>
      <c r="N79" s="3"/>
      <c r="O79" s="3"/>
      <c r="P79" s="3"/>
      <c r="Q79" s="3"/>
      <c r="R79" s="3"/>
      <c r="S79" s="3"/>
      <c r="T79" s="3"/>
      <c r="U79" s="3"/>
      <c r="V79" s="3"/>
      <c r="W79" s="3"/>
      <c r="X79" s="3"/>
      <c r="Y79" s="3"/>
      <c r="Z79" s="3"/>
      <c r="AA79" s="3"/>
      <c r="AB79" s="3"/>
      <c r="AC79" s="3"/>
      <c r="AD79" s="3"/>
      <c r="AE79" s="3"/>
      <c r="AF79" s="3"/>
      <c r="AG79" s="3"/>
      <c r="AH79" s="3"/>
      <c r="AI79" s="3"/>
      <c r="AJ79" s="3"/>
      <c r="AK79" s="3"/>
      <c r="AL79" s="3"/>
      <c r="AM79" s="3"/>
      <c r="AN79" s="3"/>
      <c r="AO79" s="3"/>
      <c r="AP79" s="3"/>
      <c r="AQ79" s="3"/>
      <c r="AR79" s="3"/>
      <c r="AS79" s="3"/>
      <c r="AT79" s="3"/>
      <c r="AU79" s="3"/>
      <c r="AV79" s="3"/>
      <c r="AW79" s="3"/>
      <c r="AX79" s="3"/>
      <c r="AY79" s="3"/>
      <c r="AZ79" s="3"/>
    </row>
    <row r="80" spans="1:52">
      <c r="A80" s="1"/>
      <c r="B80" s="1"/>
      <c r="C80" s="2"/>
      <c r="D80" s="2"/>
      <c r="E80" s="3"/>
      <c r="F80" s="3"/>
      <c r="G80" s="3"/>
      <c r="H80" s="3"/>
      <c r="I80" s="3"/>
      <c r="J80" s="3"/>
      <c r="K80" s="3"/>
      <c r="L80" s="3"/>
      <c r="M80" s="3"/>
      <c r="N80" s="3"/>
      <c r="O80" s="3"/>
      <c r="P80" s="3"/>
      <c r="Q80" s="3"/>
      <c r="R80" s="3"/>
      <c r="S80" s="3"/>
      <c r="T80" s="3"/>
      <c r="U80" s="3"/>
      <c r="V80" s="3"/>
      <c r="W80" s="3"/>
      <c r="X80" s="3"/>
      <c r="Y80" s="3"/>
      <c r="Z80" s="3"/>
      <c r="AA80" s="3"/>
      <c r="AB80" s="3"/>
      <c r="AC80" s="3"/>
      <c r="AD80" s="3"/>
      <c r="AE80" s="3"/>
      <c r="AF80" s="3"/>
      <c r="AG80" s="3"/>
      <c r="AH80" s="3"/>
      <c r="AI80" s="3"/>
      <c r="AJ80" s="3"/>
      <c r="AK80" s="3"/>
      <c r="AL80" s="3"/>
      <c r="AM80" s="3"/>
      <c r="AN80" s="3"/>
      <c r="AO80" s="3"/>
      <c r="AP80" s="3"/>
      <c r="AQ80" s="3"/>
      <c r="AR80" s="3"/>
      <c r="AS80" s="3"/>
      <c r="AT80" s="3"/>
      <c r="AU80" s="3"/>
      <c r="AV80" s="3"/>
      <c r="AW80" s="3"/>
      <c r="AX80" s="3"/>
      <c r="AY80" s="3"/>
      <c r="AZ80" s="3"/>
    </row>
    <row r="81" spans="1:52">
      <c r="A81" s="3"/>
      <c r="B81" s="3"/>
      <c r="C81" s="3"/>
      <c r="D81" s="3"/>
      <c r="E81" s="3"/>
      <c r="F81" s="3"/>
      <c r="G81" s="3"/>
      <c r="H81" s="3"/>
      <c r="I81" s="3"/>
      <c r="J81" s="3"/>
      <c r="K81" s="3"/>
      <c r="L81" s="3"/>
      <c r="M81" s="3"/>
      <c r="N81" s="3"/>
      <c r="O81" s="3"/>
      <c r="P81" s="3"/>
      <c r="Q81" s="3"/>
      <c r="R81" s="3"/>
      <c r="S81" s="3"/>
      <c r="T81" s="3"/>
      <c r="U81" s="3"/>
      <c r="V81" s="3"/>
      <c r="W81" s="3"/>
      <c r="X81" s="3"/>
      <c r="Y81" s="3"/>
      <c r="Z81" s="3"/>
      <c r="AA81" s="3"/>
      <c r="AB81" s="3"/>
      <c r="AC81" s="3"/>
      <c r="AD81" s="3"/>
      <c r="AE81" s="3"/>
      <c r="AF81" s="3"/>
      <c r="AG81" s="3"/>
      <c r="AH81" s="3"/>
      <c r="AI81" s="3"/>
      <c r="AJ81" s="3"/>
      <c r="AK81" s="3"/>
      <c r="AL81" s="3"/>
      <c r="AM81" s="3"/>
      <c r="AN81" s="3"/>
      <c r="AO81" s="3"/>
      <c r="AP81" s="3"/>
      <c r="AQ81" s="3"/>
      <c r="AR81" s="3"/>
      <c r="AS81" s="3"/>
      <c r="AT81" s="3"/>
      <c r="AU81" s="3"/>
      <c r="AV81" s="3"/>
      <c r="AW81" s="3"/>
      <c r="AX81" s="3"/>
      <c r="AY81" s="3"/>
      <c r="AZ81" s="3"/>
    </row>
  </sheetData>
  <mergeCells count="8">
    <mergeCell ref="J30:L30"/>
    <mergeCell ref="J31:L31"/>
    <mergeCell ref="I2:N2"/>
    <mergeCell ref="B22:E22"/>
    <mergeCell ref="J27:L27"/>
    <mergeCell ref="J28:L28"/>
    <mergeCell ref="J29:L29"/>
    <mergeCell ref="C26:D26"/>
  </mergeCells>
  <pageMargins left="0.7" right="0.7" top="0.75" bottom="0.75" header="0.3" footer="0.3"/>
  <pageSetup paperSize="9" orientation="portrait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modélisation</vt:lpstr>
    </vt:vector>
  </TitlesOfParts>
  <Company>Grizli777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</dc:creator>
  <cp:lastModifiedBy>fred</cp:lastModifiedBy>
  <dcterms:created xsi:type="dcterms:W3CDTF">2014-08-04T15:39:50Z</dcterms:created>
  <dcterms:modified xsi:type="dcterms:W3CDTF">2014-08-10T10:42:07Z</dcterms:modified>
</cp:coreProperties>
</file>