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95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atricio_f\Desktop\"/>
    </mc:Choice>
  </mc:AlternateContent>
  <xr:revisionPtr revIDLastSave="0" documentId="13_ncr:1_{A270A551-EAB1-4D3C-A102-97D132BE477A}" xr6:coauthVersionLast="36" xr6:coauthVersionMax="47" xr10:uidLastSave="{00000000-0000-0000-0000-000000000000}"/>
  <bookViews>
    <workbookView xWindow="-120" yWindow="-120" windowWidth="29040" windowHeight="15840" tabRatio="697" xr2:uid="{00000000-000D-0000-FFFF-FFFF00000000}"/>
  </bookViews>
  <sheets>
    <sheet name="Résultats" sheetId="14" r:id="rId1"/>
  </sheets>
  <definedNames>
    <definedName name="_xlnm.Print_Titles" localSheetId="0">Résultats!$2:$15</definedName>
    <definedName name="_xlnm.Print_Area" localSheetId="0">Résultats!$A$2:$J$30</definedName>
  </definedNames>
  <calcPr calcId="191029"/>
</workbook>
</file>

<file path=xl/calcChain.xml><?xml version="1.0" encoding="utf-8"?>
<calcChain xmlns="http://schemas.openxmlformats.org/spreadsheetml/2006/main">
  <c r="E23" i="14" l="1"/>
  <c r="E24" i="14"/>
  <c r="E25" i="14"/>
  <c r="E26" i="14"/>
  <c r="E27" i="14"/>
  <c r="E28" i="14"/>
  <c r="I24" i="14" l="1"/>
  <c r="I28" i="14"/>
  <c r="I23" i="14"/>
  <c r="I27" i="14"/>
  <c r="I26" i="14"/>
  <c r="I25" i="14"/>
  <c r="I18" i="14" l="1"/>
  <c r="I30" i="14"/>
  <c r="I16" i="14"/>
  <c r="I19" i="14"/>
  <c r="I21" i="14"/>
  <c r="I29" i="14" l="1"/>
  <c r="I20" i="14"/>
  <c r="I17" i="14"/>
  <c r="I22" i="14"/>
  <c r="E18" i="14" l="1"/>
  <c r="E17" i="14"/>
  <c r="E16" i="14"/>
  <c r="E30" i="14"/>
  <c r="E29" i="14"/>
  <c r="E22" i="14"/>
  <c r="E21" i="14"/>
  <c r="E20" i="14"/>
  <c r="E19" i="14"/>
  <c r="J9" i="14" l="1"/>
  <c r="I4" i="14" l="1"/>
  <c r="I8" i="14" s="1"/>
  <c r="J5" i="14"/>
  <c r="I9" i="14" l="1"/>
  <c r="I5" i="14"/>
  <c r="I10" i="14"/>
  <c r="I6" i="14"/>
  <c r="I7" i="14"/>
</calcChain>
</file>

<file path=xl/sharedStrings.xml><?xml version="1.0" encoding="utf-8"?>
<sst xmlns="http://schemas.openxmlformats.org/spreadsheetml/2006/main" count="60" uniqueCount="50">
  <si>
    <t>Classe</t>
  </si>
  <si>
    <t>Elève</t>
  </si>
  <si>
    <t>Résultat</t>
  </si>
  <si>
    <t>/ 20</t>
  </si>
  <si>
    <t>MOYENNE / 300</t>
  </si>
  <si>
    <t>Noté sur</t>
  </si>
  <si>
    <t>Epreuves sur table /300</t>
  </si>
  <si>
    <t>EPREUVES ECRITES</t>
  </si>
  <si>
    <t>N° candidat</t>
  </si>
  <si>
    <t>Salle</t>
  </si>
  <si>
    <t>Epreuves sur table /700</t>
  </si>
  <si>
    <t>ERR</t>
  </si>
  <si>
    <t>ADMIS[E]</t>
  </si>
  <si>
    <t>REFUSE[E]</t>
  </si>
  <si>
    <t>NOM</t>
  </si>
  <si>
    <t>PRENOM</t>
  </si>
  <si>
    <t>AB</t>
  </si>
  <si>
    <t>B</t>
  </si>
  <si>
    <t>TB</t>
  </si>
  <si>
    <t>F</t>
  </si>
  <si>
    <t>Nom1</t>
  </si>
  <si>
    <t>Prenom1</t>
  </si>
  <si>
    <t>Nom2</t>
  </si>
  <si>
    <t>Prenom2</t>
  </si>
  <si>
    <t>Nom3</t>
  </si>
  <si>
    <t>Prenom3</t>
  </si>
  <si>
    <t>Nom4</t>
  </si>
  <si>
    <t>Prenom4</t>
  </si>
  <si>
    <t>Nom5</t>
  </si>
  <si>
    <t>Prenom5</t>
  </si>
  <si>
    <t>Nom6</t>
  </si>
  <si>
    <t>Prenom6</t>
  </si>
  <si>
    <t>Nom7</t>
  </si>
  <si>
    <t>Prenom7</t>
  </si>
  <si>
    <t>Nom8</t>
  </si>
  <si>
    <t>Prenom8</t>
  </si>
  <si>
    <t>Nom9</t>
  </si>
  <si>
    <t>Prenom9</t>
  </si>
  <si>
    <t>Nom10</t>
  </si>
  <si>
    <t>Prenom10</t>
  </si>
  <si>
    <t>Nom11</t>
  </si>
  <si>
    <t>Prenom11</t>
  </si>
  <si>
    <t>Nom12</t>
  </si>
  <si>
    <t>Prenom12</t>
  </si>
  <si>
    <t>Nom13</t>
  </si>
  <si>
    <t>Prenom13</t>
  </si>
  <si>
    <t>Nom14</t>
  </si>
  <si>
    <t>Prenom14</t>
  </si>
  <si>
    <t>Nom15</t>
  </si>
  <si>
    <t>Prenom15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</si>
</sst>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15" x14ac:knownFonts="1">
    <font>
      <sz val="10"/>
      <name val="Arial"/>
    </font>
    <font>
      <sz val="10"/>
      <name val="Arial"/>
      <family val="2"/>
    </font>
    <font>
      <b/>
      <sz val="10"/>
      <name val="Arial"/>
      <family val="2"/>
    </font>
    <font>
      <sz val="11"/>
      <name val="Arial"/>
      <family val="2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0"/>
      <color theme="1"/>
      <name val="Arial"/>
      <family val="2"/>
    </font>
    <font>
      <b/>
      <sz val="10"/>
      <color theme="1"/>
      <name val="Arial"/>
      <family val="2"/>
    </font>
    <font>
      <sz val="10"/>
      <color rgb="FF002060"/>
      <name val="Arial"/>
      <family val="2"/>
    </font>
    <font>
      <sz val="8"/>
      <color rgb="FF002060"/>
      <name val="Arial"/>
      <family val="2"/>
    </font>
    <font>
      <b/>
      <sz val="10"/>
      <color rgb="FF002060"/>
      <name val="Arial"/>
      <family val="2"/>
    </font>
    <font>
      <sz val="11"/>
      <color rgb="FF002060"/>
      <name val="Arial"/>
      <family val="2"/>
    </font>
    <font>
      <b/>
      <sz val="10"/>
      <color theme="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C4642"/>
        <bgColor indexed="64"/>
      </patternFill>
    </fill>
    <fill>
      <patternFill patternType="solid">
        <fgColor theme="6" tint="-0.249977111117893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theme="0"/>
      </left>
      <right style="thin">
        <color theme="0"/>
      </right>
      <top/>
      <bottom style="thick">
        <color theme="0"/>
      </bottom>
      <diagonal/>
    </border>
    <border>
      <left style="thin">
        <color theme="0"/>
      </left>
      <right style="thin">
        <color theme="0"/>
      </right>
      <top/>
      <bottom style="thin">
        <color theme="0"/>
      </bottom>
      <diagonal/>
    </border>
    <border>
      <left style="medium">
        <color indexed="64"/>
      </left>
      <right/>
      <top/>
      <bottom/>
      <diagonal/>
    </border>
  </borders>
  <cellStyleXfs count="3">
    <xf numFmtId="0" fontId="0" fillId="0" borderId="0"/>
    <xf numFmtId="0" fontId="1" fillId="0" borderId="0"/>
    <xf numFmtId="9" fontId="14" fillId="0" borderId="0" applyFont="0" applyFill="0" applyBorder="0" applyAlignment="0" applyProtection="0"/>
  </cellStyleXfs>
  <cellXfs count="42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/>
    </xf>
    <xf numFmtId="164" fontId="5" fillId="0" borderId="1" xfId="0" applyNumberFormat="1" applyFont="1" applyBorder="1" applyAlignment="1">
      <alignment horizontal="center" vertical="center"/>
    </xf>
    <xf numFmtId="0" fontId="5" fillId="0" borderId="2" xfId="0" quotePrefix="1" applyFont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6" fillId="0" borderId="0" xfId="1" applyFont="1" applyAlignment="1">
      <alignment horizontal="center" vertical="center"/>
    </xf>
    <xf numFmtId="16" fontId="6" fillId="0" borderId="0" xfId="1" quotePrefix="1" applyNumberFormat="1" applyFont="1" applyAlignment="1">
      <alignment horizontal="center" vertical="center"/>
    </xf>
    <xf numFmtId="0" fontId="6" fillId="0" borderId="0" xfId="1" quotePrefix="1" applyFont="1" applyAlignment="1">
      <alignment horizontal="center" vertical="center"/>
    </xf>
    <xf numFmtId="0" fontId="6" fillId="0" borderId="0" xfId="1" quotePrefix="1" applyFont="1" applyAlignment="1">
      <alignment horizontal="center"/>
    </xf>
    <xf numFmtId="0" fontId="6" fillId="0" borderId="0" xfId="1" applyFont="1" applyAlignment="1">
      <alignment horizontal="center"/>
    </xf>
    <xf numFmtId="0" fontId="0" fillId="0" borderId="0" xfId="1" applyFont="1" applyAlignment="1">
      <alignment horizontal="center"/>
    </xf>
    <xf numFmtId="0" fontId="3" fillId="4" borderId="4" xfId="0" applyFont="1" applyFill="1" applyBorder="1" applyAlignment="1">
      <alignment horizontal="center" vertical="center"/>
    </xf>
    <xf numFmtId="164" fontId="1" fillId="0" borderId="5" xfId="0" applyNumberFormat="1" applyFont="1" applyBorder="1" applyAlignment="1">
      <alignment horizontal="center" vertical="center"/>
    </xf>
    <xf numFmtId="0" fontId="1" fillId="0" borderId="0" xfId="0" quotePrefix="1" applyFont="1" applyAlignment="1">
      <alignment horizontal="center" vertical="center"/>
    </xf>
    <xf numFmtId="14" fontId="0" fillId="0" borderId="0" xfId="0" applyNumberFormat="1" applyAlignment="1">
      <alignment horizontal="left" vertical="center"/>
    </xf>
    <xf numFmtId="14" fontId="0" fillId="0" borderId="0" xfId="0" applyNumberFormat="1" applyAlignment="1">
      <alignment horizontal="left"/>
    </xf>
    <xf numFmtId="0" fontId="9" fillId="0" borderId="0" xfId="0" applyFont="1" applyAlignment="1">
      <alignment horizontal="center" vertical="center"/>
    </xf>
    <xf numFmtId="0" fontId="10" fillId="0" borderId="0" xfId="0" applyFont="1" applyAlignment="1">
      <alignment horizontal="center" vertical="center"/>
    </xf>
    <xf numFmtId="0" fontId="12" fillId="0" borderId="0" xfId="0" applyFont="1" applyAlignment="1">
      <alignment horizontal="center" vertical="center"/>
    </xf>
    <xf numFmtId="49" fontId="9" fillId="0" borderId="0" xfId="0" applyNumberFormat="1" applyFont="1" applyAlignment="1">
      <alignment horizontal="center"/>
    </xf>
    <xf numFmtId="0" fontId="13" fillId="0" borderId="6" xfId="0" applyFont="1" applyBorder="1" applyAlignment="1">
      <alignment horizontal="center" vertical="center"/>
    </xf>
    <xf numFmtId="0" fontId="7" fillId="0" borderId="7" xfId="0" applyFont="1" applyBorder="1" applyAlignment="1">
      <alignment horizontal="center" vertical="center"/>
    </xf>
    <xf numFmtId="49" fontId="0" fillId="0" borderId="0" xfId="0" quotePrefix="1" applyNumberFormat="1" applyAlignment="1">
      <alignment horizontal="center" vertical="center"/>
    </xf>
    <xf numFmtId="9" fontId="0" fillId="3" borderId="3" xfId="2" applyFont="1" applyFill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9" fontId="0" fillId="2" borderId="3" xfId="2" applyFont="1" applyFill="1" applyBorder="1" applyAlignment="1">
      <alignment horizontal="center" vertical="center"/>
    </xf>
    <xf numFmtId="164" fontId="0" fillId="0" borderId="2" xfId="0" applyNumberFormat="1" applyBorder="1" applyAlignment="1">
      <alignment horizontal="center" vertical="center"/>
    </xf>
    <xf numFmtId="164" fontId="11" fillId="0" borderId="0" xfId="0" applyNumberFormat="1" applyFont="1" applyAlignment="1">
      <alignment horizontal="center" vertical="center"/>
    </xf>
    <xf numFmtId="0" fontId="11" fillId="0" borderId="0" xfId="0" quotePrefix="1" applyFont="1" applyAlignment="1">
      <alignment horizontal="center" vertical="center"/>
    </xf>
    <xf numFmtId="0" fontId="1" fillId="0" borderId="0" xfId="0" applyFont="1"/>
    <xf numFmtId="0" fontId="2" fillId="0" borderId="8" xfId="0" applyFont="1" applyBorder="1" applyAlignment="1">
      <alignment horizontal="center" vertical="center"/>
    </xf>
    <xf numFmtId="0" fontId="8" fillId="0" borderId="8" xfId="0" applyFont="1" applyBorder="1" applyAlignment="1">
      <alignment horizontal="center" vertical="center"/>
    </xf>
    <xf numFmtId="1" fontId="2" fillId="0" borderId="5" xfId="0" applyNumberFormat="1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49" fontId="0" fillId="0" borderId="0" xfId="0" applyNumberFormat="1" applyAlignment="1">
      <alignment horizontal="center" vertical="center"/>
    </xf>
  </cellXfs>
  <cellStyles count="3">
    <cellStyle name="Normal" xfId="0" builtinId="0"/>
    <cellStyle name="Normal 2" xfId="1" xr:uid="{00000000-0005-0000-0000-000001000000}"/>
    <cellStyle name="Pourcentage" xfId="2" builtinId="5"/>
  </cellStyles>
  <dxfs count="26">
    <dxf>
      <font>
        <b/>
        <strike val="0"/>
        <outline val="0"/>
        <shadow val="0"/>
        <u val="none"/>
        <vertAlign val="baseline"/>
        <sz val="10"/>
        <name val="Arial"/>
        <scheme val="none"/>
      </font>
      <numFmt numFmtId="1" formatCode="0"/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/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</border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164" formatCode="0.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medium">
          <color indexed="64"/>
        </right>
      </border>
    </dxf>
    <dxf>
      <font>
        <strike val="0"/>
        <outline val="0"/>
        <shadow val="0"/>
        <u val="none"/>
        <vertAlign val="baseline"/>
        <sz val="10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outline="0">
        <right style="medium">
          <color indexed="64"/>
        </right>
      </border>
    </dxf>
    <dxf>
      <font>
        <strike val="0"/>
        <outline val="0"/>
        <shadow val="0"/>
        <u val="none"/>
        <vertAlign val="baseline"/>
        <sz val="10"/>
        <color rgb="FF002060"/>
        <name val="Arial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relativeIndent="0" justifyLastLine="0" shrinkToFit="0" readingOrder="0"/>
      <border diagonalUp="0" diagonalDown="0" outline="0">
        <left style="thin">
          <color theme="0"/>
        </left>
        <right/>
        <top style="thin">
          <color theme="0"/>
        </top>
        <bottom style="thin">
          <color theme="0"/>
        </bottom>
      </border>
    </dxf>
    <dxf>
      <font>
        <strike val="0"/>
        <outline val="0"/>
        <shadow val="0"/>
        <u val="none"/>
        <vertAlign val="baseline"/>
        <sz val="10"/>
        <color theme="1"/>
        <name val="Arial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left" vertical="center" textRotation="0" wrapText="0" relativeIndent="0" justifyLastLine="0" shrinkToFit="0" readingOrder="0"/>
      <border diagonalUp="0" diagonalDown="0" outline="0">
        <left style="thin">
          <color theme="0"/>
        </left>
        <right/>
        <top style="thin">
          <color theme="0"/>
        </top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border diagonalUp="0" diagonalDown="0">
        <left/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border diagonalUp="0" diagonalDown="0">
        <left/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border diagonalUp="0" diagonalDown="0" outline="0">
        <left/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strike val="0"/>
        <outline val="0"/>
        <shadow val="0"/>
        <u val="none"/>
        <vertAlign val="baseline"/>
        <sz val="10"/>
        <name val="Arial"/>
        <scheme val="none"/>
      </font>
      <alignment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</font>
      <alignment vertical="center" textRotation="0" wrapText="0" indent="0" justifyLastLine="0" shrinkToFit="0" readingOrder="0"/>
    </dxf>
    <dxf>
      <font>
        <color theme="1"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 patternType="solid">
          <bgColor rgb="FF33CC33"/>
        </patternFill>
      </fill>
    </dxf>
    <dxf>
      <fill>
        <patternFill>
          <bgColor rgb="FF008000"/>
        </patternFill>
      </fill>
    </dxf>
    <dxf>
      <font>
        <color theme="0"/>
      </font>
      <fill>
        <patternFill>
          <bgColor rgb="FF003300"/>
        </patternFill>
      </fill>
    </dxf>
    <dxf>
      <fill>
        <patternFill>
          <bgColor rgb="FFFFFF00"/>
        </patternFill>
      </fill>
    </dxf>
    <dxf>
      <font>
        <color theme="1"/>
      </font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rgb="FFFF6969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theme="6"/>
        </patternFill>
      </fill>
    </dxf>
    <dxf>
      <fill>
        <patternFill>
          <bgColor theme="6" tint="-0.24994659260841701"/>
        </patternFill>
      </fill>
    </dxf>
  </dxfs>
  <tableStyles count="0" defaultTableStyle="TableStyleMedium9" defaultPivotStyle="PivotStyleLight16"/>
  <colors>
    <mruColors>
      <color rgb="FF003300"/>
      <color rgb="FF008000"/>
      <color rgb="FF33CC3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5" xr:uid="{00000000-000C-0000-FFFF-FFFF00000000}" name="TB_SYNTHESE" displayName="TB_SYNTHESE" ref="A15:J30" totalsRowShown="0" headerRowDxfId="11" dataDxfId="10">
  <autoFilter ref="A15:J30" xr:uid="{00000000-0009-0000-0100-000023000000}"/>
  <sortState ref="A16:J30">
    <sortCondition ref="F15:F30"/>
  </sortState>
  <tableColumns count="10">
    <tableColumn id="1" xr3:uid="{00000000-0010-0000-0000-000001000000}" name="N° candidat" dataDxfId="9"/>
    <tableColumn id="5" xr3:uid="{00000000-0010-0000-0000-000005000000}" name="Salle" dataDxfId="8"/>
    <tableColumn id="4" xr3:uid="{00000000-0010-0000-0000-000004000000}" name="NOM" dataDxfId="7"/>
    <tableColumn id="3" xr3:uid="{00000000-0010-0000-0000-000003000000}" name="PRENOM" dataDxfId="6"/>
    <tableColumn id="38" xr3:uid="{00000000-0010-0000-0000-000026000000}" name="Elève" dataDxfId="5">
      <calculatedColumnFormula>C16&amp;" "&amp;D16</calculatedColumnFormula>
    </tableColumn>
    <tableColumn id="2" xr3:uid="{00000000-0010-0000-0000-000002000000}" name="Classe" dataDxfId="4"/>
    <tableColumn id="39" xr3:uid="{00000000-0010-0000-0000-000027000000}" name="Noté sur" dataDxfId="3"/>
    <tableColumn id="25" xr3:uid="{00000000-0010-0000-0000-000019000000}" name="Epreuves sur table /700" dataDxfId="2"/>
    <tableColumn id="26" xr3:uid="{00000000-0010-0000-0000-00001A000000}" name="Résultat" dataDxfId="1">
      <calculatedColumnFormula>IF(TB_SYNTHESE[[#This Row],[Epreuves sur table /300]]&lt;150,H$5,IF(TB_SYNTHESE[[#This Row],[Epreuves sur table /300]]&lt;180,H$6,IF(TB_SYNTHESE[[#This Row],[Epreuves sur table /300]]&lt;210,H$7,IF(TB_SYNTHESE[[#This Row],[Epreuves sur table /300]]&lt;240,H$8,IF(TB_SYNTHESE[[#This Row],[Epreuves sur table /300]]&lt;270,H$9,IF(TB_SYNTHESE[[#This Row],[Epreuves sur table /300]]&gt;=270,H$4,H$10))))))</calculatedColumnFormula>
    </tableColumn>
    <tableColumn id="27" xr3:uid="{00000000-0010-0000-0000-00001B000000}" name="Epreuves sur table /300" dataDxfId="0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rgb="FF00B050"/>
    <pageSetUpPr fitToPage="1"/>
  </sheetPr>
  <dimension ref="A1:J30"/>
  <sheetViews>
    <sheetView tabSelected="1" topLeftCell="D1" zoomScale="97" zoomScaleNormal="90" workbookViewId="0">
      <selection activeCell="K2" sqref="K2"/>
    </sheetView>
  </sheetViews>
  <sheetFormatPr baseColWidth="10" defaultRowHeight="12.75" outlineLevelCol="1" x14ac:dyDescent="0.2"/>
  <cols>
    <col min="1" max="1" width="16.28515625" style="1" customWidth="1" outlineLevel="1"/>
    <col min="2" max="2" width="16.28515625" style="2" customWidth="1" outlineLevel="1"/>
    <col min="3" max="4" width="16.42578125" style="1" customWidth="1" outlineLevel="1"/>
    <col min="5" max="5" width="37" style="2" bestFit="1" customWidth="1"/>
    <col min="6" max="6" width="21.28515625" style="23" bestFit="1" customWidth="1"/>
    <col min="8" max="8" width="28.140625" style="2" bestFit="1" customWidth="1"/>
    <col min="9" max="9" width="27.7109375" style="2" bestFit="1" customWidth="1"/>
    <col min="10" max="10" width="29.7109375" style="2" bestFit="1" customWidth="1"/>
  </cols>
  <sheetData>
    <row r="1" spans="1:10" ht="16.5" customHeight="1" thickBot="1" x14ac:dyDescent="0.25">
      <c r="A1" s="10" t="s">
        <v>8</v>
      </c>
      <c r="B1" s="40" t="s">
        <v>9</v>
      </c>
      <c r="C1" s="10" t="s">
        <v>14</v>
      </c>
      <c r="D1" s="10" t="s">
        <v>15</v>
      </c>
      <c r="E1" s="10" t="s">
        <v>1</v>
      </c>
      <c r="F1" s="25" t="s">
        <v>0</v>
      </c>
      <c r="G1" s="10" t="s">
        <v>5</v>
      </c>
      <c r="H1" s="11" t="s">
        <v>10</v>
      </c>
      <c r="I1" s="11" t="s">
        <v>2</v>
      </c>
      <c r="J1" s="18" t="s">
        <v>6</v>
      </c>
    </row>
    <row r="2" spans="1:10" ht="138.75" customHeight="1" thickTop="1" x14ac:dyDescent="0.2">
      <c r="B2" s="12"/>
      <c r="C2" s="12"/>
      <c r="G2" s="2"/>
    </row>
    <row r="3" spans="1:10" ht="15" x14ac:dyDescent="0.2">
      <c r="B3" s="13"/>
      <c r="C3" s="12"/>
      <c r="E3" s="6"/>
      <c r="G3" s="2"/>
    </row>
    <row r="4" spans="1:10" ht="15.75" thickBot="1" x14ac:dyDescent="0.25">
      <c r="B4" s="14"/>
      <c r="C4" s="12"/>
      <c r="E4" s="3"/>
      <c r="F4" s="24"/>
      <c r="G4" s="3"/>
      <c r="H4" s="41" t="s">
        <v>11</v>
      </c>
      <c r="I4" s="31">
        <f>COUNTIF(TB_SYNTHESE[Résultat],H4)</f>
        <v>0</v>
      </c>
      <c r="J4" s="9" t="s">
        <v>7</v>
      </c>
    </row>
    <row r="5" spans="1:10" ht="15.75" thickBot="1" x14ac:dyDescent="0.25">
      <c r="B5" s="14"/>
      <c r="C5" s="12"/>
      <c r="E5" s="1"/>
      <c r="F5" s="34"/>
      <c r="G5" s="2"/>
      <c r="H5" s="41" t="s">
        <v>13</v>
      </c>
      <c r="I5" s="30">
        <f>COUNTIF(TB_SYNTHESE[Résultat],H5)/(COUNTA(TB_SYNTHESE[Résultat])-I$4)</f>
        <v>0.46666666666666667</v>
      </c>
      <c r="J5" s="7">
        <f>J9*20/300</f>
        <v>9.7333333333333325</v>
      </c>
    </row>
    <row r="6" spans="1:10" ht="15.75" thickBot="1" x14ac:dyDescent="0.25">
      <c r="B6" s="14"/>
      <c r="C6" s="12"/>
      <c r="E6" s="1"/>
      <c r="F6" s="35"/>
      <c r="G6" s="2"/>
      <c r="H6" s="29" t="s">
        <v>12</v>
      </c>
      <c r="I6" s="32">
        <f>COUNTIF(TB_SYNTHESE[Résultat],H6)/(COUNTA(TB_SYNTHESE[Résultat])-I$4)</f>
        <v>0.26666666666666666</v>
      </c>
      <c r="J6" s="8" t="s">
        <v>3</v>
      </c>
    </row>
    <row r="7" spans="1:10" ht="15.75" thickBot="1" x14ac:dyDescent="0.3">
      <c r="B7" s="15"/>
      <c r="C7" s="16"/>
      <c r="E7" s="1"/>
      <c r="F7" s="2"/>
      <c r="G7" s="2"/>
      <c r="H7" s="41" t="s">
        <v>16</v>
      </c>
      <c r="I7" s="32">
        <f>COUNTIF(TB_SYNTHESE[Résultat],H7)/(COUNTA(TB_SYNTHESE[Résultat])-I$4)</f>
        <v>6.6666666666666666E-2</v>
      </c>
      <c r="J7" s="4"/>
    </row>
    <row r="8" spans="1:10" ht="15.75" thickBot="1" x14ac:dyDescent="0.3">
      <c r="B8" s="15"/>
      <c r="C8" s="16"/>
      <c r="E8" s="1"/>
      <c r="F8" s="2"/>
      <c r="G8" s="2"/>
      <c r="H8" s="41" t="s">
        <v>17</v>
      </c>
      <c r="I8" s="32">
        <f>COUNTIF(TB_SYNTHESE[Résultat],H8)/(COUNTA(TB_SYNTHESE[Résultat])-I$4)</f>
        <v>0.13333333333333333</v>
      </c>
      <c r="J8" s="5" t="s">
        <v>4</v>
      </c>
    </row>
    <row r="9" spans="1:10" ht="15.75" thickBot="1" x14ac:dyDescent="0.3">
      <c r="B9" s="15"/>
      <c r="C9" s="16"/>
      <c r="E9" s="1"/>
      <c r="F9" s="2"/>
      <c r="G9" s="2"/>
      <c r="H9" s="41" t="s">
        <v>18</v>
      </c>
      <c r="I9" s="32">
        <f>COUNTIF(TB_SYNTHESE[Résultat],H9)/(COUNTA(TB_SYNTHESE[Résultat])-I$4)</f>
        <v>6.6666666666666666E-2</v>
      </c>
      <c r="J9" s="33">
        <f>ROUNDUP(AVERAGE(TB_SYNTHESE[Epreuves sur table /300]),0)</f>
        <v>146</v>
      </c>
    </row>
    <row r="10" spans="1:10" ht="15.75" thickBot="1" x14ac:dyDescent="0.3">
      <c r="B10" s="15"/>
      <c r="C10" s="16"/>
      <c r="F10" s="2"/>
      <c r="G10" s="2"/>
      <c r="H10" s="41" t="s">
        <v>19</v>
      </c>
      <c r="I10" s="32">
        <f>COUNTIF(TB_SYNTHESE[Résultat],H10)/(COUNTA(TB_SYNTHESE[Résultat])-I$4)</f>
        <v>0</v>
      </c>
    </row>
    <row r="11" spans="1:10" ht="15" x14ac:dyDescent="0.25">
      <c r="B11" s="15"/>
      <c r="C11" s="17"/>
      <c r="G11" s="2"/>
    </row>
    <row r="12" spans="1:10" ht="15" x14ac:dyDescent="0.25">
      <c r="B12" s="15"/>
      <c r="C12" s="17"/>
      <c r="G12" s="2"/>
    </row>
    <row r="13" spans="1:10" ht="15" x14ac:dyDescent="0.25">
      <c r="B13" s="15"/>
      <c r="C13" s="17"/>
      <c r="G13" s="2"/>
    </row>
    <row r="14" spans="1:10" ht="15.75" thickBot="1" x14ac:dyDescent="0.3">
      <c r="B14" s="15"/>
      <c r="C14" s="17"/>
      <c r="G14" s="2"/>
    </row>
    <row r="15" spans="1:10" ht="16.5" customHeight="1" thickBot="1" x14ac:dyDescent="0.25">
      <c r="A15" s="10" t="s">
        <v>8</v>
      </c>
      <c r="B15" s="27" t="s">
        <v>9</v>
      </c>
      <c r="C15" s="10" t="s">
        <v>14</v>
      </c>
      <c r="D15" s="10" t="s">
        <v>15</v>
      </c>
      <c r="E15" s="10" t="s">
        <v>1</v>
      </c>
      <c r="F15" s="25" t="s">
        <v>0</v>
      </c>
      <c r="G15" s="10" t="s">
        <v>5</v>
      </c>
      <c r="H15" s="11" t="s">
        <v>10</v>
      </c>
      <c r="I15" s="11" t="s">
        <v>2</v>
      </c>
      <c r="J15" s="18" t="s">
        <v>6</v>
      </c>
    </row>
    <row r="16" spans="1:10" ht="16.5" customHeight="1" thickTop="1" x14ac:dyDescent="0.2">
      <c r="A16" s="20">
        <v>101143</v>
      </c>
      <c r="B16" s="28">
        <v>109</v>
      </c>
      <c r="C16" s="36" t="s">
        <v>20</v>
      </c>
      <c r="D16" s="36" t="s">
        <v>21</v>
      </c>
      <c r="E16" s="22" t="str">
        <f t="shared" ref="E16:E28" si="0">C16&amp;" "&amp;D16</f>
        <v>Nom1 Prenom1</v>
      </c>
      <c r="F16" s="26">
        <v>301</v>
      </c>
      <c r="G16" s="3">
        <v>300</v>
      </c>
      <c r="H16" s="19"/>
      <c r="I16" s="38" t="str">
        <f>IF(TB_SYNTHESE[[#This Row],[Epreuves sur table /300]]&lt;150,H$5,IF(TB_SYNTHESE[[#This Row],[Epreuves sur table /300]]&lt;180,H$6,IF(TB_SYNTHESE[[#This Row],[Epreuves sur table /300]]&lt;210,H$7,IF(TB_SYNTHESE[[#This Row],[Epreuves sur table /300]]&lt;240,H$8,IF(TB_SYNTHESE[[#This Row],[Epreuves sur table /300]]&lt;270,H$9,IF(TB_SYNTHESE[[#This Row],[Epreuves sur table /300]]&gt;=270,H$4,H$10))))))</f>
        <v>REFUSE[E]</v>
      </c>
      <c r="J16" s="39">
        <v>103</v>
      </c>
    </row>
    <row r="17" spans="1:10" ht="16.5" customHeight="1" x14ac:dyDescent="0.2">
      <c r="A17" s="20">
        <v>101146</v>
      </c>
      <c r="B17" s="28">
        <v>108</v>
      </c>
      <c r="C17" s="36" t="s">
        <v>22</v>
      </c>
      <c r="D17" s="36" t="s">
        <v>23</v>
      </c>
      <c r="E17" s="22" t="str">
        <f t="shared" si="0"/>
        <v>Nom2 Prenom2</v>
      </c>
      <c r="F17" s="26">
        <v>301</v>
      </c>
      <c r="G17" s="3">
        <v>300</v>
      </c>
      <c r="H17" s="19"/>
      <c r="I17" s="38" t="str">
        <f>IF(TB_SYNTHESE[[#This Row],[Epreuves sur table /300]]&lt;150,H$5,IF(TB_SYNTHESE[[#This Row],[Epreuves sur table /300]]&lt;180,H$6,IF(TB_SYNTHESE[[#This Row],[Epreuves sur table /300]]&lt;210,H$7,IF(TB_SYNTHESE[[#This Row],[Epreuves sur table /300]]&lt;240,H$8,IF(TB_SYNTHESE[[#This Row],[Epreuves sur table /300]]&lt;270,H$9,IF(TB_SYNTHESE[[#This Row],[Epreuves sur table /300]]&gt;=270,H$4,H$10))))))</f>
        <v>REFUSE[E]</v>
      </c>
      <c r="J17" s="39">
        <v>48</v>
      </c>
    </row>
    <row r="18" spans="1:10" ht="16.5" customHeight="1" x14ac:dyDescent="0.2">
      <c r="A18" s="20">
        <v>101147</v>
      </c>
      <c r="B18" s="28">
        <v>104</v>
      </c>
      <c r="C18" s="36" t="s">
        <v>24</v>
      </c>
      <c r="D18" s="36" t="s">
        <v>25</v>
      </c>
      <c r="E18" s="22" t="str">
        <f t="shared" si="0"/>
        <v>Nom3 Prenom3</v>
      </c>
      <c r="F18" s="26">
        <v>301</v>
      </c>
      <c r="G18" s="3">
        <v>300</v>
      </c>
      <c r="H18" s="19"/>
      <c r="I18" s="38" t="str">
        <f>IF(TB_SYNTHESE[[#This Row],[Epreuves sur table /300]]&lt;150,H$5,IF(TB_SYNTHESE[[#This Row],[Epreuves sur table /300]]&lt;180,H$6,IF(TB_SYNTHESE[[#This Row],[Epreuves sur table /300]]&lt;210,H$7,IF(TB_SYNTHESE[[#This Row],[Epreuves sur table /300]]&lt;240,H$8,IF(TB_SYNTHESE[[#This Row],[Epreuves sur table /300]]&lt;270,H$9,IF(TB_SYNTHESE[[#This Row],[Epreuves sur table /300]]&gt;=270,H$4,H$10))))))</f>
        <v>ADMIS[E]</v>
      </c>
      <c r="J18" s="39">
        <v>161</v>
      </c>
    </row>
    <row r="19" spans="1:10" ht="16.5" customHeight="1" x14ac:dyDescent="0.2">
      <c r="A19" s="20">
        <v>101008</v>
      </c>
      <c r="B19" s="28">
        <v>111</v>
      </c>
      <c r="C19" s="36" t="s">
        <v>26</v>
      </c>
      <c r="D19" s="36" t="s">
        <v>27</v>
      </c>
      <c r="E19" s="22" t="str">
        <f t="shared" si="0"/>
        <v>Nom4 Prenom4</v>
      </c>
      <c r="F19" s="26">
        <v>301</v>
      </c>
      <c r="G19" s="3">
        <v>300</v>
      </c>
      <c r="H19" s="19"/>
      <c r="I19" s="38" t="str">
        <f>IF(TB_SYNTHESE[[#This Row],[Epreuves sur table /300]]&lt;150,H$5,IF(TB_SYNTHESE[[#This Row],[Epreuves sur table /300]]&lt;180,H$6,IF(TB_SYNTHESE[[#This Row],[Epreuves sur table /300]]&lt;210,H$7,IF(TB_SYNTHESE[[#This Row],[Epreuves sur table /300]]&lt;240,H$8,IF(TB_SYNTHESE[[#This Row],[Epreuves sur table /300]]&lt;270,H$9,IF(TB_SYNTHESE[[#This Row],[Epreuves sur table /300]]&gt;=270,H$4,H$10))))))</f>
        <v>ADMIS[E]</v>
      </c>
      <c r="J19" s="39">
        <v>160</v>
      </c>
    </row>
    <row r="20" spans="1:10" ht="16.5" customHeight="1" x14ac:dyDescent="0.2">
      <c r="A20" s="20">
        <v>101009</v>
      </c>
      <c r="B20" s="28">
        <v>108</v>
      </c>
      <c r="C20" s="36" t="s">
        <v>28</v>
      </c>
      <c r="D20" s="36" t="s">
        <v>29</v>
      </c>
      <c r="E20" s="22" t="str">
        <f t="shared" si="0"/>
        <v>Nom5 Prenom5</v>
      </c>
      <c r="F20" s="26">
        <v>301</v>
      </c>
      <c r="G20" s="3">
        <v>300</v>
      </c>
      <c r="H20" s="19"/>
      <c r="I20" s="38" t="str">
        <f>IF(TB_SYNTHESE[[#This Row],[Epreuves sur table /300]]&lt;150,H$5,IF(TB_SYNTHESE[[#This Row],[Epreuves sur table /300]]&lt;180,H$6,IF(TB_SYNTHESE[[#This Row],[Epreuves sur table /300]]&lt;210,H$7,IF(TB_SYNTHESE[[#This Row],[Epreuves sur table /300]]&lt;240,H$8,IF(TB_SYNTHESE[[#This Row],[Epreuves sur table /300]]&lt;270,H$9,IF(TB_SYNTHESE[[#This Row],[Epreuves sur table /300]]&gt;=270,H$4,H$10))))))</f>
        <v>REFUSE[E]</v>
      </c>
      <c r="J20" s="39">
        <v>138</v>
      </c>
    </row>
    <row r="21" spans="1:10" ht="16.5" customHeight="1" x14ac:dyDescent="0.2">
      <c r="A21" s="20">
        <v>101014</v>
      </c>
      <c r="B21" s="28">
        <v>111</v>
      </c>
      <c r="C21" s="36" t="s">
        <v>30</v>
      </c>
      <c r="D21" s="36" t="s">
        <v>31</v>
      </c>
      <c r="E21" s="22" t="str">
        <f t="shared" si="0"/>
        <v>Nom6 Prenom6</v>
      </c>
      <c r="F21" s="26">
        <v>301</v>
      </c>
      <c r="G21" s="3">
        <v>300</v>
      </c>
      <c r="H21" s="19"/>
      <c r="I21" s="38" t="str">
        <f>IF(TB_SYNTHESE[[#This Row],[Epreuves sur table /300]]&lt;150,H$5,IF(TB_SYNTHESE[[#This Row],[Epreuves sur table /300]]&lt;180,H$6,IF(TB_SYNTHESE[[#This Row],[Epreuves sur table /300]]&lt;210,H$7,IF(TB_SYNTHESE[[#This Row],[Epreuves sur table /300]]&lt;240,H$8,IF(TB_SYNTHESE[[#This Row],[Epreuves sur table /300]]&lt;270,H$9,IF(TB_SYNTHESE[[#This Row],[Epreuves sur table /300]]&gt;=270,H$4,H$10))))))</f>
        <v>B</v>
      </c>
      <c r="J21" s="39">
        <v>230</v>
      </c>
    </row>
    <row r="22" spans="1:10" ht="16.5" customHeight="1" x14ac:dyDescent="0.2">
      <c r="A22" s="20">
        <v>101017</v>
      </c>
      <c r="B22" s="28">
        <v>108</v>
      </c>
      <c r="C22" s="36" t="s">
        <v>32</v>
      </c>
      <c r="D22" s="36" t="s">
        <v>33</v>
      </c>
      <c r="E22" s="22" t="str">
        <f t="shared" si="0"/>
        <v>Nom7 Prenom7</v>
      </c>
      <c r="F22" s="26">
        <v>301</v>
      </c>
      <c r="G22" s="3">
        <v>300</v>
      </c>
      <c r="H22" s="19"/>
      <c r="I22" s="38" t="str">
        <f>IF(TB_SYNTHESE[[#This Row],[Epreuves sur table /300]]&lt;150,H$5,IF(TB_SYNTHESE[[#This Row],[Epreuves sur table /300]]&lt;180,H$6,IF(TB_SYNTHESE[[#This Row],[Epreuves sur table /300]]&lt;210,H$7,IF(TB_SYNTHESE[[#This Row],[Epreuves sur table /300]]&lt;240,H$8,IF(TB_SYNTHESE[[#This Row],[Epreuves sur table /300]]&lt;270,H$9,IF(TB_SYNTHESE[[#This Row],[Epreuves sur table /300]]&gt;=270,H$4,H$10))))))</f>
        <v>AB</v>
      </c>
      <c r="J22" s="39">
        <v>193</v>
      </c>
    </row>
    <row r="23" spans="1:10" ht="16.5" customHeight="1" x14ac:dyDescent="0.2">
      <c r="A23" s="20">
        <v>101021</v>
      </c>
      <c r="B23" s="28">
        <v>102</v>
      </c>
      <c r="C23" s="36" t="s">
        <v>34</v>
      </c>
      <c r="D23" s="36" t="s">
        <v>35</v>
      </c>
      <c r="E23" s="22" t="str">
        <f t="shared" si="0"/>
        <v>Nom8 Prenom8</v>
      </c>
      <c r="F23" s="26">
        <v>301</v>
      </c>
      <c r="G23" s="3">
        <v>300</v>
      </c>
      <c r="H23" s="19"/>
      <c r="I23" s="37" t="str">
        <f>IF(TB_SYNTHESE[[#This Row],[Epreuves sur table /300]]&lt;150,H$5,IF(TB_SYNTHESE[[#This Row],[Epreuves sur table /300]]&lt;180,H$6,IF(TB_SYNTHESE[[#This Row],[Epreuves sur table /300]]&lt;210,H$7,IF(TB_SYNTHESE[[#This Row],[Epreuves sur table /300]]&lt;240,H$8,IF(TB_SYNTHESE[[#This Row],[Epreuves sur table /300]]&lt;270,H$9,IF(TB_SYNTHESE[[#This Row],[Epreuves sur table /300]]&gt;=270,H$4,H$10))))))</f>
        <v>REFUSE[E]</v>
      </c>
      <c r="J23" s="39">
        <v>42</v>
      </c>
    </row>
    <row r="24" spans="1:10" ht="16.5" customHeight="1" x14ac:dyDescent="0.2">
      <c r="A24" s="20">
        <v>101030</v>
      </c>
      <c r="B24" s="28">
        <v>101</v>
      </c>
      <c r="C24" s="36" t="s">
        <v>36</v>
      </c>
      <c r="D24" s="36" t="s">
        <v>37</v>
      </c>
      <c r="E24" s="22" t="str">
        <f t="shared" si="0"/>
        <v>Nom9 Prenom9</v>
      </c>
      <c r="F24" s="26">
        <v>301</v>
      </c>
      <c r="G24" s="3">
        <v>300</v>
      </c>
      <c r="H24" s="19"/>
      <c r="I24" s="38" t="str">
        <f>IF(TB_SYNTHESE[[#This Row],[Epreuves sur table /300]]&lt;150,H$5,IF(TB_SYNTHESE[[#This Row],[Epreuves sur table /300]]&lt;180,H$6,IF(TB_SYNTHESE[[#This Row],[Epreuves sur table /300]]&lt;210,H$7,IF(TB_SYNTHESE[[#This Row],[Epreuves sur table /300]]&lt;240,H$8,IF(TB_SYNTHESE[[#This Row],[Epreuves sur table /300]]&lt;270,H$9,IF(TB_SYNTHESE[[#This Row],[Epreuves sur table /300]]&gt;=270,H$4,H$10))))))</f>
        <v>ADMIS[E]</v>
      </c>
      <c r="J24" s="39">
        <v>171</v>
      </c>
    </row>
    <row r="25" spans="1:10" ht="16.5" customHeight="1" x14ac:dyDescent="0.2">
      <c r="A25" s="20">
        <v>101036</v>
      </c>
      <c r="B25" s="28">
        <v>109</v>
      </c>
      <c r="C25" s="36" t="s">
        <v>38</v>
      </c>
      <c r="D25" s="36" t="s">
        <v>39</v>
      </c>
      <c r="E25" s="22" t="str">
        <f t="shared" si="0"/>
        <v>Nom10 Prenom10</v>
      </c>
      <c r="F25" s="26">
        <v>301</v>
      </c>
      <c r="G25" s="3">
        <v>300</v>
      </c>
      <c r="H25" s="19"/>
      <c r="I25" s="38" t="str">
        <f>IF(TB_SYNTHESE[[#This Row],[Epreuves sur table /300]]&lt;150,H$5,IF(TB_SYNTHESE[[#This Row],[Epreuves sur table /300]]&lt;180,H$6,IF(TB_SYNTHESE[[#This Row],[Epreuves sur table /300]]&lt;210,H$7,IF(TB_SYNTHESE[[#This Row],[Epreuves sur table /300]]&lt;240,H$8,IF(TB_SYNTHESE[[#This Row],[Epreuves sur table /300]]&lt;270,H$9,IF(TB_SYNTHESE[[#This Row],[Epreuves sur table /300]]&gt;=270,H$4,H$10))))))</f>
        <v>B</v>
      </c>
      <c r="J25" s="39">
        <v>221</v>
      </c>
    </row>
    <row r="26" spans="1:10" ht="16.5" customHeight="1" x14ac:dyDescent="0.2">
      <c r="A26" s="20">
        <v>101048</v>
      </c>
      <c r="B26" s="28">
        <v>111</v>
      </c>
      <c r="C26" s="36" t="s">
        <v>40</v>
      </c>
      <c r="D26" s="36" t="s">
        <v>41</v>
      </c>
      <c r="E26" s="22" t="str">
        <f t="shared" si="0"/>
        <v>Nom11 Prenom11</v>
      </c>
      <c r="F26" s="26">
        <v>301</v>
      </c>
      <c r="G26" s="3">
        <v>300</v>
      </c>
      <c r="H26" s="19"/>
      <c r="I26" s="38" t="str">
        <f>IF(TB_SYNTHESE[[#This Row],[Epreuves sur table /300]]&lt;150,H$5,IF(TB_SYNTHESE[[#This Row],[Epreuves sur table /300]]&lt;180,H$6,IF(TB_SYNTHESE[[#This Row],[Epreuves sur table /300]]&lt;210,H$7,IF(TB_SYNTHESE[[#This Row],[Epreuves sur table /300]]&lt;240,H$8,IF(TB_SYNTHESE[[#This Row],[Epreuves sur table /300]]&lt;270,H$9,IF(TB_SYNTHESE[[#This Row],[Epreuves sur table /300]]&gt;=270,H$4,H$10))))))</f>
        <v>REFUSE[E]</v>
      </c>
      <c r="J26" s="39">
        <v>117</v>
      </c>
    </row>
    <row r="27" spans="1:10" ht="16.5" customHeight="1" x14ac:dyDescent="0.2">
      <c r="A27" s="20">
        <v>101050</v>
      </c>
      <c r="B27" s="28">
        <v>104</v>
      </c>
      <c r="C27" s="36" t="s">
        <v>42</v>
      </c>
      <c r="D27" s="36" t="s">
        <v>43</v>
      </c>
      <c r="E27" s="22" t="str">
        <f t="shared" si="0"/>
        <v>Nom12 Prenom12</v>
      </c>
      <c r="F27" s="26">
        <v>301</v>
      </c>
      <c r="G27" s="3">
        <v>300</v>
      </c>
      <c r="H27" s="19"/>
      <c r="I27" s="37" t="str">
        <f>IF(TB_SYNTHESE[[#This Row],[Epreuves sur table /300]]&lt;150,H$5,IF(TB_SYNTHESE[[#This Row],[Epreuves sur table /300]]&lt;180,H$6,IF(TB_SYNTHESE[[#This Row],[Epreuves sur table /300]]&lt;210,H$7,IF(TB_SYNTHESE[[#This Row],[Epreuves sur table /300]]&lt;240,H$8,IF(TB_SYNTHESE[[#This Row],[Epreuves sur table /300]]&lt;270,H$9,IF(TB_SYNTHESE[[#This Row],[Epreuves sur table /300]]&gt;=270,H$4,H$10))))))</f>
        <v>ADMIS[E]</v>
      </c>
      <c r="J27" s="39">
        <v>157</v>
      </c>
    </row>
    <row r="28" spans="1:10" ht="16.5" customHeight="1" x14ac:dyDescent="0.2">
      <c r="A28" s="20">
        <v>101052</v>
      </c>
      <c r="B28" s="28">
        <v>108</v>
      </c>
      <c r="C28" s="36" t="s">
        <v>44</v>
      </c>
      <c r="D28" s="36" t="s">
        <v>45</v>
      </c>
      <c r="E28" s="22" t="str">
        <f t="shared" si="0"/>
        <v>Nom13 Prenom13</v>
      </c>
      <c r="F28" s="26">
        <v>301</v>
      </c>
      <c r="G28" s="3">
        <v>300</v>
      </c>
      <c r="H28" s="19"/>
      <c r="I28" s="37" t="str">
        <f>IF(TB_SYNTHESE[[#This Row],[Epreuves sur table /300]]&lt;150,H$5,IF(TB_SYNTHESE[[#This Row],[Epreuves sur table /300]]&lt;180,H$6,IF(TB_SYNTHESE[[#This Row],[Epreuves sur table /300]]&lt;210,H$7,IF(TB_SYNTHESE[[#This Row],[Epreuves sur table /300]]&lt;240,H$8,IF(TB_SYNTHESE[[#This Row],[Epreuves sur table /300]]&lt;270,H$9,IF(TB_SYNTHESE[[#This Row],[Epreuves sur table /300]]&gt;=270,H$4,H$10))))))</f>
        <v>REFUSE[E]</v>
      </c>
      <c r="J28" s="39">
        <v>67</v>
      </c>
    </row>
    <row r="29" spans="1:10" ht="16.5" customHeight="1" x14ac:dyDescent="0.2">
      <c r="A29" s="20">
        <v>101128</v>
      </c>
      <c r="B29" s="28">
        <v>110</v>
      </c>
      <c r="C29" s="36" t="s">
        <v>46</v>
      </c>
      <c r="D29" s="36" t="s">
        <v>47</v>
      </c>
      <c r="E29" s="21" t="str">
        <f t="shared" ref="E29:E30" si="1">C29&amp;" "&amp;D29</f>
        <v>Nom14 Prenom14</v>
      </c>
      <c r="F29" s="26">
        <v>302</v>
      </c>
      <c r="G29" s="3">
        <v>300</v>
      </c>
      <c r="H29" s="19"/>
      <c r="I29" s="38" t="str">
        <f>IF(TB_SYNTHESE[[#This Row],[Epreuves sur table /300]]&lt;150,H$5,IF(TB_SYNTHESE[[#This Row],[Epreuves sur table /300]]&lt;180,H$6,IF(TB_SYNTHESE[[#This Row],[Epreuves sur table /300]]&lt;210,H$7,IF(TB_SYNTHESE[[#This Row],[Epreuves sur table /300]]&lt;240,H$8,IF(TB_SYNTHESE[[#This Row],[Epreuves sur table /300]]&lt;270,H$9,IF(TB_SYNTHESE[[#This Row],[Epreuves sur table /300]]&gt;=270,H$4,H$10))))))</f>
        <v>TB</v>
      </c>
      <c r="J29" s="39">
        <v>242</v>
      </c>
    </row>
    <row r="30" spans="1:10" ht="16.5" customHeight="1" x14ac:dyDescent="0.2">
      <c r="A30" s="20">
        <v>101129</v>
      </c>
      <c r="B30" s="28">
        <v>104</v>
      </c>
      <c r="C30" s="36" t="s">
        <v>48</v>
      </c>
      <c r="D30" s="36" t="s">
        <v>49</v>
      </c>
      <c r="E30" s="21" t="str">
        <f t="shared" si="1"/>
        <v>Nom15 Prenom15</v>
      </c>
      <c r="F30" s="26">
        <v>302</v>
      </c>
      <c r="G30" s="3">
        <v>300</v>
      </c>
      <c r="H30" s="19"/>
      <c r="I30" s="38" t="str">
        <f>IF(TB_SYNTHESE[[#This Row],[Epreuves sur table /300]]&lt;150,H$5,IF(TB_SYNTHESE[[#This Row],[Epreuves sur table /300]]&lt;180,H$6,IF(TB_SYNTHESE[[#This Row],[Epreuves sur table /300]]&lt;210,H$7,IF(TB_SYNTHESE[[#This Row],[Epreuves sur table /300]]&lt;240,H$8,IF(TB_SYNTHESE[[#This Row],[Epreuves sur table /300]]&lt;270,H$9,IF(TB_SYNTHESE[[#This Row],[Epreuves sur table /300]]&gt;=270,H$4,H$10))))))</f>
        <v>REFUSE[E]</v>
      </c>
      <c r="J30" s="39">
        <v>132</v>
      </c>
    </row>
  </sheetData>
  <conditionalFormatting sqref="I16:I30">
    <cfRule type="cellIs" dxfId="25" priority="21" stopIfTrue="1" operator="equal">
      <formula>"Admis(e) Mention Très Bien"</formula>
    </cfRule>
    <cfRule type="cellIs" dxfId="24" priority="22" stopIfTrue="1" operator="equal">
      <formula>"Admis(e) mention Bien"</formula>
    </cfRule>
    <cfRule type="cellIs" dxfId="23" priority="23" stopIfTrue="1" operator="equal">
      <formula>"Admis(e) mention Assez Bien"</formula>
    </cfRule>
    <cfRule type="cellIs" dxfId="22" priority="24" stopIfTrue="1" operator="equal">
      <formula>"Admis(e)"</formula>
    </cfRule>
    <cfRule type="cellIs" dxfId="21" priority="25" stopIfTrue="1" operator="equal">
      <formula>"Refusé(e)"</formula>
    </cfRule>
    <cfRule type="cellIs" dxfId="20" priority="26" stopIfTrue="1" operator="equal">
      <formula>"Absent(e)"</formula>
    </cfRule>
  </conditionalFormatting>
  <conditionalFormatting sqref="J15:J30">
    <cfRule type="cellIs" dxfId="19" priority="8" operator="lessThan">
      <formula>150</formula>
    </cfRule>
  </conditionalFormatting>
  <conditionalFormatting sqref="J16:J30">
    <cfRule type="containsBlanks" dxfId="18" priority="2" stopIfTrue="1">
      <formula>LEN(TRIM(J16))=0</formula>
    </cfRule>
    <cfRule type="cellIs" dxfId="17" priority="4" operator="greaterThanOrEqual">
      <formula>240</formula>
    </cfRule>
    <cfRule type="cellIs" dxfId="16" priority="5" operator="between">
      <formula>210</formula>
      <formula>240</formula>
    </cfRule>
    <cfRule type="cellIs" dxfId="15" priority="6" operator="between">
      <formula>180</formula>
      <formula>210</formula>
    </cfRule>
    <cfRule type="cellIs" dxfId="14" priority="7" operator="greaterThanOrEqual">
      <formula>150</formula>
    </cfRule>
    <cfRule type="containsBlanks" dxfId="13" priority="27" stopIfTrue="1">
      <formula>LEN(TRIM(J16))=0</formula>
    </cfRule>
  </conditionalFormatting>
  <conditionalFormatting sqref="J1">
    <cfRule type="cellIs" dxfId="12" priority="1" operator="lessThan">
      <formula>150</formula>
    </cfRule>
  </conditionalFormatting>
  <pageMargins left="0.11811023622047245" right="0.11811023622047245" top="0.15748031496062992" bottom="0.15748031496062992" header="0.31496062992125984" footer="0.31496062992125984"/>
  <pageSetup paperSize="8" scale="44" fitToHeight="0" orientation="landscape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Résultats</vt:lpstr>
      <vt:lpstr>Résultats!Impression_des_titres</vt:lpstr>
      <vt:lpstr>Résultats!Zone_d_impression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princadj</dc:creator>
  <cp:lastModifiedBy>PATRICIO FREDERIC</cp:lastModifiedBy>
  <cp:lastPrinted>2023-02-16T16:14:24Z</cp:lastPrinted>
  <dcterms:created xsi:type="dcterms:W3CDTF">2019-11-20T15:46:01Z</dcterms:created>
  <dcterms:modified xsi:type="dcterms:W3CDTF">2023-03-06T08:39:45Z</dcterms:modified>
</cp:coreProperties>
</file>