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style6.xml" ContentType="application/vnd.ms-office.chartsty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xl/charts/style4.xml" ContentType="application/vnd.ms-office.chartstyle+xml"/>
  <Override PartName="/xl/charts/style5.xml" ContentType="application/vnd.ms-office.chartsty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olors6.xml" ContentType="application/vnd.ms-office.chartcolorstyle+xml"/>
  <Override PartName="/xl/charts/colors7.xml" ContentType="application/vnd.ms-office.chartcolorstyle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harts/colors4.xml" ContentType="application/vnd.ms-office.chartcolorstyle+xml"/>
  <Override PartName="/xl/charts/colors5.xml" ContentType="application/vnd.ms-office.chartcolorsty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charts/colors2.xml" ContentType="application/vnd.ms-office.chartcolorstyle+xml"/>
  <Override PartName="/xl/charts/colors3.xml" ContentType="application/vnd.ms-office.chartcolorsty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2.xml" ContentType="application/vnd.ms-excel.controlproperties+xml"/>
  <Override PartName="/xl/ctrlProps/ctrlProp1.xml" ContentType="application/vnd.ms-excel.controlproperties+xml"/>
  <Override PartName="/xl/charts/colors1.xml" ContentType="application/vnd.ms-office.chartcolorstyle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charts/chart7.xml" ContentType="application/vnd.openxmlformats-officedocument.drawingml.chart+xml"/>
  <Override PartName="/xl/tables/table1.xml" ContentType="application/vnd.openxmlformats-officedocument.spreadsheetml.table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style7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7650" windowHeight="7680" activeTab="5"/>
  </bookViews>
  <sheets>
    <sheet name="LACAZEA" sheetId="6" r:id="rId1"/>
    <sheet name="FRELONX" sheetId="5" r:id="rId2"/>
    <sheet name="SARRAZANASC" sheetId="7" r:id="rId3"/>
    <sheet name="LEGERB" sheetId="8" r:id="rId4"/>
    <sheet name="PUPPATOP" sheetId="9" r:id="rId5"/>
    <sheet name="SERRANOG" sheetId="10" r:id="rId6"/>
    <sheet name="Global" sheetId="1" r:id="rId7"/>
  </sheets>
  <functionGroups/>
  <definedNames>
    <definedName name="LABORCODE">Tableau1[#All]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6"/>
  <c r="L14"/>
  <c r="L13"/>
  <c r="L12"/>
  <c r="L11"/>
  <c r="L10"/>
  <c r="L9"/>
  <c r="L8"/>
  <c r="L7"/>
  <c r="C11" i="10" l="1"/>
  <c r="B11"/>
  <c r="D11" l="1"/>
  <c r="C17" i="6" l="1"/>
  <c r="B17" i="8"/>
  <c r="B17" i="6"/>
  <c r="B15" i="9"/>
  <c r="C12" i="7"/>
  <c r="B12"/>
  <c r="C18" i="5"/>
  <c r="B18"/>
  <c r="C15" i="9"/>
  <c r="B50" i="1"/>
  <c r="C50"/>
  <c r="D41"/>
  <c r="C17" i="8"/>
  <c r="D29" i="1"/>
  <c r="D30"/>
  <c r="D33"/>
  <c r="D44"/>
  <c r="D48"/>
  <c r="D10"/>
  <c r="D47"/>
  <c r="D14"/>
  <c r="D24"/>
  <c r="D45"/>
  <c r="D11"/>
  <c r="D7"/>
  <c r="D9"/>
  <c r="D39"/>
  <c r="D13"/>
  <c r="D15"/>
  <c r="D17"/>
  <c r="D21"/>
  <c r="D25"/>
  <c r="D19"/>
  <c r="D26"/>
  <c r="D34"/>
  <c r="D32"/>
  <c r="D36"/>
  <c r="D40"/>
  <c r="D18"/>
  <c r="D28"/>
  <c r="D43"/>
  <c r="D12"/>
  <c r="D16"/>
  <c r="D23"/>
  <c r="D31"/>
  <c r="D38"/>
  <c r="D46"/>
  <c r="D20"/>
  <c r="D22"/>
  <c r="D27"/>
  <c r="D35"/>
  <c r="D37"/>
  <c r="D42"/>
  <c r="D8"/>
  <c r="D17" i="6" l="1"/>
  <c r="D18" i="5"/>
  <c r="D15" i="9"/>
  <c r="D50" i="1"/>
  <c r="D17" i="8"/>
  <c r="D12" i="7"/>
</calcChain>
</file>

<file path=xl/sharedStrings.xml><?xml version="1.0" encoding="utf-8"?>
<sst xmlns="http://schemas.openxmlformats.org/spreadsheetml/2006/main" count="155" uniqueCount="61">
  <si>
    <t>Activité Maximo/E-Temptation - Global</t>
  </si>
  <si>
    <t>hors formation, délégation, maladie</t>
  </si>
  <si>
    <t>LABORCODE</t>
  </si>
  <si>
    <t>Heures MAXIMO</t>
  </si>
  <si>
    <t>Heures e-temptation</t>
  </si>
  <si>
    <t>% activité</t>
  </si>
  <si>
    <t>ARCHIAPS</t>
  </si>
  <si>
    <t>BERNADEX</t>
  </si>
  <si>
    <t>BIGEONC</t>
  </si>
  <si>
    <t>BIRONDI</t>
  </si>
  <si>
    <t>BOTTGESH</t>
  </si>
  <si>
    <t>BLOTB</t>
  </si>
  <si>
    <t>BOUREJ</t>
  </si>
  <si>
    <t>CAMBOUP</t>
  </si>
  <si>
    <t>CASASOPH</t>
  </si>
  <si>
    <t>CHALLIEP</t>
  </si>
  <si>
    <t>COTTINP</t>
  </si>
  <si>
    <t>DAGIEUXA</t>
  </si>
  <si>
    <t>DA SILVA MATA</t>
  </si>
  <si>
    <t>DANIELCE</t>
  </si>
  <si>
    <t>DELPECHM</t>
  </si>
  <si>
    <t>DEPRADLA</t>
  </si>
  <si>
    <t>DURANDFA</t>
  </si>
  <si>
    <t>ELMEKKAL</t>
  </si>
  <si>
    <t>FAUREL</t>
  </si>
  <si>
    <t>FERRATII</t>
  </si>
  <si>
    <t>FOLTRAN</t>
  </si>
  <si>
    <t>GARDINAL</t>
  </si>
  <si>
    <t>GAUCIER</t>
  </si>
  <si>
    <t>GOULARDP</t>
  </si>
  <si>
    <t>LOUPIAE</t>
  </si>
  <si>
    <t>LARRENGU</t>
  </si>
  <si>
    <t>LAURENTB</t>
  </si>
  <si>
    <t>LEGALTH</t>
  </si>
  <si>
    <t>MAGNEG</t>
  </si>
  <si>
    <t>MARINAC</t>
  </si>
  <si>
    <t>MARSACFA</t>
  </si>
  <si>
    <t>MARTIW</t>
  </si>
  <si>
    <t>MATIVETW</t>
  </si>
  <si>
    <t>MAUROUXB</t>
  </si>
  <si>
    <t>MEHDIS</t>
  </si>
  <si>
    <t>PIQUENEC</t>
  </si>
  <si>
    <t>PLANQUEJ</t>
  </si>
  <si>
    <t>SAILHANJ</t>
  </si>
  <si>
    <t>VANSTAGU</t>
  </si>
  <si>
    <t>VERGNEL</t>
  </si>
  <si>
    <t>VIDALOCL</t>
  </si>
  <si>
    <t>VIETTISE</t>
  </si>
  <si>
    <t>LACAZEA</t>
  </si>
  <si>
    <t>FRELONX</t>
  </si>
  <si>
    <t>PUPPATOP</t>
  </si>
  <si>
    <t>LEGERB</t>
  </si>
  <si>
    <t xml:space="preserve">Moyenne  </t>
  </si>
  <si>
    <t>Moyenne</t>
  </si>
  <si>
    <t xml:space="preserve">Moyenne </t>
  </si>
  <si>
    <t>Activité Maximo/E-Temptation</t>
  </si>
  <si>
    <t xml:space="preserve">Responsable : </t>
  </si>
  <si>
    <t>Responsable :</t>
  </si>
  <si>
    <t>SARRAZANASC</t>
  </si>
  <si>
    <t>pour la période de Janvier à Août</t>
  </si>
  <si>
    <t>SERRANOG</t>
  </si>
</sst>
</file>

<file path=xl/styles.xml><?xml version="1.0" encoding="utf-8"?>
<styleSheet xmlns="http://schemas.openxmlformats.org/spreadsheetml/2006/main">
  <fonts count="7"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0.79998168889431442"/>
        <bgColor theme="4" tint="0.79998168889431442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medium">
        <color rgb="FF000000"/>
      </right>
      <top style="dotted">
        <color indexed="8"/>
      </top>
      <bottom style="dotted">
        <color indexed="8"/>
      </bottom>
      <diagonal/>
    </border>
    <border>
      <left style="medium">
        <color rgb="FF000000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 style="medium">
        <color rgb="FF000000"/>
      </right>
      <top style="dotted">
        <color indexed="8"/>
      </top>
      <bottom style="medium">
        <color indexed="8"/>
      </bottom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0" fillId="0" borderId="0" xfId="0" applyBorder="1"/>
    <xf numFmtId="0" fontId="1" fillId="0" borderId="0" xfId="0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wrapText="1"/>
    </xf>
    <xf numFmtId="10" fontId="0" fillId="0" borderId="6" xfId="0" applyNumberFormat="1" applyBorder="1"/>
    <xf numFmtId="0" fontId="2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wrapText="1"/>
    </xf>
    <xf numFmtId="0" fontId="2" fillId="0" borderId="8" xfId="0" applyFont="1" applyFill="1" applyBorder="1" applyAlignment="1">
      <alignment horizontal="left"/>
    </xf>
    <xf numFmtId="2" fontId="2" fillId="0" borderId="9" xfId="0" applyNumberFormat="1" applyFont="1" applyFill="1" applyBorder="1" applyAlignment="1">
      <alignment horizontal="center" wrapText="1"/>
    </xf>
    <xf numFmtId="10" fontId="0" fillId="0" borderId="10" xfId="0" applyNumberFormat="1" applyBorder="1"/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10" fontId="0" fillId="0" borderId="6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2" fontId="2" fillId="0" borderId="1" xfId="0" applyNumberFormat="1" applyFont="1" applyFill="1" applyBorder="1" applyAlignment="1">
      <alignment horizontal="left" wrapText="1"/>
    </xf>
    <xf numFmtId="2" fontId="2" fillId="0" borderId="9" xfId="0" applyNumberFormat="1" applyFont="1" applyFill="1" applyBorder="1" applyAlignment="1">
      <alignment horizontal="left" wrapText="1"/>
    </xf>
    <xf numFmtId="2" fontId="2" fillId="0" borderId="2" xfId="0" applyNumberFormat="1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left" wrapText="1"/>
    </xf>
    <xf numFmtId="2" fontId="1" fillId="0" borderId="11" xfId="0" applyNumberFormat="1" applyFont="1" applyBorder="1" applyAlignment="1">
      <alignment horizontal="center"/>
    </xf>
    <xf numFmtId="10" fontId="3" fillId="3" borderId="11" xfId="0" applyNumberFormat="1" applyFont="1" applyFill="1" applyBorder="1"/>
    <xf numFmtId="0" fontId="1" fillId="0" borderId="11" xfId="0" applyFont="1" applyBorder="1" applyAlignment="1">
      <alignment horizontal="center"/>
    </xf>
    <xf numFmtId="0" fontId="2" fillId="0" borderId="0" xfId="0" applyFont="1"/>
    <xf numFmtId="0" fontId="2" fillId="0" borderId="0" xfId="1"/>
    <xf numFmtId="0" fontId="2" fillId="0" borderId="0" xfId="1" applyBorder="1"/>
    <xf numFmtId="0" fontId="1" fillId="0" borderId="0" xfId="1" applyFont="1" applyFill="1" applyAlignment="1">
      <alignment horizontal="center"/>
    </xf>
    <xf numFmtId="0" fontId="1" fillId="0" borderId="0" xfId="1" applyFont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/>
    </xf>
    <xf numFmtId="2" fontId="2" fillId="0" borderId="1" xfId="1" applyNumberFormat="1" applyFont="1" applyFill="1" applyBorder="1" applyAlignment="1">
      <alignment horizontal="center" wrapText="1"/>
    </xf>
    <xf numFmtId="10" fontId="2" fillId="0" borderId="6" xfId="1" applyNumberFormat="1" applyBorder="1"/>
    <xf numFmtId="0" fontId="2" fillId="0" borderId="8" xfId="1" applyFont="1" applyFill="1" applyBorder="1" applyAlignment="1">
      <alignment horizontal="left"/>
    </xf>
    <xf numFmtId="10" fontId="2" fillId="0" borderId="10" xfId="1" applyNumberFormat="1" applyBorder="1"/>
    <xf numFmtId="0" fontId="5" fillId="0" borderId="11" xfId="1" applyFont="1" applyBorder="1"/>
    <xf numFmtId="2" fontId="5" fillId="0" borderId="11" xfId="1" applyNumberFormat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0" fontId="5" fillId="3" borderId="11" xfId="1" applyNumberFormat="1" applyFont="1" applyFill="1" applyBorder="1"/>
    <xf numFmtId="0" fontId="2" fillId="0" borderId="0" xfId="1" applyAlignment="1">
      <alignment horizontal="center"/>
    </xf>
    <xf numFmtId="0" fontId="5" fillId="0" borderId="11" xfId="0" applyFont="1" applyFill="1" applyBorder="1" applyAlignment="1">
      <alignment horizontal="left" wrapText="1"/>
    </xf>
    <xf numFmtId="2" fontId="5" fillId="0" borderId="11" xfId="0" applyNumberFormat="1" applyFont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ont="1" applyFill="1" applyAlignment="1">
      <alignment horizontal="center"/>
    </xf>
    <xf numFmtId="2" fontId="6" fillId="3" borderId="12" xfId="0" applyNumberFormat="1" applyFont="1" applyFill="1" applyBorder="1" applyAlignment="1">
      <alignment horizontal="left" wrapText="1"/>
    </xf>
    <xf numFmtId="2" fontId="6" fillId="3" borderId="1" xfId="0" applyNumberFormat="1" applyFont="1" applyFill="1" applyBorder="1" applyAlignment="1">
      <alignment horizontal="center" wrapText="1"/>
    </xf>
    <xf numFmtId="10" fontId="6" fillId="3" borderId="13" xfId="0" applyNumberFormat="1" applyFont="1" applyFill="1" applyBorder="1"/>
    <xf numFmtId="2" fontId="6" fillId="0" borderId="12" xfId="0" applyNumberFormat="1" applyFont="1" applyFill="1" applyBorder="1" applyAlignment="1">
      <alignment horizontal="left" wrapText="1"/>
    </xf>
    <xf numFmtId="2" fontId="6" fillId="0" borderId="1" xfId="0" applyNumberFormat="1" applyFont="1" applyFill="1" applyBorder="1" applyAlignment="1">
      <alignment horizontal="center" wrapText="1"/>
    </xf>
    <xf numFmtId="10" fontId="6" fillId="0" borderId="13" xfId="0" applyNumberFormat="1" applyFont="1" applyBorder="1"/>
    <xf numFmtId="2" fontId="6" fillId="3" borderId="14" xfId="0" applyNumberFormat="1" applyFont="1" applyFill="1" applyBorder="1" applyAlignment="1">
      <alignment horizontal="left" wrapText="1"/>
    </xf>
    <xf numFmtId="2" fontId="6" fillId="3" borderId="9" xfId="0" applyNumberFormat="1" applyFont="1" applyFill="1" applyBorder="1" applyAlignment="1">
      <alignment horizontal="center" wrapText="1"/>
    </xf>
    <xf numFmtId="10" fontId="6" fillId="3" borderId="15" xfId="0" applyNumberFormat="1" applyFont="1" applyFill="1" applyBorder="1"/>
  </cellXfs>
  <cellStyles count="2">
    <cellStyle name="Normal" xfId="0" builtinId="0"/>
    <cellStyle name="Normal 2" xfId="1"/>
  </cellStyles>
  <dxfs count="101"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indexed="8"/>
        </left>
        <right style="medium">
          <color indexed="8"/>
        </right>
        <top style="medium">
          <color indexed="8"/>
        </top>
      </border>
    </dxf>
    <dxf>
      <border outline="0">
        <bottom style="medium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left" vertical="bottom" textRotation="0" wrapText="0" indent="0" relativeIndent="255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relativeIndent="255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8"/>
          <bgColor indexed="45"/>
        </patternFill>
      </fill>
      <alignment horizontal="general" vertical="bottom" textRotation="0" wrapText="1" indent="0" relativeIndent="255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relativeIndent="255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relativeIndent="255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relativeIndent="255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relativeIndent="255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relativeIndent="255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LACAZEA!$A$7:$A$17</c:f>
              <c:strCache>
                <c:ptCount val="11"/>
                <c:pt idx="0">
                  <c:v>BERNADEX</c:v>
                </c:pt>
                <c:pt idx="1">
                  <c:v>BIRONDI</c:v>
                </c:pt>
                <c:pt idx="2">
                  <c:v>BOTTGESH</c:v>
                </c:pt>
                <c:pt idx="3">
                  <c:v>CAMBOUP</c:v>
                </c:pt>
                <c:pt idx="4">
                  <c:v>DEPRADLA</c:v>
                </c:pt>
                <c:pt idx="5">
                  <c:v>DURANDFA</c:v>
                </c:pt>
                <c:pt idx="6">
                  <c:v>FERRATII</c:v>
                </c:pt>
                <c:pt idx="7">
                  <c:v>LAURENTB</c:v>
                </c:pt>
                <c:pt idx="8">
                  <c:v>LEGALTH</c:v>
                </c:pt>
                <c:pt idx="10">
                  <c:v>Moyenne</c:v>
                </c:pt>
              </c:strCache>
            </c:strRef>
          </c:cat>
          <c:val>
            <c:numRef>
              <c:f>LACAZEA!$D$7:$D$17</c:f>
              <c:numCache>
                <c:formatCode>0.00%</c:formatCode>
                <c:ptCount val="11"/>
                <c:pt idx="0">
                  <c:v>0.75915005997560647</c:v>
                </c:pt>
                <c:pt idx="1">
                  <c:v>0.81057148838182957</c:v>
                </c:pt>
                <c:pt idx="2">
                  <c:v>0.77211702283016115</c:v>
                </c:pt>
                <c:pt idx="3">
                  <c:v>0.78007458600634294</c:v>
                </c:pt>
                <c:pt idx="4">
                  <c:v>0.75320958702651142</c:v>
                </c:pt>
                <c:pt idx="5">
                  <c:v>0.63511955486490546</c:v>
                </c:pt>
                <c:pt idx="6">
                  <c:v>0.82215981156006523</c:v>
                </c:pt>
                <c:pt idx="7">
                  <c:v>0.82871519363095758</c:v>
                </c:pt>
                <c:pt idx="8">
                  <c:v>0.7332307176813051</c:v>
                </c:pt>
                <c:pt idx="10">
                  <c:v>0.76613560328837116</c:v>
                </c:pt>
              </c:numCache>
            </c:numRef>
          </c:val>
        </c:ser>
        <c:dLbls>
          <c:showVal val="1"/>
        </c:dLbls>
        <c:gapWidth val="219"/>
        <c:overlap val="-27"/>
        <c:axId val="78462336"/>
        <c:axId val="78464512"/>
      </c:barChart>
      <c:catAx>
        <c:axId val="78462336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464512"/>
        <c:crosses val="autoZero"/>
        <c:auto val="1"/>
        <c:lblAlgn val="ctr"/>
        <c:lblOffset val="100"/>
      </c:catAx>
      <c:valAx>
        <c:axId val="7846451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462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FRELONX!$A$7:$A$18</c:f>
              <c:strCache>
                <c:ptCount val="12"/>
                <c:pt idx="0">
                  <c:v>BIGEONC</c:v>
                </c:pt>
                <c:pt idx="1">
                  <c:v>BLOTB</c:v>
                </c:pt>
                <c:pt idx="2">
                  <c:v>BOUREJ</c:v>
                </c:pt>
                <c:pt idx="3">
                  <c:v>DA SILVA MATA</c:v>
                </c:pt>
                <c:pt idx="4">
                  <c:v>DAGIEUXA</c:v>
                </c:pt>
                <c:pt idx="5">
                  <c:v>DANIELCE</c:v>
                </c:pt>
                <c:pt idx="6">
                  <c:v>LARRENGU</c:v>
                </c:pt>
                <c:pt idx="7">
                  <c:v>MARINAC</c:v>
                </c:pt>
                <c:pt idx="8">
                  <c:v>VANSTAGU</c:v>
                </c:pt>
                <c:pt idx="9">
                  <c:v>VIDALOCL</c:v>
                </c:pt>
                <c:pt idx="11">
                  <c:v>Moyenne  </c:v>
                </c:pt>
              </c:strCache>
            </c:strRef>
          </c:cat>
          <c:val>
            <c:numRef>
              <c:f>FRELONX!$D$7:$D$18</c:f>
              <c:numCache>
                <c:formatCode>0.00%</c:formatCode>
                <c:ptCount val="12"/>
                <c:pt idx="0">
                  <c:v>0.67214964273451161</c:v>
                </c:pt>
                <c:pt idx="1">
                  <c:v>0.76508559938360932</c:v>
                </c:pt>
                <c:pt idx="2">
                  <c:v>0.77409436781806618</c:v>
                </c:pt>
                <c:pt idx="3">
                  <c:v>0.6980380429558587</c:v>
                </c:pt>
                <c:pt idx="4">
                  <c:v>0.43886339023258214</c:v>
                </c:pt>
                <c:pt idx="5">
                  <c:v>0.57962899596644579</c:v>
                </c:pt>
                <c:pt idx="6">
                  <c:v>0.86768699842764097</c:v>
                </c:pt>
                <c:pt idx="7">
                  <c:v>0.82331872620354885</c:v>
                </c:pt>
                <c:pt idx="8">
                  <c:v>0.46338418569221979</c:v>
                </c:pt>
                <c:pt idx="9">
                  <c:v>0.71710076324275029</c:v>
                </c:pt>
                <c:pt idx="11">
                  <c:v>0.67773452996782668</c:v>
                </c:pt>
              </c:numCache>
            </c:numRef>
          </c:val>
        </c:ser>
        <c:dLbls>
          <c:showVal val="1"/>
        </c:dLbls>
        <c:gapWidth val="219"/>
        <c:overlap val="-27"/>
        <c:axId val="117226112"/>
        <c:axId val="121709312"/>
      </c:barChart>
      <c:catAx>
        <c:axId val="117226112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709312"/>
        <c:crosses val="autoZero"/>
        <c:auto val="1"/>
        <c:lblAlgn val="ctr"/>
        <c:lblOffset val="100"/>
      </c:catAx>
      <c:valAx>
        <c:axId val="12170931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226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SARRAZANASC!$A$7:$A$12</c:f>
              <c:strCache>
                <c:ptCount val="6"/>
                <c:pt idx="0">
                  <c:v>CASASOPH</c:v>
                </c:pt>
                <c:pt idx="1">
                  <c:v>COTTINP</c:v>
                </c:pt>
                <c:pt idx="2">
                  <c:v>GOULARDP</c:v>
                </c:pt>
                <c:pt idx="3">
                  <c:v>PIQUENEC</c:v>
                </c:pt>
                <c:pt idx="5">
                  <c:v>Moyenne</c:v>
                </c:pt>
              </c:strCache>
            </c:strRef>
          </c:cat>
          <c:val>
            <c:numRef>
              <c:f>SARRAZANASC!$D$7:$D$12</c:f>
              <c:numCache>
                <c:formatCode>0.00%</c:formatCode>
                <c:ptCount val="6"/>
                <c:pt idx="0">
                  <c:v>0.7934702246581824</c:v>
                </c:pt>
                <c:pt idx="1">
                  <c:v>0.89248521203032571</c:v>
                </c:pt>
                <c:pt idx="2">
                  <c:v>0.40721914289576855</c:v>
                </c:pt>
                <c:pt idx="3">
                  <c:v>0.44025309508821203</c:v>
                </c:pt>
                <c:pt idx="5">
                  <c:v>0.64434694566317918</c:v>
                </c:pt>
              </c:numCache>
            </c:numRef>
          </c:val>
        </c:ser>
        <c:dLbls>
          <c:showVal val="1"/>
        </c:dLbls>
        <c:gapWidth val="219"/>
        <c:overlap val="-27"/>
        <c:axId val="81332096"/>
        <c:axId val="81350656"/>
      </c:barChart>
      <c:catAx>
        <c:axId val="81332096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350656"/>
        <c:crosses val="autoZero"/>
        <c:auto val="1"/>
        <c:lblAlgn val="ctr"/>
        <c:lblOffset val="100"/>
      </c:catAx>
      <c:valAx>
        <c:axId val="813506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332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LEGERB!$A$7:$A$17</c:f>
              <c:strCache>
                <c:ptCount val="11"/>
                <c:pt idx="0">
                  <c:v>CHALLIEP</c:v>
                </c:pt>
                <c:pt idx="1">
                  <c:v>DELPECHM</c:v>
                </c:pt>
                <c:pt idx="2">
                  <c:v>FAUREL</c:v>
                </c:pt>
                <c:pt idx="3">
                  <c:v>GARDINAL</c:v>
                </c:pt>
                <c:pt idx="4">
                  <c:v>MAGNEG</c:v>
                </c:pt>
                <c:pt idx="5">
                  <c:v>MARSACFA</c:v>
                </c:pt>
                <c:pt idx="6">
                  <c:v>MARTIW</c:v>
                </c:pt>
                <c:pt idx="7">
                  <c:v>PLANQUEJ</c:v>
                </c:pt>
                <c:pt idx="8">
                  <c:v>VERGNEL</c:v>
                </c:pt>
                <c:pt idx="10">
                  <c:v>Moyenne</c:v>
                </c:pt>
              </c:strCache>
            </c:strRef>
          </c:cat>
          <c:val>
            <c:numRef>
              <c:f>LEGERB!$D$7:$D$17</c:f>
              <c:numCache>
                <c:formatCode>0.00%</c:formatCode>
                <c:ptCount val="11"/>
                <c:pt idx="0">
                  <c:v>0.65075411071454736</c:v>
                </c:pt>
                <c:pt idx="1">
                  <c:v>0.7508507933904629</c:v>
                </c:pt>
                <c:pt idx="2">
                  <c:v>0.77120888596887449</c:v>
                </c:pt>
                <c:pt idx="3">
                  <c:v>0.72260323196648946</c:v>
                </c:pt>
                <c:pt idx="4">
                  <c:v>0.56234127464022254</c:v>
                </c:pt>
                <c:pt idx="5">
                  <c:v>0.44727240757835507</c:v>
                </c:pt>
                <c:pt idx="6">
                  <c:v>0.66249271986022129</c:v>
                </c:pt>
                <c:pt idx="7">
                  <c:v>0.45603243838400953</c:v>
                </c:pt>
                <c:pt idx="8">
                  <c:v>0.70485336499334561</c:v>
                </c:pt>
                <c:pt idx="10">
                  <c:v>0.64739132597536375</c:v>
                </c:pt>
              </c:numCache>
            </c:numRef>
          </c:val>
        </c:ser>
        <c:dLbls>
          <c:showVal val="1"/>
        </c:dLbls>
        <c:gapWidth val="219"/>
        <c:overlap val="-27"/>
        <c:axId val="85431040"/>
        <c:axId val="85432960"/>
      </c:barChart>
      <c:catAx>
        <c:axId val="85431040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432960"/>
        <c:crosses val="autoZero"/>
        <c:auto val="1"/>
        <c:lblAlgn val="ctr"/>
        <c:lblOffset val="100"/>
      </c:catAx>
      <c:valAx>
        <c:axId val="854329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431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PUPPATOP!$A$7:$A$15</c:f>
              <c:strCache>
                <c:ptCount val="9"/>
                <c:pt idx="0">
                  <c:v>ARCHIAPS</c:v>
                </c:pt>
                <c:pt idx="1">
                  <c:v>FOLTRAN</c:v>
                </c:pt>
                <c:pt idx="2">
                  <c:v>GAUCIER</c:v>
                </c:pt>
                <c:pt idx="3">
                  <c:v>LOUPIAE</c:v>
                </c:pt>
                <c:pt idx="4">
                  <c:v>MEHDIS</c:v>
                </c:pt>
                <c:pt idx="5">
                  <c:v>SAILHANJ</c:v>
                </c:pt>
                <c:pt idx="6">
                  <c:v>VIETTISE</c:v>
                </c:pt>
                <c:pt idx="8">
                  <c:v>Moyenne</c:v>
                </c:pt>
              </c:strCache>
            </c:strRef>
          </c:cat>
          <c:val>
            <c:numRef>
              <c:f>PUPPATOP!$D$7:$D$15</c:f>
              <c:numCache>
                <c:formatCode>0.00%</c:formatCode>
                <c:ptCount val="9"/>
                <c:pt idx="0">
                  <c:v>0.46644295302013422</c:v>
                </c:pt>
                <c:pt idx="1">
                  <c:v>0.48938730108283585</c:v>
                </c:pt>
                <c:pt idx="2">
                  <c:v>0.72531022084508678</c:v>
                </c:pt>
                <c:pt idx="3">
                  <c:v>0.37355798583960836</c:v>
                </c:pt>
                <c:pt idx="4">
                  <c:v>0.83670627148888022</c:v>
                </c:pt>
                <c:pt idx="5">
                  <c:v>0.6252391434037563</c:v>
                </c:pt>
                <c:pt idx="6">
                  <c:v>0.43785936813933551</c:v>
                </c:pt>
                <c:pt idx="8">
                  <c:v>0.55183239591071487</c:v>
                </c:pt>
              </c:numCache>
            </c:numRef>
          </c:val>
        </c:ser>
        <c:dLbls>
          <c:showVal val="1"/>
        </c:dLbls>
        <c:gapWidth val="219"/>
        <c:overlap val="-27"/>
        <c:axId val="85278720"/>
        <c:axId val="85280640"/>
      </c:barChart>
      <c:catAx>
        <c:axId val="85278720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280640"/>
        <c:crosses val="autoZero"/>
        <c:auto val="1"/>
        <c:lblAlgn val="ctr"/>
        <c:lblOffset val="100"/>
      </c:catAx>
      <c:valAx>
        <c:axId val="852806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278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SERRANOG!$A$7:$A$11</c:f>
              <c:strCache>
                <c:ptCount val="5"/>
                <c:pt idx="0">
                  <c:v>ELMEKKAL</c:v>
                </c:pt>
                <c:pt idx="1">
                  <c:v>MATIVETW</c:v>
                </c:pt>
                <c:pt idx="2">
                  <c:v>MAUROUXB</c:v>
                </c:pt>
                <c:pt idx="4">
                  <c:v>Moyenne</c:v>
                </c:pt>
              </c:strCache>
            </c:strRef>
          </c:cat>
          <c:val>
            <c:numRef>
              <c:f>SERRANOG!$D$7:$D$11</c:f>
              <c:numCache>
                <c:formatCode>0.00%</c:formatCode>
                <c:ptCount val="5"/>
                <c:pt idx="0">
                  <c:v>4.5159775284958183E-3</c:v>
                </c:pt>
                <c:pt idx="1">
                  <c:v>5.9093158880113628E-2</c:v>
                </c:pt>
                <c:pt idx="2">
                  <c:v>3.5423657098999285E-2</c:v>
                </c:pt>
                <c:pt idx="4">
                  <c:v>3.1420026663784094E-2</c:v>
                </c:pt>
              </c:numCache>
            </c:numRef>
          </c:val>
        </c:ser>
        <c:dLbls>
          <c:showVal val="1"/>
        </c:dLbls>
        <c:gapWidth val="219"/>
        <c:overlap val="-27"/>
        <c:axId val="85600896"/>
        <c:axId val="85623552"/>
      </c:barChart>
      <c:catAx>
        <c:axId val="85600896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623552"/>
        <c:crosses val="autoZero"/>
        <c:auto val="1"/>
        <c:lblAlgn val="ctr"/>
        <c:lblOffset val="100"/>
      </c:catAx>
      <c:valAx>
        <c:axId val="8562355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600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Activité</a:t>
            </a:r>
          </a:p>
        </c:rich>
      </c:tx>
      <c:layout/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4.0052479337553869E-2"/>
          <c:y val="0.10933013773340712"/>
          <c:w val="0.94847864597332487"/>
          <c:h val="0.67050317950433869"/>
        </c:manualLayout>
      </c:layout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Global!$A$7:$A$50</c:f>
              <c:strCache>
                <c:ptCount val="44"/>
                <c:pt idx="0">
                  <c:v>ARCHIAPS</c:v>
                </c:pt>
                <c:pt idx="1">
                  <c:v>BERNADEX</c:v>
                </c:pt>
                <c:pt idx="2">
                  <c:v>BIGEONC</c:v>
                </c:pt>
                <c:pt idx="3">
                  <c:v>BIRONDI</c:v>
                </c:pt>
                <c:pt idx="4">
                  <c:v>BLOTB</c:v>
                </c:pt>
                <c:pt idx="5">
                  <c:v>BOTTGESH</c:v>
                </c:pt>
                <c:pt idx="6">
                  <c:v>BOUREJ</c:v>
                </c:pt>
                <c:pt idx="7">
                  <c:v>CAMBOUP</c:v>
                </c:pt>
                <c:pt idx="8">
                  <c:v>CASASOPH</c:v>
                </c:pt>
                <c:pt idx="9">
                  <c:v>CHALLIEP</c:v>
                </c:pt>
                <c:pt idx="10">
                  <c:v>COTTINP</c:v>
                </c:pt>
                <c:pt idx="11">
                  <c:v>DA SILVA MATA</c:v>
                </c:pt>
                <c:pt idx="12">
                  <c:v>DAGIEUXA</c:v>
                </c:pt>
                <c:pt idx="13">
                  <c:v>DANIELCE</c:v>
                </c:pt>
                <c:pt idx="14">
                  <c:v>DELPECHM</c:v>
                </c:pt>
                <c:pt idx="15">
                  <c:v>DEPRADLA</c:v>
                </c:pt>
                <c:pt idx="16">
                  <c:v>DURANDFA</c:v>
                </c:pt>
                <c:pt idx="17">
                  <c:v>ELMEKKAL</c:v>
                </c:pt>
                <c:pt idx="18">
                  <c:v>FAUREL</c:v>
                </c:pt>
                <c:pt idx="19">
                  <c:v>FERRATII</c:v>
                </c:pt>
                <c:pt idx="20">
                  <c:v>FOLTRAN</c:v>
                </c:pt>
                <c:pt idx="21">
                  <c:v>GARDINAL</c:v>
                </c:pt>
                <c:pt idx="22">
                  <c:v>GAUCIER</c:v>
                </c:pt>
                <c:pt idx="23">
                  <c:v>GOULARDP</c:v>
                </c:pt>
                <c:pt idx="24">
                  <c:v>LARRENGU</c:v>
                </c:pt>
                <c:pt idx="25">
                  <c:v>LAURENTB</c:v>
                </c:pt>
                <c:pt idx="26">
                  <c:v>LEGALTH</c:v>
                </c:pt>
                <c:pt idx="27">
                  <c:v>LOUPIAE</c:v>
                </c:pt>
                <c:pt idx="28">
                  <c:v>MAGNEG</c:v>
                </c:pt>
                <c:pt idx="29">
                  <c:v>MARINAC</c:v>
                </c:pt>
                <c:pt idx="30">
                  <c:v>MARSACFA</c:v>
                </c:pt>
                <c:pt idx="31">
                  <c:v>MARTIW</c:v>
                </c:pt>
                <c:pt idx="32">
                  <c:v>MATIVETW</c:v>
                </c:pt>
                <c:pt idx="33">
                  <c:v>MAUROUXB</c:v>
                </c:pt>
                <c:pt idx="34">
                  <c:v>MEHDIS</c:v>
                </c:pt>
                <c:pt idx="35">
                  <c:v>PIQUENEC</c:v>
                </c:pt>
                <c:pt idx="36">
                  <c:v>PLANQUEJ</c:v>
                </c:pt>
                <c:pt idx="37">
                  <c:v>SAILHANJ</c:v>
                </c:pt>
                <c:pt idx="38">
                  <c:v>VANSTAGU</c:v>
                </c:pt>
                <c:pt idx="39">
                  <c:v>VERGNEL</c:v>
                </c:pt>
                <c:pt idx="40">
                  <c:v>VIDALOCL</c:v>
                </c:pt>
                <c:pt idx="41">
                  <c:v>VIETTISE</c:v>
                </c:pt>
                <c:pt idx="43">
                  <c:v>Moyenne </c:v>
                </c:pt>
              </c:strCache>
            </c:strRef>
          </c:cat>
          <c:val>
            <c:numRef>
              <c:f>Global!$D$7:$D$50</c:f>
              <c:numCache>
                <c:formatCode>0.00%</c:formatCode>
                <c:ptCount val="44"/>
                <c:pt idx="0">
                  <c:v>0.46644295302013422</c:v>
                </c:pt>
                <c:pt idx="1">
                  <c:v>0.75915005997560647</c:v>
                </c:pt>
                <c:pt idx="2">
                  <c:v>0.67214964273451161</c:v>
                </c:pt>
                <c:pt idx="3">
                  <c:v>0.81057148838182957</c:v>
                </c:pt>
                <c:pt idx="4">
                  <c:v>0.76508559938360932</c:v>
                </c:pt>
                <c:pt idx="5">
                  <c:v>0.77211702283016115</c:v>
                </c:pt>
                <c:pt idx="6">
                  <c:v>0.77409436781806618</c:v>
                </c:pt>
                <c:pt idx="7">
                  <c:v>0.78007458600634294</c:v>
                </c:pt>
                <c:pt idx="8">
                  <c:v>0.7934702246581824</c:v>
                </c:pt>
                <c:pt idx="9">
                  <c:v>0.65075411071454736</c:v>
                </c:pt>
                <c:pt idx="10">
                  <c:v>0.89248521203032571</c:v>
                </c:pt>
                <c:pt idx="11">
                  <c:v>0.6980380429558587</c:v>
                </c:pt>
                <c:pt idx="12">
                  <c:v>0.43886339023258214</c:v>
                </c:pt>
                <c:pt idx="13">
                  <c:v>0.57962899596644579</c:v>
                </c:pt>
                <c:pt idx="14">
                  <c:v>0.7508507933904629</c:v>
                </c:pt>
                <c:pt idx="15">
                  <c:v>0.75320958702651142</c:v>
                </c:pt>
                <c:pt idx="16">
                  <c:v>0.63511955486490546</c:v>
                </c:pt>
                <c:pt idx="17">
                  <c:v>4.5159775284958183E-3</c:v>
                </c:pt>
                <c:pt idx="18">
                  <c:v>0.77120888596887449</c:v>
                </c:pt>
                <c:pt idx="19">
                  <c:v>0.82215981156006523</c:v>
                </c:pt>
                <c:pt idx="20">
                  <c:v>0.48938730108283585</c:v>
                </c:pt>
                <c:pt idx="21">
                  <c:v>0.72260323196648946</c:v>
                </c:pt>
                <c:pt idx="22">
                  <c:v>0.72531022084508678</c:v>
                </c:pt>
                <c:pt idx="23">
                  <c:v>0.40721914289576855</c:v>
                </c:pt>
                <c:pt idx="24">
                  <c:v>0.86768699842764097</c:v>
                </c:pt>
                <c:pt idx="25">
                  <c:v>0.82871519363095758</c:v>
                </c:pt>
                <c:pt idx="26">
                  <c:v>0.7332307176813051</c:v>
                </c:pt>
                <c:pt idx="27">
                  <c:v>0.37355798583960836</c:v>
                </c:pt>
                <c:pt idx="28">
                  <c:v>0.56234127464022254</c:v>
                </c:pt>
                <c:pt idx="29">
                  <c:v>0.82331872620354885</c:v>
                </c:pt>
                <c:pt idx="30">
                  <c:v>0.44727240757835507</c:v>
                </c:pt>
                <c:pt idx="31">
                  <c:v>0.66249271986022129</c:v>
                </c:pt>
                <c:pt idx="32">
                  <c:v>5.9093158880113628E-2</c:v>
                </c:pt>
                <c:pt idx="33">
                  <c:v>3.5423657098999285E-2</c:v>
                </c:pt>
                <c:pt idx="34">
                  <c:v>0.83670627148888022</c:v>
                </c:pt>
                <c:pt idx="35">
                  <c:v>0.44025309508821203</c:v>
                </c:pt>
                <c:pt idx="36">
                  <c:v>0.45603243838400953</c:v>
                </c:pt>
                <c:pt idx="37">
                  <c:v>0.6252391434037563</c:v>
                </c:pt>
                <c:pt idx="38">
                  <c:v>0.46338418569221979</c:v>
                </c:pt>
                <c:pt idx="39">
                  <c:v>0.70485336499334561</c:v>
                </c:pt>
                <c:pt idx="40">
                  <c:v>0.71710076324275029</c:v>
                </c:pt>
                <c:pt idx="41">
                  <c:v>0.43785936813933551</c:v>
                </c:pt>
                <c:pt idx="43">
                  <c:v>0.61881133760795681</c:v>
                </c:pt>
              </c:numCache>
            </c:numRef>
          </c:val>
        </c:ser>
        <c:dLbls>
          <c:showVal val="1"/>
        </c:dLbls>
        <c:gapWidth val="444"/>
        <c:overlap val="-90"/>
        <c:axId val="85785600"/>
        <c:axId val="86590592"/>
      </c:barChart>
      <c:catAx>
        <c:axId val="8578560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2000" b="1"/>
                  <a:t>Nom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590592"/>
        <c:crosses val="autoZero"/>
        <c:auto val="1"/>
        <c:lblAlgn val="ctr"/>
        <c:lblOffset val="100"/>
      </c:catAx>
      <c:valAx>
        <c:axId val="86590592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% activité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tickLblPos val="none"/>
        <c:crossAx val="85785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5</xdr:col>
      <xdr:colOff>750793</xdr:colOff>
      <xdr:row>43</xdr:row>
      <xdr:rowOff>11206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5</xdr:col>
      <xdr:colOff>750793</xdr:colOff>
      <xdr:row>42</xdr:row>
      <xdr:rowOff>145677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4</xdr:col>
      <xdr:colOff>761999</xdr:colOff>
      <xdr:row>36</xdr:row>
      <xdr:rowOff>11205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11205</xdr:colOff>
      <xdr:row>20</xdr:row>
      <xdr:rowOff>11205</xdr:rowOff>
    </xdr:from>
    <xdr:to>
      <xdr:col>4</xdr:col>
      <xdr:colOff>750793</xdr:colOff>
      <xdr:row>41</xdr:row>
      <xdr:rowOff>11205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11205</xdr:colOff>
      <xdr:row>18</xdr:row>
      <xdr:rowOff>11205</xdr:rowOff>
    </xdr:from>
    <xdr:to>
      <xdr:col>4</xdr:col>
      <xdr:colOff>750793</xdr:colOff>
      <xdr:row>39</xdr:row>
      <xdr:rowOff>22412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145676</xdr:rowOff>
    </xdr:from>
    <xdr:to>
      <xdr:col>3</xdr:col>
      <xdr:colOff>1098175</xdr:colOff>
      <xdr:row>34</xdr:row>
      <xdr:rowOff>134471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11206</xdr:colOff>
      <xdr:row>8</xdr:row>
      <xdr:rowOff>0</xdr:rowOff>
    </xdr:from>
    <xdr:to>
      <xdr:col>19</xdr:col>
      <xdr:colOff>11206</xdr:colOff>
      <xdr:row>36</xdr:row>
      <xdr:rowOff>145677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LACAZEA_v" displayName="LACAZEA_v" ref="A6:D15" totalsRowShown="0" headerRowDxfId="92" headerRowBorderDxfId="91" tableBorderDxfId="90">
  <sortState ref="A6:E14">
    <sortCondition ref="A5:A14"/>
  </sortState>
  <tableColumns count="4">
    <tableColumn id="1" name="LABORCODE" dataDxfId="89"/>
    <tableColumn id="3" name="Heures MAXIMO" dataDxfId="88"/>
    <tableColumn id="4" name="Heures e-temptation" dataDxfId="87"/>
    <tableColumn id="5" name="% activité" dataDxfId="8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FRELONX_v" displayName="FRELONX_v" ref="A6:D16" totalsRowShown="0" headerRowDxfId="77" headerRowBorderDxfId="76" tableBorderDxfId="75">
  <sortState ref="A6:E15">
    <sortCondition ref="A5:A15"/>
  </sortState>
  <tableColumns count="4">
    <tableColumn id="1" name="LABORCODE" dataDxfId="74"/>
    <tableColumn id="3" name="Heures MAXIMO" dataDxfId="73"/>
    <tableColumn id="4" name="Heures e-temptation" dataDxfId="72"/>
    <tableColumn id="5" name="% activité" dataDxfId="71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SARRAZANASC_v" displayName="SARRAZANASC_v" ref="A6:D10" totalsRowShown="0" headerRowDxfId="62" headerRowBorderDxfId="61" tableBorderDxfId="60">
  <sortState ref="A6:E47">
    <sortCondition ref="A5:A47"/>
  </sortState>
  <tableColumns count="4">
    <tableColumn id="1" name="LABORCODE" dataDxfId="59"/>
    <tableColumn id="3" name="Heures MAXIMO" dataDxfId="58"/>
    <tableColumn id="4" name="Heures e-temptation" dataDxfId="57"/>
    <tableColumn id="5" name="% activité" dataDxfId="56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LEGERB_v" displayName="LEGERB_v" ref="A6:D15" totalsRowShown="0" headerRowDxfId="47" headerRowBorderDxfId="46" tableBorderDxfId="45">
  <tableColumns count="4">
    <tableColumn id="1" name="LABORCODE" dataDxfId="44"/>
    <tableColumn id="3" name="Heures MAXIMO" dataDxfId="43"/>
    <tableColumn id="4" name="Heures e-temptation" dataDxfId="42"/>
    <tableColumn id="5" name="% activité" dataDxfId="41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PUPPATOP_v" displayName="PUPPATOP_v" ref="A6:D13" totalsRowShown="0" headerRowDxfId="32" headerRowBorderDxfId="31" tableBorderDxfId="30">
  <sortState ref="A6:D12">
    <sortCondition ref="A5:A12"/>
  </sortState>
  <tableColumns count="4">
    <tableColumn id="1" name="LABORCODE" dataDxfId="29"/>
    <tableColumn id="3" name="Heures MAXIMO" dataDxfId="28"/>
    <tableColumn id="4" name="Heures e-temptation" dataDxfId="27"/>
    <tableColumn id="5" name="% activité" dataDxfId="26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SERRANOG_v" displayName="SERRANOG_v" ref="A6:D9" totalsRowShown="0" headerRowDxfId="21" headerRowBorderDxfId="20" tableBorderDxfId="19">
  <tableColumns count="4">
    <tableColumn id="1" name="LABORCODE" dataDxfId="18"/>
    <tableColumn id="3" name="Heures MAXIMO" dataDxfId="17"/>
    <tableColumn id="4" name="Heures e-temptation" dataDxfId="16"/>
    <tableColumn id="5" name="% activité" dataDxfId="15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6:D48" totalsRowShown="0" headerRowDxfId="10" headerRowBorderDxfId="9" tableBorderDxfId="8">
  <sortState ref="A6:E47">
    <sortCondition ref="A5:A47"/>
  </sortState>
  <tableColumns count="4">
    <tableColumn id="1" name="LABORCODE" dataDxfId="7"/>
    <tableColumn id="3" name="Heures MAXIMO" dataDxfId="6"/>
    <tableColumn id="4" name="Heures e-temptation" dataDxfId="5"/>
    <tableColumn id="5" name="% activité" dataDxfId="4">
      <calculatedColumnFormula>IF(C7=0,0,B7/C7)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L25"/>
  <sheetViews>
    <sheetView zoomScale="85" zoomScaleNormal="85" zoomScaleSheetLayoutView="101" workbookViewId="0">
      <selection activeCell="A16" sqref="A16"/>
    </sheetView>
  </sheetViews>
  <sheetFormatPr baseColWidth="10" defaultRowHeight="12.75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12">
      <c r="A1" s="51" t="s">
        <v>55</v>
      </c>
      <c r="B1" s="51"/>
      <c r="C1" s="51"/>
      <c r="D1" s="51"/>
    </row>
    <row r="2" spans="1:12">
      <c r="A2" s="52"/>
      <c r="B2" s="52"/>
      <c r="C2" s="52"/>
      <c r="D2" s="52"/>
      <c r="G2" s="1"/>
    </row>
    <row r="3" spans="1:12">
      <c r="A3" s="52" t="s">
        <v>1</v>
      </c>
      <c r="B3" s="52"/>
      <c r="C3" s="52"/>
      <c r="D3" s="52"/>
      <c r="G3" s="1"/>
    </row>
    <row r="4" spans="1:12">
      <c r="A4" s="2"/>
      <c r="B4" s="2" t="s">
        <v>56</v>
      </c>
      <c r="C4" s="2" t="s">
        <v>48</v>
      </c>
      <c r="D4" s="2"/>
      <c r="G4" s="1"/>
    </row>
    <row r="5" spans="1:12">
      <c r="A5" s="2"/>
      <c r="B5" s="2"/>
      <c r="C5" s="2"/>
      <c r="D5" s="2"/>
      <c r="G5" s="3"/>
    </row>
    <row r="6" spans="1:12" ht="13.5" customHeight="1" thickBot="1">
      <c r="A6" s="11" t="s">
        <v>2</v>
      </c>
      <c r="B6" s="12" t="s">
        <v>3</v>
      </c>
      <c r="C6" s="12" t="s">
        <v>4</v>
      </c>
      <c r="D6" s="13" t="s">
        <v>5</v>
      </c>
      <c r="G6" s="1"/>
    </row>
    <row r="7" spans="1:12" ht="13.5" customHeight="1">
      <c r="A7" s="23" t="s">
        <v>7</v>
      </c>
      <c r="B7" s="4">
        <v>1506.26</v>
      </c>
      <c r="C7" s="4">
        <v>1984.14</v>
      </c>
      <c r="D7" s="10">
        <v>0.75915005997560647</v>
      </c>
      <c r="G7" s="3"/>
      <c r="I7" s="55" t="s">
        <v>7</v>
      </c>
      <c r="J7" s="56">
        <v>1506.26</v>
      </c>
      <c r="K7" s="56">
        <v>1984.14</v>
      </c>
      <c r="L7" s="57">
        <f t="shared" ref="L7:L15" si="0">IF(K7=0,0,J7/K7)</f>
        <v>0.75915005997560647</v>
      </c>
    </row>
    <row r="8" spans="1:12" ht="13.5" customHeight="1">
      <c r="A8" s="23" t="s">
        <v>9</v>
      </c>
      <c r="B8" s="4">
        <v>1548.84</v>
      </c>
      <c r="C8" s="4">
        <v>1910.8</v>
      </c>
      <c r="D8" s="10">
        <v>0.81057148838182957</v>
      </c>
      <c r="I8" s="58" t="s">
        <v>9</v>
      </c>
      <c r="J8" s="59">
        <v>1548.84</v>
      </c>
      <c r="K8" s="59">
        <v>1910.8</v>
      </c>
      <c r="L8" s="60">
        <f t="shared" si="0"/>
        <v>0.81057148838182957</v>
      </c>
    </row>
    <row r="9" spans="1:12" ht="13.5" customHeight="1">
      <c r="A9" s="23" t="s">
        <v>10</v>
      </c>
      <c r="B9" s="4">
        <v>1586.16</v>
      </c>
      <c r="C9" s="4">
        <v>2054.3000000000002</v>
      </c>
      <c r="D9" s="10">
        <v>0.77211702283016115</v>
      </c>
      <c r="I9" s="55" t="s">
        <v>10</v>
      </c>
      <c r="J9" s="56">
        <v>1586.16</v>
      </c>
      <c r="K9" s="56">
        <v>2054.3000000000002</v>
      </c>
      <c r="L9" s="57">
        <f t="shared" si="0"/>
        <v>0.77211702283016115</v>
      </c>
    </row>
    <row r="10" spans="1:12" ht="13.5" customHeight="1">
      <c r="A10" s="23" t="s">
        <v>13</v>
      </c>
      <c r="B10" s="4">
        <v>1510.24</v>
      </c>
      <c r="C10" s="4">
        <v>1936.02</v>
      </c>
      <c r="D10" s="10">
        <v>0.78007458600634294</v>
      </c>
      <c r="I10" s="58" t="s">
        <v>13</v>
      </c>
      <c r="J10" s="59">
        <v>1510.24</v>
      </c>
      <c r="K10" s="59">
        <v>1936.02</v>
      </c>
      <c r="L10" s="60">
        <f t="shared" si="0"/>
        <v>0.78007458600634294</v>
      </c>
    </row>
    <row r="11" spans="1:12" ht="13.5" customHeight="1">
      <c r="A11" s="23" t="s">
        <v>21</v>
      </c>
      <c r="B11" s="4">
        <v>1516</v>
      </c>
      <c r="C11" s="4">
        <v>2012.72</v>
      </c>
      <c r="D11" s="10">
        <v>0.75320958702651142</v>
      </c>
      <c r="I11" s="55" t="s">
        <v>21</v>
      </c>
      <c r="J11" s="56">
        <v>1516</v>
      </c>
      <c r="K11" s="56">
        <v>2012.72</v>
      </c>
      <c r="L11" s="57">
        <f t="shared" si="0"/>
        <v>0.75320958702651142</v>
      </c>
    </row>
    <row r="12" spans="1:12" ht="13.5" customHeight="1">
      <c r="A12" s="23" t="s">
        <v>22</v>
      </c>
      <c r="B12" s="4">
        <v>1267</v>
      </c>
      <c r="C12" s="4">
        <v>1994.9</v>
      </c>
      <c r="D12" s="10">
        <v>0.63511955486490546</v>
      </c>
      <c r="I12" s="58" t="s">
        <v>22</v>
      </c>
      <c r="J12" s="59">
        <v>1267</v>
      </c>
      <c r="K12" s="59">
        <v>1994.9</v>
      </c>
      <c r="L12" s="60">
        <f t="shared" si="0"/>
        <v>0.63511955486490546</v>
      </c>
    </row>
    <row r="13" spans="1:12" ht="13.5" customHeight="1">
      <c r="A13" s="23" t="s">
        <v>25</v>
      </c>
      <c r="B13" s="4">
        <v>1633.5</v>
      </c>
      <c r="C13" s="4">
        <v>1986.84</v>
      </c>
      <c r="D13" s="10">
        <v>0.82215981156006523</v>
      </c>
      <c r="I13" s="55" t="s">
        <v>25</v>
      </c>
      <c r="J13" s="56">
        <v>1633.5</v>
      </c>
      <c r="K13" s="56">
        <v>1986.84</v>
      </c>
      <c r="L13" s="57">
        <f t="shared" si="0"/>
        <v>0.82215981156006523</v>
      </c>
    </row>
    <row r="14" spans="1:12" ht="13.5" customHeight="1">
      <c r="A14" s="23" t="s">
        <v>32</v>
      </c>
      <c r="B14" s="4">
        <v>1702.96</v>
      </c>
      <c r="C14" s="4">
        <v>2054.94</v>
      </c>
      <c r="D14" s="10">
        <v>0.82871519363095758</v>
      </c>
      <c r="I14" s="58" t="s">
        <v>32</v>
      </c>
      <c r="J14" s="59">
        <v>1702.96</v>
      </c>
      <c r="K14" s="59">
        <v>2054.94</v>
      </c>
      <c r="L14" s="60">
        <f t="shared" si="0"/>
        <v>0.82871519363095758</v>
      </c>
    </row>
    <row r="15" spans="1:12" ht="13.5" customHeight="1" thickBot="1">
      <c r="A15" s="24" t="s">
        <v>33</v>
      </c>
      <c r="B15" s="16">
        <v>1400.5</v>
      </c>
      <c r="C15" s="16">
        <v>1910.04</v>
      </c>
      <c r="D15" s="17">
        <v>0.7332307176813051</v>
      </c>
      <c r="I15" s="61" t="s">
        <v>33</v>
      </c>
      <c r="J15" s="62">
        <v>1400.5</v>
      </c>
      <c r="K15" s="62">
        <v>1910.04</v>
      </c>
      <c r="L15" s="63">
        <f t="shared" si="0"/>
        <v>0.7332307176813051</v>
      </c>
    </row>
    <row r="17" spans="1:8">
      <c r="A17" s="26" t="s">
        <v>53</v>
      </c>
      <c r="B17" s="27">
        <f>AVERAGE(LACAZEA_v[Heures MAXIMO])</f>
        <v>1519.0511111111109</v>
      </c>
      <c r="C17" s="27">
        <f>AVERAGE(LACAZEA_v[Heures e-temptation])</f>
        <v>1982.7444444444445</v>
      </c>
      <c r="D17" s="28">
        <f>IF(C17=0,0,B17/C17)</f>
        <v>0.76613560328837116</v>
      </c>
    </row>
    <row r="25" spans="1:8">
      <c r="H25" s="30"/>
    </row>
  </sheetData>
  <dataConsolidate/>
  <mergeCells count="3">
    <mergeCell ref="A1:D1"/>
    <mergeCell ref="A2:D2"/>
    <mergeCell ref="A3:D3"/>
  </mergeCells>
  <conditionalFormatting sqref="D7:D15">
    <cfRule type="cellIs" dxfId="100" priority="9" operator="between">
      <formula>0.8</formula>
      <formula>1.1</formula>
    </cfRule>
    <cfRule type="cellIs" dxfId="99" priority="10" stopIfTrue="1" operator="between">
      <formula>0.6</formula>
      <formula>0.8</formula>
    </cfRule>
    <cfRule type="cellIs" dxfId="98" priority="11" stopIfTrue="1" operator="between">
      <formula>0.4</formula>
      <formula>0.6</formula>
    </cfRule>
    <cfRule type="cellIs" dxfId="97" priority="12" stopIfTrue="1" operator="lessThan">
      <formula>0.4</formula>
    </cfRule>
  </conditionalFormatting>
  <conditionalFormatting sqref="D17">
    <cfRule type="cellIs" dxfId="96" priority="5" operator="between">
      <formula>0.8</formula>
      <formula>1.1</formula>
    </cfRule>
    <cfRule type="cellIs" dxfId="95" priority="6" stopIfTrue="1" operator="between">
      <formula>0.6</formula>
      <formula>0.8</formula>
    </cfRule>
    <cfRule type="cellIs" dxfId="94" priority="7" stopIfTrue="1" operator="between">
      <formula>0.4</formula>
      <formula>0.6</formula>
    </cfRule>
    <cfRule type="cellIs" dxfId="93" priority="8" stopIfTrue="1" operator="lessThan">
      <formula>0.4</formula>
    </cfRule>
  </conditionalFormatting>
  <conditionalFormatting sqref="L7:L15">
    <cfRule type="cellIs" dxfId="3" priority="1" operator="between">
      <formula>0.8</formula>
      <formula>1.1</formula>
    </cfRule>
    <cfRule type="cellIs" dxfId="2" priority="2" stopIfTrue="1" operator="between">
      <formula>0.6</formula>
      <formula>0.8</formula>
    </cfRule>
    <cfRule type="cellIs" dxfId="1" priority="3" stopIfTrue="1" operator="between">
      <formula>0.4</formula>
      <formula>0.6</formula>
    </cfRule>
    <cfRule type="cellIs" dxfId="0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H18"/>
  <sheetViews>
    <sheetView zoomScale="85" zoomScaleNormal="85" zoomScaleSheetLayoutView="101" workbookViewId="0">
      <selection activeCell="A17" sqref="A17"/>
    </sheetView>
  </sheetViews>
  <sheetFormatPr baseColWidth="10" defaultRowHeight="12.75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8">
      <c r="A1" s="51" t="s">
        <v>55</v>
      </c>
      <c r="B1" s="51"/>
      <c r="C1" s="51"/>
      <c r="D1" s="51"/>
    </row>
    <row r="2" spans="1:8">
      <c r="A2" s="52"/>
      <c r="B2" s="52"/>
      <c r="C2" s="52"/>
      <c r="D2" s="52"/>
      <c r="G2" s="1"/>
    </row>
    <row r="3" spans="1:8">
      <c r="A3" s="52" t="s">
        <v>1</v>
      </c>
      <c r="B3" s="52"/>
      <c r="C3" s="52"/>
      <c r="D3" s="52"/>
      <c r="G3" s="1"/>
    </row>
    <row r="4" spans="1:8">
      <c r="A4" s="2"/>
      <c r="B4" s="2" t="s">
        <v>57</v>
      </c>
      <c r="C4" s="2" t="s">
        <v>49</v>
      </c>
      <c r="D4" s="2"/>
      <c r="G4" s="1"/>
    </row>
    <row r="5" spans="1:8">
      <c r="A5" s="2"/>
      <c r="B5" s="2"/>
      <c r="C5" s="2"/>
      <c r="D5" s="2"/>
      <c r="G5" s="3"/>
    </row>
    <row r="6" spans="1:8" ht="13.5" customHeight="1" thickBot="1">
      <c r="A6" s="11" t="s">
        <v>2</v>
      </c>
      <c r="B6" s="12" t="s">
        <v>3</v>
      </c>
      <c r="C6" s="12" t="s">
        <v>4</v>
      </c>
      <c r="D6" s="13" t="s">
        <v>5</v>
      </c>
      <c r="G6" s="1"/>
    </row>
    <row r="7" spans="1:8" ht="13.5" customHeight="1">
      <c r="A7" s="23" t="s">
        <v>8</v>
      </c>
      <c r="B7" s="4">
        <v>822.16</v>
      </c>
      <c r="C7" s="4">
        <v>1223.18</v>
      </c>
      <c r="D7" s="10">
        <v>0.67214964273451161</v>
      </c>
      <c r="G7" s="1"/>
    </row>
    <row r="8" spans="1:8" ht="13.5" customHeight="1">
      <c r="A8" s="25" t="s">
        <v>11</v>
      </c>
      <c r="B8" s="4">
        <v>1628.5</v>
      </c>
      <c r="C8" s="4">
        <v>2128.52</v>
      </c>
      <c r="D8" s="10">
        <v>0.76508559938360932</v>
      </c>
      <c r="G8" s="3"/>
    </row>
    <row r="9" spans="1:8" ht="13.5" customHeight="1">
      <c r="A9" s="23" t="s">
        <v>12</v>
      </c>
      <c r="B9" s="4">
        <v>901.34</v>
      </c>
      <c r="C9" s="4">
        <v>1164.3800000000001</v>
      </c>
      <c r="D9" s="10">
        <v>0.77409436781806618</v>
      </c>
      <c r="G9" s="1"/>
    </row>
    <row r="10" spans="1:8" ht="13.5" customHeight="1">
      <c r="A10" s="23" t="s">
        <v>18</v>
      </c>
      <c r="B10" s="4">
        <v>1307.1600000000001</v>
      </c>
      <c r="C10" s="4">
        <v>1872.62</v>
      </c>
      <c r="D10" s="10">
        <v>0.6980380429558587</v>
      </c>
      <c r="G10" s="1"/>
    </row>
    <row r="11" spans="1:8" ht="13.5" customHeight="1">
      <c r="A11" s="23" t="s">
        <v>17</v>
      </c>
      <c r="B11" s="4">
        <v>851</v>
      </c>
      <c r="C11" s="4">
        <v>1939.1</v>
      </c>
      <c r="D11" s="10">
        <v>0.43886339023258214</v>
      </c>
      <c r="G11" s="1"/>
    </row>
    <row r="12" spans="1:8" ht="13.5" customHeight="1">
      <c r="A12" s="23" t="s">
        <v>19</v>
      </c>
      <c r="B12" s="4">
        <v>1118</v>
      </c>
      <c r="C12" s="4">
        <v>1928.82</v>
      </c>
      <c r="D12" s="10">
        <v>0.57962899596644579</v>
      </c>
      <c r="G12" s="1"/>
      <c r="H12" s="3"/>
    </row>
    <row r="13" spans="1:8" ht="13.5" customHeight="1">
      <c r="A13" s="23" t="s">
        <v>31</v>
      </c>
      <c r="B13" s="4">
        <v>1699.66</v>
      </c>
      <c r="C13" s="4">
        <v>1958.84</v>
      </c>
      <c r="D13" s="10">
        <v>0.86768699842764097</v>
      </c>
      <c r="G13" s="1"/>
    </row>
    <row r="14" spans="1:8" ht="13.5" customHeight="1">
      <c r="A14" s="23" t="s">
        <v>35</v>
      </c>
      <c r="B14" s="4">
        <v>1604.5</v>
      </c>
      <c r="C14" s="4">
        <v>1948.82</v>
      </c>
      <c r="D14" s="10">
        <v>0.82331872620354885</v>
      </c>
      <c r="G14" s="1"/>
    </row>
    <row r="15" spans="1:8" ht="13.5" customHeight="1">
      <c r="A15" s="23" t="s">
        <v>44</v>
      </c>
      <c r="B15" s="4">
        <v>876</v>
      </c>
      <c r="C15" s="4">
        <v>1890.44</v>
      </c>
      <c r="D15" s="10">
        <v>0.46338418569221979</v>
      </c>
      <c r="G15" s="1"/>
    </row>
    <row r="16" spans="1:8" ht="13.5" customHeight="1" thickBot="1">
      <c r="A16" s="24" t="s">
        <v>46</v>
      </c>
      <c r="B16" s="4">
        <v>1321</v>
      </c>
      <c r="C16" s="4">
        <v>1842.14</v>
      </c>
      <c r="D16" s="17">
        <v>0.71710076324275029</v>
      </c>
      <c r="G16" s="3"/>
    </row>
    <row r="18" spans="1:4">
      <c r="A18" s="26" t="s">
        <v>52</v>
      </c>
      <c r="B18" s="27">
        <f>AVERAGE(B7:B16)</f>
        <v>1212.932</v>
      </c>
      <c r="C18" s="27">
        <f>AVERAGE(C7:C16)</f>
        <v>1789.6860000000001</v>
      </c>
      <c r="D18" s="28">
        <f>IF(C18=0,0,B18/C18)</f>
        <v>0.67773452996782668</v>
      </c>
    </row>
  </sheetData>
  <mergeCells count="3">
    <mergeCell ref="A1:D1"/>
    <mergeCell ref="A2:D2"/>
    <mergeCell ref="A3:D3"/>
  </mergeCells>
  <conditionalFormatting sqref="D7:D16">
    <cfRule type="cellIs" dxfId="85" priority="5" operator="between">
      <formula>0.8</formula>
      <formula>1.1</formula>
    </cfRule>
    <cfRule type="cellIs" dxfId="84" priority="6" stopIfTrue="1" operator="between">
      <formula>0.6</formula>
      <formula>0.8</formula>
    </cfRule>
    <cfRule type="cellIs" dxfId="83" priority="7" stopIfTrue="1" operator="between">
      <formula>0.4</formula>
      <formula>0.6</formula>
    </cfRule>
    <cfRule type="cellIs" dxfId="82" priority="8" stopIfTrue="1" operator="lessThan">
      <formula>0.4</formula>
    </cfRule>
  </conditionalFormatting>
  <conditionalFormatting sqref="D18">
    <cfRule type="cellIs" dxfId="81" priority="1" operator="between">
      <formula>0.8</formula>
      <formula>1.1</formula>
    </cfRule>
    <cfRule type="cellIs" dxfId="80" priority="2" stopIfTrue="1" operator="between">
      <formula>0.6</formula>
      <formula>0.8</formula>
    </cfRule>
    <cfRule type="cellIs" dxfId="79" priority="3" stopIfTrue="1" operator="between">
      <formula>0.4</formula>
      <formula>0.6</formula>
    </cfRule>
    <cfRule type="cellIs" dxfId="78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12"/>
  <sheetViews>
    <sheetView zoomScale="85" zoomScaleNormal="85" zoomScaleSheetLayoutView="101" workbookViewId="0">
      <selection activeCell="A11" sqref="A11"/>
    </sheetView>
  </sheetViews>
  <sheetFormatPr baseColWidth="10" defaultRowHeight="12.75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7">
      <c r="A1" s="51" t="s">
        <v>55</v>
      </c>
      <c r="B1" s="51"/>
      <c r="C1" s="51"/>
      <c r="D1" s="51"/>
    </row>
    <row r="2" spans="1:7">
      <c r="A2" s="52"/>
      <c r="B2" s="52"/>
      <c r="C2" s="52"/>
      <c r="D2" s="52"/>
      <c r="G2" s="1"/>
    </row>
    <row r="3" spans="1:7">
      <c r="A3" s="52" t="s">
        <v>1</v>
      </c>
      <c r="B3" s="52"/>
      <c r="C3" s="52"/>
      <c r="D3" s="52"/>
    </row>
    <row r="4" spans="1:7">
      <c r="A4" s="2"/>
      <c r="B4" s="2" t="s">
        <v>57</v>
      </c>
      <c r="C4" s="2" t="s">
        <v>58</v>
      </c>
      <c r="D4" s="2"/>
    </row>
    <row r="5" spans="1:7">
      <c r="A5" s="2"/>
      <c r="B5" s="2"/>
      <c r="C5" s="2"/>
      <c r="D5" s="2"/>
    </row>
    <row r="6" spans="1:7" ht="13.5" customHeight="1" thickBot="1">
      <c r="A6" s="11" t="s">
        <v>2</v>
      </c>
      <c r="B6" s="12" t="s">
        <v>3</v>
      </c>
      <c r="C6" s="12" t="s">
        <v>4</v>
      </c>
      <c r="D6" s="13" t="s">
        <v>5</v>
      </c>
    </row>
    <row r="7" spans="1:7" ht="13.5" customHeight="1">
      <c r="A7" s="23" t="s">
        <v>14</v>
      </c>
      <c r="B7" s="4">
        <v>1609.84</v>
      </c>
      <c r="C7" s="4">
        <v>2028.86</v>
      </c>
      <c r="D7" s="10">
        <v>0.7934702246581824</v>
      </c>
    </row>
    <row r="8" spans="1:7" ht="13.5" customHeight="1">
      <c r="A8" s="23" t="s">
        <v>16</v>
      </c>
      <c r="B8" s="4">
        <v>1714</v>
      </c>
      <c r="C8" s="4">
        <v>1920.48</v>
      </c>
      <c r="D8" s="10">
        <v>0.89248521203032571</v>
      </c>
    </row>
    <row r="9" spans="1:7" ht="13.5" customHeight="1">
      <c r="A9" s="23" t="s">
        <v>29</v>
      </c>
      <c r="B9" s="4">
        <v>903.66</v>
      </c>
      <c r="C9" s="4">
        <v>2219.1</v>
      </c>
      <c r="D9" s="10">
        <v>0.40721914289576855</v>
      </c>
    </row>
    <row r="10" spans="1:7" ht="13.5" customHeight="1" thickBot="1">
      <c r="A10" s="24" t="s">
        <v>41</v>
      </c>
      <c r="B10" s="4">
        <v>545.5</v>
      </c>
      <c r="C10" s="4">
        <v>1239.06</v>
      </c>
      <c r="D10" s="17">
        <v>0.44025309508821203</v>
      </c>
    </row>
    <row r="12" spans="1:7">
      <c r="A12" s="26" t="s">
        <v>53</v>
      </c>
      <c r="B12" s="27">
        <f>AVERAGE(B7:B10)</f>
        <v>1193.25</v>
      </c>
      <c r="C12" s="27">
        <f>AVERAGE(C7:C10)</f>
        <v>1851.875</v>
      </c>
      <c r="D12" s="28">
        <f>IF(C12=0,0,B12/C12)</f>
        <v>0.64434694566317918</v>
      </c>
    </row>
  </sheetData>
  <mergeCells count="3">
    <mergeCell ref="A1:D1"/>
    <mergeCell ref="A2:D2"/>
    <mergeCell ref="A3:D3"/>
  </mergeCells>
  <conditionalFormatting sqref="D7:D10">
    <cfRule type="cellIs" dxfId="70" priority="5" operator="between">
      <formula>0.8</formula>
      <formula>1.1</formula>
    </cfRule>
    <cfRule type="cellIs" dxfId="69" priority="6" stopIfTrue="1" operator="between">
      <formula>0.6</formula>
      <formula>0.8</formula>
    </cfRule>
    <cfRule type="cellIs" dxfId="68" priority="7" stopIfTrue="1" operator="between">
      <formula>0.4</formula>
      <formula>0.6</formula>
    </cfRule>
    <cfRule type="cellIs" dxfId="67" priority="8" stopIfTrue="1" operator="lessThan">
      <formula>0.4</formula>
    </cfRule>
  </conditionalFormatting>
  <conditionalFormatting sqref="D12">
    <cfRule type="cellIs" dxfId="66" priority="1" operator="between">
      <formula>0.8</formula>
      <formula>1.1</formula>
    </cfRule>
    <cfRule type="cellIs" dxfId="65" priority="2" stopIfTrue="1" operator="between">
      <formula>0.6</formula>
      <formula>0.8</formula>
    </cfRule>
    <cfRule type="cellIs" dxfId="64" priority="3" stopIfTrue="1" operator="between">
      <formula>0.4</formula>
      <formula>0.6</formula>
    </cfRule>
    <cfRule type="cellIs" dxfId="63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17"/>
  <sheetViews>
    <sheetView zoomScale="85" zoomScaleNormal="85" zoomScaleSheetLayoutView="101" workbookViewId="0">
      <selection activeCell="A16" sqref="A16"/>
    </sheetView>
  </sheetViews>
  <sheetFormatPr baseColWidth="10" defaultRowHeight="12.75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7">
      <c r="A1" s="51" t="s">
        <v>55</v>
      </c>
      <c r="B1" s="51"/>
      <c r="C1" s="51"/>
      <c r="D1" s="51"/>
    </row>
    <row r="2" spans="1:7">
      <c r="A2" s="52"/>
      <c r="B2" s="52"/>
      <c r="C2" s="52"/>
      <c r="D2" s="52"/>
      <c r="G2" s="1"/>
    </row>
    <row r="3" spans="1:7">
      <c r="A3" s="52" t="s">
        <v>1</v>
      </c>
      <c r="B3" s="52"/>
      <c r="C3" s="52"/>
      <c r="D3" s="52"/>
      <c r="G3" s="1"/>
    </row>
    <row r="4" spans="1:7">
      <c r="A4" s="2"/>
      <c r="B4" s="2" t="s">
        <v>57</v>
      </c>
      <c r="C4" s="2" t="s">
        <v>51</v>
      </c>
      <c r="D4" s="2"/>
      <c r="G4" s="1"/>
    </row>
    <row r="5" spans="1:7">
      <c r="A5" s="2"/>
      <c r="B5" s="2"/>
      <c r="C5" s="2"/>
      <c r="D5" s="2"/>
      <c r="G5" s="3"/>
    </row>
    <row r="6" spans="1:7" ht="13.5" customHeight="1" thickBot="1">
      <c r="A6" s="11" t="s">
        <v>2</v>
      </c>
      <c r="B6" s="12" t="s">
        <v>3</v>
      </c>
      <c r="C6" s="12" t="s">
        <v>4</v>
      </c>
      <c r="D6" s="13" t="s">
        <v>5</v>
      </c>
      <c r="G6" s="1"/>
    </row>
    <row r="7" spans="1:7" ht="13.5" customHeight="1">
      <c r="A7" s="23" t="s">
        <v>15</v>
      </c>
      <c r="B7" s="4">
        <v>1243.5</v>
      </c>
      <c r="C7" s="4">
        <v>1910.86</v>
      </c>
      <c r="D7" s="10">
        <v>0.65075411071454736</v>
      </c>
    </row>
    <row r="8" spans="1:7" ht="13.5" customHeight="1">
      <c r="A8" s="23" t="s">
        <v>20</v>
      </c>
      <c r="B8" s="4">
        <v>1465</v>
      </c>
      <c r="C8" s="4">
        <v>1951.12</v>
      </c>
      <c r="D8" s="10">
        <v>0.7508507933904629</v>
      </c>
    </row>
    <row r="9" spans="1:7" ht="13.5" customHeight="1">
      <c r="A9" s="23" t="s">
        <v>24</v>
      </c>
      <c r="B9" s="4">
        <v>1502.5</v>
      </c>
      <c r="C9" s="4">
        <v>1948.24</v>
      </c>
      <c r="D9" s="10">
        <v>0.77120888596887449</v>
      </c>
    </row>
    <row r="10" spans="1:7" ht="13.5" customHeight="1">
      <c r="A10" s="23" t="s">
        <v>27</v>
      </c>
      <c r="B10" s="4">
        <v>1407.66</v>
      </c>
      <c r="C10" s="4">
        <v>1948.04</v>
      </c>
      <c r="D10" s="10">
        <v>0.72260323196648946</v>
      </c>
    </row>
    <row r="11" spans="1:7" ht="13.5" customHeight="1">
      <c r="A11" s="23" t="s">
        <v>34</v>
      </c>
      <c r="B11" s="4">
        <v>744</v>
      </c>
      <c r="C11" s="4">
        <v>1323.04</v>
      </c>
      <c r="D11" s="10">
        <v>0.56234127464022254</v>
      </c>
    </row>
    <row r="12" spans="1:7" ht="13.5" customHeight="1">
      <c r="A12" s="23" t="s">
        <v>36</v>
      </c>
      <c r="B12" s="4">
        <v>610.5</v>
      </c>
      <c r="C12" s="4">
        <v>1364.94</v>
      </c>
      <c r="D12" s="10">
        <v>0.44727240757835507</v>
      </c>
    </row>
    <row r="13" spans="1:7" ht="13.5" customHeight="1">
      <c r="A13" s="23" t="s">
        <v>37</v>
      </c>
      <c r="B13" s="4">
        <v>1365</v>
      </c>
      <c r="C13" s="4">
        <v>2060.4</v>
      </c>
      <c r="D13" s="10">
        <v>0.66249271986022129</v>
      </c>
    </row>
    <row r="14" spans="1:7" ht="13.5" customHeight="1">
      <c r="A14" s="23" t="s">
        <v>42</v>
      </c>
      <c r="B14" s="4">
        <v>861.5</v>
      </c>
      <c r="C14" s="4">
        <v>1889.12</v>
      </c>
      <c r="D14" s="10">
        <v>0.45603243838400953</v>
      </c>
      <c r="E14" s="6"/>
    </row>
    <row r="15" spans="1:7" ht="13.5" customHeight="1" thickBot="1">
      <c r="A15" s="24" t="s">
        <v>45</v>
      </c>
      <c r="B15" s="4">
        <v>1472.34</v>
      </c>
      <c r="C15" s="4">
        <v>2088.86</v>
      </c>
      <c r="D15" s="17">
        <v>0.70485336499334561</v>
      </c>
    </row>
    <row r="17" spans="1:4">
      <c r="A17" s="26" t="s">
        <v>53</v>
      </c>
      <c r="B17" s="27">
        <f>AVERAGE(B7:B15)</f>
        <v>1185.7777777777778</v>
      </c>
      <c r="C17" s="29">
        <f>AVERAGE(C7:C15)</f>
        <v>1831.6244444444444</v>
      </c>
      <c r="D17" s="28">
        <f>IF(C17=0,0,B17/C17)</f>
        <v>0.64739132597536375</v>
      </c>
    </row>
  </sheetData>
  <mergeCells count="3">
    <mergeCell ref="A1:D1"/>
    <mergeCell ref="A2:D2"/>
    <mergeCell ref="A3:D3"/>
  </mergeCells>
  <conditionalFormatting sqref="D7:D15">
    <cfRule type="cellIs" dxfId="55" priority="5" operator="between">
      <formula>0.8</formula>
      <formula>1.1</formula>
    </cfRule>
    <cfRule type="cellIs" dxfId="54" priority="6" stopIfTrue="1" operator="between">
      <formula>0.6</formula>
      <formula>0.8</formula>
    </cfRule>
    <cfRule type="cellIs" dxfId="53" priority="7" stopIfTrue="1" operator="between">
      <formula>0.4</formula>
      <formula>0.6</formula>
    </cfRule>
    <cfRule type="cellIs" dxfId="52" priority="8" stopIfTrue="1" operator="lessThan">
      <formula>0.4</formula>
    </cfRule>
  </conditionalFormatting>
  <conditionalFormatting sqref="D17">
    <cfRule type="cellIs" dxfId="51" priority="1" operator="between">
      <formula>0.8</formula>
      <formula>1.1</formula>
    </cfRule>
    <cfRule type="cellIs" dxfId="50" priority="2" stopIfTrue="1" operator="between">
      <formula>0.6</formula>
      <formula>0.8</formula>
    </cfRule>
    <cfRule type="cellIs" dxfId="49" priority="3" stopIfTrue="1" operator="between">
      <formula>0.4</formula>
      <formula>0.6</formula>
    </cfRule>
    <cfRule type="cellIs" dxfId="48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G15"/>
  <sheetViews>
    <sheetView zoomScale="85" zoomScaleNormal="85" zoomScaleSheetLayoutView="101" workbookViewId="0">
      <selection activeCell="A14" sqref="A14"/>
    </sheetView>
  </sheetViews>
  <sheetFormatPr baseColWidth="10" defaultRowHeight="12.75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7">
      <c r="A1" s="51" t="s">
        <v>55</v>
      </c>
      <c r="B1" s="51"/>
      <c r="C1" s="51"/>
      <c r="D1" s="51"/>
    </row>
    <row r="2" spans="1:7">
      <c r="A2" s="52"/>
      <c r="B2" s="52"/>
      <c r="C2" s="52"/>
      <c r="D2" s="52"/>
      <c r="G2" s="1"/>
    </row>
    <row r="3" spans="1:7">
      <c r="A3" s="52" t="s">
        <v>1</v>
      </c>
      <c r="B3" s="52"/>
      <c r="C3" s="52"/>
      <c r="D3" s="52"/>
      <c r="G3" s="1"/>
    </row>
    <row r="4" spans="1:7">
      <c r="A4" s="2"/>
      <c r="B4" s="2" t="s">
        <v>57</v>
      </c>
      <c r="C4" s="2" t="s">
        <v>50</v>
      </c>
      <c r="D4" s="2"/>
      <c r="G4" s="1"/>
    </row>
    <row r="5" spans="1:7">
      <c r="A5" s="2"/>
      <c r="B5" s="2"/>
      <c r="C5" s="2"/>
      <c r="D5" s="2"/>
      <c r="G5" s="3"/>
    </row>
    <row r="6" spans="1:7" ht="13.5" customHeight="1" thickBot="1">
      <c r="A6" s="11" t="s">
        <v>2</v>
      </c>
      <c r="B6" s="12" t="s">
        <v>3</v>
      </c>
      <c r="C6" s="12" t="s">
        <v>4</v>
      </c>
      <c r="D6" s="13" t="s">
        <v>5</v>
      </c>
      <c r="G6" s="1"/>
    </row>
    <row r="7" spans="1:7" ht="13.5" customHeight="1">
      <c r="A7" s="8" t="s">
        <v>6</v>
      </c>
      <c r="B7" s="4">
        <v>911.84</v>
      </c>
      <c r="C7" s="4">
        <v>1954.88</v>
      </c>
      <c r="D7" s="10">
        <v>0.46644295302013422</v>
      </c>
    </row>
    <row r="8" spans="1:7" ht="13.5" customHeight="1">
      <c r="A8" s="9" t="s">
        <v>26</v>
      </c>
      <c r="B8" s="4">
        <v>431.16</v>
      </c>
      <c r="C8" s="4">
        <v>881.02</v>
      </c>
      <c r="D8" s="10">
        <v>0.48938730108283585</v>
      </c>
    </row>
    <row r="9" spans="1:7" ht="13.5" customHeight="1">
      <c r="A9" s="9" t="s">
        <v>28</v>
      </c>
      <c r="B9" s="4">
        <v>992.5</v>
      </c>
      <c r="C9" s="4">
        <v>1368.38</v>
      </c>
      <c r="D9" s="10">
        <v>0.72531022084508678</v>
      </c>
    </row>
    <row r="10" spans="1:7" ht="13.5" customHeight="1">
      <c r="A10" s="9" t="s">
        <v>30</v>
      </c>
      <c r="B10" s="4">
        <v>697.5</v>
      </c>
      <c r="C10" s="4">
        <v>1867.18</v>
      </c>
      <c r="D10" s="10">
        <v>0.37355798583960836</v>
      </c>
    </row>
    <row r="11" spans="1:7" ht="13.5" customHeight="1">
      <c r="A11" s="9" t="s">
        <v>40</v>
      </c>
      <c r="B11" s="4">
        <v>1153.5</v>
      </c>
      <c r="C11" s="4">
        <v>1378.62</v>
      </c>
      <c r="D11" s="10">
        <v>0.83670627148888022</v>
      </c>
    </row>
    <row r="12" spans="1:7" ht="13.5" customHeight="1">
      <c r="A12" s="9" t="s">
        <v>43</v>
      </c>
      <c r="B12" s="4">
        <v>1215.74</v>
      </c>
      <c r="C12" s="4">
        <v>1944.44</v>
      </c>
      <c r="D12" s="10">
        <v>0.6252391434037563</v>
      </c>
    </row>
    <row r="13" spans="1:7" ht="13.5" customHeight="1" thickBot="1">
      <c r="A13" s="14" t="s">
        <v>47</v>
      </c>
      <c r="B13" s="4">
        <v>837.66</v>
      </c>
      <c r="C13" s="4">
        <v>1913.08</v>
      </c>
      <c r="D13" s="17">
        <v>0.43785936813933551</v>
      </c>
    </row>
    <row r="15" spans="1:7">
      <c r="A15" s="26" t="s">
        <v>53</v>
      </c>
      <c r="B15" s="27">
        <f>AVERAGE(B7:B13)</f>
        <v>891.41428571428571</v>
      </c>
      <c r="C15" s="27">
        <f>AVERAGE(C7:C13)</f>
        <v>1615.3714285714286</v>
      </c>
      <c r="D15" s="28">
        <f>IF(C15=0,0,B15/C15)</f>
        <v>0.55183239591071487</v>
      </c>
    </row>
  </sheetData>
  <mergeCells count="3">
    <mergeCell ref="A1:D1"/>
    <mergeCell ref="A2:D2"/>
    <mergeCell ref="A3:D3"/>
  </mergeCells>
  <conditionalFormatting sqref="D7:D13">
    <cfRule type="cellIs" dxfId="40" priority="5" operator="between">
      <formula>0.8</formula>
      <formula>1.1</formula>
    </cfRule>
    <cfRule type="cellIs" dxfId="39" priority="6" stopIfTrue="1" operator="between">
      <formula>0.6</formula>
      <formula>0.8</formula>
    </cfRule>
    <cfRule type="cellIs" dxfId="38" priority="7" stopIfTrue="1" operator="between">
      <formula>0.4</formula>
      <formula>0.6</formula>
    </cfRule>
    <cfRule type="cellIs" dxfId="37" priority="8" stopIfTrue="1" operator="lessThan">
      <formula>0.4</formula>
    </cfRule>
  </conditionalFormatting>
  <conditionalFormatting sqref="D15">
    <cfRule type="cellIs" dxfId="36" priority="1" operator="between">
      <formula>0.8</formula>
      <formula>1.1</formula>
    </cfRule>
    <cfRule type="cellIs" dxfId="35" priority="2" stopIfTrue="1" operator="between">
      <formula>0.6</formula>
      <formula>0.8</formula>
    </cfRule>
    <cfRule type="cellIs" dxfId="34" priority="3" stopIfTrue="1" operator="between">
      <formula>0.4</formula>
      <formula>0.6</formula>
    </cfRule>
    <cfRule type="cellIs" dxfId="33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G11"/>
  <sheetViews>
    <sheetView tabSelected="1" zoomScale="85" zoomScaleNormal="85" zoomScaleSheetLayoutView="101" workbookViewId="0">
      <selection activeCell="A10" sqref="A10"/>
    </sheetView>
  </sheetViews>
  <sheetFormatPr baseColWidth="10" defaultRowHeight="12.75"/>
  <cols>
    <col min="1" max="1" width="18.42578125" style="31" customWidth="1"/>
    <col min="2" max="2" width="18.5703125" style="47" customWidth="1"/>
    <col min="3" max="3" width="24.5703125" style="47" customWidth="1"/>
    <col min="4" max="4" width="16.85546875" style="31" customWidth="1"/>
    <col min="5" max="16384" width="11.42578125" style="31"/>
  </cols>
  <sheetData>
    <row r="1" spans="1:7">
      <c r="A1" s="53" t="s">
        <v>55</v>
      </c>
      <c r="B1" s="53"/>
      <c r="C1" s="53"/>
      <c r="D1" s="53"/>
    </row>
    <row r="2" spans="1:7">
      <c r="A2" s="54" t="s">
        <v>59</v>
      </c>
      <c r="B2" s="54"/>
      <c r="C2" s="54"/>
      <c r="D2" s="54"/>
      <c r="G2" s="32"/>
    </row>
    <row r="3" spans="1:7">
      <c r="A3" s="54" t="s">
        <v>1</v>
      </c>
      <c r="B3" s="54"/>
      <c r="C3" s="54"/>
      <c r="D3" s="54"/>
      <c r="G3" s="32"/>
    </row>
    <row r="4" spans="1:7">
      <c r="A4" s="33"/>
      <c r="B4" s="33" t="s">
        <v>57</v>
      </c>
      <c r="C4" s="33" t="s">
        <v>60</v>
      </c>
      <c r="D4" s="33"/>
      <c r="G4" s="32"/>
    </row>
    <row r="5" spans="1:7">
      <c r="A5" s="33"/>
      <c r="B5" s="33"/>
      <c r="C5" s="33"/>
      <c r="D5" s="33"/>
      <c r="G5" s="34"/>
    </row>
    <row r="6" spans="1:7" ht="13.5" customHeight="1" thickBot="1">
      <c r="A6" s="35" t="s">
        <v>2</v>
      </c>
      <c r="B6" s="36" t="s">
        <v>3</v>
      </c>
      <c r="C6" s="36" t="s">
        <v>4</v>
      </c>
      <c r="D6" s="37" t="s">
        <v>5</v>
      </c>
      <c r="G6" s="32"/>
    </row>
    <row r="7" spans="1:7" ht="13.5" customHeight="1">
      <c r="A7" s="38" t="s">
        <v>23</v>
      </c>
      <c r="B7" s="39">
        <v>10</v>
      </c>
      <c r="C7" s="39">
        <v>2214.36</v>
      </c>
      <c r="D7" s="40">
        <v>4.5159775284958183E-3</v>
      </c>
    </row>
    <row r="8" spans="1:7" ht="13.5" customHeight="1">
      <c r="A8" s="38" t="s">
        <v>38</v>
      </c>
      <c r="B8" s="39">
        <v>109.84</v>
      </c>
      <c r="C8" s="39">
        <v>1858.76</v>
      </c>
      <c r="D8" s="40">
        <v>5.9093158880113628E-2</v>
      </c>
    </row>
    <row r="9" spans="1:7" ht="13.5" customHeight="1" thickBot="1">
      <c r="A9" s="41" t="s">
        <v>39</v>
      </c>
      <c r="B9" s="39">
        <v>72</v>
      </c>
      <c r="C9" s="39">
        <v>2032.54</v>
      </c>
      <c r="D9" s="42">
        <v>3.5423657098999285E-2</v>
      </c>
    </row>
    <row r="11" spans="1:7" ht="15.75">
      <c r="A11" s="43" t="s">
        <v>53</v>
      </c>
      <c r="B11" s="44">
        <f>AVERAGE(B7:B9)</f>
        <v>63.946666666666665</v>
      </c>
      <c r="C11" s="45">
        <f>AVERAGE(C7:C9)</f>
        <v>2035.22</v>
      </c>
      <c r="D11" s="46">
        <f>IF(C11=0,0,B11/C11)</f>
        <v>3.1420026663784094E-2</v>
      </c>
    </row>
  </sheetData>
  <mergeCells count="3">
    <mergeCell ref="A1:D1"/>
    <mergeCell ref="A2:D2"/>
    <mergeCell ref="A3:D3"/>
  </mergeCells>
  <conditionalFormatting sqref="D7:D9 D11">
    <cfRule type="cellIs" dxfId="25" priority="1" operator="between">
      <formula>0.8</formula>
      <formula>1.1</formula>
    </cfRule>
    <cfRule type="cellIs" dxfId="24" priority="2" stopIfTrue="1" operator="between">
      <formula>0.6</formula>
      <formula>0.8</formula>
    </cfRule>
    <cfRule type="cellIs" dxfId="23" priority="3" stopIfTrue="1" operator="between">
      <formula>0.4</formula>
      <formula>0.6</formula>
    </cfRule>
    <cfRule type="cellIs" dxfId="22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H50"/>
  <sheetViews>
    <sheetView zoomScale="70" zoomScaleNormal="70" zoomScaleSheetLayoutView="55" zoomScalePageLayoutView="55" workbookViewId="0">
      <selection activeCell="B24" sqref="B24"/>
    </sheetView>
  </sheetViews>
  <sheetFormatPr baseColWidth="10" defaultRowHeight="12.75"/>
  <cols>
    <col min="1" max="1" width="18.42578125" customWidth="1"/>
    <col min="2" max="2" width="18.5703125" style="7" customWidth="1"/>
    <col min="3" max="3" width="22.85546875" style="7" customWidth="1"/>
    <col min="4" max="4" width="12.85546875" customWidth="1"/>
  </cols>
  <sheetData>
    <row r="1" spans="1:8">
      <c r="A1" s="51" t="s">
        <v>0</v>
      </c>
      <c r="B1" s="51"/>
      <c r="C1" s="51"/>
      <c r="D1" s="51"/>
    </row>
    <row r="2" spans="1:8">
      <c r="A2" s="52"/>
      <c r="B2" s="52"/>
      <c r="C2" s="52"/>
      <c r="D2" s="52"/>
      <c r="G2" s="1"/>
    </row>
    <row r="3" spans="1:8">
      <c r="A3" s="52" t="s">
        <v>1</v>
      </c>
      <c r="B3" s="52"/>
      <c r="C3" s="52"/>
      <c r="D3" s="52"/>
      <c r="G3" s="1"/>
    </row>
    <row r="4" spans="1:8">
      <c r="A4" s="2"/>
      <c r="B4" s="2"/>
      <c r="C4" s="2"/>
      <c r="D4" s="2"/>
      <c r="G4" s="1"/>
    </row>
    <row r="5" spans="1:8">
      <c r="A5" s="2"/>
      <c r="B5" s="2"/>
      <c r="C5" s="2"/>
      <c r="D5" s="2"/>
      <c r="G5" s="3"/>
    </row>
    <row r="6" spans="1:8" ht="13.5" customHeight="1" thickBot="1">
      <c r="A6" s="18" t="s">
        <v>2</v>
      </c>
      <c r="B6" s="19" t="s">
        <v>3</v>
      </c>
      <c r="C6" s="19" t="s">
        <v>4</v>
      </c>
      <c r="D6" s="20" t="s">
        <v>5</v>
      </c>
      <c r="G6" s="1"/>
    </row>
    <row r="7" spans="1:8" ht="13.5" customHeight="1">
      <c r="A7" s="8" t="s">
        <v>6</v>
      </c>
      <c r="B7" s="4">
        <v>911.84</v>
      </c>
      <c r="C7" s="4">
        <v>1954.88</v>
      </c>
      <c r="D7" s="21">
        <f t="shared" ref="D7:D48" si="0">IF(C7=0,0,B7/C7)</f>
        <v>0.46644295302013422</v>
      </c>
    </row>
    <row r="8" spans="1:8" ht="13.5" customHeight="1">
      <c r="A8" s="8" t="s">
        <v>7</v>
      </c>
      <c r="B8" s="5">
        <v>1506.26</v>
      </c>
      <c r="C8" s="5">
        <v>1984.14</v>
      </c>
      <c r="D8" s="21">
        <f t="shared" si="0"/>
        <v>0.75915005997560647</v>
      </c>
      <c r="G8" s="3"/>
    </row>
    <row r="9" spans="1:8" ht="13.5" customHeight="1">
      <c r="A9" s="8" t="s">
        <v>8</v>
      </c>
      <c r="B9" s="4">
        <v>822.16</v>
      </c>
      <c r="C9" s="4">
        <v>1223.18</v>
      </c>
      <c r="D9" s="21">
        <f t="shared" si="0"/>
        <v>0.67214964273451161</v>
      </c>
      <c r="G9" s="1"/>
    </row>
    <row r="10" spans="1:8" ht="13.5" customHeight="1">
      <c r="A10" s="8" t="s">
        <v>9</v>
      </c>
      <c r="B10" s="4">
        <v>1548.84</v>
      </c>
      <c r="C10" s="4">
        <v>1910.8</v>
      </c>
      <c r="D10" s="21">
        <f t="shared" si="0"/>
        <v>0.81057148838182957</v>
      </c>
      <c r="G10" s="1"/>
    </row>
    <row r="11" spans="1:8" ht="13.5" customHeight="1">
      <c r="A11" s="8" t="s">
        <v>11</v>
      </c>
      <c r="B11" s="4">
        <v>1628.5</v>
      </c>
      <c r="C11" s="4">
        <v>2128.52</v>
      </c>
      <c r="D11" s="21">
        <f t="shared" si="0"/>
        <v>0.76508559938360932</v>
      </c>
      <c r="G11" s="1"/>
    </row>
    <row r="12" spans="1:8" ht="13.5" customHeight="1">
      <c r="A12" s="8" t="s">
        <v>10</v>
      </c>
      <c r="B12" s="4">
        <v>1586.16</v>
      </c>
      <c r="C12" s="4">
        <v>2054.3000000000002</v>
      </c>
      <c r="D12" s="21">
        <f t="shared" si="0"/>
        <v>0.77211702283016115</v>
      </c>
      <c r="G12" s="1"/>
      <c r="H12" s="3"/>
    </row>
    <row r="13" spans="1:8" ht="13.5" customHeight="1">
      <c r="A13" s="8" t="s">
        <v>12</v>
      </c>
      <c r="B13" s="4">
        <v>901.34</v>
      </c>
      <c r="C13" s="4">
        <v>1164.3800000000001</v>
      </c>
      <c r="D13" s="21">
        <f t="shared" si="0"/>
        <v>0.77409436781806618</v>
      </c>
      <c r="G13" s="1"/>
    </row>
    <row r="14" spans="1:8" ht="13.5" customHeight="1">
      <c r="A14" s="8" t="s">
        <v>13</v>
      </c>
      <c r="B14" s="4">
        <v>1510.24</v>
      </c>
      <c r="C14" s="4">
        <v>1936.02</v>
      </c>
      <c r="D14" s="21">
        <f t="shared" si="0"/>
        <v>0.78007458600634294</v>
      </c>
      <c r="G14" s="1"/>
    </row>
    <row r="15" spans="1:8" ht="13.5" customHeight="1">
      <c r="A15" s="8" t="s">
        <v>14</v>
      </c>
      <c r="B15" s="4">
        <v>1609.84</v>
      </c>
      <c r="C15" s="4">
        <v>2028.86</v>
      </c>
      <c r="D15" s="21">
        <f t="shared" si="0"/>
        <v>0.7934702246581824</v>
      </c>
      <c r="G15" s="1"/>
    </row>
    <row r="16" spans="1:8" ht="13.5" customHeight="1">
      <c r="A16" s="8" t="s">
        <v>15</v>
      </c>
      <c r="B16" s="4">
        <v>1243.5</v>
      </c>
      <c r="C16" s="4">
        <v>1910.86</v>
      </c>
      <c r="D16" s="21">
        <f t="shared" si="0"/>
        <v>0.65075411071454736</v>
      </c>
      <c r="G16" s="3"/>
    </row>
    <row r="17" spans="1:7" ht="13.5" customHeight="1">
      <c r="A17" s="8" t="s">
        <v>16</v>
      </c>
      <c r="B17" s="4">
        <v>1714</v>
      </c>
      <c r="C17" s="4">
        <v>1920.48</v>
      </c>
      <c r="D17" s="21">
        <f t="shared" si="0"/>
        <v>0.89248521203032571</v>
      </c>
      <c r="G17" s="3"/>
    </row>
    <row r="18" spans="1:7" ht="13.5" customHeight="1">
      <c r="A18" s="8" t="s">
        <v>18</v>
      </c>
      <c r="B18" s="4">
        <v>1307.1600000000001</v>
      </c>
      <c r="C18" s="4">
        <v>1872.62</v>
      </c>
      <c r="D18" s="21">
        <f t="shared" si="0"/>
        <v>0.6980380429558587</v>
      </c>
    </row>
    <row r="19" spans="1:7" ht="13.5" customHeight="1">
      <c r="A19" s="8" t="s">
        <v>17</v>
      </c>
      <c r="B19" s="4">
        <v>851</v>
      </c>
      <c r="C19" s="4">
        <v>1939.1</v>
      </c>
      <c r="D19" s="21">
        <f t="shared" si="0"/>
        <v>0.43886339023258214</v>
      </c>
    </row>
    <row r="20" spans="1:7" ht="13.5" customHeight="1">
      <c r="A20" s="8" t="s">
        <v>19</v>
      </c>
      <c r="B20" s="4">
        <v>1118</v>
      </c>
      <c r="C20" s="4">
        <v>1928.82</v>
      </c>
      <c r="D20" s="21">
        <f t="shared" si="0"/>
        <v>0.57962899596644579</v>
      </c>
    </row>
    <row r="21" spans="1:7" ht="13.5" customHeight="1">
      <c r="A21" s="8" t="s">
        <v>20</v>
      </c>
      <c r="B21" s="4">
        <v>1465</v>
      </c>
      <c r="C21" s="4">
        <v>1951.12</v>
      </c>
      <c r="D21" s="21">
        <f t="shared" si="0"/>
        <v>0.7508507933904629</v>
      </c>
    </row>
    <row r="22" spans="1:7" ht="13.5" customHeight="1">
      <c r="A22" s="8" t="s">
        <v>21</v>
      </c>
      <c r="B22" s="4">
        <v>1516</v>
      </c>
      <c r="C22" s="4">
        <v>2012.72</v>
      </c>
      <c r="D22" s="21">
        <f t="shared" si="0"/>
        <v>0.75320958702651142</v>
      </c>
    </row>
    <row r="23" spans="1:7" ht="13.5" customHeight="1">
      <c r="A23" s="8" t="s">
        <v>22</v>
      </c>
      <c r="B23" s="4">
        <v>1267</v>
      </c>
      <c r="C23" s="4">
        <v>1994.9</v>
      </c>
      <c r="D23" s="21">
        <f t="shared" si="0"/>
        <v>0.63511955486490546</v>
      </c>
    </row>
    <row r="24" spans="1:7" ht="13.5" customHeight="1">
      <c r="A24" s="8" t="s">
        <v>23</v>
      </c>
      <c r="B24" s="4">
        <v>10</v>
      </c>
      <c r="C24" s="4">
        <v>2214.36</v>
      </c>
      <c r="D24" s="21">
        <f t="shared" si="0"/>
        <v>4.5159775284958183E-3</v>
      </c>
    </row>
    <row r="25" spans="1:7" ht="13.5" customHeight="1">
      <c r="A25" s="8" t="s">
        <v>24</v>
      </c>
      <c r="B25" s="4">
        <v>1502.5</v>
      </c>
      <c r="C25" s="4">
        <v>1948.24</v>
      </c>
      <c r="D25" s="21">
        <f t="shared" si="0"/>
        <v>0.77120888596887449</v>
      </c>
    </row>
    <row r="26" spans="1:7" ht="13.5" customHeight="1">
      <c r="A26" s="8" t="s">
        <v>25</v>
      </c>
      <c r="B26" s="4">
        <v>1633.5</v>
      </c>
      <c r="C26" s="4">
        <v>1986.84</v>
      </c>
      <c r="D26" s="21">
        <f t="shared" si="0"/>
        <v>0.82215981156006523</v>
      </c>
    </row>
    <row r="27" spans="1:7" ht="13.5" customHeight="1">
      <c r="A27" s="8" t="s">
        <v>26</v>
      </c>
      <c r="B27" s="4">
        <v>431.16</v>
      </c>
      <c r="C27" s="4">
        <v>881.02</v>
      </c>
      <c r="D27" s="21">
        <f t="shared" si="0"/>
        <v>0.48938730108283585</v>
      </c>
    </row>
    <row r="28" spans="1:7" ht="13.5" customHeight="1">
      <c r="A28" s="8" t="s">
        <v>27</v>
      </c>
      <c r="B28" s="4">
        <v>1407.66</v>
      </c>
      <c r="C28" s="4">
        <v>1948.04</v>
      </c>
      <c r="D28" s="21">
        <f t="shared" si="0"/>
        <v>0.72260323196648946</v>
      </c>
    </row>
    <row r="29" spans="1:7" ht="13.5" customHeight="1">
      <c r="A29" s="8" t="s">
        <v>28</v>
      </c>
      <c r="B29" s="4">
        <v>992.5</v>
      </c>
      <c r="C29" s="4">
        <v>1368.38</v>
      </c>
      <c r="D29" s="21">
        <f t="shared" si="0"/>
        <v>0.72531022084508678</v>
      </c>
    </row>
    <row r="30" spans="1:7" ht="13.5" customHeight="1">
      <c r="A30" s="8" t="s">
        <v>29</v>
      </c>
      <c r="B30" s="4">
        <v>903.66</v>
      </c>
      <c r="C30" s="4">
        <v>2219.1</v>
      </c>
      <c r="D30" s="21">
        <f t="shared" si="0"/>
        <v>0.40721914289576855</v>
      </c>
    </row>
    <row r="31" spans="1:7" ht="13.5" customHeight="1">
      <c r="A31" s="8" t="s">
        <v>31</v>
      </c>
      <c r="B31" s="4">
        <v>1699.66</v>
      </c>
      <c r="C31" s="4">
        <v>1958.84</v>
      </c>
      <c r="D31" s="21">
        <f t="shared" si="0"/>
        <v>0.86768699842764097</v>
      </c>
    </row>
    <row r="32" spans="1:7" ht="13.5" customHeight="1">
      <c r="A32" s="8" t="s">
        <v>32</v>
      </c>
      <c r="B32" s="4">
        <v>1702.96</v>
      </c>
      <c r="C32" s="4">
        <v>2054.94</v>
      </c>
      <c r="D32" s="21">
        <f t="shared" si="0"/>
        <v>0.82871519363095758</v>
      </c>
    </row>
    <row r="33" spans="1:5" ht="13.5" customHeight="1">
      <c r="A33" s="8" t="s">
        <v>33</v>
      </c>
      <c r="B33" s="4">
        <v>1400.5</v>
      </c>
      <c r="C33" s="4">
        <v>1910.04</v>
      </c>
      <c r="D33" s="21">
        <f t="shared" si="0"/>
        <v>0.7332307176813051</v>
      </c>
      <c r="E33" s="6"/>
    </row>
    <row r="34" spans="1:5" ht="13.5" customHeight="1">
      <c r="A34" s="8" t="s">
        <v>30</v>
      </c>
      <c r="B34" s="4">
        <v>697.5</v>
      </c>
      <c r="C34" s="4">
        <v>1867.18</v>
      </c>
      <c r="D34" s="21">
        <f t="shared" si="0"/>
        <v>0.37355798583960836</v>
      </c>
    </row>
    <row r="35" spans="1:5" ht="13.5" customHeight="1">
      <c r="A35" s="8" t="s">
        <v>34</v>
      </c>
      <c r="B35" s="4">
        <v>744</v>
      </c>
      <c r="C35" s="4">
        <v>1323.04</v>
      </c>
      <c r="D35" s="21">
        <f t="shared" si="0"/>
        <v>0.56234127464022254</v>
      </c>
    </row>
    <row r="36" spans="1:5" ht="13.5" customHeight="1">
      <c r="A36" s="8" t="s">
        <v>35</v>
      </c>
      <c r="B36" s="4">
        <v>1604.5</v>
      </c>
      <c r="C36" s="4">
        <v>1948.82</v>
      </c>
      <c r="D36" s="21">
        <f t="shared" si="0"/>
        <v>0.82331872620354885</v>
      </c>
    </row>
    <row r="37" spans="1:5" ht="13.5" customHeight="1">
      <c r="A37" s="8" t="s">
        <v>36</v>
      </c>
      <c r="B37" s="4">
        <v>610.5</v>
      </c>
      <c r="C37" s="4">
        <v>1364.94</v>
      </c>
      <c r="D37" s="21">
        <f t="shared" si="0"/>
        <v>0.44727240757835507</v>
      </c>
    </row>
    <row r="38" spans="1:5" ht="13.5" customHeight="1">
      <c r="A38" s="8" t="s">
        <v>37</v>
      </c>
      <c r="B38" s="4">
        <v>1365</v>
      </c>
      <c r="C38" s="4">
        <v>2060.4</v>
      </c>
      <c r="D38" s="21">
        <f t="shared" si="0"/>
        <v>0.66249271986022129</v>
      </c>
    </row>
    <row r="39" spans="1:5" ht="13.5" customHeight="1">
      <c r="A39" s="8" t="s">
        <v>38</v>
      </c>
      <c r="B39" s="4">
        <v>109.84</v>
      </c>
      <c r="C39" s="4">
        <v>1858.76</v>
      </c>
      <c r="D39" s="21">
        <f t="shared" si="0"/>
        <v>5.9093158880113628E-2</v>
      </c>
    </row>
    <row r="40" spans="1:5" ht="13.5" customHeight="1">
      <c r="A40" s="8" t="s">
        <v>39</v>
      </c>
      <c r="B40" s="4">
        <v>72</v>
      </c>
      <c r="C40" s="4">
        <v>2032.54</v>
      </c>
      <c r="D40" s="21">
        <f t="shared" si="0"/>
        <v>3.5423657098999285E-2</v>
      </c>
    </row>
    <row r="41" spans="1:5" ht="13.5" customHeight="1">
      <c r="A41" s="8" t="s">
        <v>40</v>
      </c>
      <c r="B41" s="4">
        <v>1153.5</v>
      </c>
      <c r="C41" s="4">
        <v>1378.62</v>
      </c>
      <c r="D41" s="21">
        <f t="shared" si="0"/>
        <v>0.83670627148888022</v>
      </c>
    </row>
    <row r="42" spans="1:5" ht="13.5" customHeight="1">
      <c r="A42" s="8" t="s">
        <v>41</v>
      </c>
      <c r="B42" s="4">
        <v>545.5</v>
      </c>
      <c r="C42" s="4">
        <v>1239.06</v>
      </c>
      <c r="D42" s="21">
        <f t="shared" si="0"/>
        <v>0.44025309508821203</v>
      </c>
    </row>
    <row r="43" spans="1:5" ht="13.5" customHeight="1">
      <c r="A43" s="8" t="s">
        <v>42</v>
      </c>
      <c r="B43" s="4">
        <v>861.5</v>
      </c>
      <c r="C43" s="4">
        <v>1889.12</v>
      </c>
      <c r="D43" s="21">
        <f t="shared" si="0"/>
        <v>0.45603243838400953</v>
      </c>
    </row>
    <row r="44" spans="1:5" ht="13.5" customHeight="1">
      <c r="A44" s="8" t="s">
        <v>43</v>
      </c>
      <c r="B44" s="4">
        <v>1215.74</v>
      </c>
      <c r="C44" s="4">
        <v>1944.44</v>
      </c>
      <c r="D44" s="21">
        <f t="shared" si="0"/>
        <v>0.6252391434037563</v>
      </c>
    </row>
    <row r="45" spans="1:5" ht="13.5" customHeight="1">
      <c r="A45" s="8" t="s">
        <v>44</v>
      </c>
      <c r="B45" s="4">
        <v>876</v>
      </c>
      <c r="C45" s="4">
        <v>1890.44</v>
      </c>
      <c r="D45" s="21">
        <f t="shared" si="0"/>
        <v>0.46338418569221979</v>
      </c>
    </row>
    <row r="46" spans="1:5" ht="13.5" customHeight="1">
      <c r="A46" s="8" t="s">
        <v>45</v>
      </c>
      <c r="B46" s="4">
        <v>1472.34</v>
      </c>
      <c r="C46" s="4">
        <v>2088.86</v>
      </c>
      <c r="D46" s="21">
        <f t="shared" si="0"/>
        <v>0.70485336499334561</v>
      </c>
    </row>
    <row r="47" spans="1:5" ht="13.5" customHeight="1">
      <c r="A47" s="8" t="s">
        <v>46</v>
      </c>
      <c r="B47" s="4">
        <v>1321</v>
      </c>
      <c r="C47" s="4">
        <v>1842.14</v>
      </c>
      <c r="D47" s="21">
        <f t="shared" si="0"/>
        <v>0.71710076324275029</v>
      </c>
    </row>
    <row r="48" spans="1:5" ht="13.5" customHeight="1" thickBot="1">
      <c r="A48" s="15" t="s">
        <v>47</v>
      </c>
      <c r="B48" s="16">
        <v>837.66</v>
      </c>
      <c r="C48" s="16">
        <v>1913.08</v>
      </c>
      <c r="D48" s="22">
        <f t="shared" si="0"/>
        <v>0.43785936813933551</v>
      </c>
    </row>
    <row r="49" spans="1:4">
      <c r="D49" s="7"/>
    </row>
    <row r="50" spans="1:4" ht="15.75">
      <c r="A50" s="48" t="s">
        <v>54</v>
      </c>
      <c r="B50" s="49">
        <f>AVERAGE(B7:B48)</f>
        <v>1135.1790476190474</v>
      </c>
      <c r="C50" s="49">
        <f>AVERAGE(C7:C48)</f>
        <v>1834.4509523809525</v>
      </c>
      <c r="D50" s="50">
        <f>IF(C50=0,0,B50/C50)</f>
        <v>0.61881133760795681</v>
      </c>
    </row>
  </sheetData>
  <mergeCells count="3">
    <mergeCell ref="A1:D1"/>
    <mergeCell ref="A2:D2"/>
    <mergeCell ref="A3:D3"/>
  </mergeCells>
  <conditionalFormatting sqref="D7:D48 D50">
    <cfRule type="cellIs" dxfId="14" priority="1" operator="between">
      <formula>0.8</formula>
      <formula>1.1</formula>
    </cfRule>
    <cfRule type="cellIs" dxfId="13" priority="2" stopIfTrue="1" operator="between">
      <formula>0.6</formula>
      <formula>0.8</formula>
    </cfRule>
    <cfRule type="cellIs" dxfId="12" priority="3" stopIfTrue="1" operator="between">
      <formula>0.4</formula>
      <formula>0.6</formula>
    </cfRule>
    <cfRule type="cellIs" dxfId="11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LACAZEA</vt:lpstr>
      <vt:lpstr>FRELONX</vt:lpstr>
      <vt:lpstr>SARRAZANASC</vt:lpstr>
      <vt:lpstr>LEGERB</vt:lpstr>
      <vt:lpstr>PUPPATOP</vt:lpstr>
      <vt:lpstr>SERRANOG</vt:lpstr>
      <vt:lpstr>Global</vt:lpstr>
      <vt:lpstr>LABORCODE</vt:lpstr>
    </vt:vector>
  </TitlesOfParts>
  <Company>Bristol-Myers Squibb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BMS</dc:creator>
  <cp:lastModifiedBy>fred</cp:lastModifiedBy>
  <dcterms:created xsi:type="dcterms:W3CDTF">2015-12-17T08:17:41Z</dcterms:created>
  <dcterms:modified xsi:type="dcterms:W3CDTF">2016-01-06T09:45:00Z</dcterms:modified>
</cp:coreProperties>
</file>