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480" yWindow="300" windowWidth="18495" windowHeight="11700"/>
  </bookViews>
  <sheets>
    <sheet name="L=12" sheetId="2" r:id="rId1"/>
  </sheets>
  <calcPr calcId="124519"/>
</workbook>
</file>

<file path=xl/calcChain.xml><?xml version="1.0" encoding="utf-8"?>
<calcChain xmlns="http://schemas.openxmlformats.org/spreadsheetml/2006/main">
  <c r="I10" i="2"/>
  <c r="F10" s="1"/>
  <c r="I11"/>
  <c r="F11" s="1"/>
  <c r="I12"/>
  <c r="I13"/>
  <c r="J13" s="1"/>
  <c r="I14"/>
  <c r="J14" s="1"/>
  <c r="I15"/>
  <c r="I16"/>
  <c r="J16" s="1"/>
  <c r="K16" s="1"/>
  <c r="G17" s="1"/>
  <c r="I17"/>
  <c r="I18"/>
  <c r="F18" s="1"/>
  <c r="I19"/>
  <c r="F19" s="1"/>
  <c r="I20"/>
  <c r="I21"/>
  <c r="F21" s="1"/>
  <c r="I22"/>
  <c r="F22" s="1"/>
  <c r="I23"/>
  <c r="I24"/>
  <c r="I25"/>
  <c r="I26"/>
  <c r="J26" s="1"/>
  <c r="I27"/>
  <c r="J27" s="1"/>
  <c r="I28"/>
  <c r="I29"/>
  <c r="F29" s="1"/>
  <c r="I30"/>
  <c r="F30" s="1"/>
  <c r="I31"/>
  <c r="I32"/>
  <c r="I33"/>
  <c r="I34"/>
  <c r="J34" s="1"/>
  <c r="I35"/>
  <c r="F35" s="1"/>
  <c r="I36"/>
  <c r="I37"/>
  <c r="J37" s="1"/>
  <c r="I38"/>
  <c r="J38" s="1"/>
  <c r="I39"/>
  <c r="J39" s="1"/>
  <c r="K39" s="1"/>
  <c r="G40" s="1"/>
  <c r="I40"/>
  <c r="I41"/>
  <c r="I42"/>
  <c r="J42" s="1"/>
  <c r="F12"/>
  <c r="F15"/>
  <c r="F16"/>
  <c r="F17"/>
  <c r="F20"/>
  <c r="F23"/>
  <c r="F24"/>
  <c r="F25"/>
  <c r="F28"/>
  <c r="F31"/>
  <c r="F32"/>
  <c r="F33"/>
  <c r="F36"/>
  <c r="F39"/>
  <c r="F40"/>
  <c r="F41"/>
  <c r="J10"/>
  <c r="J11"/>
  <c r="J12"/>
  <c r="J18"/>
  <c r="J19"/>
  <c r="J20"/>
  <c r="J22"/>
  <c r="J28"/>
  <c r="J35"/>
  <c r="J36"/>
  <c r="I9"/>
  <c r="F9" s="1"/>
  <c r="J15"/>
  <c r="K15" s="1"/>
  <c r="G16" s="1"/>
  <c r="J17"/>
  <c r="J23"/>
  <c r="K23" s="1"/>
  <c r="G24" s="1"/>
  <c r="J24"/>
  <c r="K24" s="1"/>
  <c r="G25" s="1"/>
  <c r="J25"/>
  <c r="J31"/>
  <c r="K31" s="1"/>
  <c r="G32" s="1"/>
  <c r="J32"/>
  <c r="K32" s="1"/>
  <c r="G33" s="1"/>
  <c r="J33"/>
  <c r="J40"/>
  <c r="J41"/>
  <c r="K41" s="1"/>
  <c r="G42" s="1"/>
  <c r="G9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9"/>
  <c r="L9"/>
  <c r="H10" s="1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8"/>
  <c r="H8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9"/>
  <c r="B9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34" s="1"/>
  <c r="B35" s="1"/>
  <c r="B36" s="1"/>
  <c r="B37" s="1"/>
  <c r="B38" s="1"/>
  <c r="B39" s="1"/>
  <c r="B40" s="1"/>
  <c r="B41" s="1"/>
  <c r="B42" s="1"/>
  <c r="I43" l="1"/>
  <c r="J9"/>
  <c r="K9" s="1"/>
  <c r="G10" s="1"/>
  <c r="J21"/>
  <c r="K21" s="1"/>
  <c r="G22" s="1"/>
  <c r="M22" s="1"/>
  <c r="J29"/>
  <c r="K29" s="1"/>
  <c r="G30" s="1"/>
  <c r="K33"/>
  <c r="G34" s="1"/>
  <c r="M34" s="1"/>
  <c r="J30"/>
  <c r="K30" s="1"/>
  <c r="G31" s="1"/>
  <c r="M31" s="1"/>
  <c r="K19"/>
  <c r="G20" s="1"/>
  <c r="F42"/>
  <c r="K42" s="1"/>
  <c r="M42" s="1"/>
  <c r="F34"/>
  <c r="F26"/>
  <c r="K26" s="1"/>
  <c r="K20"/>
  <c r="G21" s="1"/>
  <c r="F27"/>
  <c r="K36"/>
  <c r="G37" s="1"/>
  <c r="M37" s="1"/>
  <c r="F37"/>
  <c r="K37" s="1"/>
  <c r="G38" s="1"/>
  <c r="F13"/>
  <c r="K13" s="1"/>
  <c r="G14" s="1"/>
  <c r="K12"/>
  <c r="G13" s="1"/>
  <c r="F38"/>
  <c r="F14"/>
  <c r="K22"/>
  <c r="G23" s="1"/>
  <c r="M23" s="1"/>
  <c r="K25"/>
  <c r="G26" s="1"/>
  <c r="K11"/>
  <c r="G12" s="1"/>
  <c r="M12" s="1"/>
  <c r="K28"/>
  <c r="G29" s="1"/>
  <c r="K34"/>
  <c r="G35" s="1"/>
  <c r="K40"/>
  <c r="G41" s="1"/>
  <c r="M41" s="1"/>
  <c r="K17"/>
  <c r="G18" s="1"/>
  <c r="K35"/>
  <c r="G36" s="1"/>
  <c r="K10"/>
  <c r="G11" s="1"/>
  <c r="M11" s="1"/>
  <c r="K38"/>
  <c r="G39" s="1"/>
  <c r="M39" s="1"/>
  <c r="K27"/>
  <c r="G28" s="1"/>
  <c r="M28" s="1"/>
  <c r="K14"/>
  <c r="G15" s="1"/>
  <c r="M15" s="1"/>
  <c r="K18"/>
  <c r="G19" s="1"/>
  <c r="M19" s="1"/>
  <c r="M32"/>
  <c r="M24"/>
  <c r="M16"/>
  <c r="M17"/>
  <c r="K43" l="1"/>
  <c r="M29"/>
  <c r="M38"/>
  <c r="M14"/>
  <c r="M20"/>
  <c r="M25"/>
  <c r="M9"/>
  <c r="M40"/>
  <c r="M13"/>
  <c r="G27"/>
  <c r="M27" s="1"/>
  <c r="M26"/>
  <c r="M33"/>
  <c r="M10"/>
  <c r="M18"/>
  <c r="M36"/>
  <c r="M30"/>
  <c r="M21"/>
  <c r="M35"/>
</calcChain>
</file>

<file path=xl/sharedStrings.xml><?xml version="1.0" encoding="utf-8"?>
<sst xmlns="http://schemas.openxmlformats.org/spreadsheetml/2006/main" count="13" uniqueCount="13">
  <si>
    <t>t</t>
  </si>
  <si>
    <t>I</t>
  </si>
  <si>
    <r>
      <t>(I</t>
    </r>
    <r>
      <rPr>
        <vertAlign val="subscript"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+I</t>
    </r>
    <r>
      <rPr>
        <vertAlign val="sub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)/2</t>
    </r>
  </si>
  <si>
    <t>Cote(m)</t>
  </si>
  <si>
    <t>Le</t>
  </si>
  <si>
    <t>θ1(m3/s)</t>
  </si>
  <si>
    <t>V1(Mm3)</t>
  </si>
  <si>
    <r>
      <t>H</t>
    </r>
    <r>
      <rPr>
        <vertAlign val="subscript"/>
        <sz val="11"/>
        <color theme="1"/>
        <rFont val="Calibri"/>
        <family val="2"/>
      </rPr>
      <t xml:space="preserve">PHE </t>
    </r>
    <r>
      <rPr>
        <sz val="11"/>
        <color theme="1"/>
        <rFont val="Calibri"/>
        <family val="2"/>
      </rPr>
      <t>(m)</t>
    </r>
  </si>
  <si>
    <r>
      <t>C</t>
    </r>
    <r>
      <rPr>
        <vertAlign val="subscript"/>
        <sz val="11"/>
        <color theme="1"/>
        <rFont val="Calibri"/>
        <family val="2"/>
      </rPr>
      <t>débit</t>
    </r>
  </si>
  <si>
    <t>θ2(m3/s)</t>
  </si>
  <si>
    <t>V2(Mm3)</t>
  </si>
  <si>
    <t>Equation</t>
  </si>
  <si>
    <t>H0=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</si>
</sst>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vertAlign val="subscript"/>
      <sz val="11"/>
      <color theme="1"/>
      <name val="Calibri"/>
      <family val="2"/>
    </font>
    <font>
      <b/>
      <sz val="11"/>
      <name val="Calibri"/>
      <family val="2"/>
      <scheme val="minor"/>
    </font>
    <font>
      <b/>
      <i/>
      <sz val="14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5" xfId="0" applyBorder="1"/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3" borderId="1" xfId="0" applyFill="1" applyBorder="1"/>
    <xf numFmtId="0" fontId="0" fillId="3" borderId="5" xfId="0" applyFill="1" applyBorder="1"/>
    <xf numFmtId="0" fontId="0" fillId="3" borderId="3" xfId="0" applyFill="1" applyBorder="1"/>
    <xf numFmtId="0" fontId="0" fillId="3" borderId="6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178"/>
  <sheetViews>
    <sheetView tabSelected="1" workbookViewId="0">
      <selection activeCell="E9" sqref="E9"/>
    </sheetView>
  </sheetViews>
  <sheetFormatPr baseColWidth="10" defaultRowHeight="15"/>
  <sheetData>
    <row r="1" spans="2:13">
      <c r="H1" s="31"/>
      <c r="I1" s="31"/>
    </row>
    <row r="2" spans="2:13" ht="15.75" thickBot="1"/>
    <row r="3" spans="2:13" ht="19.5" thickBot="1">
      <c r="B3" s="32"/>
      <c r="C3" s="32"/>
      <c r="H3" s="5" t="s">
        <v>12</v>
      </c>
      <c r="I3" s="6">
        <v>3</v>
      </c>
    </row>
    <row r="4" spans="2:13" ht="18.75">
      <c r="B4" s="20"/>
      <c r="C4" s="20"/>
      <c r="H4" s="21"/>
      <c r="I4" s="21"/>
    </row>
    <row r="5" spans="2:13" ht="18.75">
      <c r="B5" s="20"/>
      <c r="C5" s="20"/>
      <c r="H5" s="21"/>
      <c r="I5" s="21"/>
    </row>
    <row r="6" spans="2:13" ht="15.75" thickBot="1"/>
    <row r="7" spans="2:13" ht="18.75" thickBot="1">
      <c r="B7" s="7" t="s">
        <v>0</v>
      </c>
      <c r="C7" s="8" t="s">
        <v>1</v>
      </c>
      <c r="D7" s="8" t="s">
        <v>2</v>
      </c>
      <c r="E7" s="9" t="s">
        <v>3</v>
      </c>
      <c r="F7" s="8" t="s">
        <v>4</v>
      </c>
      <c r="G7" s="10" t="s">
        <v>5</v>
      </c>
      <c r="H7" s="10" t="s">
        <v>6</v>
      </c>
      <c r="I7" s="10" t="s">
        <v>7</v>
      </c>
      <c r="J7" s="10" t="s">
        <v>8</v>
      </c>
      <c r="K7" s="10" t="s">
        <v>9</v>
      </c>
      <c r="L7" s="10" t="s">
        <v>10</v>
      </c>
      <c r="M7" s="11" t="s">
        <v>11</v>
      </c>
    </row>
    <row r="8" spans="2:13">
      <c r="B8" s="13">
        <v>0</v>
      </c>
      <c r="C8" s="14">
        <v>0</v>
      </c>
      <c r="D8" s="15"/>
      <c r="E8" s="15">
        <v>77.150000000000006</v>
      </c>
      <c r="F8" s="15">
        <v>12</v>
      </c>
      <c r="G8" s="15">
        <v>0</v>
      </c>
      <c r="H8" s="15">
        <f>3*EXP((E8+45)/29)</f>
        <v>202.48812729491419</v>
      </c>
      <c r="I8" s="15">
        <v>0</v>
      </c>
      <c r="J8" s="15"/>
      <c r="K8" s="15">
        <v>0</v>
      </c>
      <c r="L8" s="15">
        <f>3*EXP((E8+45)/29)</f>
        <v>202.48812729491419</v>
      </c>
      <c r="M8" s="16"/>
    </row>
    <row r="9" spans="2:13">
      <c r="B9" s="2">
        <f>B8+1</f>
        <v>1</v>
      </c>
      <c r="C9" s="1">
        <v>16.8</v>
      </c>
      <c r="D9" s="12">
        <f>(C9+C8)/2</f>
        <v>8.4</v>
      </c>
      <c r="E9" s="22"/>
      <c r="F9" s="12">
        <f>$F$8-(2*0.04*I9)</f>
        <v>18.172000000000001</v>
      </c>
      <c r="G9" s="12">
        <f>K8</f>
        <v>0</v>
      </c>
      <c r="H9" s="12">
        <f>L8</f>
        <v>202.48812729491419</v>
      </c>
      <c r="I9" s="12">
        <f>E9-$E$8</f>
        <v>-77.150000000000006</v>
      </c>
      <c r="J9" s="12">
        <f>(2/3*(3^(0.5)))*(1+((4*(I9/$I$3))/(9+5*(I9/$I$3))))</f>
        <v>2.1479844021948251</v>
      </c>
      <c r="K9" s="12" t="e">
        <f>J9*F9*((2*9.81)^0.5)*(I9^(3/2))</f>
        <v>#NUM!</v>
      </c>
      <c r="L9" s="12">
        <f t="shared" ref="L9:L42" si="0">3*EXP((E9+45)/29)</f>
        <v>14.158801241548517</v>
      </c>
      <c r="M9" s="24" t="e">
        <f>((D9*3600)-((G9+K9)*3600/2))-((L9-H9)*10^6)</f>
        <v>#NUM!</v>
      </c>
    </row>
    <row r="10" spans="2:13">
      <c r="B10" s="2">
        <f t="shared" ref="B10:B42" si="1">B9+1</f>
        <v>2</v>
      </c>
      <c r="C10" s="1">
        <v>22.400000000000002</v>
      </c>
      <c r="D10" s="12">
        <f t="shared" ref="D10:D42" si="2">(C10+C9)/2</f>
        <v>19.600000000000001</v>
      </c>
      <c r="E10" s="22"/>
      <c r="F10" s="12">
        <f t="shared" ref="F10:F42" si="3">$F$8-(2*0.04*I10)</f>
        <v>18.172000000000001</v>
      </c>
      <c r="G10" s="12" t="e">
        <f t="shared" ref="G10:G42" si="4">K9</f>
        <v>#NUM!</v>
      </c>
      <c r="H10" s="12">
        <f t="shared" ref="H10:H42" si="5">L9</f>
        <v>14.158801241548517</v>
      </c>
      <c r="I10" s="12">
        <f t="shared" ref="I10:I42" si="6">E10-$E$8</f>
        <v>-77.150000000000006</v>
      </c>
      <c r="J10" s="12">
        <f t="shared" ref="J10:J42" si="7">(2/3*(3^(0.5)))*(1+((4*(I10/$I$3))/(9+5*(I10/$I$3))))</f>
        <v>2.1479844021948251</v>
      </c>
      <c r="K10" s="12" t="e">
        <f t="shared" ref="K10:K43" si="8">J10*F10*((2*9.81)^0.5)*(I10^(3/2))</f>
        <v>#NUM!</v>
      </c>
      <c r="L10" s="12">
        <f t="shared" si="0"/>
        <v>14.158801241548517</v>
      </c>
      <c r="M10" s="24" t="e">
        <f t="shared" ref="M10:M42" si="9">((D10*3600)-((G10+K10)*3600/2))-((L10-H10)*10^6)</f>
        <v>#NUM!</v>
      </c>
    </row>
    <row r="11" spans="2:13">
      <c r="B11" s="2">
        <f t="shared" si="1"/>
        <v>3</v>
      </c>
      <c r="C11" s="1">
        <v>25.76</v>
      </c>
      <c r="D11" s="12">
        <f t="shared" si="2"/>
        <v>24.080000000000002</v>
      </c>
      <c r="E11" s="22"/>
      <c r="F11" s="12">
        <f t="shared" si="3"/>
        <v>18.172000000000001</v>
      </c>
      <c r="G11" s="12" t="e">
        <f t="shared" si="4"/>
        <v>#NUM!</v>
      </c>
      <c r="H11" s="12">
        <f t="shared" si="5"/>
        <v>14.158801241548517</v>
      </c>
      <c r="I11" s="12">
        <f t="shared" si="6"/>
        <v>-77.150000000000006</v>
      </c>
      <c r="J11" s="12">
        <f t="shared" si="7"/>
        <v>2.1479844021948251</v>
      </c>
      <c r="K11" s="12" t="e">
        <f t="shared" si="8"/>
        <v>#NUM!</v>
      </c>
      <c r="L11" s="12">
        <f t="shared" si="0"/>
        <v>14.158801241548517</v>
      </c>
      <c r="M11" s="24" t="e">
        <f t="shared" si="9"/>
        <v>#NUM!</v>
      </c>
    </row>
    <row r="12" spans="2:13">
      <c r="B12" s="2">
        <f t="shared" si="1"/>
        <v>4</v>
      </c>
      <c r="C12" s="1">
        <v>33.6</v>
      </c>
      <c r="D12" s="12">
        <f t="shared" si="2"/>
        <v>29.68</v>
      </c>
      <c r="E12" s="22"/>
      <c r="F12" s="12">
        <f t="shared" si="3"/>
        <v>18.172000000000001</v>
      </c>
      <c r="G12" s="12" t="e">
        <f t="shared" si="4"/>
        <v>#NUM!</v>
      </c>
      <c r="H12" s="12">
        <f t="shared" si="5"/>
        <v>14.158801241548517</v>
      </c>
      <c r="I12" s="12">
        <f t="shared" si="6"/>
        <v>-77.150000000000006</v>
      </c>
      <c r="J12" s="12">
        <f t="shared" si="7"/>
        <v>2.1479844021948251</v>
      </c>
      <c r="K12" s="12" t="e">
        <f t="shared" si="8"/>
        <v>#NUM!</v>
      </c>
      <c r="L12" s="12">
        <f t="shared" si="0"/>
        <v>14.158801241548517</v>
      </c>
      <c r="M12" s="24" t="e">
        <f t="shared" si="9"/>
        <v>#NUM!</v>
      </c>
    </row>
    <row r="13" spans="2:13">
      <c r="B13" s="2">
        <f t="shared" si="1"/>
        <v>5</v>
      </c>
      <c r="C13" s="1">
        <v>43.680000000000007</v>
      </c>
      <c r="D13" s="12">
        <f t="shared" si="2"/>
        <v>38.64</v>
      </c>
      <c r="E13" s="22"/>
      <c r="F13" s="12">
        <f t="shared" si="3"/>
        <v>18.172000000000001</v>
      </c>
      <c r="G13" s="12" t="e">
        <f t="shared" si="4"/>
        <v>#NUM!</v>
      </c>
      <c r="H13" s="12">
        <f t="shared" si="5"/>
        <v>14.158801241548517</v>
      </c>
      <c r="I13" s="12">
        <f t="shared" si="6"/>
        <v>-77.150000000000006</v>
      </c>
      <c r="J13" s="12">
        <f t="shared" si="7"/>
        <v>2.1479844021948251</v>
      </c>
      <c r="K13" s="12" t="e">
        <f t="shared" si="8"/>
        <v>#NUM!</v>
      </c>
      <c r="L13" s="12">
        <f t="shared" si="0"/>
        <v>14.158801241548517</v>
      </c>
      <c r="M13" s="24" t="e">
        <f t="shared" si="9"/>
        <v>#NUM!</v>
      </c>
    </row>
    <row r="14" spans="2:13">
      <c r="B14" s="2">
        <f t="shared" si="1"/>
        <v>6</v>
      </c>
      <c r="C14" s="1">
        <v>72.800000000000011</v>
      </c>
      <c r="D14" s="12">
        <f t="shared" si="2"/>
        <v>58.240000000000009</v>
      </c>
      <c r="E14" s="22"/>
      <c r="F14" s="12">
        <f t="shared" si="3"/>
        <v>18.172000000000001</v>
      </c>
      <c r="G14" s="12" t="e">
        <f t="shared" si="4"/>
        <v>#NUM!</v>
      </c>
      <c r="H14" s="12">
        <f t="shared" si="5"/>
        <v>14.158801241548517</v>
      </c>
      <c r="I14" s="12">
        <f t="shared" si="6"/>
        <v>-77.150000000000006</v>
      </c>
      <c r="J14" s="12">
        <f t="shared" si="7"/>
        <v>2.1479844021948251</v>
      </c>
      <c r="K14" s="12" t="e">
        <f t="shared" si="8"/>
        <v>#NUM!</v>
      </c>
      <c r="L14" s="12">
        <f t="shared" si="0"/>
        <v>14.158801241548517</v>
      </c>
      <c r="M14" s="24" t="e">
        <f t="shared" si="9"/>
        <v>#NUM!</v>
      </c>
    </row>
    <row r="15" spans="2:13">
      <c r="B15" s="2">
        <f t="shared" si="1"/>
        <v>7</v>
      </c>
      <c r="C15" s="1">
        <v>99.68</v>
      </c>
      <c r="D15" s="12">
        <f t="shared" si="2"/>
        <v>86.240000000000009</v>
      </c>
      <c r="E15" s="22"/>
      <c r="F15" s="12">
        <f t="shared" si="3"/>
        <v>18.172000000000001</v>
      </c>
      <c r="G15" s="12" t="e">
        <f t="shared" si="4"/>
        <v>#NUM!</v>
      </c>
      <c r="H15" s="12">
        <f t="shared" si="5"/>
        <v>14.158801241548517</v>
      </c>
      <c r="I15" s="12">
        <f t="shared" si="6"/>
        <v>-77.150000000000006</v>
      </c>
      <c r="J15" s="12">
        <f t="shared" si="7"/>
        <v>2.1479844021948251</v>
      </c>
      <c r="K15" s="12" t="e">
        <f t="shared" si="8"/>
        <v>#NUM!</v>
      </c>
      <c r="L15" s="12">
        <f t="shared" si="0"/>
        <v>14.158801241548517</v>
      </c>
      <c r="M15" s="24" t="e">
        <f t="shared" si="9"/>
        <v>#NUM!</v>
      </c>
    </row>
    <row r="16" spans="2:13">
      <c r="B16" s="2">
        <f t="shared" si="1"/>
        <v>8</v>
      </c>
      <c r="C16" s="1">
        <v>145.60000000000002</v>
      </c>
      <c r="D16" s="12">
        <f t="shared" si="2"/>
        <v>122.64000000000001</v>
      </c>
      <c r="E16" s="22"/>
      <c r="F16" s="12">
        <f t="shared" si="3"/>
        <v>18.172000000000001</v>
      </c>
      <c r="G16" s="12" t="e">
        <f t="shared" si="4"/>
        <v>#NUM!</v>
      </c>
      <c r="H16" s="12">
        <f t="shared" si="5"/>
        <v>14.158801241548517</v>
      </c>
      <c r="I16" s="12">
        <f t="shared" si="6"/>
        <v>-77.150000000000006</v>
      </c>
      <c r="J16" s="12">
        <f t="shared" si="7"/>
        <v>2.1479844021948251</v>
      </c>
      <c r="K16" s="12" t="e">
        <f t="shared" si="8"/>
        <v>#NUM!</v>
      </c>
      <c r="L16" s="12">
        <f t="shared" si="0"/>
        <v>14.158801241548517</v>
      </c>
      <c r="M16" s="24" t="e">
        <f t="shared" si="9"/>
        <v>#NUM!</v>
      </c>
    </row>
    <row r="17" spans="2:13">
      <c r="B17" s="2">
        <f t="shared" si="1"/>
        <v>9</v>
      </c>
      <c r="C17" s="1">
        <v>199.36</v>
      </c>
      <c r="D17" s="12">
        <f t="shared" si="2"/>
        <v>172.48000000000002</v>
      </c>
      <c r="E17" s="22"/>
      <c r="F17" s="12">
        <f t="shared" si="3"/>
        <v>18.172000000000001</v>
      </c>
      <c r="G17" s="12" t="e">
        <f t="shared" si="4"/>
        <v>#NUM!</v>
      </c>
      <c r="H17" s="12">
        <f t="shared" si="5"/>
        <v>14.158801241548517</v>
      </c>
      <c r="I17" s="12">
        <f t="shared" si="6"/>
        <v>-77.150000000000006</v>
      </c>
      <c r="J17" s="12">
        <f t="shared" si="7"/>
        <v>2.1479844021948251</v>
      </c>
      <c r="K17" s="12" t="e">
        <f t="shared" si="8"/>
        <v>#NUM!</v>
      </c>
      <c r="L17" s="12">
        <f t="shared" si="0"/>
        <v>14.158801241548517</v>
      </c>
      <c r="M17" s="24" t="e">
        <f t="shared" si="9"/>
        <v>#NUM!</v>
      </c>
    </row>
    <row r="18" spans="2:13">
      <c r="B18" s="2">
        <f t="shared" si="1"/>
        <v>10</v>
      </c>
      <c r="C18" s="1">
        <v>244.16000000000003</v>
      </c>
      <c r="D18" s="12">
        <f t="shared" si="2"/>
        <v>221.76000000000002</v>
      </c>
      <c r="E18" s="22"/>
      <c r="F18" s="12">
        <f t="shared" si="3"/>
        <v>18.172000000000001</v>
      </c>
      <c r="G18" s="12" t="e">
        <f t="shared" si="4"/>
        <v>#NUM!</v>
      </c>
      <c r="H18" s="12">
        <f t="shared" si="5"/>
        <v>14.158801241548517</v>
      </c>
      <c r="I18" s="12">
        <f t="shared" si="6"/>
        <v>-77.150000000000006</v>
      </c>
      <c r="J18" s="12">
        <f t="shared" si="7"/>
        <v>2.1479844021948251</v>
      </c>
      <c r="K18" s="12" t="e">
        <f t="shared" si="8"/>
        <v>#NUM!</v>
      </c>
      <c r="L18" s="12">
        <f t="shared" si="0"/>
        <v>14.158801241548517</v>
      </c>
      <c r="M18" s="24" t="e">
        <f t="shared" si="9"/>
        <v>#NUM!</v>
      </c>
    </row>
    <row r="19" spans="2:13">
      <c r="B19" s="2">
        <f t="shared" si="1"/>
        <v>11</v>
      </c>
      <c r="C19" s="1">
        <v>316.96000000000004</v>
      </c>
      <c r="D19" s="12">
        <f t="shared" si="2"/>
        <v>280.56000000000006</v>
      </c>
      <c r="E19" s="22"/>
      <c r="F19" s="12">
        <f t="shared" si="3"/>
        <v>18.172000000000001</v>
      </c>
      <c r="G19" s="12" t="e">
        <f t="shared" si="4"/>
        <v>#NUM!</v>
      </c>
      <c r="H19" s="12">
        <f t="shared" si="5"/>
        <v>14.158801241548517</v>
      </c>
      <c r="I19" s="12">
        <f t="shared" si="6"/>
        <v>-77.150000000000006</v>
      </c>
      <c r="J19" s="12">
        <f t="shared" si="7"/>
        <v>2.1479844021948251</v>
      </c>
      <c r="K19" s="12" t="e">
        <f t="shared" si="8"/>
        <v>#NUM!</v>
      </c>
      <c r="L19" s="12">
        <f t="shared" si="0"/>
        <v>14.158801241548517</v>
      </c>
      <c r="M19" s="24" t="e">
        <f t="shared" si="9"/>
        <v>#NUM!</v>
      </c>
    </row>
    <row r="20" spans="2:13">
      <c r="B20" s="2">
        <f t="shared" si="1"/>
        <v>12</v>
      </c>
      <c r="C20" s="1">
        <v>411.04</v>
      </c>
      <c r="D20" s="12">
        <f t="shared" si="2"/>
        <v>364</v>
      </c>
      <c r="E20" s="22"/>
      <c r="F20" s="12">
        <f t="shared" si="3"/>
        <v>18.172000000000001</v>
      </c>
      <c r="G20" s="12" t="e">
        <f t="shared" si="4"/>
        <v>#NUM!</v>
      </c>
      <c r="H20" s="12">
        <f t="shared" si="5"/>
        <v>14.158801241548517</v>
      </c>
      <c r="I20" s="12">
        <f t="shared" si="6"/>
        <v>-77.150000000000006</v>
      </c>
      <c r="J20" s="12">
        <f t="shared" si="7"/>
        <v>2.1479844021948251</v>
      </c>
      <c r="K20" s="12" t="e">
        <f t="shared" si="8"/>
        <v>#NUM!</v>
      </c>
      <c r="L20" s="12">
        <f t="shared" si="0"/>
        <v>14.158801241548517</v>
      </c>
      <c r="M20" s="24" t="e">
        <f t="shared" si="9"/>
        <v>#NUM!</v>
      </c>
    </row>
    <row r="21" spans="2:13">
      <c r="B21" s="2">
        <f t="shared" si="1"/>
        <v>13</v>
      </c>
      <c r="C21" s="1">
        <v>473.76000000000005</v>
      </c>
      <c r="D21" s="12">
        <f t="shared" si="2"/>
        <v>442.40000000000003</v>
      </c>
      <c r="E21" s="22"/>
      <c r="F21" s="12">
        <f t="shared" si="3"/>
        <v>18.172000000000001</v>
      </c>
      <c r="G21" s="12" t="e">
        <f t="shared" si="4"/>
        <v>#NUM!</v>
      </c>
      <c r="H21" s="12">
        <f t="shared" si="5"/>
        <v>14.158801241548517</v>
      </c>
      <c r="I21" s="12">
        <f t="shared" si="6"/>
        <v>-77.150000000000006</v>
      </c>
      <c r="J21" s="12">
        <f t="shared" si="7"/>
        <v>2.1479844021948251</v>
      </c>
      <c r="K21" s="12" t="e">
        <f t="shared" si="8"/>
        <v>#NUM!</v>
      </c>
      <c r="L21" s="12">
        <f t="shared" si="0"/>
        <v>14.158801241548517</v>
      </c>
      <c r="M21" s="24" t="e">
        <f t="shared" si="9"/>
        <v>#NUM!</v>
      </c>
    </row>
    <row r="22" spans="2:13">
      <c r="B22" s="2">
        <f t="shared" si="1"/>
        <v>14</v>
      </c>
      <c r="C22" s="1">
        <v>523.04000000000008</v>
      </c>
      <c r="D22" s="12">
        <f t="shared" si="2"/>
        <v>498.40000000000009</v>
      </c>
      <c r="E22" s="22"/>
      <c r="F22" s="12">
        <f t="shared" si="3"/>
        <v>18.172000000000001</v>
      </c>
      <c r="G22" s="12" t="e">
        <f t="shared" si="4"/>
        <v>#NUM!</v>
      </c>
      <c r="H22" s="12">
        <f t="shared" si="5"/>
        <v>14.158801241548517</v>
      </c>
      <c r="I22" s="12">
        <f t="shared" si="6"/>
        <v>-77.150000000000006</v>
      </c>
      <c r="J22" s="12">
        <f t="shared" si="7"/>
        <v>2.1479844021948251</v>
      </c>
      <c r="K22" s="12" t="e">
        <f t="shared" si="8"/>
        <v>#NUM!</v>
      </c>
      <c r="L22" s="12">
        <f t="shared" si="0"/>
        <v>14.158801241548517</v>
      </c>
      <c r="M22" s="24" t="e">
        <f t="shared" si="9"/>
        <v>#NUM!</v>
      </c>
    </row>
    <row r="23" spans="2:13">
      <c r="B23" s="2">
        <f t="shared" si="1"/>
        <v>15</v>
      </c>
      <c r="C23" s="1">
        <v>548.80000000000007</v>
      </c>
      <c r="D23" s="12">
        <f t="shared" si="2"/>
        <v>535.92000000000007</v>
      </c>
      <c r="E23" s="22"/>
      <c r="F23" s="12">
        <f t="shared" si="3"/>
        <v>18.172000000000001</v>
      </c>
      <c r="G23" s="12" t="e">
        <f t="shared" si="4"/>
        <v>#NUM!</v>
      </c>
      <c r="H23" s="12">
        <f t="shared" si="5"/>
        <v>14.158801241548517</v>
      </c>
      <c r="I23" s="12">
        <f t="shared" si="6"/>
        <v>-77.150000000000006</v>
      </c>
      <c r="J23" s="12">
        <f t="shared" si="7"/>
        <v>2.1479844021948251</v>
      </c>
      <c r="K23" s="12" t="e">
        <f t="shared" si="8"/>
        <v>#NUM!</v>
      </c>
      <c r="L23" s="12">
        <f t="shared" si="0"/>
        <v>14.158801241548517</v>
      </c>
      <c r="M23" s="24" t="e">
        <f t="shared" si="9"/>
        <v>#NUM!</v>
      </c>
    </row>
    <row r="24" spans="2:13">
      <c r="B24" s="2">
        <f t="shared" si="1"/>
        <v>16</v>
      </c>
      <c r="C24" s="1">
        <v>535.92000000000007</v>
      </c>
      <c r="D24" s="12">
        <f t="shared" si="2"/>
        <v>542.36000000000013</v>
      </c>
      <c r="E24" s="22"/>
      <c r="F24" s="12">
        <f t="shared" si="3"/>
        <v>18.172000000000001</v>
      </c>
      <c r="G24" s="12" t="e">
        <f t="shared" si="4"/>
        <v>#NUM!</v>
      </c>
      <c r="H24" s="12">
        <f t="shared" si="5"/>
        <v>14.158801241548517</v>
      </c>
      <c r="I24" s="12">
        <f t="shared" si="6"/>
        <v>-77.150000000000006</v>
      </c>
      <c r="J24" s="12">
        <f t="shared" si="7"/>
        <v>2.1479844021948251</v>
      </c>
      <c r="K24" s="12" t="e">
        <f t="shared" si="8"/>
        <v>#NUM!</v>
      </c>
      <c r="L24" s="12">
        <f t="shared" si="0"/>
        <v>14.158801241548517</v>
      </c>
      <c r="M24" s="24" t="e">
        <f t="shared" si="9"/>
        <v>#NUM!</v>
      </c>
    </row>
    <row r="25" spans="2:13">
      <c r="B25" s="2">
        <f t="shared" si="1"/>
        <v>17</v>
      </c>
      <c r="C25" s="1">
        <v>500.64000000000004</v>
      </c>
      <c r="D25" s="12">
        <f t="shared" si="2"/>
        <v>518.28000000000009</v>
      </c>
      <c r="E25" s="22"/>
      <c r="F25" s="12">
        <f t="shared" si="3"/>
        <v>18.172000000000001</v>
      </c>
      <c r="G25" s="12" t="e">
        <f t="shared" si="4"/>
        <v>#NUM!</v>
      </c>
      <c r="H25" s="12">
        <f t="shared" si="5"/>
        <v>14.158801241548517</v>
      </c>
      <c r="I25" s="12">
        <f t="shared" si="6"/>
        <v>-77.150000000000006</v>
      </c>
      <c r="J25" s="12">
        <f t="shared" si="7"/>
        <v>2.1479844021948251</v>
      </c>
      <c r="K25" s="12" t="e">
        <f t="shared" si="8"/>
        <v>#NUM!</v>
      </c>
      <c r="L25" s="12">
        <f t="shared" si="0"/>
        <v>14.158801241548517</v>
      </c>
      <c r="M25" s="24" t="e">
        <f t="shared" si="9"/>
        <v>#NUM!</v>
      </c>
    </row>
    <row r="26" spans="2:13">
      <c r="B26" s="2">
        <f t="shared" si="1"/>
        <v>18</v>
      </c>
      <c r="C26" s="1">
        <v>459.76000000000005</v>
      </c>
      <c r="D26" s="12">
        <f t="shared" si="2"/>
        <v>480.20000000000005</v>
      </c>
      <c r="E26" s="22"/>
      <c r="F26" s="12">
        <f t="shared" si="3"/>
        <v>18.172000000000001</v>
      </c>
      <c r="G26" s="12" t="e">
        <f t="shared" si="4"/>
        <v>#NUM!</v>
      </c>
      <c r="H26" s="12">
        <f t="shared" si="5"/>
        <v>14.158801241548517</v>
      </c>
      <c r="I26" s="12">
        <f t="shared" si="6"/>
        <v>-77.150000000000006</v>
      </c>
      <c r="J26" s="12">
        <f t="shared" si="7"/>
        <v>2.1479844021948251</v>
      </c>
      <c r="K26" s="12" t="e">
        <f t="shared" si="8"/>
        <v>#NUM!</v>
      </c>
      <c r="L26" s="12">
        <f t="shared" si="0"/>
        <v>14.158801241548517</v>
      </c>
      <c r="M26" s="24" t="e">
        <f t="shared" si="9"/>
        <v>#NUM!</v>
      </c>
    </row>
    <row r="27" spans="2:13">
      <c r="B27" s="2">
        <f t="shared" si="1"/>
        <v>19</v>
      </c>
      <c r="C27" s="1">
        <v>397.6</v>
      </c>
      <c r="D27" s="12">
        <f t="shared" si="2"/>
        <v>428.68000000000006</v>
      </c>
      <c r="E27" s="22"/>
      <c r="F27" s="12">
        <f t="shared" si="3"/>
        <v>18.172000000000001</v>
      </c>
      <c r="G27" s="12" t="e">
        <f t="shared" si="4"/>
        <v>#NUM!</v>
      </c>
      <c r="H27" s="12">
        <f t="shared" si="5"/>
        <v>14.158801241548517</v>
      </c>
      <c r="I27" s="12">
        <f t="shared" si="6"/>
        <v>-77.150000000000006</v>
      </c>
      <c r="J27" s="12">
        <f t="shared" si="7"/>
        <v>2.1479844021948251</v>
      </c>
      <c r="K27" s="12" t="e">
        <f t="shared" si="8"/>
        <v>#NUM!</v>
      </c>
      <c r="L27" s="12">
        <f t="shared" si="0"/>
        <v>14.158801241548517</v>
      </c>
      <c r="M27" s="24" t="e">
        <f t="shared" si="9"/>
        <v>#NUM!</v>
      </c>
    </row>
    <row r="28" spans="2:13">
      <c r="B28" s="2">
        <f t="shared" si="1"/>
        <v>20</v>
      </c>
      <c r="C28" s="1">
        <v>365.12000000000006</v>
      </c>
      <c r="D28" s="12">
        <f t="shared" si="2"/>
        <v>381.36</v>
      </c>
      <c r="E28" s="22"/>
      <c r="F28" s="12">
        <f t="shared" si="3"/>
        <v>18.172000000000001</v>
      </c>
      <c r="G28" s="12" t="e">
        <f t="shared" si="4"/>
        <v>#NUM!</v>
      </c>
      <c r="H28" s="12">
        <f t="shared" si="5"/>
        <v>14.158801241548517</v>
      </c>
      <c r="I28" s="12">
        <f t="shared" si="6"/>
        <v>-77.150000000000006</v>
      </c>
      <c r="J28" s="12">
        <f t="shared" si="7"/>
        <v>2.1479844021948251</v>
      </c>
      <c r="K28" s="12" t="e">
        <f t="shared" si="8"/>
        <v>#NUM!</v>
      </c>
      <c r="L28" s="12">
        <f t="shared" si="0"/>
        <v>14.158801241548517</v>
      </c>
      <c r="M28" s="24" t="e">
        <f t="shared" si="9"/>
        <v>#NUM!</v>
      </c>
    </row>
    <row r="29" spans="2:13">
      <c r="B29" s="2">
        <f t="shared" si="1"/>
        <v>21</v>
      </c>
      <c r="C29" s="1">
        <v>323.12</v>
      </c>
      <c r="D29" s="12">
        <f t="shared" si="2"/>
        <v>344.12</v>
      </c>
      <c r="E29" s="22"/>
      <c r="F29" s="12">
        <f t="shared" si="3"/>
        <v>18.172000000000001</v>
      </c>
      <c r="G29" s="12" t="e">
        <f t="shared" si="4"/>
        <v>#NUM!</v>
      </c>
      <c r="H29" s="12">
        <f t="shared" si="5"/>
        <v>14.158801241548517</v>
      </c>
      <c r="I29" s="12">
        <f t="shared" si="6"/>
        <v>-77.150000000000006</v>
      </c>
      <c r="J29" s="12">
        <f t="shared" si="7"/>
        <v>2.1479844021948251</v>
      </c>
      <c r="K29" s="12" t="e">
        <f t="shared" si="8"/>
        <v>#NUM!</v>
      </c>
      <c r="L29" s="12">
        <f t="shared" si="0"/>
        <v>14.158801241548517</v>
      </c>
      <c r="M29" s="24" t="e">
        <f t="shared" si="9"/>
        <v>#NUM!</v>
      </c>
    </row>
    <row r="30" spans="2:13">
      <c r="B30" s="2">
        <f t="shared" si="1"/>
        <v>22</v>
      </c>
      <c r="C30" s="1">
        <v>290.08000000000004</v>
      </c>
      <c r="D30" s="12">
        <f t="shared" si="2"/>
        <v>306.60000000000002</v>
      </c>
      <c r="E30" s="22"/>
      <c r="F30" s="12">
        <f t="shared" si="3"/>
        <v>18.172000000000001</v>
      </c>
      <c r="G30" s="12" t="e">
        <f t="shared" si="4"/>
        <v>#NUM!</v>
      </c>
      <c r="H30" s="12">
        <f t="shared" si="5"/>
        <v>14.158801241548517</v>
      </c>
      <c r="I30" s="12">
        <f t="shared" si="6"/>
        <v>-77.150000000000006</v>
      </c>
      <c r="J30" s="12">
        <f t="shared" si="7"/>
        <v>2.1479844021948251</v>
      </c>
      <c r="K30" s="12" t="e">
        <f t="shared" si="8"/>
        <v>#NUM!</v>
      </c>
      <c r="L30" s="12">
        <f t="shared" si="0"/>
        <v>14.158801241548517</v>
      </c>
      <c r="M30" s="24" t="e">
        <f t="shared" si="9"/>
        <v>#NUM!</v>
      </c>
    </row>
    <row r="31" spans="2:13">
      <c r="B31" s="2">
        <f t="shared" si="1"/>
        <v>23</v>
      </c>
      <c r="C31" s="1">
        <v>268.8</v>
      </c>
      <c r="D31" s="12">
        <f t="shared" si="2"/>
        <v>279.44000000000005</v>
      </c>
      <c r="E31" s="22"/>
      <c r="F31" s="12">
        <f t="shared" si="3"/>
        <v>18.172000000000001</v>
      </c>
      <c r="G31" s="12" t="e">
        <f t="shared" si="4"/>
        <v>#NUM!</v>
      </c>
      <c r="H31" s="12">
        <f t="shared" si="5"/>
        <v>14.158801241548517</v>
      </c>
      <c r="I31" s="12">
        <f t="shared" si="6"/>
        <v>-77.150000000000006</v>
      </c>
      <c r="J31" s="12">
        <f t="shared" si="7"/>
        <v>2.1479844021948251</v>
      </c>
      <c r="K31" s="12" t="e">
        <f t="shared" si="8"/>
        <v>#NUM!</v>
      </c>
      <c r="L31" s="12">
        <f t="shared" si="0"/>
        <v>14.158801241548517</v>
      </c>
      <c r="M31" s="24" t="e">
        <f t="shared" si="9"/>
        <v>#NUM!</v>
      </c>
    </row>
    <row r="32" spans="2:13">
      <c r="B32" s="2">
        <f t="shared" si="1"/>
        <v>24</v>
      </c>
      <c r="C32" s="1">
        <v>241.36</v>
      </c>
      <c r="D32" s="12">
        <f t="shared" si="2"/>
        <v>255.08</v>
      </c>
      <c r="E32" s="22"/>
      <c r="F32" s="12">
        <f t="shared" si="3"/>
        <v>18.172000000000001</v>
      </c>
      <c r="G32" s="12" t="e">
        <f t="shared" si="4"/>
        <v>#NUM!</v>
      </c>
      <c r="H32" s="12">
        <f t="shared" si="5"/>
        <v>14.158801241548517</v>
      </c>
      <c r="I32" s="12">
        <f t="shared" si="6"/>
        <v>-77.150000000000006</v>
      </c>
      <c r="J32" s="12">
        <f t="shared" si="7"/>
        <v>2.1479844021948251</v>
      </c>
      <c r="K32" s="12" t="e">
        <f t="shared" si="8"/>
        <v>#NUM!</v>
      </c>
      <c r="L32" s="12">
        <f t="shared" si="0"/>
        <v>14.158801241548517</v>
      </c>
      <c r="M32" s="24" t="e">
        <f t="shared" si="9"/>
        <v>#NUM!</v>
      </c>
    </row>
    <row r="33" spans="1:14">
      <c r="B33" s="2">
        <f t="shared" si="1"/>
        <v>25</v>
      </c>
      <c r="C33" s="1">
        <v>219.52</v>
      </c>
      <c r="D33" s="12">
        <f t="shared" si="2"/>
        <v>230.44</v>
      </c>
      <c r="E33" s="22"/>
      <c r="F33" s="12">
        <f t="shared" si="3"/>
        <v>18.172000000000001</v>
      </c>
      <c r="G33" s="12" t="e">
        <f t="shared" si="4"/>
        <v>#NUM!</v>
      </c>
      <c r="H33" s="12">
        <f t="shared" si="5"/>
        <v>14.158801241548517</v>
      </c>
      <c r="I33" s="12">
        <f t="shared" si="6"/>
        <v>-77.150000000000006</v>
      </c>
      <c r="J33" s="12">
        <f t="shared" si="7"/>
        <v>2.1479844021948251</v>
      </c>
      <c r="K33" s="12" t="e">
        <f t="shared" si="8"/>
        <v>#NUM!</v>
      </c>
      <c r="L33" s="12">
        <f t="shared" si="0"/>
        <v>14.158801241548517</v>
      </c>
      <c r="M33" s="24" t="e">
        <f t="shared" si="9"/>
        <v>#NUM!</v>
      </c>
    </row>
    <row r="34" spans="1:14">
      <c r="B34" s="2">
        <f t="shared" si="1"/>
        <v>26</v>
      </c>
      <c r="C34" s="1">
        <v>197.12</v>
      </c>
      <c r="D34" s="12">
        <f t="shared" si="2"/>
        <v>208.32</v>
      </c>
      <c r="E34" s="22"/>
      <c r="F34" s="12">
        <f t="shared" si="3"/>
        <v>18.172000000000001</v>
      </c>
      <c r="G34" s="12" t="e">
        <f t="shared" si="4"/>
        <v>#NUM!</v>
      </c>
      <c r="H34" s="12">
        <f t="shared" si="5"/>
        <v>14.158801241548517</v>
      </c>
      <c r="I34" s="12">
        <f t="shared" si="6"/>
        <v>-77.150000000000006</v>
      </c>
      <c r="J34" s="12">
        <f t="shared" si="7"/>
        <v>2.1479844021948251</v>
      </c>
      <c r="K34" s="12" t="e">
        <f t="shared" si="8"/>
        <v>#NUM!</v>
      </c>
      <c r="L34" s="12">
        <f t="shared" si="0"/>
        <v>14.158801241548517</v>
      </c>
      <c r="M34" s="24" t="e">
        <f t="shared" si="9"/>
        <v>#NUM!</v>
      </c>
    </row>
    <row r="35" spans="1:14">
      <c r="B35" s="2">
        <f t="shared" si="1"/>
        <v>27</v>
      </c>
      <c r="C35" s="1">
        <v>165.20000000000002</v>
      </c>
      <c r="D35" s="12">
        <f t="shared" si="2"/>
        <v>181.16000000000003</v>
      </c>
      <c r="E35" s="22"/>
      <c r="F35" s="12">
        <f t="shared" si="3"/>
        <v>18.172000000000001</v>
      </c>
      <c r="G35" s="12" t="e">
        <f t="shared" si="4"/>
        <v>#NUM!</v>
      </c>
      <c r="H35" s="12">
        <f t="shared" si="5"/>
        <v>14.158801241548517</v>
      </c>
      <c r="I35" s="12">
        <f t="shared" si="6"/>
        <v>-77.150000000000006</v>
      </c>
      <c r="J35" s="12">
        <f t="shared" si="7"/>
        <v>2.1479844021948251</v>
      </c>
      <c r="K35" s="12" t="e">
        <f t="shared" si="8"/>
        <v>#NUM!</v>
      </c>
      <c r="L35" s="12">
        <f t="shared" si="0"/>
        <v>14.158801241548517</v>
      </c>
      <c r="M35" s="24" t="e">
        <f t="shared" si="9"/>
        <v>#NUM!</v>
      </c>
    </row>
    <row r="36" spans="1:14">
      <c r="B36" s="2">
        <f t="shared" si="1"/>
        <v>28</v>
      </c>
      <c r="C36" s="1">
        <v>113.68</v>
      </c>
      <c r="D36" s="12">
        <f t="shared" si="2"/>
        <v>139.44</v>
      </c>
      <c r="E36" s="22"/>
      <c r="F36" s="12">
        <f t="shared" si="3"/>
        <v>18.172000000000001</v>
      </c>
      <c r="G36" s="12" t="e">
        <f t="shared" si="4"/>
        <v>#NUM!</v>
      </c>
      <c r="H36" s="12">
        <f t="shared" si="5"/>
        <v>14.158801241548517</v>
      </c>
      <c r="I36" s="12">
        <f t="shared" si="6"/>
        <v>-77.150000000000006</v>
      </c>
      <c r="J36" s="12">
        <f t="shared" si="7"/>
        <v>2.1479844021948251</v>
      </c>
      <c r="K36" s="12" t="e">
        <f t="shared" si="8"/>
        <v>#NUM!</v>
      </c>
      <c r="L36" s="12">
        <f t="shared" si="0"/>
        <v>14.158801241548517</v>
      </c>
      <c r="M36" s="24" t="e">
        <f t="shared" si="9"/>
        <v>#NUM!</v>
      </c>
    </row>
    <row r="37" spans="1:14">
      <c r="B37" s="2">
        <f t="shared" si="1"/>
        <v>29</v>
      </c>
      <c r="C37" s="1">
        <v>81.2</v>
      </c>
      <c r="D37" s="12">
        <f t="shared" si="2"/>
        <v>97.44</v>
      </c>
      <c r="E37" s="22"/>
      <c r="F37" s="12">
        <f t="shared" si="3"/>
        <v>18.172000000000001</v>
      </c>
      <c r="G37" s="12" t="e">
        <f t="shared" si="4"/>
        <v>#NUM!</v>
      </c>
      <c r="H37" s="12">
        <f t="shared" si="5"/>
        <v>14.158801241548517</v>
      </c>
      <c r="I37" s="12">
        <f t="shared" si="6"/>
        <v>-77.150000000000006</v>
      </c>
      <c r="J37" s="12">
        <f t="shared" si="7"/>
        <v>2.1479844021948251</v>
      </c>
      <c r="K37" s="12" t="e">
        <f t="shared" si="8"/>
        <v>#NUM!</v>
      </c>
      <c r="L37" s="12">
        <f t="shared" si="0"/>
        <v>14.158801241548517</v>
      </c>
      <c r="M37" s="24" t="e">
        <f t="shared" si="9"/>
        <v>#NUM!</v>
      </c>
    </row>
    <row r="38" spans="1:14">
      <c r="B38" s="2">
        <f t="shared" si="1"/>
        <v>30</v>
      </c>
      <c r="C38" s="1">
        <v>58.240000000000009</v>
      </c>
      <c r="D38" s="12">
        <f t="shared" si="2"/>
        <v>69.72</v>
      </c>
      <c r="E38" s="22"/>
      <c r="F38" s="12">
        <f t="shared" si="3"/>
        <v>18.172000000000001</v>
      </c>
      <c r="G38" s="12" t="e">
        <f t="shared" si="4"/>
        <v>#NUM!</v>
      </c>
      <c r="H38" s="12">
        <f t="shared" si="5"/>
        <v>14.158801241548517</v>
      </c>
      <c r="I38" s="12">
        <f t="shared" si="6"/>
        <v>-77.150000000000006</v>
      </c>
      <c r="J38" s="12">
        <f t="shared" si="7"/>
        <v>2.1479844021948251</v>
      </c>
      <c r="K38" s="12" t="e">
        <f t="shared" si="8"/>
        <v>#NUM!</v>
      </c>
      <c r="L38" s="12">
        <f t="shared" si="0"/>
        <v>14.158801241548517</v>
      </c>
      <c r="M38" s="24" t="e">
        <f t="shared" si="9"/>
        <v>#NUM!</v>
      </c>
    </row>
    <row r="39" spans="1:14">
      <c r="B39" s="2">
        <f t="shared" si="1"/>
        <v>31</v>
      </c>
      <c r="C39" s="1">
        <v>25.76</v>
      </c>
      <c r="D39" s="12">
        <f t="shared" si="2"/>
        <v>42.000000000000007</v>
      </c>
      <c r="E39" s="22"/>
      <c r="F39" s="12">
        <f t="shared" si="3"/>
        <v>18.172000000000001</v>
      </c>
      <c r="G39" s="12" t="e">
        <f t="shared" si="4"/>
        <v>#NUM!</v>
      </c>
      <c r="H39" s="12">
        <f t="shared" si="5"/>
        <v>14.158801241548517</v>
      </c>
      <c r="I39" s="12">
        <f t="shared" si="6"/>
        <v>-77.150000000000006</v>
      </c>
      <c r="J39" s="12">
        <f t="shared" si="7"/>
        <v>2.1479844021948251</v>
      </c>
      <c r="K39" s="12" t="e">
        <f t="shared" si="8"/>
        <v>#NUM!</v>
      </c>
      <c r="L39" s="12">
        <f t="shared" si="0"/>
        <v>14.158801241548517</v>
      </c>
      <c r="M39" s="24" t="e">
        <f t="shared" si="9"/>
        <v>#NUM!</v>
      </c>
    </row>
    <row r="40" spans="1:14">
      <c r="B40" s="2">
        <f t="shared" si="1"/>
        <v>32</v>
      </c>
      <c r="C40" s="1">
        <v>19.600000000000001</v>
      </c>
      <c r="D40" s="12">
        <f t="shared" si="2"/>
        <v>22.68</v>
      </c>
      <c r="E40" s="22"/>
      <c r="F40" s="12">
        <f t="shared" si="3"/>
        <v>18.172000000000001</v>
      </c>
      <c r="G40" s="12" t="e">
        <f t="shared" si="4"/>
        <v>#NUM!</v>
      </c>
      <c r="H40" s="12">
        <f t="shared" si="5"/>
        <v>14.158801241548517</v>
      </c>
      <c r="I40" s="12">
        <f t="shared" si="6"/>
        <v>-77.150000000000006</v>
      </c>
      <c r="J40" s="12">
        <f t="shared" si="7"/>
        <v>2.1479844021948251</v>
      </c>
      <c r="K40" s="12" t="e">
        <f t="shared" si="8"/>
        <v>#NUM!</v>
      </c>
      <c r="L40" s="12">
        <f t="shared" si="0"/>
        <v>14.158801241548517</v>
      </c>
      <c r="M40" s="24" t="e">
        <f t="shared" si="9"/>
        <v>#NUM!</v>
      </c>
    </row>
    <row r="41" spans="1:14">
      <c r="B41" s="2">
        <f t="shared" si="1"/>
        <v>33</v>
      </c>
      <c r="C41" s="1">
        <v>12.88</v>
      </c>
      <c r="D41" s="12">
        <f t="shared" si="2"/>
        <v>16.240000000000002</v>
      </c>
      <c r="E41" s="22"/>
      <c r="F41" s="12">
        <f t="shared" si="3"/>
        <v>18.172000000000001</v>
      </c>
      <c r="G41" s="12" t="e">
        <f t="shared" si="4"/>
        <v>#NUM!</v>
      </c>
      <c r="H41" s="12">
        <f t="shared" si="5"/>
        <v>14.158801241548517</v>
      </c>
      <c r="I41" s="12">
        <f t="shared" si="6"/>
        <v>-77.150000000000006</v>
      </c>
      <c r="J41" s="12">
        <f t="shared" si="7"/>
        <v>2.1479844021948251</v>
      </c>
      <c r="K41" s="12" t="e">
        <f t="shared" si="8"/>
        <v>#NUM!</v>
      </c>
      <c r="L41" s="12">
        <f t="shared" si="0"/>
        <v>14.158801241548517</v>
      </c>
      <c r="M41" s="24" t="e">
        <f t="shared" si="9"/>
        <v>#NUM!</v>
      </c>
    </row>
    <row r="42" spans="1:14" ht="15.75" thickBot="1">
      <c r="B42" s="3">
        <f t="shared" si="1"/>
        <v>34</v>
      </c>
      <c r="C42" s="4">
        <v>0</v>
      </c>
      <c r="D42" s="17">
        <f t="shared" si="2"/>
        <v>6.44</v>
      </c>
      <c r="E42" s="23"/>
      <c r="F42" s="17">
        <f t="shared" si="3"/>
        <v>18.172000000000001</v>
      </c>
      <c r="G42" s="17" t="e">
        <f t="shared" si="4"/>
        <v>#NUM!</v>
      </c>
      <c r="H42" s="17">
        <f t="shared" si="5"/>
        <v>14.158801241548517</v>
      </c>
      <c r="I42" s="17">
        <f t="shared" si="6"/>
        <v>-77.150000000000006</v>
      </c>
      <c r="J42" s="17">
        <f t="shared" si="7"/>
        <v>2.1479844021948251</v>
      </c>
      <c r="K42" s="17" t="e">
        <f t="shared" si="8"/>
        <v>#NUM!</v>
      </c>
      <c r="L42" s="17">
        <f t="shared" si="0"/>
        <v>14.158801241548517</v>
      </c>
      <c r="M42" s="25" t="e">
        <f t="shared" si="9"/>
        <v>#NUM!</v>
      </c>
    </row>
    <row r="43" spans="1:14" ht="15.75" thickBot="1">
      <c r="I43" s="18">
        <f>MAX(I8:I42)</f>
        <v>0</v>
      </c>
      <c r="J43" s="19"/>
      <c r="K43" s="18">
        <f t="shared" si="8"/>
        <v>0</v>
      </c>
    </row>
    <row r="45" spans="1:14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</row>
    <row r="46" spans="1:14" ht="18.75">
      <c r="A46" s="26"/>
      <c r="B46" s="33"/>
      <c r="C46" s="33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</row>
    <row r="47" spans="1:14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</row>
    <row r="48" spans="1:14">
      <c r="A48" s="26"/>
      <c r="B48" s="26"/>
      <c r="C48" s="26"/>
      <c r="D48" s="26"/>
      <c r="E48" s="26"/>
      <c r="F48" s="26"/>
      <c r="G48" s="26"/>
      <c r="H48" s="21"/>
      <c r="I48" s="21"/>
      <c r="J48" s="26"/>
      <c r="K48" s="26"/>
      <c r="L48" s="26"/>
      <c r="M48" s="26"/>
      <c r="N48" s="26"/>
    </row>
    <row r="49" spans="1:14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</row>
    <row r="50" spans="1:14">
      <c r="A50" s="26"/>
      <c r="B50" s="27"/>
      <c r="C50" s="27"/>
      <c r="D50" s="27"/>
      <c r="E50" s="28"/>
      <c r="F50" s="27"/>
      <c r="G50" s="29"/>
      <c r="H50" s="29"/>
      <c r="I50" s="29"/>
      <c r="J50" s="29"/>
      <c r="K50" s="29"/>
      <c r="L50" s="29"/>
      <c r="M50" s="29"/>
      <c r="N50" s="26"/>
    </row>
    <row r="51" spans="1:14">
      <c r="A51" s="26"/>
      <c r="B51" s="30"/>
      <c r="C51" s="30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</row>
    <row r="52" spans="1:14">
      <c r="A52" s="26"/>
      <c r="B52" s="30"/>
      <c r="C52" s="30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</row>
    <row r="53" spans="1:14">
      <c r="A53" s="26"/>
      <c r="B53" s="30"/>
      <c r="C53" s="30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</row>
    <row r="54" spans="1:14">
      <c r="A54" s="26"/>
      <c r="B54" s="30"/>
      <c r="C54" s="30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</row>
    <row r="55" spans="1:14">
      <c r="A55" s="26"/>
      <c r="B55" s="30"/>
      <c r="C55" s="30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</row>
    <row r="56" spans="1:14">
      <c r="A56" s="26"/>
      <c r="B56" s="30"/>
      <c r="C56" s="30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</row>
    <row r="57" spans="1:14">
      <c r="A57" s="26"/>
      <c r="B57" s="30"/>
      <c r="C57" s="30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</row>
    <row r="58" spans="1:14">
      <c r="A58" s="26"/>
      <c r="B58" s="30"/>
      <c r="C58" s="30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</row>
    <row r="59" spans="1:14">
      <c r="A59" s="26"/>
      <c r="B59" s="30"/>
      <c r="C59" s="30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</row>
    <row r="60" spans="1:14">
      <c r="A60" s="26"/>
      <c r="B60" s="30"/>
      <c r="C60" s="30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</row>
    <row r="61" spans="1:14">
      <c r="A61" s="26"/>
      <c r="B61" s="30"/>
      <c r="C61" s="30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</row>
    <row r="62" spans="1:14">
      <c r="A62" s="26"/>
      <c r="B62" s="30"/>
      <c r="C62" s="30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</row>
    <row r="63" spans="1:14">
      <c r="A63" s="26"/>
      <c r="B63" s="30"/>
      <c r="C63" s="30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</row>
    <row r="64" spans="1:14">
      <c r="A64" s="26"/>
      <c r="B64" s="30"/>
      <c r="C64" s="30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</row>
    <row r="65" spans="1:14">
      <c r="A65" s="26"/>
      <c r="B65" s="30"/>
      <c r="C65" s="30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</row>
    <row r="66" spans="1:14">
      <c r="A66" s="26"/>
      <c r="B66" s="30"/>
      <c r="C66" s="30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</row>
    <row r="67" spans="1:14">
      <c r="A67" s="26"/>
      <c r="B67" s="30"/>
      <c r="C67" s="30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</row>
    <row r="68" spans="1:14">
      <c r="A68" s="26"/>
      <c r="B68" s="30"/>
      <c r="C68" s="30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</row>
    <row r="69" spans="1:14">
      <c r="A69" s="26"/>
      <c r="B69" s="30"/>
      <c r="C69" s="30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</row>
    <row r="70" spans="1:14">
      <c r="A70" s="26"/>
      <c r="B70" s="30"/>
      <c r="C70" s="30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</row>
    <row r="71" spans="1:14">
      <c r="A71" s="26"/>
      <c r="B71" s="30"/>
      <c r="C71" s="30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</row>
    <row r="72" spans="1:14">
      <c r="A72" s="26"/>
      <c r="B72" s="30"/>
      <c r="C72" s="30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</row>
    <row r="73" spans="1:14">
      <c r="A73" s="26"/>
      <c r="B73" s="30"/>
      <c r="C73" s="30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</row>
    <row r="74" spans="1:14">
      <c r="A74" s="26"/>
      <c r="B74" s="30"/>
      <c r="C74" s="30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</row>
    <row r="75" spans="1:14">
      <c r="A75" s="26"/>
      <c r="B75" s="30"/>
      <c r="C75" s="30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</row>
    <row r="76" spans="1:14">
      <c r="A76" s="26"/>
      <c r="B76" s="30"/>
      <c r="C76" s="30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</row>
    <row r="77" spans="1:14">
      <c r="A77" s="26"/>
      <c r="B77" s="30"/>
      <c r="C77" s="30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</row>
    <row r="78" spans="1:14">
      <c r="A78" s="26"/>
      <c r="B78" s="30"/>
      <c r="C78" s="30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</row>
    <row r="79" spans="1:14">
      <c r="A79" s="26"/>
      <c r="B79" s="30"/>
      <c r="C79" s="30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</row>
    <row r="80" spans="1:14">
      <c r="A80" s="26"/>
      <c r="B80" s="30"/>
      <c r="C80" s="30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</row>
    <row r="81" spans="1:14">
      <c r="A81" s="26"/>
      <c r="B81" s="30"/>
      <c r="C81" s="30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</row>
    <row r="82" spans="1:14">
      <c r="A82" s="26"/>
      <c r="B82" s="30"/>
      <c r="C82" s="30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</row>
    <row r="83" spans="1:14">
      <c r="A83" s="26"/>
      <c r="B83" s="30"/>
      <c r="C83" s="30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</row>
    <row r="84" spans="1:14">
      <c r="A84" s="26"/>
      <c r="B84" s="30"/>
      <c r="C84" s="30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</row>
    <row r="85" spans="1:14">
      <c r="A85" s="26"/>
      <c r="B85" s="30"/>
      <c r="C85" s="30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</row>
    <row r="86" spans="1:14">
      <c r="A86" s="26"/>
      <c r="B86" s="26"/>
      <c r="C86" s="26"/>
      <c r="D86" s="26"/>
      <c r="E86" s="26"/>
      <c r="F86" s="26"/>
      <c r="G86" s="26"/>
      <c r="H86" s="26"/>
      <c r="I86" s="27"/>
      <c r="J86" s="27"/>
      <c r="K86" s="27"/>
      <c r="L86" s="26"/>
      <c r="M86" s="26"/>
      <c r="N86" s="26"/>
    </row>
    <row r="87" spans="1:14">
      <c r="A87" s="26"/>
      <c r="B87" s="26"/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</row>
    <row r="88" spans="1:14">
      <c r="A88" s="26"/>
      <c r="B88" s="26"/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</row>
    <row r="89" spans="1:14" ht="18.75">
      <c r="A89" s="26"/>
      <c r="B89" s="33"/>
      <c r="C89" s="33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</row>
    <row r="90" spans="1:14">
      <c r="A90" s="26"/>
      <c r="B90" s="26"/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</row>
    <row r="91" spans="1:14">
      <c r="A91" s="26"/>
      <c r="B91" s="26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</row>
    <row r="92" spans="1:14">
      <c r="A92" s="26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</row>
    <row r="93" spans="1:14">
      <c r="A93" s="26"/>
      <c r="B93" s="26"/>
      <c r="C93" s="26"/>
      <c r="D93" s="26"/>
      <c r="E93" s="26"/>
      <c r="F93" s="26"/>
      <c r="G93" s="26"/>
      <c r="H93" s="21"/>
      <c r="I93" s="21"/>
      <c r="J93" s="26"/>
      <c r="K93" s="26"/>
      <c r="L93" s="26"/>
      <c r="M93" s="26"/>
      <c r="N93" s="26"/>
    </row>
    <row r="94" spans="1:14">
      <c r="A94" s="26"/>
      <c r="B94" s="26"/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</row>
    <row r="95" spans="1:14">
      <c r="A95" s="26"/>
      <c r="B95" s="27"/>
      <c r="C95" s="27"/>
      <c r="D95" s="27"/>
      <c r="E95" s="28"/>
      <c r="F95" s="27"/>
      <c r="G95" s="29"/>
      <c r="H95" s="29"/>
      <c r="I95" s="29"/>
      <c r="J95" s="29"/>
      <c r="K95" s="29"/>
      <c r="L95" s="29"/>
      <c r="M95" s="29"/>
      <c r="N95" s="26"/>
    </row>
    <row r="96" spans="1:14">
      <c r="A96" s="26"/>
      <c r="B96" s="30"/>
      <c r="C96" s="30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</row>
    <row r="97" spans="1:14">
      <c r="A97" s="26"/>
      <c r="B97" s="30"/>
      <c r="C97" s="30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</row>
    <row r="98" spans="1:14">
      <c r="A98" s="26"/>
      <c r="B98" s="30"/>
      <c r="C98" s="30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</row>
    <row r="99" spans="1:14">
      <c r="A99" s="26"/>
      <c r="B99" s="30"/>
      <c r="C99" s="30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</row>
    <row r="100" spans="1:14">
      <c r="A100" s="26"/>
      <c r="B100" s="30"/>
      <c r="C100" s="30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</row>
    <row r="101" spans="1:14">
      <c r="A101" s="26"/>
      <c r="B101" s="30"/>
      <c r="C101" s="30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</row>
    <row r="102" spans="1:14">
      <c r="A102" s="26"/>
      <c r="B102" s="30"/>
      <c r="C102" s="30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</row>
    <row r="103" spans="1:14">
      <c r="A103" s="26"/>
      <c r="B103" s="30"/>
      <c r="C103" s="30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</row>
    <row r="104" spans="1:14">
      <c r="A104" s="26"/>
      <c r="B104" s="30"/>
      <c r="C104" s="30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</row>
    <row r="105" spans="1:14">
      <c r="A105" s="26"/>
      <c r="B105" s="30"/>
      <c r="C105" s="30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</row>
    <row r="106" spans="1:14">
      <c r="A106" s="26"/>
      <c r="B106" s="30"/>
      <c r="C106" s="30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</row>
    <row r="107" spans="1:14">
      <c r="A107" s="26"/>
      <c r="B107" s="30"/>
      <c r="C107" s="30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</row>
    <row r="108" spans="1:14">
      <c r="A108" s="26"/>
      <c r="B108" s="30"/>
      <c r="C108" s="30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</row>
    <row r="109" spans="1:14">
      <c r="A109" s="26"/>
      <c r="B109" s="30"/>
      <c r="C109" s="30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</row>
    <row r="110" spans="1:14">
      <c r="A110" s="26"/>
      <c r="B110" s="30"/>
      <c r="C110" s="30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</row>
    <row r="111" spans="1:14">
      <c r="A111" s="26"/>
      <c r="B111" s="30"/>
      <c r="C111" s="30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</row>
    <row r="112" spans="1:14">
      <c r="A112" s="26"/>
      <c r="B112" s="30"/>
      <c r="C112" s="30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</row>
    <row r="113" spans="1:14">
      <c r="A113" s="26"/>
      <c r="B113" s="30"/>
      <c r="C113" s="30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</row>
    <row r="114" spans="1:14">
      <c r="A114" s="26"/>
      <c r="B114" s="30"/>
      <c r="C114" s="30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</row>
    <row r="115" spans="1:14">
      <c r="A115" s="26"/>
      <c r="B115" s="30"/>
      <c r="C115" s="30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</row>
    <row r="116" spans="1:14">
      <c r="A116" s="26"/>
      <c r="B116" s="30"/>
      <c r="C116" s="30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</row>
    <row r="117" spans="1:14">
      <c r="A117" s="26"/>
      <c r="B117" s="30"/>
      <c r="C117" s="30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</row>
    <row r="118" spans="1:14">
      <c r="A118" s="26"/>
      <c r="B118" s="30"/>
      <c r="C118" s="30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/>
    </row>
    <row r="119" spans="1:14">
      <c r="A119" s="26"/>
      <c r="B119" s="30"/>
      <c r="C119" s="30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</row>
    <row r="120" spans="1:14">
      <c r="A120" s="26"/>
      <c r="B120" s="30"/>
      <c r="C120" s="30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</row>
    <row r="121" spans="1:14">
      <c r="A121" s="26"/>
      <c r="B121" s="30"/>
      <c r="C121" s="30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/>
    </row>
    <row r="122" spans="1:14">
      <c r="A122" s="26"/>
      <c r="B122" s="30"/>
      <c r="C122" s="30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</row>
    <row r="123" spans="1:14">
      <c r="A123" s="26"/>
      <c r="B123" s="30"/>
      <c r="C123" s="30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</row>
    <row r="124" spans="1:14">
      <c r="A124" s="26"/>
      <c r="B124" s="30"/>
      <c r="C124" s="30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</row>
    <row r="125" spans="1:14">
      <c r="A125" s="26"/>
      <c r="B125" s="30"/>
      <c r="C125" s="30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/>
    </row>
    <row r="126" spans="1:14">
      <c r="A126" s="26"/>
      <c r="B126" s="30"/>
      <c r="C126" s="30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</row>
    <row r="127" spans="1:14">
      <c r="A127" s="26"/>
      <c r="B127" s="30"/>
      <c r="C127" s="30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</row>
    <row r="128" spans="1:14">
      <c r="A128" s="26"/>
      <c r="B128" s="30"/>
      <c r="C128" s="30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</row>
    <row r="129" spans="1:14">
      <c r="A129" s="26"/>
      <c r="B129" s="30"/>
      <c r="C129" s="30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</row>
    <row r="130" spans="1:14">
      <c r="A130" s="26"/>
      <c r="B130" s="30"/>
      <c r="C130" s="30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</row>
    <row r="131" spans="1:14">
      <c r="A131" s="26"/>
      <c r="B131" s="26"/>
      <c r="C131" s="26"/>
      <c r="D131" s="26"/>
      <c r="E131" s="26"/>
      <c r="F131" s="26"/>
      <c r="G131" s="26"/>
      <c r="H131" s="26"/>
      <c r="I131" s="27"/>
      <c r="J131" s="27"/>
      <c r="K131" s="27"/>
      <c r="L131" s="26"/>
      <c r="M131" s="26"/>
      <c r="N131" s="26"/>
    </row>
    <row r="132" spans="1:14">
      <c r="A132" s="26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</row>
    <row r="133" spans="1:14">
      <c r="A133" s="26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</row>
    <row r="134" spans="1:14">
      <c r="A134" s="26"/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</row>
    <row r="135" spans="1:14" ht="18.75">
      <c r="A135" s="26"/>
      <c r="B135" s="33"/>
      <c r="C135" s="33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</row>
    <row r="136" spans="1:14">
      <c r="A136" s="26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</row>
    <row r="137" spans="1:14">
      <c r="A137" s="26"/>
      <c r="B137" s="26"/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</row>
    <row r="138" spans="1:14">
      <c r="A138" s="26"/>
      <c r="B138" s="26"/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</row>
    <row r="139" spans="1:14">
      <c r="A139" s="26"/>
      <c r="B139" s="26"/>
      <c r="C139" s="26"/>
      <c r="D139" s="26"/>
      <c r="E139" s="26"/>
      <c r="F139" s="26"/>
      <c r="G139" s="26"/>
      <c r="H139" s="21"/>
      <c r="I139" s="21"/>
      <c r="J139" s="26"/>
      <c r="K139" s="26"/>
      <c r="L139" s="26"/>
      <c r="M139" s="26"/>
      <c r="N139" s="26"/>
    </row>
    <row r="140" spans="1:14">
      <c r="A140" s="26"/>
      <c r="B140" s="26"/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</row>
    <row r="141" spans="1:14">
      <c r="A141" s="26"/>
      <c r="B141" s="27"/>
      <c r="C141" s="27"/>
      <c r="D141" s="27"/>
      <c r="E141" s="28"/>
      <c r="F141" s="27"/>
      <c r="G141" s="29"/>
      <c r="H141" s="29"/>
      <c r="I141" s="29"/>
      <c r="J141" s="29"/>
      <c r="K141" s="29"/>
      <c r="L141" s="29"/>
      <c r="M141" s="29"/>
      <c r="N141" s="26"/>
    </row>
    <row r="142" spans="1:14">
      <c r="A142" s="26"/>
      <c r="B142" s="30"/>
      <c r="C142" s="30"/>
      <c r="D142" s="26"/>
      <c r="E142" s="26"/>
      <c r="F142" s="26"/>
      <c r="G142" s="26"/>
      <c r="H142" s="26"/>
      <c r="I142" s="26"/>
      <c r="J142" s="26"/>
      <c r="K142" s="26"/>
      <c r="L142" s="26"/>
      <c r="M142" s="26"/>
      <c r="N142" s="26"/>
    </row>
    <row r="143" spans="1:14">
      <c r="A143" s="26"/>
      <c r="B143" s="30"/>
      <c r="C143" s="30"/>
      <c r="D143" s="26"/>
      <c r="E143" s="26"/>
      <c r="F143" s="26"/>
      <c r="G143" s="26"/>
      <c r="H143" s="26"/>
      <c r="I143" s="26"/>
      <c r="J143" s="26"/>
      <c r="K143" s="26"/>
      <c r="L143" s="26"/>
      <c r="M143" s="26"/>
      <c r="N143" s="26"/>
    </row>
    <row r="144" spans="1:14">
      <c r="A144" s="26"/>
      <c r="B144" s="30"/>
      <c r="C144" s="30"/>
      <c r="D144" s="26"/>
      <c r="E144" s="26"/>
      <c r="F144" s="26"/>
      <c r="G144" s="26"/>
      <c r="H144" s="26"/>
      <c r="I144" s="26"/>
      <c r="J144" s="26"/>
      <c r="K144" s="26"/>
      <c r="L144" s="26"/>
      <c r="M144" s="26"/>
      <c r="N144" s="26"/>
    </row>
    <row r="145" spans="1:14">
      <c r="A145" s="26"/>
      <c r="B145" s="30"/>
      <c r="C145" s="30"/>
      <c r="D145" s="26"/>
      <c r="E145" s="26"/>
      <c r="F145" s="26"/>
      <c r="G145" s="26"/>
      <c r="H145" s="26"/>
      <c r="I145" s="26"/>
      <c r="J145" s="26"/>
      <c r="K145" s="26"/>
      <c r="L145" s="26"/>
      <c r="M145" s="26"/>
      <c r="N145" s="26"/>
    </row>
    <row r="146" spans="1:14">
      <c r="A146" s="26"/>
      <c r="B146" s="30"/>
      <c r="C146" s="30"/>
      <c r="D146" s="26"/>
      <c r="E146" s="26"/>
      <c r="F146" s="26"/>
      <c r="G146" s="26"/>
      <c r="H146" s="26"/>
      <c r="I146" s="26"/>
      <c r="J146" s="26"/>
      <c r="K146" s="26"/>
      <c r="L146" s="26"/>
      <c r="M146" s="26"/>
      <c r="N146" s="26"/>
    </row>
    <row r="147" spans="1:14">
      <c r="A147" s="26"/>
      <c r="B147" s="30"/>
      <c r="C147" s="30"/>
      <c r="D147" s="26"/>
      <c r="E147" s="26"/>
      <c r="F147" s="26"/>
      <c r="G147" s="26"/>
      <c r="H147" s="26"/>
      <c r="I147" s="26"/>
      <c r="J147" s="26"/>
      <c r="K147" s="26"/>
      <c r="L147" s="26"/>
      <c r="M147" s="26"/>
      <c r="N147" s="26"/>
    </row>
    <row r="148" spans="1:14">
      <c r="A148" s="26"/>
      <c r="B148" s="30"/>
      <c r="C148" s="30"/>
      <c r="D148" s="26"/>
      <c r="E148" s="26"/>
      <c r="F148" s="26"/>
      <c r="G148" s="26"/>
      <c r="H148" s="26"/>
      <c r="I148" s="26"/>
      <c r="J148" s="26"/>
      <c r="K148" s="26"/>
      <c r="L148" s="26"/>
      <c r="M148" s="26"/>
      <c r="N148" s="26"/>
    </row>
    <row r="149" spans="1:14">
      <c r="A149" s="26"/>
      <c r="B149" s="30"/>
      <c r="C149" s="30"/>
      <c r="D149" s="26"/>
      <c r="E149" s="26"/>
      <c r="F149" s="26"/>
      <c r="G149" s="26"/>
      <c r="H149" s="26"/>
      <c r="I149" s="26"/>
      <c r="J149" s="26"/>
      <c r="K149" s="26"/>
      <c r="L149" s="26"/>
      <c r="M149" s="26"/>
      <c r="N149" s="26"/>
    </row>
    <row r="150" spans="1:14">
      <c r="A150" s="26"/>
      <c r="B150" s="30"/>
      <c r="C150" s="30"/>
      <c r="D150" s="26"/>
      <c r="E150" s="26"/>
      <c r="F150" s="26"/>
      <c r="G150" s="26"/>
      <c r="H150" s="26"/>
      <c r="I150" s="26"/>
      <c r="J150" s="26"/>
      <c r="K150" s="26"/>
      <c r="L150" s="26"/>
      <c r="M150" s="26"/>
      <c r="N150" s="26"/>
    </row>
    <row r="151" spans="1:14">
      <c r="A151" s="26"/>
      <c r="B151" s="30"/>
      <c r="C151" s="30"/>
      <c r="D151" s="26"/>
      <c r="E151" s="26"/>
      <c r="F151" s="26"/>
      <c r="G151" s="26"/>
      <c r="H151" s="26"/>
      <c r="I151" s="26"/>
      <c r="J151" s="26"/>
      <c r="K151" s="26"/>
      <c r="L151" s="26"/>
      <c r="M151" s="26"/>
      <c r="N151" s="26"/>
    </row>
    <row r="152" spans="1:14">
      <c r="A152" s="26"/>
      <c r="B152" s="30"/>
      <c r="C152" s="30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6"/>
    </row>
    <row r="153" spans="1:14">
      <c r="A153" s="26"/>
      <c r="B153" s="30"/>
      <c r="C153" s="30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6"/>
    </row>
    <row r="154" spans="1:14">
      <c r="A154" s="26"/>
      <c r="B154" s="30"/>
      <c r="C154" s="30"/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6"/>
    </row>
    <row r="155" spans="1:14">
      <c r="A155" s="26"/>
      <c r="B155" s="30"/>
      <c r="C155" s="30"/>
      <c r="D155" s="26"/>
      <c r="E155" s="26"/>
      <c r="F155" s="26"/>
      <c r="G155" s="26"/>
      <c r="H155" s="26"/>
      <c r="I155" s="26"/>
      <c r="J155" s="26"/>
      <c r="K155" s="26"/>
      <c r="L155" s="26"/>
      <c r="M155" s="26"/>
      <c r="N155" s="26"/>
    </row>
    <row r="156" spans="1:14">
      <c r="A156" s="26"/>
      <c r="B156" s="30"/>
      <c r="C156" s="30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6"/>
    </row>
    <row r="157" spans="1:14">
      <c r="A157" s="26"/>
      <c r="B157" s="30"/>
      <c r="C157" s="30"/>
      <c r="D157" s="26"/>
      <c r="E157" s="26"/>
      <c r="F157" s="26"/>
      <c r="G157" s="26"/>
      <c r="H157" s="26"/>
      <c r="I157" s="26"/>
      <c r="J157" s="26"/>
      <c r="K157" s="26"/>
      <c r="L157" s="26"/>
      <c r="M157" s="26"/>
      <c r="N157" s="26"/>
    </row>
    <row r="158" spans="1:14">
      <c r="A158" s="26"/>
      <c r="B158" s="30"/>
      <c r="C158" s="30"/>
      <c r="D158" s="26"/>
      <c r="E158" s="26"/>
      <c r="F158" s="26"/>
      <c r="G158" s="26"/>
      <c r="H158" s="26"/>
      <c r="I158" s="26"/>
      <c r="J158" s="26"/>
      <c r="K158" s="26"/>
      <c r="L158" s="26"/>
      <c r="M158" s="26"/>
      <c r="N158" s="26"/>
    </row>
    <row r="159" spans="1:14">
      <c r="A159" s="26"/>
      <c r="B159" s="30"/>
      <c r="C159" s="30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6"/>
    </row>
    <row r="160" spans="1:14">
      <c r="A160" s="26"/>
      <c r="B160" s="30"/>
      <c r="C160" s="30"/>
      <c r="D160" s="26"/>
      <c r="E160" s="26"/>
      <c r="F160" s="26"/>
      <c r="G160" s="26"/>
      <c r="H160" s="26"/>
      <c r="I160" s="26"/>
      <c r="J160" s="26"/>
      <c r="K160" s="26"/>
      <c r="L160" s="26"/>
      <c r="M160" s="26"/>
      <c r="N160" s="26"/>
    </row>
    <row r="161" spans="1:14">
      <c r="A161" s="26"/>
      <c r="B161" s="30"/>
      <c r="C161" s="30"/>
      <c r="D161" s="26"/>
      <c r="E161" s="26"/>
      <c r="F161" s="26"/>
      <c r="G161" s="26"/>
      <c r="H161" s="26"/>
      <c r="I161" s="26"/>
      <c r="J161" s="26"/>
      <c r="K161" s="26"/>
      <c r="L161" s="26"/>
      <c r="M161" s="26"/>
      <c r="N161" s="26"/>
    </row>
    <row r="162" spans="1:14">
      <c r="A162" s="26"/>
      <c r="B162" s="30"/>
      <c r="C162" s="30"/>
      <c r="D162" s="26"/>
      <c r="E162" s="26"/>
      <c r="F162" s="26"/>
      <c r="G162" s="26"/>
      <c r="H162" s="26"/>
      <c r="I162" s="26"/>
      <c r="J162" s="26"/>
      <c r="K162" s="26"/>
      <c r="L162" s="26"/>
      <c r="M162" s="26"/>
      <c r="N162" s="26"/>
    </row>
    <row r="163" spans="1:14">
      <c r="A163" s="26"/>
      <c r="B163" s="30"/>
      <c r="C163" s="30"/>
      <c r="D163" s="26"/>
      <c r="E163" s="26"/>
      <c r="F163" s="26"/>
      <c r="G163" s="26"/>
      <c r="H163" s="26"/>
      <c r="I163" s="26"/>
      <c r="J163" s="26"/>
      <c r="K163" s="26"/>
      <c r="L163" s="26"/>
      <c r="M163" s="26"/>
      <c r="N163" s="26"/>
    </row>
    <row r="164" spans="1:14">
      <c r="A164" s="26"/>
      <c r="B164" s="30"/>
      <c r="C164" s="30"/>
      <c r="D164" s="26"/>
      <c r="E164" s="26"/>
      <c r="F164" s="26"/>
      <c r="G164" s="26"/>
      <c r="H164" s="26"/>
      <c r="I164" s="26"/>
      <c r="J164" s="26"/>
      <c r="K164" s="26"/>
      <c r="L164" s="26"/>
      <c r="M164" s="26"/>
      <c r="N164" s="26"/>
    </row>
    <row r="165" spans="1:14">
      <c r="A165" s="26"/>
      <c r="B165" s="30"/>
      <c r="C165" s="30"/>
      <c r="D165" s="26"/>
      <c r="E165" s="26"/>
      <c r="F165" s="26"/>
      <c r="G165" s="26"/>
      <c r="H165" s="26"/>
      <c r="I165" s="26"/>
      <c r="J165" s="26"/>
      <c r="K165" s="26"/>
      <c r="L165" s="26"/>
      <c r="M165" s="26"/>
      <c r="N165" s="26"/>
    </row>
    <row r="166" spans="1:14">
      <c r="A166" s="26"/>
      <c r="B166" s="30"/>
      <c r="C166" s="30"/>
      <c r="D166" s="26"/>
      <c r="E166" s="26"/>
      <c r="F166" s="26"/>
      <c r="G166" s="26"/>
      <c r="H166" s="26"/>
      <c r="I166" s="26"/>
      <c r="J166" s="26"/>
      <c r="K166" s="26"/>
      <c r="L166" s="26"/>
      <c r="M166" s="26"/>
      <c r="N166" s="26"/>
    </row>
    <row r="167" spans="1:14">
      <c r="A167" s="26"/>
      <c r="B167" s="30"/>
      <c r="C167" s="30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6"/>
    </row>
    <row r="168" spans="1:14">
      <c r="A168" s="26"/>
      <c r="B168" s="30"/>
      <c r="C168" s="30"/>
      <c r="D168" s="26"/>
      <c r="E168" s="26"/>
      <c r="F168" s="26"/>
      <c r="G168" s="26"/>
      <c r="H168" s="26"/>
      <c r="I168" s="26"/>
      <c r="J168" s="26"/>
      <c r="K168" s="26"/>
      <c r="L168" s="26"/>
      <c r="M168" s="26"/>
      <c r="N168" s="26"/>
    </row>
    <row r="169" spans="1:14">
      <c r="A169" s="26"/>
      <c r="B169" s="30"/>
      <c r="C169" s="30"/>
      <c r="D169" s="26"/>
      <c r="E169" s="26"/>
      <c r="F169" s="26"/>
      <c r="G169" s="26"/>
      <c r="H169" s="26"/>
      <c r="I169" s="26"/>
      <c r="J169" s="26"/>
      <c r="K169" s="26"/>
      <c r="L169" s="26"/>
      <c r="M169" s="26"/>
      <c r="N169" s="26"/>
    </row>
    <row r="170" spans="1:14">
      <c r="A170" s="26"/>
      <c r="B170" s="30"/>
      <c r="C170" s="30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6"/>
    </row>
    <row r="171" spans="1:14">
      <c r="A171" s="26"/>
      <c r="B171" s="30"/>
      <c r="C171" s="30"/>
      <c r="D171" s="26"/>
      <c r="E171" s="26"/>
      <c r="F171" s="26"/>
      <c r="G171" s="26"/>
      <c r="H171" s="26"/>
      <c r="I171" s="26"/>
      <c r="J171" s="26"/>
      <c r="K171" s="26"/>
      <c r="L171" s="26"/>
      <c r="M171" s="26"/>
      <c r="N171" s="26"/>
    </row>
    <row r="172" spans="1:14">
      <c r="A172" s="26"/>
      <c r="B172" s="30"/>
      <c r="C172" s="30"/>
      <c r="D172" s="26"/>
      <c r="E172" s="26"/>
      <c r="F172" s="26"/>
      <c r="G172" s="26"/>
      <c r="H172" s="26"/>
      <c r="I172" s="26"/>
      <c r="J172" s="26"/>
      <c r="K172" s="26"/>
      <c r="L172" s="26"/>
      <c r="M172" s="26"/>
      <c r="N172" s="26"/>
    </row>
    <row r="173" spans="1:14">
      <c r="A173" s="26"/>
      <c r="B173" s="30"/>
      <c r="C173" s="30"/>
      <c r="D173" s="26"/>
      <c r="E173" s="26"/>
      <c r="F173" s="26"/>
      <c r="G173" s="26"/>
      <c r="H173" s="26"/>
      <c r="I173" s="26"/>
      <c r="J173" s="26"/>
      <c r="K173" s="26"/>
      <c r="L173" s="26"/>
      <c r="M173" s="26"/>
      <c r="N173" s="26"/>
    </row>
    <row r="174" spans="1:14">
      <c r="A174" s="26"/>
      <c r="B174" s="30"/>
      <c r="C174" s="30"/>
      <c r="D174" s="26"/>
      <c r="E174" s="26"/>
      <c r="F174" s="26"/>
      <c r="G174" s="26"/>
      <c r="H174" s="26"/>
      <c r="I174" s="26"/>
      <c r="J174" s="26"/>
      <c r="K174" s="26"/>
      <c r="L174" s="26"/>
      <c r="M174" s="26"/>
      <c r="N174" s="26"/>
    </row>
    <row r="175" spans="1:14">
      <c r="A175" s="26"/>
      <c r="B175" s="30"/>
      <c r="C175" s="30"/>
      <c r="D175" s="26"/>
      <c r="E175" s="26"/>
      <c r="F175" s="26"/>
      <c r="G175" s="26"/>
      <c r="H175" s="26"/>
      <c r="I175" s="26"/>
      <c r="J175" s="26"/>
      <c r="K175" s="26"/>
      <c r="L175" s="26"/>
      <c r="M175" s="26"/>
      <c r="N175" s="26"/>
    </row>
    <row r="176" spans="1:14">
      <c r="A176" s="26"/>
      <c r="B176" s="30"/>
      <c r="C176" s="30"/>
      <c r="D176" s="26"/>
      <c r="E176" s="26"/>
      <c r="F176" s="26"/>
      <c r="G176" s="26"/>
      <c r="H176" s="26"/>
      <c r="I176" s="26"/>
      <c r="J176" s="26"/>
      <c r="K176" s="26"/>
      <c r="L176" s="26"/>
      <c r="M176" s="26"/>
      <c r="N176" s="26"/>
    </row>
    <row r="177" spans="1:14">
      <c r="A177" s="26"/>
      <c r="B177" s="26"/>
      <c r="C177" s="26"/>
      <c r="D177" s="26"/>
      <c r="E177" s="26"/>
      <c r="F177" s="26"/>
      <c r="G177" s="26"/>
      <c r="H177" s="26"/>
      <c r="I177" s="27"/>
      <c r="J177" s="27"/>
      <c r="K177" s="27"/>
      <c r="L177" s="26"/>
      <c r="M177" s="26"/>
      <c r="N177" s="26"/>
    </row>
    <row r="178" spans="1:14">
      <c r="A178" s="26"/>
      <c r="B178" s="26"/>
      <c r="C178" s="26"/>
      <c r="D178" s="26"/>
      <c r="E178" s="26"/>
      <c r="F178" s="26"/>
      <c r="G178" s="26"/>
      <c r="H178" s="26"/>
      <c r="I178" s="26"/>
      <c r="J178" s="26"/>
      <c r="K178" s="26"/>
      <c r="L178" s="26"/>
      <c r="M178" s="26"/>
      <c r="N178" s="26"/>
    </row>
  </sheetData>
  <mergeCells count="5">
    <mergeCell ref="H1:I1"/>
    <mergeCell ref="B3:C3"/>
    <mergeCell ref="B46:C46"/>
    <mergeCell ref="B89:C89"/>
    <mergeCell ref="B135:C135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L=12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2014-05-06T13:28:26Z</dcterms:modified>
</cp:coreProperties>
</file>