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35" windowWidth="9180" windowHeight="4500"/>
  </bookViews>
  <sheets>
    <sheet name="Infos à renseigner" sheetId="1" r:id="rId1"/>
    <sheet name="Feuil2" sheetId="2" r:id="rId2"/>
  </sheets>
  <externalReferences>
    <externalReference r:id="rId3"/>
  </externalReferences>
  <definedNames>
    <definedName name="Absences_div">Feuil2!$A$28:$A$33</definedName>
    <definedName name="Gains">Feuil2!$B$30:$B$33</definedName>
    <definedName name="Liste_Agents">'[1]Base Agents'!$E$5:$E$277</definedName>
    <definedName name="Numero1">Feuil2!$E$6</definedName>
    <definedName name="Numero2">OFFSET(Numero1,0,0,COUNTA(Numero3)-1,1)</definedName>
    <definedName name="Numero3">Feuil2!$E$6:$E$20</definedName>
  </definedNames>
  <calcPr calcId="145621"/>
</workbook>
</file>

<file path=xl/calcChain.xml><?xml version="1.0" encoding="utf-8"?>
<calcChain xmlns="http://schemas.openxmlformats.org/spreadsheetml/2006/main">
  <c r="C52" i="1" l="1"/>
  <c r="B48" i="1" l="1"/>
  <c r="C30" i="1" l="1"/>
  <c r="C29" i="1"/>
  <c r="L35" i="1"/>
  <c r="L34" i="1"/>
  <c r="L33" i="1"/>
  <c r="L32" i="1"/>
  <c r="L31" i="1"/>
  <c r="L30" i="1"/>
  <c r="L29" i="1"/>
  <c r="B7" i="1" l="1"/>
  <c r="E12" i="2"/>
  <c r="E10" i="2"/>
  <c r="E15" i="2"/>
  <c r="E13" i="2"/>
  <c r="E14" i="2"/>
  <c r="E20" i="2"/>
  <c r="E9" i="2"/>
  <c r="E17" i="2"/>
  <c r="E16" i="2"/>
  <c r="E8" i="2"/>
  <c r="E11" i="2"/>
  <c r="E7" i="2"/>
  <c r="E6" i="2"/>
  <c r="E18" i="2"/>
  <c r="E19" i="2"/>
  <c r="B9" i="1" l="1"/>
  <c r="B8" i="1"/>
  <c r="B15" i="1"/>
  <c r="B3" i="1"/>
  <c r="M35" i="1"/>
  <c r="M34" i="1"/>
  <c r="M33" i="1"/>
  <c r="M32" i="1"/>
  <c r="M31" i="1"/>
  <c r="M30" i="1"/>
  <c r="M29" i="1"/>
</calcChain>
</file>

<file path=xl/sharedStrings.xml><?xml version="1.0" encoding="utf-8"?>
<sst xmlns="http://schemas.openxmlformats.org/spreadsheetml/2006/main" count="171" uniqueCount="125">
  <si>
    <t>N° Agent</t>
  </si>
  <si>
    <t>Nom</t>
  </si>
  <si>
    <t>Prénom</t>
  </si>
  <si>
    <t>Nom-Prénom</t>
  </si>
  <si>
    <t>N°</t>
  </si>
  <si>
    <t>Cplt N°</t>
  </si>
  <si>
    <t>Type voie</t>
  </si>
  <si>
    <t>Nom voie</t>
  </si>
  <si>
    <t>Cplt 1</t>
  </si>
  <si>
    <t>Cplt 2</t>
  </si>
  <si>
    <t>Code Postal</t>
  </si>
  <si>
    <t>Ville</t>
  </si>
  <si>
    <t>Emploi</t>
  </si>
  <si>
    <t>BERENGERE</t>
  </si>
  <si>
    <t>CORINNE</t>
  </si>
  <si>
    <t>THIERRY</t>
  </si>
  <si>
    <t>AURELIE</t>
  </si>
  <si>
    <t>VANESSA</t>
  </si>
  <si>
    <t>VALERIE</t>
  </si>
  <si>
    <t>SOPHIE</t>
  </si>
  <si>
    <t>FABRICE</t>
  </si>
  <si>
    <t xml:space="preserve">COMPTABLE                     </t>
  </si>
  <si>
    <t>AUDREY</t>
  </si>
  <si>
    <t>COLETTE</t>
  </si>
  <si>
    <t>JULIETTE</t>
  </si>
  <si>
    <t>CATHERINE</t>
  </si>
  <si>
    <t>TITI</t>
  </si>
  <si>
    <t>MAURICE</t>
  </si>
  <si>
    <t>TATA</t>
  </si>
  <si>
    <t>BEATRICE</t>
  </si>
  <si>
    <t>ANNA</t>
  </si>
  <si>
    <t>ANNO</t>
  </si>
  <si>
    <t>BIBI</t>
  </si>
  <si>
    <t>FLORENCE</t>
  </si>
  <si>
    <t>ATTO</t>
  </si>
  <si>
    <t>POLI</t>
  </si>
  <si>
    <t>AURE</t>
  </si>
  <si>
    <t>ZARE</t>
  </si>
  <si>
    <t>LUPI</t>
  </si>
  <si>
    <t>FAFE</t>
  </si>
  <si>
    <t>MOJU</t>
  </si>
  <si>
    <t>BARI</t>
  </si>
  <si>
    <t>CAVE</t>
  </si>
  <si>
    <t>OPERATEUR</t>
  </si>
  <si>
    <t>TECHNICIEN</t>
  </si>
  <si>
    <t>RESPONSABLE DE SERVICE</t>
  </si>
  <si>
    <t>SECRETAIRE</t>
  </si>
  <si>
    <t>DIRECTRICE</t>
  </si>
  <si>
    <t>A</t>
  </si>
  <si>
    <t>B</t>
  </si>
  <si>
    <t xml:space="preserve">C 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</si>
  <si>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</si>
  <si>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</si>
  <si>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</si>
  <si>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</si>
  <si>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</si>
  <si>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</si>
  <si>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</si>
  <si>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</si>
  <si>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</si>
  <si>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</si>
  <si>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</si>
  <si>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</si>
  <si>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Mois de Paie</t>
  </si>
  <si>
    <t>Code Service</t>
  </si>
  <si>
    <t>Nom/Prénom</t>
  </si>
  <si>
    <t>Adresse</t>
  </si>
  <si>
    <t>Code Postal + Ville</t>
  </si>
  <si>
    <t>Domiciliation bancaire</t>
  </si>
  <si>
    <t>Présence</t>
  </si>
  <si>
    <t>Temps de travail</t>
  </si>
  <si>
    <t>Catégorie</t>
  </si>
  <si>
    <t>Coefficient</t>
  </si>
  <si>
    <t>Points d'ancienneté</t>
  </si>
  <si>
    <t>Points au choix</t>
  </si>
  <si>
    <t>Date d'entrée dans l'entreprise</t>
  </si>
  <si>
    <t>Titres-restaurant</t>
  </si>
  <si>
    <t>Prime annuelle</t>
  </si>
  <si>
    <t>Absences diverses</t>
  </si>
  <si>
    <t>Congés payés</t>
  </si>
  <si>
    <t>Gains</t>
  </si>
  <si>
    <t>Route</t>
  </si>
  <si>
    <t>Du Midi</t>
  </si>
  <si>
    <t>VILLAZIO</t>
  </si>
  <si>
    <t>Boulevard</t>
  </si>
  <si>
    <t>de la Liberté</t>
  </si>
  <si>
    <t>BOULU</t>
  </si>
  <si>
    <t>Rue</t>
  </si>
  <si>
    <t>Avenue</t>
  </si>
  <si>
    <t>des Aigles</t>
  </si>
  <si>
    <t>de la république</t>
  </si>
  <si>
    <t>LOUZAC</t>
  </si>
  <si>
    <t>Victor Hugo</t>
  </si>
  <si>
    <t>Jean Jaurès</t>
  </si>
  <si>
    <t>Marie Curie</t>
  </si>
  <si>
    <t>de la mairie</t>
  </si>
  <si>
    <t>de la grande armée</t>
  </si>
  <si>
    <t>Grande</t>
  </si>
  <si>
    <t>ALLICE</t>
  </si>
  <si>
    <t>du Port</t>
  </si>
  <si>
    <t>NAHUN</t>
  </si>
  <si>
    <t>des Chênes</t>
  </si>
  <si>
    <t>du Lac</t>
  </si>
  <si>
    <t>du 8 mai 1945</t>
  </si>
  <si>
    <t>CALIGUE</t>
  </si>
  <si>
    <t>Code 110</t>
  </si>
  <si>
    <t>Code 121</t>
  </si>
  <si>
    <t>Code 232</t>
  </si>
  <si>
    <t>Code 444</t>
  </si>
  <si>
    <t>Code 618</t>
  </si>
  <si>
    <t>Code 619</t>
  </si>
  <si>
    <t>Code 620</t>
  </si>
  <si>
    <t>Code 621</t>
  </si>
  <si>
    <t>620</t>
  </si>
  <si>
    <t>TATA BEATRICE</t>
  </si>
  <si>
    <t>Type</t>
  </si>
  <si>
    <t>Dates</t>
  </si>
  <si>
    <t>Détail des absences diverses</t>
  </si>
  <si>
    <t>Date début</t>
  </si>
  <si>
    <t>Date fin</t>
  </si>
  <si>
    <t>Variation</t>
  </si>
  <si>
    <t>Matin</t>
  </si>
  <si>
    <t>Après-midi</t>
  </si>
  <si>
    <t>Code 40</t>
  </si>
  <si>
    <t>Code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</si>
</sst>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7" formatCode="#,##0.00\ &quot;€&quot;;\-#,##0.00\ &quot;€&quot;"/>
    <numFmt numFmtId="164" formatCode="#,##0.00\ &quot;€&quot;"/>
    <numFmt numFmtId="165" formatCode="[h]:mm:ss;@"/>
    <numFmt numFmtId="166" formatCode="[$-40C]mmmm\-yy;@"/>
    <numFmt numFmtId="167" formatCode="[&gt;=3000000000000]#&quot; &quot;##&quot; &quot;##&quot; &quot;##&quot; &quot;###&quot; &quot;###&quot; | &quot;##;#&quot; &quot;##&quot; &quot;##&quot; &quot;##&quot; &quot;###&quot; &quot;###"/>
    <numFmt numFmtId="168" formatCode="#,##0.00000\ &quot;€&quot;"/>
    <numFmt numFmtId="169" formatCode="#,##0.00\ _€"/>
    <numFmt numFmtId="170" formatCode="??/??"/>
    <numFmt numFmtId="171" formatCode="0000"/>
    <numFmt numFmtId="172" formatCode="00000"/>
  </numFmts>
  <fonts count="33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theme="0"/>
      <name val="Arial"/>
      <family val="2"/>
    </font>
    <font>
      <sz val="9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70C0"/>
      <name val="Arial"/>
      <family val="2"/>
    </font>
    <font>
      <sz val="10"/>
      <color rgb="FF00B050"/>
      <name val="Arial"/>
      <family val="2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</fonts>
  <fills count="42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9" tint="0.39991454817346722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auto="1"/>
      </patternFill>
    </fill>
    <fill>
      <patternFill patternType="solid">
        <fgColor rgb="FFFFFF00"/>
        <bgColor indexed="64"/>
      </patternFill>
    </fill>
  </fills>
  <borders count="5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theme="6"/>
      </right>
      <top style="thin">
        <color theme="6"/>
      </top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indexed="64"/>
      </bottom>
      <diagonal/>
    </border>
    <border>
      <left style="thin">
        <color theme="6"/>
      </left>
      <right style="thin">
        <color indexed="64"/>
      </right>
      <top style="thin">
        <color theme="6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medium">
        <color theme="6"/>
      </bottom>
      <diagonal/>
    </border>
    <border>
      <left style="thin">
        <color indexed="64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 style="thin">
        <color theme="6"/>
      </right>
      <top style="thin">
        <color indexed="64"/>
      </top>
      <bottom style="thin">
        <color theme="6"/>
      </bottom>
      <diagonal/>
    </border>
    <border>
      <left style="thin">
        <color theme="6"/>
      </left>
      <right style="thin">
        <color indexed="64"/>
      </right>
      <top style="thin">
        <color indexed="64"/>
      </top>
      <bottom style="thin">
        <color theme="6"/>
      </bottom>
      <diagonal/>
    </border>
    <border>
      <left style="thin">
        <color theme="6"/>
      </left>
      <right style="thin">
        <color indexed="64"/>
      </right>
      <top style="thin">
        <color theme="6"/>
      </top>
      <bottom style="thin">
        <color theme="6"/>
      </bottom>
      <diagonal/>
    </border>
    <border>
      <left style="thin">
        <color indexed="64"/>
      </left>
      <right style="thin">
        <color indexed="64"/>
      </right>
      <top style="thin">
        <color theme="6"/>
      </top>
      <bottom style="thin">
        <color theme="6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thin">
        <color rgb="FFFF0000"/>
      </top>
      <bottom style="medium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3366FF"/>
      </left>
      <right style="medium">
        <color rgb="FF3366FF"/>
      </right>
      <top style="medium">
        <color rgb="FF3366FF"/>
      </top>
      <bottom style="medium">
        <color rgb="FF3366FF"/>
      </bottom>
      <diagonal/>
    </border>
    <border>
      <left style="medium">
        <color rgb="FF3366FF"/>
      </left>
      <right style="medium">
        <color rgb="FF3366FF"/>
      </right>
      <top style="medium">
        <color rgb="FF3366FF"/>
      </top>
      <bottom style="thin">
        <color rgb="FF3366FF"/>
      </bottom>
      <diagonal/>
    </border>
    <border>
      <left style="medium">
        <color rgb="FF3366FF"/>
      </left>
      <right style="medium">
        <color rgb="FF3366FF"/>
      </right>
      <top/>
      <bottom style="thin">
        <color rgb="FF3366FF"/>
      </bottom>
      <diagonal/>
    </border>
    <border>
      <left style="medium">
        <color rgb="FF3366FF"/>
      </left>
      <right style="medium">
        <color rgb="FF3366FF"/>
      </right>
      <top style="thin">
        <color rgb="FF3366FF"/>
      </top>
      <bottom style="medium">
        <color rgb="FF3366FF"/>
      </bottom>
      <diagonal/>
    </border>
    <border>
      <left style="medium">
        <color rgb="FF3366FF"/>
      </left>
      <right style="medium">
        <color rgb="FF3366FF"/>
      </right>
      <top/>
      <bottom/>
      <diagonal/>
    </border>
    <border>
      <left style="medium">
        <color rgb="FF3366FF"/>
      </left>
      <right style="medium">
        <color rgb="FF3366FF"/>
      </right>
      <top style="thin">
        <color rgb="FF3366FF"/>
      </top>
      <bottom style="thin">
        <color rgb="FF3366FF"/>
      </bottom>
      <diagonal/>
    </border>
    <border>
      <left style="medium">
        <color rgb="FF00B050"/>
      </left>
      <right/>
      <top style="medium">
        <color rgb="FF00B050"/>
      </top>
      <bottom/>
      <diagonal/>
    </border>
    <border>
      <left style="thin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/>
      <top/>
      <bottom/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/>
      <diagonal/>
    </border>
    <border>
      <left style="thin">
        <color rgb="FF00B050"/>
      </left>
      <right style="medium">
        <color rgb="FF00B050"/>
      </right>
      <top style="dotted">
        <color rgb="FF00B050"/>
      </top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 style="thin">
        <color rgb="FF00B050"/>
      </top>
      <bottom/>
      <diagonal/>
    </border>
    <border>
      <left style="medium">
        <color rgb="FF00B050"/>
      </left>
      <right style="medium">
        <color rgb="FF00B050"/>
      </right>
      <top style="thin">
        <color rgb="FF00B050"/>
      </top>
      <bottom/>
      <diagonal/>
    </border>
    <border>
      <left style="medium">
        <color rgb="FF00B050"/>
      </left>
      <right style="medium">
        <color rgb="FF00B050"/>
      </right>
      <top/>
      <bottom style="thin">
        <color rgb="FF00B050"/>
      </bottom>
      <diagonal/>
    </border>
    <border>
      <left style="thin">
        <color rgb="FF00B050"/>
      </left>
      <right style="medium">
        <color rgb="FF00B050"/>
      </right>
      <top/>
      <bottom style="thick">
        <color rgb="FF00B050"/>
      </bottom>
      <diagonal/>
    </border>
  </borders>
  <cellStyleXfs count="46">
    <xf numFmtId="0" fontId="0" fillId="0" borderId="0"/>
    <xf numFmtId="0" fontId="9" fillId="0" borderId="0"/>
    <xf numFmtId="0" fontId="13" fillId="0" borderId="0" applyNumberFormat="0" applyFill="0" applyBorder="0" applyAlignment="0" applyProtection="0"/>
    <xf numFmtId="0" fontId="14" fillId="0" borderId="8" applyNumberFormat="0" applyFill="0" applyAlignment="0" applyProtection="0"/>
    <xf numFmtId="0" fontId="15" fillId="0" borderId="9" applyNumberFormat="0" applyFill="0" applyAlignment="0" applyProtection="0"/>
    <xf numFmtId="0" fontId="16" fillId="0" borderId="10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11" applyNumberFormat="0" applyAlignment="0" applyProtection="0"/>
    <xf numFmtId="0" fontId="21" fillId="8" borderId="12" applyNumberFormat="0" applyAlignment="0" applyProtection="0"/>
    <xf numFmtId="0" fontId="22" fillId="8" borderId="11" applyNumberFormat="0" applyAlignment="0" applyProtection="0"/>
    <xf numFmtId="0" fontId="23" fillId="0" borderId="13" applyNumberFormat="0" applyFill="0" applyAlignment="0" applyProtection="0"/>
    <xf numFmtId="0" fontId="24" fillId="9" borderId="14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6" applyNumberFormat="0" applyFill="0" applyAlignment="0" applyProtection="0"/>
    <xf numFmtId="0" fontId="2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28" fillId="34" borderId="0" applyNumberFormat="0" applyBorder="0" applyAlignment="0" applyProtection="0"/>
    <xf numFmtId="0" fontId="4" fillId="0" borderId="0"/>
    <xf numFmtId="0" fontId="4" fillId="10" borderId="15" applyNumberFormat="0" applyFont="0" applyAlignment="0" applyProtection="0"/>
    <xf numFmtId="0" fontId="3" fillId="0" borderId="0"/>
    <xf numFmtId="0" fontId="5" fillId="0" borderId="0"/>
  </cellStyleXfs>
  <cellXfs count="15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Fill="1" applyBorder="1"/>
    <xf numFmtId="164" fontId="7" fillId="0" borderId="0" xfId="0" quotePrefix="1" applyNumberFormat="1" applyFont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/>
    <xf numFmtId="0" fontId="7" fillId="0" borderId="0" xfId="0" applyFont="1" applyFill="1"/>
    <xf numFmtId="0" fontId="0" fillId="0" borderId="0" xfId="0" applyFill="1" applyBorder="1" applyAlignment="1">
      <alignment horizontal="center" vertical="center"/>
    </xf>
    <xf numFmtId="0" fontId="7" fillId="0" borderId="7" xfId="0" applyFont="1" applyFill="1" applyBorder="1" applyAlignment="1">
      <alignment vertical="center"/>
    </xf>
    <xf numFmtId="164" fontId="8" fillId="0" borderId="0" xfId="0" applyNumberFormat="1" applyFont="1" applyFill="1" applyBorder="1" applyAlignment="1">
      <alignment horizontal="center"/>
    </xf>
    <xf numFmtId="49" fontId="7" fillId="0" borderId="6" xfId="0" quotePrefix="1" applyNumberFormat="1" applyFont="1" applyFill="1" applyBorder="1" applyAlignment="1">
      <alignment horizontal="center" vertical="center"/>
    </xf>
    <xf numFmtId="0" fontId="5" fillId="0" borderId="0" xfId="0" applyFont="1"/>
    <xf numFmtId="0" fontId="0" fillId="0" borderId="0" xfId="0" quotePrefix="1"/>
    <xf numFmtId="0" fontId="5" fillId="0" borderId="0" xfId="0" applyFont="1" applyFill="1"/>
    <xf numFmtId="165" fontId="0" fillId="0" borderId="0" xfId="0" applyNumberFormat="1" applyFill="1" applyBorder="1"/>
    <xf numFmtId="2" fontId="11" fillId="0" borderId="0" xfId="0" applyNumberFormat="1" applyFont="1"/>
    <xf numFmtId="164" fontId="5" fillId="0" borderId="0" xfId="0" applyNumberFormat="1" applyFont="1" applyFill="1" applyBorder="1" applyAlignment="1">
      <alignment vertical="center"/>
    </xf>
    <xf numFmtId="0" fontId="10" fillId="0" borderId="0" xfId="0" applyFont="1" applyFill="1"/>
    <xf numFmtId="164" fontId="11" fillId="0" borderId="0" xfId="0" applyNumberFormat="1" applyFont="1"/>
    <xf numFmtId="164" fontId="0" fillId="0" borderId="0" xfId="0" applyNumberFormat="1"/>
    <xf numFmtId="164" fontId="5" fillId="0" borderId="0" xfId="0" quotePrefix="1" applyNumberFormat="1" applyFont="1" applyFill="1"/>
    <xf numFmtId="164" fontId="5" fillId="0" borderId="0" xfId="0" quotePrefix="1" applyNumberFormat="1" applyFont="1"/>
    <xf numFmtId="0" fontId="30" fillId="0" borderId="0" xfId="0" applyFont="1" applyFill="1" applyBorder="1"/>
    <xf numFmtId="0" fontId="29" fillId="0" borderId="0" xfId="0" applyFont="1" applyFill="1" applyBorder="1"/>
    <xf numFmtId="2" fontId="5" fillId="2" borderId="1" xfId="0" quotePrefix="1" applyNumberFormat="1" applyFont="1" applyFill="1" applyBorder="1" applyAlignment="1" applyProtection="1">
      <alignment horizontal="center" vertical="center" wrapText="1"/>
      <protection locked="0"/>
    </xf>
    <xf numFmtId="0" fontId="0" fillId="2" borderId="17" xfId="0" applyFill="1" applyBorder="1" applyAlignment="1" applyProtection="1">
      <alignment vertical="center"/>
      <protection locked="0"/>
    </xf>
    <xf numFmtId="0" fontId="5" fillId="2" borderId="18" xfId="0" applyFont="1" applyFill="1" applyBorder="1" applyAlignment="1" applyProtection="1">
      <alignment vertical="center"/>
      <protection locked="0"/>
    </xf>
    <xf numFmtId="49" fontId="0" fillId="2" borderId="5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hidden="1"/>
    </xf>
    <xf numFmtId="171" fontId="0" fillId="0" borderId="1" xfId="0" applyNumberFormat="1" applyFill="1" applyBorder="1" applyAlignment="1" applyProtection="1">
      <alignment horizontal="center" vertical="center"/>
      <protection hidden="1"/>
    </xf>
    <xf numFmtId="0" fontId="0" fillId="0" borderId="1" xfId="0" applyBorder="1" applyAlignment="1" applyProtection="1">
      <alignment horizontal="center" vertical="center" wrapText="1"/>
      <protection hidden="1"/>
    </xf>
    <xf numFmtId="0" fontId="0" fillId="0" borderId="1" xfId="0" applyNumberFormat="1" applyBorder="1" applyAlignment="1" applyProtection="1">
      <alignment horizontal="center" vertical="center" wrapText="1"/>
      <protection hidden="1"/>
    </xf>
    <xf numFmtId="2" fontId="7" fillId="3" borderId="1" xfId="0" quotePrefix="1" applyNumberFormat="1" applyFont="1" applyFill="1" applyBorder="1" applyAlignment="1" applyProtection="1">
      <alignment horizontal="center" vertical="center"/>
      <protection hidden="1"/>
    </xf>
    <xf numFmtId="167" fontId="0" fillId="0" borderId="1" xfId="0" applyNumberFormat="1" applyBorder="1" applyAlignment="1" applyProtection="1">
      <alignment horizontal="center" vertical="center" wrapText="1"/>
      <protection hidden="1"/>
    </xf>
    <xf numFmtId="0" fontId="0" fillId="0" borderId="0" xfId="0" applyAlignment="1" applyProtection="1">
      <alignment vertical="center" wrapText="1"/>
      <protection hidden="1"/>
    </xf>
    <xf numFmtId="14" fontId="0" fillId="0" borderId="1" xfId="0" applyNumberFormat="1" applyBorder="1" applyAlignment="1" applyProtection="1">
      <alignment horizontal="center" vertical="center" wrapText="1"/>
      <protection hidden="1"/>
    </xf>
    <xf numFmtId="0" fontId="6" fillId="0" borderId="0" xfId="0" applyFont="1" applyFill="1" applyAlignment="1" applyProtection="1">
      <alignment horizontal="center" vertical="top"/>
      <protection hidden="1"/>
    </xf>
    <xf numFmtId="0" fontId="7" fillId="0" borderId="1" xfId="0" quotePrefix="1" applyFont="1" applyFill="1" applyBorder="1" applyAlignment="1" applyProtection="1">
      <alignment horizontal="left" vertical="center"/>
      <protection hidden="1"/>
    </xf>
    <xf numFmtId="164" fontId="8" fillId="3" borderId="1" xfId="0" quotePrefix="1" applyNumberFormat="1" applyFont="1" applyFill="1" applyBorder="1" applyAlignment="1" applyProtection="1">
      <alignment horizontal="center" vertical="center"/>
      <protection hidden="1"/>
    </xf>
    <xf numFmtId="166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9" xfId="0" applyFill="1" applyBorder="1" applyAlignment="1">
      <alignment vertical="center"/>
    </xf>
    <xf numFmtId="0" fontId="11" fillId="0" borderId="21" xfId="0" applyFont="1" applyFill="1" applyBorder="1" applyAlignment="1">
      <alignment vertical="center"/>
    </xf>
    <xf numFmtId="0" fontId="11" fillId="0" borderId="21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/>
    <xf numFmtId="164" fontId="6" fillId="35" borderId="4" xfId="0" applyNumberFormat="1" applyFont="1" applyFill="1" applyBorder="1" applyAlignment="1">
      <alignment horizontal="center" vertical="center"/>
    </xf>
    <xf numFmtId="164" fontId="8" fillId="2" borderId="2" xfId="0" applyNumberFormat="1" applyFont="1" applyFill="1" applyBorder="1" applyAlignment="1" applyProtection="1">
      <alignment horizontal="center"/>
      <protection locked="0" hidden="1"/>
    </xf>
    <xf numFmtId="164" fontId="6" fillId="36" borderId="20" xfId="0" applyNumberFormat="1" applyFont="1" applyFill="1" applyBorder="1" applyAlignment="1">
      <alignment horizontal="center" vertical="center"/>
    </xf>
    <xf numFmtId="164" fontId="6" fillId="35" borderId="3" xfId="0" quotePrefix="1" applyNumberFormat="1" applyFont="1" applyFill="1" applyBorder="1" applyAlignment="1">
      <alignment horizontal="center" vertical="center"/>
    </xf>
    <xf numFmtId="164" fontId="8" fillId="2" borderId="22" xfId="0" applyNumberFormat="1" applyFont="1" applyFill="1" applyBorder="1" applyAlignment="1" applyProtection="1">
      <alignment horizontal="center"/>
      <protection locked="0"/>
    </xf>
    <xf numFmtId="164" fontId="8" fillId="2" borderId="20" xfId="0" applyNumberFormat="1" applyFont="1" applyFill="1" applyBorder="1" applyAlignment="1" applyProtection="1">
      <alignment horizontal="center"/>
      <protection locked="0"/>
    </xf>
    <xf numFmtId="164" fontId="8" fillId="2" borderId="3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vertical="center"/>
      <protection locked="0"/>
    </xf>
    <xf numFmtId="0" fontId="5" fillId="0" borderId="0" xfId="0" applyFont="1" applyFill="1" applyBorder="1" applyAlignment="1" applyProtection="1">
      <alignment vertical="center"/>
      <protection locked="0"/>
    </xf>
    <xf numFmtId="49" fontId="7" fillId="0" borderId="0" xfId="0" quotePrefix="1" applyNumberFormat="1" applyFont="1" applyFill="1" applyBorder="1" applyAlignment="1">
      <alignment horizontal="center" vertical="center"/>
    </xf>
    <xf numFmtId="0" fontId="0" fillId="0" borderId="0" xfId="0" applyFill="1" applyBorder="1" applyProtection="1">
      <protection locked="0"/>
    </xf>
    <xf numFmtId="164" fontId="6" fillId="0" borderId="0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 applyProtection="1">
      <alignment horizontal="center"/>
      <protection locked="0" hidden="1"/>
    </xf>
    <xf numFmtId="49" fontId="0" fillId="0" borderId="0" xfId="0" applyNumberFormat="1" applyFill="1" applyBorder="1" applyAlignment="1" applyProtection="1">
      <alignment vertical="center"/>
      <protection locked="0"/>
    </xf>
    <xf numFmtId="0" fontId="5" fillId="0" borderId="0" xfId="0" applyFont="1" applyFill="1" applyBorder="1"/>
    <xf numFmtId="0" fontId="5" fillId="0" borderId="0" xfId="0" applyFont="1" applyAlignment="1">
      <alignment wrapText="1"/>
    </xf>
    <xf numFmtId="7" fontId="0" fillId="0" borderId="0" xfId="0" applyNumberFormat="1"/>
    <xf numFmtId="0" fontId="27" fillId="0" borderId="23" xfId="1" applyNumberFormat="1" applyFont="1" applyBorder="1" applyAlignment="1">
      <alignment horizontal="center" vertical="center" wrapText="1"/>
    </xf>
    <xf numFmtId="0" fontId="27" fillId="0" borderId="24" xfId="1" applyNumberFormat="1" applyFont="1" applyBorder="1" applyAlignment="1">
      <alignment horizontal="center" vertical="center" wrapText="1"/>
    </xf>
    <xf numFmtId="0" fontId="27" fillId="0" borderId="25" xfId="1" applyNumberFormat="1" applyFont="1" applyBorder="1" applyAlignment="1">
      <alignment horizontal="center" vertical="center" wrapText="1"/>
    </xf>
    <xf numFmtId="172" fontId="31" fillId="37" borderId="26" xfId="1" applyNumberFormat="1" applyFont="1" applyFill="1" applyBorder="1" applyAlignment="1">
      <alignment horizontal="center" vertical="center" wrapText="1"/>
    </xf>
    <xf numFmtId="0" fontId="31" fillId="37" borderId="26" xfId="1" applyNumberFormat="1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/>
    </xf>
    <xf numFmtId="167" fontId="2" fillId="3" borderId="28" xfId="0" applyNumberFormat="1" applyFont="1" applyFill="1" applyBorder="1"/>
    <xf numFmtId="0" fontId="2" fillId="3" borderId="28" xfId="0" applyFont="1" applyFill="1" applyBorder="1"/>
    <xf numFmtId="0" fontId="32" fillId="38" borderId="28" xfId="1" applyNumberFormat="1" applyFont="1" applyFill="1" applyBorder="1" applyAlignment="1">
      <alignment horizontal="left"/>
    </xf>
    <xf numFmtId="0" fontId="32" fillId="37" borderId="29" xfId="1" applyNumberFormat="1" applyFont="1" applyFill="1" applyBorder="1" applyAlignment="1"/>
    <xf numFmtId="0" fontId="32" fillId="37" borderId="30" xfId="1" applyNumberFormat="1" applyFont="1" applyFill="1" applyBorder="1" applyAlignment="1"/>
    <xf numFmtId="172" fontId="2" fillId="3" borderId="28" xfId="0" applyNumberFormat="1" applyFont="1" applyFill="1" applyBorder="1" applyAlignment="1">
      <alignment horizontal="center"/>
    </xf>
    <xf numFmtId="0" fontId="32" fillId="0" borderId="28" xfId="1" applyNumberFormat="1" applyFont="1" applyBorder="1" applyAlignment="1"/>
    <xf numFmtId="0" fontId="32" fillId="37" borderId="28" xfId="1" applyNumberFormat="1" applyFont="1" applyFill="1" applyBorder="1" applyAlignment="1"/>
    <xf numFmtId="0" fontId="32" fillId="37" borderId="31" xfId="1" applyNumberFormat="1" applyFont="1" applyFill="1" applyBorder="1" applyAlignment="1"/>
    <xf numFmtId="0" fontId="32" fillId="38" borderId="28" xfId="1" applyNumberFormat="1" applyFont="1" applyFill="1" applyBorder="1" applyAlignment="1"/>
    <xf numFmtId="0" fontId="32" fillId="3" borderId="32" xfId="1" applyNumberFormat="1" applyFont="1" applyFill="1" applyBorder="1" applyAlignment="1"/>
    <xf numFmtId="0" fontId="32" fillId="3" borderId="27" xfId="1" applyNumberFormat="1" applyFont="1" applyFill="1" applyBorder="1" applyAlignment="1">
      <alignment horizontal="center"/>
    </xf>
    <xf numFmtId="0" fontId="32" fillId="3" borderId="28" xfId="1" applyNumberFormat="1" applyFont="1" applyFill="1" applyBorder="1" applyAlignment="1"/>
    <xf numFmtId="172" fontId="32" fillId="3" borderId="32" xfId="1" applyNumberFormat="1" applyFont="1" applyFill="1" applyBorder="1" applyAlignment="1">
      <alignment horizontal="center"/>
    </xf>
    <xf numFmtId="0" fontId="5" fillId="39" borderId="33" xfId="45" applyFill="1" applyBorder="1" applyAlignment="1" applyProtection="1">
      <alignment vertical="center"/>
      <protection hidden="1"/>
    </xf>
    <xf numFmtId="0" fontId="5" fillId="39" borderId="34" xfId="45" applyFill="1" applyBorder="1" applyAlignment="1" applyProtection="1">
      <alignment vertical="center"/>
      <protection hidden="1"/>
    </xf>
    <xf numFmtId="0" fontId="5" fillId="39" borderId="35" xfId="45" applyFill="1" applyBorder="1" applyAlignment="1" applyProtection="1">
      <alignment vertical="center"/>
      <protection hidden="1"/>
    </xf>
    <xf numFmtId="0" fontId="5" fillId="39" borderId="34" xfId="45" applyFont="1" applyFill="1" applyBorder="1" applyAlignment="1" applyProtection="1">
      <alignment vertical="center"/>
      <protection hidden="1"/>
    </xf>
    <xf numFmtId="0" fontId="12" fillId="39" borderId="36" xfId="45" applyFont="1" applyFill="1" applyBorder="1" applyAlignment="1" applyProtection="1">
      <alignment vertical="center"/>
      <protection hidden="1"/>
    </xf>
    <xf numFmtId="0" fontId="5" fillId="39" borderId="37" xfId="45" applyFill="1" applyBorder="1" applyAlignment="1" applyProtection="1">
      <alignment vertical="center"/>
      <protection hidden="1"/>
    </xf>
    <xf numFmtId="0" fontId="5" fillId="39" borderId="37" xfId="45" applyFont="1" applyFill="1" applyBorder="1" applyAlignment="1" applyProtection="1">
      <alignment vertical="center" wrapText="1"/>
      <protection hidden="1"/>
    </xf>
    <xf numFmtId="0" fontId="5" fillId="40" borderId="38" xfId="45" applyFont="1" applyFill="1" applyBorder="1" applyAlignment="1" applyProtection="1">
      <alignment vertical="center"/>
      <protection hidden="1"/>
    </xf>
    <xf numFmtId="0" fontId="5" fillId="40" borderId="39" xfId="45" applyFont="1" applyFill="1" applyBorder="1" applyAlignment="1" applyProtection="1">
      <alignment vertical="center"/>
      <protection hidden="1"/>
    </xf>
    <xf numFmtId="0" fontId="5" fillId="40" borderId="40" xfId="45" applyFont="1" applyFill="1" applyBorder="1" applyAlignment="1" applyProtection="1">
      <alignment vertical="center"/>
      <protection hidden="1"/>
    </xf>
    <xf numFmtId="0" fontId="5" fillId="40" borderId="41" xfId="45" applyFont="1" applyFill="1" applyBorder="1" applyAlignment="1" applyProtection="1">
      <alignment vertical="center"/>
      <protection hidden="1"/>
    </xf>
    <xf numFmtId="0" fontId="5" fillId="40" borderId="38" xfId="45" applyFill="1" applyBorder="1" applyAlignment="1" applyProtection="1">
      <alignment vertical="center"/>
      <protection hidden="1"/>
    </xf>
    <xf numFmtId="0" fontId="5" fillId="40" borderId="42" xfId="45" applyFill="1" applyBorder="1" applyAlignment="1" applyProtection="1">
      <alignment vertical="center"/>
      <protection hidden="1"/>
    </xf>
    <xf numFmtId="0" fontId="5" fillId="40" borderId="40" xfId="45" applyFill="1" applyBorder="1" applyAlignment="1" applyProtection="1">
      <alignment vertical="center"/>
      <protection hidden="1"/>
    </xf>
    <xf numFmtId="0" fontId="1" fillId="3" borderId="28" xfId="0" applyFont="1" applyFill="1" applyBorder="1"/>
    <xf numFmtId="0" fontId="0" fillId="0" borderId="0" xfId="0" applyFill="1" applyBorder="1" applyAlignment="1" applyProtection="1">
      <alignment horizontal="center" vertical="center"/>
      <protection hidden="1"/>
    </xf>
    <xf numFmtId="169" fontId="0" fillId="0" borderId="0" xfId="0" applyNumberFormat="1" applyFill="1" applyBorder="1"/>
    <xf numFmtId="170" fontId="0" fillId="0" borderId="0" xfId="0" applyNumberFormat="1" applyFill="1" applyBorder="1"/>
    <xf numFmtId="0" fontId="5" fillId="0" borderId="0" xfId="0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8" fontId="0" fillId="0" borderId="0" xfId="0" applyNumberFormat="1" applyFill="1" applyBorder="1" applyAlignment="1">
      <alignment horizontal="center" vertical="center"/>
    </xf>
    <xf numFmtId="20" fontId="0" fillId="0" borderId="0" xfId="0" applyNumberFormat="1" applyFill="1" applyBorder="1"/>
    <xf numFmtId="2" fontId="0" fillId="0" borderId="0" xfId="0" applyNumberFormat="1" applyFill="1" applyBorder="1"/>
    <xf numFmtId="2" fontId="0" fillId="0" borderId="0" xfId="0" applyNumberFormat="1" applyFill="1" applyBorder="1" applyAlignment="1" applyProtection="1">
      <alignment horizontal="center"/>
      <protection hidden="1"/>
    </xf>
    <xf numFmtId="22" fontId="11" fillId="0" borderId="0" xfId="0" applyNumberFormat="1" applyFont="1" applyFill="1" applyBorder="1"/>
    <xf numFmtId="46" fontId="0" fillId="0" borderId="0" xfId="0" applyNumberFormat="1" applyFill="1" applyBorder="1"/>
    <xf numFmtId="46" fontId="7" fillId="0" borderId="0" xfId="0" applyNumberFormat="1" applyFont="1" applyFill="1" applyBorder="1"/>
    <xf numFmtId="0" fontId="0" fillId="0" borderId="0" xfId="0" quotePrefix="1" applyFill="1" applyBorder="1"/>
    <xf numFmtId="170" fontId="7" fillId="0" borderId="0" xfId="0" applyNumberFormat="1" applyFont="1" applyFill="1" applyBorder="1"/>
    <xf numFmtId="0" fontId="0" fillId="0" borderId="0" xfId="0" applyFill="1" applyBorder="1" applyAlignment="1">
      <alignment horizontal="center"/>
    </xf>
    <xf numFmtId="168" fontId="0" fillId="0" borderId="0" xfId="0" applyNumberFormat="1" applyFill="1" applyBorder="1"/>
    <xf numFmtId="0" fontId="7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 applyProtection="1">
      <alignment horizontal="center" vertical="center" wrapText="1"/>
      <protection hidden="1"/>
    </xf>
    <xf numFmtId="0" fontId="6" fillId="0" borderId="0" xfId="0" applyFont="1" applyFill="1" applyBorder="1" applyAlignment="1">
      <alignment horizontal="center" vertical="center"/>
    </xf>
    <xf numFmtId="0" fontId="7" fillId="0" borderId="0" xfId="0" quotePrefix="1" applyFont="1" applyFill="1" applyBorder="1" applyAlignment="1">
      <alignment horizontal="center"/>
    </xf>
    <xf numFmtId="0" fontId="2" fillId="3" borderId="32" xfId="0" applyFont="1" applyFill="1" applyBorder="1" applyAlignment="1">
      <alignment horizontal="center"/>
    </xf>
    <xf numFmtId="167" fontId="32" fillId="3" borderId="28" xfId="1" applyNumberFormat="1" applyFont="1" applyFill="1" applyBorder="1" applyAlignment="1">
      <alignment horizontal="center"/>
    </xf>
    <xf numFmtId="167" fontId="2" fillId="3" borderId="32" xfId="0" applyNumberFormat="1" applyFont="1" applyFill="1" applyBorder="1"/>
    <xf numFmtId="0" fontId="2" fillId="3" borderId="32" xfId="0" applyFont="1" applyFill="1" applyBorder="1"/>
    <xf numFmtId="0" fontId="32" fillId="3" borderId="28" xfId="1" applyNumberFormat="1" applyFont="1" applyFill="1" applyBorder="1" applyAlignment="1">
      <alignment horizontal="center"/>
    </xf>
    <xf numFmtId="0" fontId="2" fillId="3" borderId="27" xfId="0" applyFont="1" applyFill="1" applyBorder="1"/>
    <xf numFmtId="172" fontId="32" fillId="3" borderId="28" xfId="1" applyNumberFormat="1" applyFont="1" applyFill="1" applyBorder="1" applyAlignment="1">
      <alignment horizontal="center"/>
    </xf>
    <xf numFmtId="172" fontId="2" fillId="3" borderId="32" xfId="0" applyNumberFormat="1" applyFont="1" applyFill="1" applyBorder="1" applyAlignment="1">
      <alignment horizontal="center"/>
    </xf>
    <xf numFmtId="0" fontId="1" fillId="3" borderId="32" xfId="0" applyFont="1" applyFill="1" applyBorder="1"/>
    <xf numFmtId="0" fontId="0" fillId="0" borderId="19" xfId="0" applyBorder="1" applyAlignment="1">
      <alignment horizontal="center" vertical="center" wrapText="1"/>
    </xf>
    <xf numFmtId="0" fontId="5" fillId="39" borderId="0" xfId="45" applyFill="1" applyAlignment="1" applyProtection="1">
      <alignment vertical="center"/>
      <protection hidden="1"/>
    </xf>
    <xf numFmtId="0" fontId="5" fillId="41" borderId="43" xfId="45" applyFont="1" applyFill="1" applyBorder="1" applyAlignment="1" applyProtection="1">
      <alignment horizontal="center" vertical="center"/>
      <protection hidden="1"/>
    </xf>
    <xf numFmtId="0" fontId="5" fillId="41" borderId="44" xfId="45" applyFont="1" applyFill="1" applyBorder="1" applyAlignment="1" applyProtection="1">
      <alignment horizontal="center" vertical="center"/>
      <protection hidden="1"/>
    </xf>
    <xf numFmtId="0" fontId="5" fillId="39" borderId="45" xfId="45" applyFont="1" applyFill="1" applyBorder="1" applyAlignment="1" applyProtection="1">
      <alignment horizontal="center" vertical="center"/>
      <protection hidden="1"/>
    </xf>
    <xf numFmtId="14" fontId="5" fillId="41" borderId="44" xfId="45" applyNumberFormat="1" applyFont="1" applyFill="1" applyBorder="1" applyAlignment="1" applyProtection="1">
      <alignment horizontal="center" vertical="center"/>
      <protection locked="0" hidden="1"/>
    </xf>
    <xf numFmtId="14" fontId="5" fillId="41" borderId="48" xfId="45" applyNumberFormat="1" applyFont="1" applyFill="1" applyBorder="1" applyAlignment="1" applyProtection="1">
      <alignment horizontal="center" vertical="center"/>
      <protection locked="0" hidden="1"/>
    </xf>
    <xf numFmtId="14" fontId="5" fillId="41" borderId="49" xfId="45" applyNumberFormat="1" applyFill="1" applyBorder="1" applyAlignment="1" applyProtection="1">
      <alignment horizontal="center" vertical="center"/>
      <protection locked="0" hidden="1"/>
    </xf>
    <xf numFmtId="2" fontId="6" fillId="39" borderId="52" xfId="45" quotePrefix="1" applyNumberFormat="1" applyFont="1" applyFill="1" applyBorder="1" applyAlignment="1" applyProtection="1">
      <alignment horizontal="center" vertical="center"/>
      <protection locked="0" hidden="1"/>
    </xf>
    <xf numFmtId="0" fontId="5" fillId="39" borderId="47" xfId="45" applyFont="1" applyFill="1" applyBorder="1" applyAlignment="1" applyProtection="1">
      <alignment horizontal="left" vertical="center"/>
      <protection hidden="1"/>
    </xf>
    <xf numFmtId="0" fontId="8" fillId="0" borderId="0" xfId="0" applyFont="1" applyFill="1" applyBorder="1" applyAlignment="1">
      <alignment horizontal="center"/>
    </xf>
    <xf numFmtId="0" fontId="12" fillId="39" borderId="46" xfId="45" applyFont="1" applyFill="1" applyBorder="1" applyAlignment="1" applyProtection="1">
      <alignment horizontal="left" vertical="center" wrapText="1"/>
      <protection hidden="1"/>
    </xf>
    <xf numFmtId="0" fontId="12" fillId="39" borderId="47" xfId="45" applyFont="1" applyFill="1" applyBorder="1" applyAlignment="1" applyProtection="1">
      <alignment horizontal="left" vertical="center" wrapText="1"/>
      <protection hidden="1"/>
    </xf>
    <xf numFmtId="0" fontId="5" fillId="39" borderId="43" xfId="45" quotePrefix="1" applyNumberFormat="1" applyFont="1" applyFill="1" applyBorder="1" applyAlignment="1" applyProtection="1">
      <alignment horizontal="left" vertical="center"/>
      <protection locked="0" hidden="1"/>
    </xf>
    <xf numFmtId="0" fontId="5" fillId="39" borderId="45" xfId="45" quotePrefix="1" applyNumberFormat="1" applyFont="1" applyFill="1" applyBorder="1" applyAlignment="1" applyProtection="1">
      <alignment horizontal="left" vertical="center"/>
      <protection locked="0" hidden="1"/>
    </xf>
    <xf numFmtId="0" fontId="5" fillId="39" borderId="46" xfId="45" applyFont="1" applyFill="1" applyBorder="1" applyAlignment="1" applyProtection="1">
      <alignment horizontal="left" vertical="center"/>
      <protection hidden="1"/>
    </xf>
    <xf numFmtId="0" fontId="5" fillId="39" borderId="47" xfId="45" applyFont="1" applyFill="1" applyBorder="1" applyAlignment="1" applyProtection="1">
      <alignment horizontal="left" vertical="center"/>
      <protection hidden="1"/>
    </xf>
    <xf numFmtId="0" fontId="5" fillId="39" borderId="50" xfId="45" applyFont="1" applyFill="1" applyBorder="1" applyAlignment="1" applyProtection="1">
      <alignment horizontal="left" vertical="center"/>
      <protection hidden="1"/>
    </xf>
    <xf numFmtId="0" fontId="5" fillId="39" borderId="51" xfId="45" applyFont="1" applyFill="1" applyBorder="1" applyAlignment="1" applyProtection="1">
      <alignment horizontal="left" vertical="center"/>
      <protection hidden="1"/>
    </xf>
    <xf numFmtId="0" fontId="29" fillId="0" borderId="0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0" xfId="0" applyAlignment="1">
      <alignment horizont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Neutre" xfId="9" builtinId="28" customBuiltin="1"/>
    <cellStyle name="Normal" xfId="0" builtinId="0"/>
    <cellStyle name="Normal 2" xfId="1"/>
    <cellStyle name="Normal 3" xfId="42"/>
    <cellStyle name="Normal 4" xfId="45"/>
    <cellStyle name="Normal 5" xfId="44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20"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9" tint="0.39994506668294322"/>
      </font>
    </dxf>
    <dxf>
      <font>
        <color theme="0"/>
      </font>
    </dxf>
    <dxf>
      <font>
        <color theme="9" tint="0.39994506668294322"/>
      </font>
    </dxf>
    <dxf>
      <font>
        <color theme="0"/>
      </font>
    </dxf>
  </dxfs>
  <tableStyles count="0" defaultTableStyle="TableStyleMedium2" defaultPivotStyle="PivotStyleLight16"/>
  <colors>
    <mruColors>
      <color rgb="FFFFFF99"/>
      <color rgb="FF3366FF"/>
      <color rgb="FFB1A0C7"/>
      <color rgb="FF9999FF"/>
      <color rgb="FFCCFFCC"/>
      <color rgb="FFFF3300"/>
      <color rgb="FFFF6699"/>
      <color rgb="FF000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ELP%20V2.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s à renseigner"/>
      <sheetName val="BS POUR CONTROLE"/>
      <sheetName val="Calcul Cotisations"/>
      <sheetName val="Base Agents"/>
      <sheetName val="Autres données"/>
      <sheetName val="Feuil1"/>
    </sheetNames>
    <sheetDataSet>
      <sheetData sheetId="0"/>
      <sheetData sheetId="1"/>
      <sheetData sheetId="2"/>
      <sheetData sheetId="3">
        <row r="5">
          <cell r="E5" t="str">
            <v>ABDELFETAH SALAH</v>
          </cell>
        </row>
        <row r="6">
          <cell r="E6" t="str">
            <v>AMAR BERENGERE</v>
          </cell>
        </row>
        <row r="7">
          <cell r="E7" t="str">
            <v>ANCELIN CORINNE</v>
          </cell>
        </row>
        <row r="8">
          <cell r="E8" t="str">
            <v>ANCELIN THIERRY</v>
          </cell>
        </row>
        <row r="9">
          <cell r="E9" t="str">
            <v>APPERT-COLLIN BERENICE</v>
          </cell>
        </row>
        <row r="10">
          <cell r="E10" t="str">
            <v>ATTANE FLAVIE</v>
          </cell>
        </row>
        <row r="11">
          <cell r="E11" t="str">
            <v>AUBART AURELIE</v>
          </cell>
        </row>
        <row r="12">
          <cell r="E12" t="str">
            <v>AUBART VANESSA</v>
          </cell>
        </row>
        <row r="13">
          <cell r="E13" t="str">
            <v>AUBRY VALERIE</v>
          </cell>
        </row>
        <row r="14">
          <cell r="E14" t="str">
            <v>AUDEGOND SOPHIE</v>
          </cell>
        </row>
        <row r="15">
          <cell r="E15" t="str">
            <v>BAIKRICH FABRICE</v>
          </cell>
        </row>
        <row r="16">
          <cell r="E16" t="str">
            <v>BARBE AUDREY</v>
          </cell>
        </row>
        <row r="17">
          <cell r="E17" t="str">
            <v>BARBIER COLETTE</v>
          </cell>
        </row>
        <row r="18">
          <cell r="E18" t="str">
            <v>BARTIAUX JULIETTE</v>
          </cell>
        </row>
        <row r="19">
          <cell r="E19" t="str">
            <v>BAUCHART CATHERINE</v>
          </cell>
        </row>
        <row r="20">
          <cell r="E20" t="str">
            <v>BEAUDOUX MARIELLE</v>
          </cell>
        </row>
        <row r="21">
          <cell r="E21" t="str">
            <v>BECHET PASCAL</v>
          </cell>
        </row>
        <row r="22">
          <cell r="E22" t="str">
            <v>BENAMAR AKIMA</v>
          </cell>
        </row>
        <row r="23">
          <cell r="E23" t="str">
            <v>BEN-AOUDIA MORADE</v>
          </cell>
        </row>
        <row r="24">
          <cell r="E24" t="str">
            <v>BENYAHIA ZAHIRA</v>
          </cell>
        </row>
        <row r="25">
          <cell r="E25" t="str">
            <v>BENYOUCEF SYLVIE</v>
          </cell>
        </row>
        <row r="26">
          <cell r="E26" t="str">
            <v>BERRARD SEBASTIEN</v>
          </cell>
        </row>
        <row r="27">
          <cell r="E27" t="str">
            <v>BERRARD VIRGINIE</v>
          </cell>
        </row>
        <row r="28">
          <cell r="E28" t="str">
            <v>BEUF MICHEL</v>
          </cell>
        </row>
        <row r="29">
          <cell r="E29" t="str">
            <v>BIGAULT XAVIER</v>
          </cell>
        </row>
        <row r="30">
          <cell r="E30" t="str">
            <v>BILLIAUX BRUNO</v>
          </cell>
        </row>
        <row r="31">
          <cell r="E31" t="str">
            <v>BLANCHEMANCHE CECILE</v>
          </cell>
        </row>
        <row r="32">
          <cell r="E32" t="str">
            <v>BLANCHONG BEATRICE</v>
          </cell>
        </row>
        <row r="33">
          <cell r="E33" t="str">
            <v>BLEEKER VIRGINIE</v>
          </cell>
        </row>
        <row r="34">
          <cell r="E34" t="str">
            <v>BOCQUET CECILE</v>
          </cell>
        </row>
        <row r="35">
          <cell r="E35" t="str">
            <v>BOENARD LAURIE</v>
          </cell>
        </row>
        <row r="36">
          <cell r="E36" t="str">
            <v>BOIZET PASCAL</v>
          </cell>
        </row>
        <row r="37">
          <cell r="E37" t="str">
            <v>BORON MONIQUE</v>
          </cell>
        </row>
        <row r="38">
          <cell r="E38" t="str">
            <v>BOUCHET JEAN-JACQUES</v>
          </cell>
        </row>
        <row r="39">
          <cell r="E39" t="str">
            <v>BOUDGHASSEM ANNICK</v>
          </cell>
        </row>
        <row r="40">
          <cell r="E40" t="str">
            <v>BOUILLOT ERIC</v>
          </cell>
        </row>
        <row r="41">
          <cell r="E41" t="str">
            <v>BOURGUIGNON CLAUDETTE</v>
          </cell>
        </row>
        <row r="42">
          <cell r="E42" t="str">
            <v>BOURLET STEPHANIE</v>
          </cell>
        </row>
        <row r="43">
          <cell r="E43" t="str">
            <v>BOZENDORF SYLVIE</v>
          </cell>
        </row>
        <row r="44">
          <cell r="E44" t="str">
            <v>BRAIDA CELINE</v>
          </cell>
        </row>
        <row r="45">
          <cell r="E45" t="str">
            <v>BRUGNEAUX JEAN-PIERRE</v>
          </cell>
        </row>
        <row r="46">
          <cell r="E46" t="str">
            <v>BRUGNEAUX PASCAL</v>
          </cell>
        </row>
        <row r="47">
          <cell r="E47" t="str">
            <v>CAFOLLA CLAUDIO</v>
          </cell>
        </row>
        <row r="48">
          <cell r="E48" t="str">
            <v>CANONNE AUDREY</v>
          </cell>
        </row>
        <row r="49">
          <cell r="E49" t="str">
            <v>CARBONERO PHILIPPE</v>
          </cell>
        </row>
        <row r="50">
          <cell r="E50" t="str">
            <v>CHARBONNIER FREDERIC</v>
          </cell>
        </row>
        <row r="51">
          <cell r="E51" t="str">
            <v>CHATEAU HUBERT</v>
          </cell>
        </row>
        <row r="52">
          <cell r="E52" t="str">
            <v>CHAUVEY CATHERINE</v>
          </cell>
        </row>
        <row r="53">
          <cell r="E53" t="str">
            <v>CHENOT BENEDICTE</v>
          </cell>
        </row>
        <row r="54">
          <cell r="E54" t="str">
            <v>CHERIFI ASTRID</v>
          </cell>
        </row>
        <row r="55">
          <cell r="E55" t="str">
            <v>CHERUBIN AURELIE</v>
          </cell>
        </row>
        <row r="56">
          <cell r="E56" t="str">
            <v>CHIONNA GUISEPPA</v>
          </cell>
        </row>
        <row r="57">
          <cell r="E57" t="str">
            <v>CHRIST DEBORA</v>
          </cell>
        </row>
        <row r="58">
          <cell r="E58" t="str">
            <v>CHRISTIANY PATRICE</v>
          </cell>
        </row>
        <row r="59">
          <cell r="E59" t="str">
            <v>CIESZCZYK MARINE</v>
          </cell>
        </row>
        <row r="60">
          <cell r="E60" t="str">
            <v>CLAUS CATHERINE</v>
          </cell>
        </row>
        <row r="61">
          <cell r="E61" t="str">
            <v>COLLE NICOLE</v>
          </cell>
        </row>
        <row r="62">
          <cell r="E62" t="str">
            <v>COLLEN BRIGITTE</v>
          </cell>
        </row>
        <row r="63">
          <cell r="E63" t="str">
            <v>COLLIGNON SABRINA</v>
          </cell>
        </row>
        <row r="64">
          <cell r="E64" t="str">
            <v>CORREIA DA SILVA DIDIER</v>
          </cell>
        </row>
        <row r="65">
          <cell r="E65" t="str">
            <v>COSSARDEAUX VINCENT</v>
          </cell>
        </row>
        <row r="66">
          <cell r="E66" t="str">
            <v>COURAUD MAXIME</v>
          </cell>
        </row>
        <row r="67">
          <cell r="E67" t="str">
            <v>CRUTZEN MARIE-ODILE</v>
          </cell>
        </row>
        <row r="68">
          <cell r="E68" t="str">
            <v>CZAYSKOWSKI SANDRINE</v>
          </cell>
        </row>
        <row r="69">
          <cell r="E69" t="str">
            <v>DA SILVA DAVID</v>
          </cell>
        </row>
        <row r="70">
          <cell r="E70" t="str">
            <v>DA SILVA DELPHINE</v>
          </cell>
        </row>
        <row r="71">
          <cell r="E71" t="str">
            <v>DAHMANI GAELLE</v>
          </cell>
        </row>
        <row r="72">
          <cell r="E72" t="str">
            <v>DANIS MICHAEL</v>
          </cell>
        </row>
        <row r="73">
          <cell r="E73" t="str">
            <v>DARAS FABRICE</v>
          </cell>
        </row>
        <row r="74">
          <cell r="E74" t="str">
            <v>DAUGNY JEAN-LUC</v>
          </cell>
        </row>
        <row r="75">
          <cell r="E75" t="str">
            <v>DAZIN GREGOIRE</v>
          </cell>
        </row>
        <row r="76">
          <cell r="E76" t="str">
            <v>DE CUYPER DANIEL</v>
          </cell>
        </row>
        <row r="77">
          <cell r="E77" t="str">
            <v>DE OLIVEIRA FLORENCE</v>
          </cell>
        </row>
        <row r="78">
          <cell r="E78" t="str">
            <v>DEBATTY PAULINE</v>
          </cell>
        </row>
        <row r="79">
          <cell r="E79" t="str">
            <v>DEGLAIRE FABIENNE</v>
          </cell>
        </row>
        <row r="80">
          <cell r="E80" t="str">
            <v>DELCROIX GREGORY</v>
          </cell>
        </row>
        <row r="81">
          <cell r="E81" t="str">
            <v>DELOSSEDAS SANDRINE</v>
          </cell>
        </row>
        <row r="82">
          <cell r="E82" t="str">
            <v>DERUE ERIC</v>
          </cell>
        </row>
        <row r="83">
          <cell r="E83" t="str">
            <v>DESCORDE BRIGITTE</v>
          </cell>
        </row>
        <row r="84">
          <cell r="E84" t="str">
            <v>DESTRUMELLE MARYLENE</v>
          </cell>
        </row>
        <row r="85">
          <cell r="E85" t="str">
            <v>DI MEGLIO PRISCA</v>
          </cell>
        </row>
        <row r="86">
          <cell r="E86" t="str">
            <v>DIBLANC CATHERINE</v>
          </cell>
        </row>
        <row r="87">
          <cell r="E87" t="str">
            <v>DUCOFFE DIMITRI</v>
          </cell>
        </row>
        <row r="88">
          <cell r="E88" t="str">
            <v>DUFRAIGNE ANNIE</v>
          </cell>
        </row>
        <row r="89">
          <cell r="E89" t="str">
            <v>DUFRAINE EMMANUELLE</v>
          </cell>
        </row>
        <row r="90">
          <cell r="E90" t="str">
            <v>DUHAUPAS OPHELIE</v>
          </cell>
        </row>
        <row r="91">
          <cell r="E91" t="str">
            <v>DUMAY JESSICA</v>
          </cell>
        </row>
        <row r="92">
          <cell r="E92" t="str">
            <v>DUPONT CHRISTOPHE</v>
          </cell>
        </row>
        <row r="93">
          <cell r="E93" t="str">
            <v>DURBECQ ALAIN</v>
          </cell>
        </row>
        <row r="94">
          <cell r="E94" t="str">
            <v>DURIEUX PHILIPPE</v>
          </cell>
        </row>
        <row r="95">
          <cell r="E95" t="str">
            <v>DURIEUX ROSITA</v>
          </cell>
        </row>
        <row r="96">
          <cell r="E96" t="str">
            <v>DUTOUQUET CAROLE</v>
          </cell>
        </row>
        <row r="97">
          <cell r="E97" t="str">
            <v>EICHHARDT FRANCOIS</v>
          </cell>
        </row>
        <row r="98">
          <cell r="E98" t="str">
            <v>ETIENNE FANNY</v>
          </cell>
        </row>
        <row r="99">
          <cell r="E99" t="str">
            <v>EVRARD MARTIAL</v>
          </cell>
        </row>
        <row r="100">
          <cell r="E100" t="str">
            <v>FAGE MARIE-ODILE</v>
          </cell>
        </row>
        <row r="101">
          <cell r="E101" t="str">
            <v>FERRAZ THERESE</v>
          </cell>
        </row>
        <row r="102">
          <cell r="E102" t="str">
            <v>FERREIRA EVELYNE</v>
          </cell>
        </row>
        <row r="103">
          <cell r="E103" t="str">
            <v>FINEUSE REMI</v>
          </cell>
        </row>
        <row r="104">
          <cell r="E104" t="str">
            <v>FLORES DIDIER</v>
          </cell>
        </row>
        <row r="105">
          <cell r="E105" t="str">
            <v>FLORES FRANCOIS</v>
          </cell>
        </row>
        <row r="106">
          <cell r="E106" t="str">
            <v>FONTAINE GERARD</v>
          </cell>
        </row>
        <row r="107">
          <cell r="E107" t="str">
            <v>FOUREL-LELANDAIS EMMANUELLE</v>
          </cell>
        </row>
        <row r="108">
          <cell r="E108" t="str">
            <v>FOURNAISE CHRISTINE</v>
          </cell>
        </row>
        <row r="109">
          <cell r="E109" t="str">
            <v>FRANCOIS MARTINE</v>
          </cell>
        </row>
        <row r="110">
          <cell r="E110" t="str">
            <v>FRANCOIS MELANIE</v>
          </cell>
        </row>
        <row r="111">
          <cell r="E111" t="str">
            <v>FRELAUT NATHALIE</v>
          </cell>
        </row>
        <row r="112">
          <cell r="E112" t="str">
            <v>FROIDCOURT JOCELYNE</v>
          </cell>
        </row>
        <row r="113">
          <cell r="E113" t="str">
            <v>FROMENT JESSICA</v>
          </cell>
        </row>
        <row r="114">
          <cell r="E114" t="str">
            <v>GALLET GILBERT</v>
          </cell>
        </row>
        <row r="115">
          <cell r="E115" t="str">
            <v>GARNIER FANNY</v>
          </cell>
        </row>
        <row r="116">
          <cell r="E116" t="str">
            <v>GAUTHEROT CELINE</v>
          </cell>
        </row>
        <row r="117">
          <cell r="E117" t="str">
            <v>GEDIK YUNUS</v>
          </cell>
        </row>
        <row r="118">
          <cell r="E118" t="str">
            <v>GERARDIN JEAN-LUC</v>
          </cell>
        </row>
        <row r="119">
          <cell r="E119" t="str">
            <v>GEROLAMI MICHEL</v>
          </cell>
        </row>
        <row r="120">
          <cell r="E120" t="str">
            <v>GIOT DIDIER</v>
          </cell>
        </row>
        <row r="121">
          <cell r="E121" t="str">
            <v>GOMES DA CUNHA MAGALI</v>
          </cell>
        </row>
        <row r="122">
          <cell r="E122" t="str">
            <v>GRANDCLAUDE FRANCINE</v>
          </cell>
        </row>
        <row r="123">
          <cell r="E123" t="str">
            <v>GRANDFILS-SPEYER MATHILDE</v>
          </cell>
        </row>
        <row r="124">
          <cell r="E124" t="str">
            <v>GRANDJEAN DENIS</v>
          </cell>
        </row>
        <row r="125">
          <cell r="E125" t="str">
            <v>GROSS PEGGY</v>
          </cell>
        </row>
        <row r="126">
          <cell r="E126" t="str">
            <v>GUERY NOEMIE</v>
          </cell>
        </row>
        <row r="127">
          <cell r="E127" t="str">
            <v>GUILLAUME GREGORY</v>
          </cell>
        </row>
        <row r="128">
          <cell r="E128" t="str">
            <v>GUILLAUME JACQUES</v>
          </cell>
        </row>
        <row r="129">
          <cell r="E129" t="str">
            <v>HAJEWSKI CELINE</v>
          </cell>
        </row>
        <row r="130">
          <cell r="E130" t="str">
            <v>HALAT EMILIE</v>
          </cell>
        </row>
        <row r="131">
          <cell r="E131" t="str">
            <v>HANS CEDRIC</v>
          </cell>
        </row>
        <row r="132">
          <cell r="E132" t="str">
            <v>HEMERY VERONIQUE</v>
          </cell>
        </row>
        <row r="133">
          <cell r="E133" t="str">
            <v>HERMON HELENE</v>
          </cell>
        </row>
        <row r="134">
          <cell r="E134" t="str">
            <v>HODY THIERRY</v>
          </cell>
        </row>
        <row r="135">
          <cell r="E135" t="str">
            <v>HOURRIER GERARD</v>
          </cell>
        </row>
        <row r="136">
          <cell r="E136" t="str">
            <v>JACQUES KARINNE</v>
          </cell>
        </row>
        <row r="137">
          <cell r="E137" t="str">
            <v>JARZAGUET ERIC</v>
          </cell>
        </row>
        <row r="138">
          <cell r="E138" t="str">
            <v>JOYEUX MARIE-FRANCOISE</v>
          </cell>
        </row>
        <row r="139">
          <cell r="E139" t="str">
            <v>KAWECKI CHANTAL</v>
          </cell>
        </row>
        <row r="140">
          <cell r="E140" t="str">
            <v>KELLER CINDY</v>
          </cell>
        </row>
        <row r="141">
          <cell r="E141" t="str">
            <v>KRAUSS DANIELE</v>
          </cell>
        </row>
        <row r="142">
          <cell r="E142" t="str">
            <v>KREBS DIDIER</v>
          </cell>
        </row>
        <row r="143">
          <cell r="E143" t="str">
            <v>LABEAU CORALIE</v>
          </cell>
        </row>
        <row r="144">
          <cell r="E144" t="str">
            <v>LAJILI ISABELLE</v>
          </cell>
        </row>
        <row r="145">
          <cell r="E145" t="str">
            <v>LAMBERT NOEL</v>
          </cell>
        </row>
        <row r="146">
          <cell r="E146" t="str">
            <v>LANDA CHRISTINE</v>
          </cell>
        </row>
        <row r="147">
          <cell r="E147" t="str">
            <v>LANGLAIT CECILE</v>
          </cell>
        </row>
        <row r="148">
          <cell r="E148" t="str">
            <v>LANGLAIT SERGINE</v>
          </cell>
        </row>
        <row r="149">
          <cell r="E149" t="str">
            <v>LAVERNE FRANCOISE</v>
          </cell>
        </row>
        <row r="150">
          <cell r="E150" t="str">
            <v>LE BIGOT DAVID</v>
          </cell>
        </row>
        <row r="151">
          <cell r="E151" t="str">
            <v>LE NECHET GEORGES</v>
          </cell>
        </row>
        <row r="152">
          <cell r="E152" t="str">
            <v>LEBEGUE MARIE-CATHERINE</v>
          </cell>
        </row>
        <row r="153">
          <cell r="E153" t="str">
            <v>LECOMTE MARIE-FRANCOISE</v>
          </cell>
        </row>
        <row r="154">
          <cell r="E154" t="str">
            <v>LEFEBVRE DOMINIQUE</v>
          </cell>
        </row>
        <row r="155">
          <cell r="E155" t="str">
            <v>LEFEBVRE JEAN-LOUP</v>
          </cell>
        </row>
        <row r="156">
          <cell r="E156" t="str">
            <v>LEGRAND AUDREY</v>
          </cell>
        </row>
        <row r="157">
          <cell r="E157" t="str">
            <v>LEPOINTE ERIC</v>
          </cell>
        </row>
        <row r="158">
          <cell r="E158" t="str">
            <v>LEROY ARNAUD</v>
          </cell>
        </row>
        <row r="159">
          <cell r="E159" t="str">
            <v>LEROY BERNARD</v>
          </cell>
        </row>
        <row r="160">
          <cell r="E160" t="str">
            <v>LOGGIA EVELYNE</v>
          </cell>
        </row>
        <row r="161">
          <cell r="E161" t="str">
            <v>LOGGIA LOIC</v>
          </cell>
        </row>
        <row r="162">
          <cell r="E162" t="str">
            <v>LOISON JEAN-LUC</v>
          </cell>
        </row>
        <row r="163">
          <cell r="E163" t="str">
            <v>LOISON VALERIE</v>
          </cell>
        </row>
        <row r="164">
          <cell r="E164" t="str">
            <v>LOMBART ANNE-LAURE</v>
          </cell>
        </row>
        <row r="165">
          <cell r="E165" t="str">
            <v>LUC MARIE-HELENE</v>
          </cell>
        </row>
        <row r="166">
          <cell r="E166" t="str">
            <v>MAIURANO LAETITIA</v>
          </cell>
        </row>
        <row r="167">
          <cell r="E167" t="str">
            <v>MAKHLOUFI HAMID</v>
          </cell>
        </row>
        <row r="168">
          <cell r="E168" t="str">
            <v>MALCUIT THERESE</v>
          </cell>
        </row>
        <row r="169">
          <cell r="E169" t="str">
            <v>MALICET-CULIANEZ LUCILE</v>
          </cell>
        </row>
        <row r="170">
          <cell r="E170" t="str">
            <v>MAMERI LOUISA</v>
          </cell>
        </row>
        <row r="171">
          <cell r="E171" t="str">
            <v>MANGANO CORINNE</v>
          </cell>
        </row>
        <row r="172">
          <cell r="E172" t="str">
            <v>MANGANO DANIEL</v>
          </cell>
        </row>
        <row r="173">
          <cell r="E173" t="str">
            <v>MAQUET ANNE-CLAIRE</v>
          </cell>
        </row>
        <row r="174">
          <cell r="E174" t="str">
            <v>MARCOUX THIERRY</v>
          </cell>
        </row>
        <row r="175">
          <cell r="E175" t="str">
            <v>MARTEL SANDRINE</v>
          </cell>
        </row>
        <row r="176">
          <cell r="E176" t="str">
            <v>MARTIN SYLVIE</v>
          </cell>
        </row>
        <row r="177">
          <cell r="E177" t="str">
            <v>MARTIN THIERRY</v>
          </cell>
        </row>
        <row r="178">
          <cell r="E178" t="str">
            <v>MARTINEZ VERONIQUE</v>
          </cell>
        </row>
        <row r="179">
          <cell r="E179" t="str">
            <v>MASSAUX EVELYNE</v>
          </cell>
        </row>
        <row r="180">
          <cell r="E180" t="str">
            <v>MAYEUX JANICK</v>
          </cell>
        </row>
        <row r="181">
          <cell r="E181" t="str">
            <v>MAZZOLINI ARNAUD</v>
          </cell>
        </row>
        <row r="182">
          <cell r="E182" t="str">
            <v>MELKA PATRICK</v>
          </cell>
        </row>
        <row r="183">
          <cell r="E183" t="str">
            <v>MERCURY LOANDA</v>
          </cell>
        </row>
        <row r="184">
          <cell r="E184" t="str">
            <v>MERNIER DELLIA</v>
          </cell>
        </row>
        <row r="185">
          <cell r="E185" t="str">
            <v>MESTRIAUX ANNE-SOPHIE</v>
          </cell>
        </row>
        <row r="186">
          <cell r="E186" t="str">
            <v>MEYER-SALI LAETITIA</v>
          </cell>
        </row>
        <row r="187">
          <cell r="E187" t="str">
            <v>MEZEMAZE NABYL</v>
          </cell>
        </row>
        <row r="188">
          <cell r="E188" t="str">
            <v>MIGNEAUX MAGALIE</v>
          </cell>
        </row>
        <row r="189">
          <cell r="E189" t="str">
            <v>MIGNEAUX STEPHANIE</v>
          </cell>
        </row>
        <row r="190">
          <cell r="E190" t="str">
            <v>MILERET-GATIER FABIENNE</v>
          </cell>
        </row>
        <row r="191">
          <cell r="E191" t="str">
            <v>MISCHEL GIOVANNA</v>
          </cell>
        </row>
        <row r="192">
          <cell r="E192" t="str">
            <v>MOHAMED TAHRI</v>
          </cell>
        </row>
        <row r="193">
          <cell r="E193" t="str">
            <v>MOUGENOT MICHEL</v>
          </cell>
        </row>
        <row r="194">
          <cell r="E194" t="str">
            <v>MOUTON NADINE</v>
          </cell>
        </row>
        <row r="195">
          <cell r="E195" t="str">
            <v>MOYAUX DAVID</v>
          </cell>
        </row>
        <row r="196">
          <cell r="E196" t="str">
            <v>NARDONE JOHNNY</v>
          </cell>
        </row>
        <row r="197">
          <cell r="E197" t="str">
            <v>NEVEUX JACQUELINE</v>
          </cell>
        </row>
        <row r="198">
          <cell r="E198" t="str">
            <v>NICOLA MARTINE</v>
          </cell>
        </row>
        <row r="199">
          <cell r="E199" t="str">
            <v>NIVOIX CELINE</v>
          </cell>
        </row>
        <row r="200">
          <cell r="E200" t="str">
            <v>NOLET PASCAL</v>
          </cell>
        </row>
        <row r="201">
          <cell r="E201" t="str">
            <v>OCTAVE DOMINIQUE</v>
          </cell>
        </row>
        <row r="202">
          <cell r="E202" t="str">
            <v>ORTEGA JEAN-LOUIS</v>
          </cell>
        </row>
        <row r="203">
          <cell r="E203" t="str">
            <v>OUDINET EDWIGE</v>
          </cell>
        </row>
        <row r="204">
          <cell r="E204" t="str">
            <v>PARAGE PASCAL</v>
          </cell>
        </row>
        <row r="205">
          <cell r="E205" t="str">
            <v>PARIZEL SANDRINE</v>
          </cell>
        </row>
        <row r="206">
          <cell r="E206" t="str">
            <v>PARMENTIER ANNIE</v>
          </cell>
        </row>
        <row r="207">
          <cell r="E207" t="str">
            <v>PARMENTIER PATRICE</v>
          </cell>
        </row>
        <row r="208">
          <cell r="E208" t="str">
            <v>PENEZ PASCAL</v>
          </cell>
        </row>
        <row r="209">
          <cell r="E209" t="str">
            <v>PERIN LAURENT</v>
          </cell>
        </row>
        <row r="210">
          <cell r="E210" t="str">
            <v>PERIN THIERRY</v>
          </cell>
        </row>
        <row r="211">
          <cell r="E211" t="str">
            <v>PETIT PASCALE</v>
          </cell>
        </row>
        <row r="212">
          <cell r="E212" t="str">
            <v>PIERRON REGIS</v>
          </cell>
        </row>
        <row r="213">
          <cell r="E213" t="str">
            <v>PIERRON SERGINE</v>
          </cell>
        </row>
        <row r="214">
          <cell r="E214" t="str">
            <v>PINCHON MARTINE</v>
          </cell>
        </row>
        <row r="215">
          <cell r="E215" t="str">
            <v>PIRON DAVID</v>
          </cell>
        </row>
        <row r="216">
          <cell r="E216" t="str">
            <v>PLANEIX FLORENCE</v>
          </cell>
        </row>
        <row r="217">
          <cell r="E217" t="str">
            <v>PONCELET OLIVIER</v>
          </cell>
        </row>
        <row r="218">
          <cell r="E218" t="str">
            <v>PREVOT BENEDICTE</v>
          </cell>
        </row>
        <row r="219">
          <cell r="E219" t="str">
            <v>PRUDENZANO PERRINE</v>
          </cell>
        </row>
        <row r="220">
          <cell r="E220" t="str">
            <v>QUERIN CAROLE</v>
          </cell>
        </row>
        <row r="221">
          <cell r="E221" t="str">
            <v>RAUX PATRICK</v>
          </cell>
        </row>
        <row r="222">
          <cell r="E222" t="str">
            <v>RECOUS NICOLAS</v>
          </cell>
        </row>
        <row r="223">
          <cell r="E223" t="str">
            <v>REITER SANDRINE</v>
          </cell>
        </row>
        <row r="224">
          <cell r="E224" t="str">
            <v>RIBEIRO VIRGINIE</v>
          </cell>
        </row>
        <row r="225">
          <cell r="E225" t="str">
            <v>RIFF MICHEL</v>
          </cell>
        </row>
        <row r="226">
          <cell r="E226" t="str">
            <v>ROCHETTE ANNIE</v>
          </cell>
        </row>
        <row r="227">
          <cell r="E227" t="str">
            <v>ROFIDAL FRANCOIS</v>
          </cell>
        </row>
        <row r="228">
          <cell r="E228" t="str">
            <v>ROGER JOEL</v>
          </cell>
        </row>
        <row r="229">
          <cell r="E229" t="str">
            <v>ROLLOT DIDIER</v>
          </cell>
        </row>
        <row r="230">
          <cell r="E230" t="str">
            <v>SAINT-DIZIER SYLVIE</v>
          </cell>
        </row>
        <row r="231">
          <cell r="E231" t="str">
            <v>SASSI-HOURRIER LAURIE</v>
          </cell>
        </row>
        <row r="232">
          <cell r="E232" t="str">
            <v>SAUVAGE MICHEL</v>
          </cell>
        </row>
        <row r="233">
          <cell r="E233" t="str">
            <v>SAWICKI CORINNE</v>
          </cell>
        </row>
        <row r="234">
          <cell r="E234" t="str">
            <v>SCHICK ALEXIS</v>
          </cell>
        </row>
        <row r="235">
          <cell r="E235" t="str">
            <v>SCHLOSSER NELLY</v>
          </cell>
        </row>
        <row r="236">
          <cell r="E236" t="str">
            <v>SILVENTE AURELIE</v>
          </cell>
        </row>
        <row r="237">
          <cell r="E237" t="str">
            <v>SIMON ROSE-MARIE</v>
          </cell>
        </row>
        <row r="238">
          <cell r="E238" t="str">
            <v>SOHET MORGANE</v>
          </cell>
        </row>
        <row r="239">
          <cell r="E239" t="str">
            <v>SOSSNA MARIE-AGNES</v>
          </cell>
        </row>
        <row r="240">
          <cell r="E240" t="str">
            <v>STEVENIN PHILIPPE</v>
          </cell>
        </row>
        <row r="241">
          <cell r="E241" t="str">
            <v>STILL THIERRY</v>
          </cell>
        </row>
        <row r="242">
          <cell r="E242" t="str">
            <v>TALBOT NATHALIE</v>
          </cell>
        </row>
        <row r="243">
          <cell r="E243" t="str">
            <v>TANTON JOCELYNE</v>
          </cell>
        </row>
        <row r="244">
          <cell r="E244" t="str">
            <v>TAVERNIER EDITH</v>
          </cell>
        </row>
        <row r="245">
          <cell r="E245" t="str">
            <v>THERY CINDY</v>
          </cell>
        </row>
        <row r="246">
          <cell r="E246" t="str">
            <v>THIEBAULT JESSICA</v>
          </cell>
        </row>
        <row r="247">
          <cell r="E247" t="str">
            <v>THIEFIN JOEL</v>
          </cell>
        </row>
        <row r="248">
          <cell r="E248" t="str">
            <v>THIRION SYLVIE</v>
          </cell>
        </row>
        <row r="249">
          <cell r="E249" t="str">
            <v>THOMAIN DIDIER</v>
          </cell>
        </row>
        <row r="250">
          <cell r="E250" t="str">
            <v>THULLIER ARIELLE</v>
          </cell>
        </row>
        <row r="251">
          <cell r="E251" t="str">
            <v>TISON JEAN-MICHEL</v>
          </cell>
        </row>
        <row r="252">
          <cell r="E252" t="str">
            <v>TISSIERE SYLVIE</v>
          </cell>
        </row>
        <row r="253">
          <cell r="E253" t="str">
            <v>TOMBOIS DENISE</v>
          </cell>
        </row>
        <row r="254">
          <cell r="E254" t="str">
            <v>TOMBOIS VIRGINIE</v>
          </cell>
        </row>
        <row r="255">
          <cell r="E255" t="str">
            <v>TOMSON KETTY</v>
          </cell>
        </row>
        <row r="256">
          <cell r="E256" t="str">
            <v>TOUPET DOMINIQUE</v>
          </cell>
        </row>
        <row r="257">
          <cell r="E257" t="str">
            <v>TOUZOUIGHT SAMIA</v>
          </cell>
        </row>
        <row r="258">
          <cell r="E258" t="str">
            <v>TRAN JOSEPH</v>
          </cell>
        </row>
        <row r="259">
          <cell r="E259" t="str">
            <v>TRUSGNACH BRIGITTE</v>
          </cell>
        </row>
        <row r="260">
          <cell r="E260" t="str">
            <v>VACCANI MICHEL</v>
          </cell>
        </row>
        <row r="261">
          <cell r="E261" t="str">
            <v>VANHAM ELODIE</v>
          </cell>
        </row>
        <row r="262">
          <cell r="E262" t="str">
            <v>VARLOT PATRICK</v>
          </cell>
        </row>
        <row r="263">
          <cell r="E263" t="str">
            <v>VAUCHEZ MARIE-DOMINIQUE</v>
          </cell>
        </row>
        <row r="264">
          <cell r="E264" t="str">
            <v>VECCHIO MARIO</v>
          </cell>
        </row>
        <row r="265">
          <cell r="E265" t="str">
            <v>VIBERT MARIE-ANDREE</v>
          </cell>
        </row>
        <row r="266">
          <cell r="E266" t="str">
            <v>VIBOU ANDREE</v>
          </cell>
        </row>
        <row r="267">
          <cell r="E267" t="str">
            <v>VIEUGUE ERIC</v>
          </cell>
        </row>
        <row r="268">
          <cell r="E268" t="str">
            <v>VIGNERON VERONIQUE</v>
          </cell>
        </row>
        <row r="269">
          <cell r="E269" t="str">
            <v>VINCENT STEPHANIE</v>
          </cell>
        </row>
        <row r="270">
          <cell r="E270" t="str">
            <v>WARNIER LAURENT</v>
          </cell>
        </row>
        <row r="271">
          <cell r="E271" t="str">
            <v>WARNIER MARYLINE</v>
          </cell>
        </row>
        <row r="272">
          <cell r="E272" t="str">
            <v>WATELET M-ANTOINETTE</v>
          </cell>
        </row>
        <row r="273">
          <cell r="E273" t="str">
            <v>WOJCIK SYLVIE</v>
          </cell>
        </row>
        <row r="274">
          <cell r="E274" t="str">
            <v>WOJNARSKI CHANTALE</v>
          </cell>
        </row>
        <row r="275">
          <cell r="E275" t="str">
            <v>ZOVI MARTINE</v>
          </cell>
        </row>
        <row r="276">
          <cell r="E276" t="str">
            <v xml:space="preserve"> </v>
          </cell>
        </row>
        <row r="277">
          <cell r="E277" t="str">
            <v xml:space="preserve"> 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7"/>
  <sheetViews>
    <sheetView showGridLines="0" tabSelected="1" topLeftCell="A19" workbookViewId="0">
      <selection activeCell="C29" sqref="C29"/>
    </sheetView>
  </sheetViews>
  <sheetFormatPr baseColWidth="10" defaultRowHeight="12.75" x14ac:dyDescent="0.2"/>
  <cols>
    <col min="1" max="1" width="20.7109375" customWidth="1"/>
    <col min="2" max="2" width="33.7109375" customWidth="1"/>
    <col min="3" max="3" width="11.7109375" bestFit="1" customWidth="1"/>
    <col min="4" max="4" width="33.7109375" customWidth="1"/>
    <col min="5" max="5" width="11.7109375" customWidth="1"/>
    <col min="6" max="11" width="12.7109375" customWidth="1"/>
    <col min="12" max="12" width="17.140625" customWidth="1"/>
  </cols>
  <sheetData>
    <row r="1" spans="1:10" ht="13.5" thickBot="1" x14ac:dyDescent="0.25">
      <c r="D1" s="4"/>
      <c r="E1" s="4"/>
      <c r="F1" s="4"/>
      <c r="G1" s="4"/>
      <c r="H1" s="4"/>
      <c r="I1" s="4"/>
    </row>
    <row r="2" spans="1:10" ht="18" customHeight="1" thickBot="1" x14ac:dyDescent="0.25">
      <c r="A2" s="86" t="s">
        <v>63</v>
      </c>
      <c r="B2" s="43"/>
      <c r="D2" s="104"/>
      <c r="E2" s="10"/>
      <c r="F2" s="104"/>
      <c r="G2" s="104"/>
      <c r="H2" s="104"/>
      <c r="I2" s="104"/>
    </row>
    <row r="3" spans="1:10" ht="15.75" customHeight="1" thickBot="1" x14ac:dyDescent="0.25">
      <c r="A3" s="87" t="s">
        <v>0</v>
      </c>
      <c r="B3" s="32">
        <f>(LOOKUP($B$7,Numero3,Feuil2!$A$6:$A$20))</f>
        <v>221</v>
      </c>
      <c r="D3" s="105"/>
      <c r="E3" s="105"/>
      <c r="F3" s="105"/>
      <c r="G3" s="105"/>
      <c r="H3" s="105"/>
      <c r="I3" s="105"/>
    </row>
    <row r="4" spans="1:10" ht="18" customHeight="1" thickBot="1" x14ac:dyDescent="0.25">
      <c r="A4" s="87" t="s">
        <v>64</v>
      </c>
      <c r="B4" s="33"/>
      <c r="D4" s="10"/>
      <c r="E4" s="4"/>
      <c r="F4" s="4"/>
      <c r="G4" s="106"/>
      <c r="H4" s="106"/>
      <c r="I4" s="4"/>
    </row>
    <row r="5" spans="1:10" ht="15.75" customHeight="1" thickBot="1" x14ac:dyDescent="0.25">
      <c r="A5" s="88" t="s">
        <v>65</v>
      </c>
      <c r="B5" s="44" t="s">
        <v>114</v>
      </c>
      <c r="D5" s="107"/>
      <c r="E5" s="4"/>
      <c r="F5" s="4"/>
      <c r="G5" s="105"/>
      <c r="H5" s="105"/>
      <c r="I5" s="4"/>
      <c r="J5" s="22"/>
    </row>
    <row r="6" spans="1:10" ht="18" customHeight="1" x14ac:dyDescent="0.2">
      <c r="A6" s="46"/>
      <c r="B6" s="47"/>
      <c r="D6" s="108"/>
      <c r="E6" s="4"/>
      <c r="F6" s="4"/>
      <c r="G6" s="4"/>
      <c r="H6" s="4"/>
      <c r="I6" s="4"/>
    </row>
    <row r="7" spans="1:10" ht="8.25" customHeight="1" thickBot="1" x14ac:dyDescent="0.25">
      <c r="A7" s="45"/>
      <c r="B7" s="132" t="str">
        <f>B5</f>
        <v>TATA BEATRICE</v>
      </c>
      <c r="D7" s="6"/>
      <c r="E7" s="4"/>
      <c r="F7" s="4"/>
      <c r="G7" s="4"/>
      <c r="H7" s="4"/>
      <c r="I7" s="4"/>
    </row>
    <row r="8" spans="1:10" ht="36" customHeight="1" thickBot="1" x14ac:dyDescent="0.25">
      <c r="A8" s="86" t="s">
        <v>66</v>
      </c>
      <c r="B8" s="34" t="str">
        <f>CONCATENATE(LOOKUP($B$7,Numero3,Feuil2!$F$6:$F$20),LOOKUP($B$7,Numero3,Feuil2!$G$6:$G$20)," ",LOOKUP($B$7,Numero3,Feuil2!$H$6:$H$20)," ",LOOKUP($B$7,Numero3,Feuil2!$I$6:$I$20)," ",LOOKUP($B$7,Numero3,Feuil2!$J$6:$J$20))</f>
        <v xml:space="preserve">145 Boulevard de la Liberté </v>
      </c>
      <c r="D8" s="10"/>
      <c r="E8" s="4"/>
      <c r="F8" s="4"/>
      <c r="G8" s="4"/>
      <c r="H8" s="4"/>
      <c r="I8" s="4"/>
    </row>
    <row r="9" spans="1:10" ht="18" customHeight="1" thickBot="1" x14ac:dyDescent="0.25">
      <c r="A9" s="89" t="s">
        <v>67</v>
      </c>
      <c r="B9" s="34" t="str">
        <f>CONCATENATE(TEXT(LOOKUP($B$7,Numero3,Feuil2!$L$6:$L$20),"00000")," ",LOOKUP($B$7,Numero3,Feuil2!$M$6:$M$20))</f>
        <v>99974 BOULU</v>
      </c>
      <c r="D9" s="101"/>
      <c r="E9" s="4"/>
      <c r="F9" s="4"/>
      <c r="G9" s="4"/>
      <c r="H9" s="4"/>
      <c r="I9" s="4"/>
    </row>
    <row r="10" spans="1:10" ht="18" customHeight="1" thickBot="1" x14ac:dyDescent="0.25">
      <c r="A10" s="89"/>
      <c r="B10" s="35"/>
      <c r="D10" s="10"/>
      <c r="E10" s="4"/>
      <c r="F10" s="4"/>
      <c r="G10" s="4"/>
      <c r="H10" s="4"/>
      <c r="I10" s="4"/>
    </row>
    <row r="11" spans="1:10" ht="18" customHeight="1" thickBot="1" x14ac:dyDescent="0.25">
      <c r="A11" s="89" t="s">
        <v>68</v>
      </c>
      <c r="B11" s="34"/>
      <c r="D11" s="4"/>
      <c r="E11" s="4"/>
      <c r="F11" s="4"/>
      <c r="G11" s="4"/>
      <c r="H11" s="4"/>
      <c r="I11" s="4"/>
    </row>
    <row r="12" spans="1:10" ht="18" customHeight="1" thickBot="1" x14ac:dyDescent="0.25">
      <c r="A12" s="87" t="s">
        <v>69</v>
      </c>
      <c r="B12" s="27"/>
      <c r="C12" s="9"/>
      <c r="D12" s="107"/>
      <c r="E12" s="4"/>
      <c r="F12" s="109"/>
      <c r="G12" s="110"/>
      <c r="H12" s="103"/>
      <c r="I12" s="4"/>
    </row>
    <row r="13" spans="1:10" ht="18" customHeight="1" thickBot="1" x14ac:dyDescent="0.25">
      <c r="A13" s="88" t="s">
        <v>70</v>
      </c>
      <c r="B13" s="36"/>
      <c r="C13" s="18"/>
      <c r="D13" s="101"/>
      <c r="E13" s="4"/>
      <c r="F13" s="4"/>
      <c r="G13" s="4"/>
      <c r="H13" s="103"/>
      <c r="I13" s="4"/>
    </row>
    <row r="14" spans="1:10" ht="9" customHeight="1" thickBot="1" x14ac:dyDescent="0.25">
      <c r="A14" s="2"/>
      <c r="B14" s="1"/>
      <c r="D14" s="4"/>
      <c r="E14" s="4"/>
      <c r="F14" s="4"/>
      <c r="G14" s="4"/>
      <c r="H14" s="103"/>
      <c r="I14" s="4"/>
    </row>
    <row r="15" spans="1:10" ht="18" customHeight="1" thickBot="1" x14ac:dyDescent="0.25">
      <c r="A15" s="86" t="s">
        <v>12</v>
      </c>
      <c r="B15" s="37" t="str">
        <f>(LOOKUP($B$7,Numero3,Feuil2!$N$6:$N$20))</f>
        <v>TECHNICIEN</v>
      </c>
      <c r="D15" s="10"/>
      <c r="E15" s="4"/>
      <c r="F15" s="4"/>
      <c r="G15" s="4"/>
      <c r="H15" s="103"/>
      <c r="I15" s="4"/>
    </row>
    <row r="16" spans="1:10" ht="18" customHeight="1" thickBot="1" x14ac:dyDescent="0.25">
      <c r="A16" s="87" t="s">
        <v>71</v>
      </c>
      <c r="B16" s="34"/>
      <c r="D16" s="111"/>
      <c r="E16" s="112"/>
      <c r="F16" s="113"/>
      <c r="G16" s="114"/>
      <c r="H16" s="110"/>
      <c r="I16" s="115"/>
    </row>
    <row r="17" spans="1:19" ht="18" customHeight="1" thickBot="1" x14ac:dyDescent="0.25">
      <c r="A17" s="88"/>
      <c r="B17" s="37"/>
      <c r="D17" s="111"/>
      <c r="E17" s="4"/>
      <c r="F17" s="116"/>
      <c r="G17" s="4"/>
      <c r="H17" s="103"/>
      <c r="I17" s="4"/>
    </row>
    <row r="18" spans="1:19" ht="9" customHeight="1" thickBot="1" x14ac:dyDescent="0.25">
      <c r="A18" s="2"/>
      <c r="B18" s="38"/>
      <c r="D18" s="4"/>
      <c r="E18" s="4"/>
      <c r="F18" s="4"/>
      <c r="G18" s="4"/>
      <c r="H18" s="4"/>
      <c r="I18" s="4"/>
    </row>
    <row r="19" spans="1:19" ht="18" customHeight="1" thickBot="1" x14ac:dyDescent="0.25">
      <c r="A19" s="86" t="s">
        <v>72</v>
      </c>
      <c r="B19" s="34"/>
      <c r="D19" s="117"/>
      <c r="E19" s="4"/>
      <c r="F19" s="116"/>
      <c r="G19" s="118"/>
      <c r="H19" s="103"/>
      <c r="I19" s="4"/>
      <c r="J19" s="3"/>
    </row>
    <row r="20" spans="1:19" ht="18" customHeight="1" thickBot="1" x14ac:dyDescent="0.25">
      <c r="A20" s="87" t="s">
        <v>73</v>
      </c>
      <c r="B20" s="34"/>
      <c r="D20" s="12"/>
      <c r="E20" s="4"/>
      <c r="F20" s="4"/>
      <c r="G20" s="118"/>
      <c r="H20" s="102"/>
      <c r="I20" s="4"/>
      <c r="J20" s="3"/>
    </row>
    <row r="21" spans="1:19" ht="18" customHeight="1" thickBot="1" x14ac:dyDescent="0.25">
      <c r="A21" s="88" t="s">
        <v>74</v>
      </c>
      <c r="B21" s="34"/>
      <c r="D21" s="4"/>
      <c r="E21" s="4"/>
      <c r="F21" s="4"/>
      <c r="G21" s="4"/>
      <c r="H21" s="103"/>
      <c r="I21" s="4"/>
      <c r="J21" s="3"/>
    </row>
    <row r="22" spans="1:19" ht="18" customHeight="1" thickBot="1" x14ac:dyDescent="0.25">
      <c r="A22" s="2"/>
      <c r="B22" s="38"/>
      <c r="D22" s="119"/>
      <c r="E22" s="4"/>
      <c r="F22" s="4"/>
      <c r="G22" s="102"/>
      <c r="H22" s="103"/>
      <c r="I22" s="17"/>
      <c r="J22" s="3"/>
    </row>
    <row r="23" spans="1:19" ht="18" customHeight="1" thickBot="1" x14ac:dyDescent="0.25">
      <c r="A23" s="90" t="s">
        <v>75</v>
      </c>
      <c r="B23" s="39"/>
      <c r="D23" s="120"/>
      <c r="E23" s="4"/>
      <c r="F23" s="4"/>
      <c r="G23" s="102"/>
      <c r="H23" s="103"/>
      <c r="I23" s="4"/>
      <c r="J23" s="3"/>
    </row>
    <row r="24" spans="1:19" ht="9" customHeight="1" thickBot="1" x14ac:dyDescent="0.25">
      <c r="A24" s="2"/>
      <c r="B24" s="1"/>
      <c r="D24" s="4"/>
      <c r="E24" s="4"/>
      <c r="F24" s="4"/>
      <c r="G24" s="4"/>
      <c r="H24" s="103"/>
      <c r="I24" s="4"/>
      <c r="J24" s="3"/>
    </row>
    <row r="25" spans="1:19" ht="18" customHeight="1" thickBot="1" x14ac:dyDescent="0.25">
      <c r="A25" s="91" t="s">
        <v>76</v>
      </c>
      <c r="B25" s="31"/>
      <c r="D25" s="121"/>
      <c r="E25" s="122"/>
      <c r="F25" s="63"/>
      <c r="G25" s="102"/>
      <c r="H25" s="102"/>
      <c r="I25" s="17"/>
    </row>
    <row r="26" spans="1:19" ht="6.75" customHeight="1" thickBot="1" x14ac:dyDescent="0.25">
      <c r="A26" s="6"/>
      <c r="B26" s="7"/>
      <c r="E26" s="3"/>
    </row>
    <row r="27" spans="1:19" ht="13.5" thickBot="1" x14ac:dyDescent="0.25">
      <c r="A27" s="92" t="s">
        <v>77</v>
      </c>
      <c r="B27" s="41"/>
      <c r="C27" s="42"/>
      <c r="D27" s="40"/>
      <c r="E27" s="5"/>
      <c r="F27" s="15"/>
    </row>
    <row r="28" spans="1:19" ht="6" customHeight="1" thickBot="1" x14ac:dyDescent="0.25">
      <c r="A28" s="2"/>
      <c r="B28" s="2"/>
      <c r="C28" s="21"/>
    </row>
    <row r="29" spans="1:19" ht="13.5" thickBot="1" x14ac:dyDescent="0.25">
      <c r="A29" s="93" t="s">
        <v>78</v>
      </c>
      <c r="B29" s="28" t="s">
        <v>107</v>
      </c>
      <c r="C29" s="49">
        <f>IF('Infos à renseigner'!$B$29="",,IF(OR('Infos à renseigner'!$B$29="Code 110",'Infos à renseigner'!$B$29="Poire",'Infos à renseigner'!$B$29="Pomme"),(Feuil2!G73+Feuil2!G78+Feuil2!G84+Feuil2!G85)*'Infos à renseigner'!$F$46,128))</f>
        <v>128</v>
      </c>
      <c r="D29" s="59"/>
      <c r="E29" s="60"/>
      <c r="J29" s="8"/>
      <c r="K29" s="8"/>
      <c r="L29" s="16" t="str">
        <f>B29</f>
        <v>Code 232</v>
      </c>
      <c r="M29" s="65">
        <f>SUM(N29:AM29)</f>
        <v>3376</v>
      </c>
      <c r="N29" s="65">
        <v>780</v>
      </c>
      <c r="O29" s="22">
        <v>780</v>
      </c>
      <c r="P29" s="22">
        <v>780</v>
      </c>
      <c r="Q29" s="22">
        <v>780</v>
      </c>
      <c r="R29" s="22">
        <v>128</v>
      </c>
      <c r="S29" s="22">
        <v>128</v>
      </c>
    </row>
    <row r="30" spans="1:19" ht="13.5" thickBot="1" x14ac:dyDescent="0.25">
      <c r="A30" s="94" t="s">
        <v>78</v>
      </c>
      <c r="B30" s="28"/>
      <c r="C30" s="50">
        <f>IF('Infos à renseigner'!$B$30="",,IF(OR('Infos à renseigner'!$B$30="Code 110",'Infos à renseigner'!$B$30="Poire",'Infos à renseigner'!$B$30="Pomme"),(Feuil2!G73+Feuil2!G78+Feuil2!G84+Feuil2!G85)*'Infos à renseigner'!$F$46,128))</f>
        <v>0</v>
      </c>
      <c r="D30" s="56"/>
      <c r="E30" s="61"/>
      <c r="G30" s="142"/>
      <c r="H30" s="142"/>
      <c r="J30" s="8"/>
      <c r="K30" s="8"/>
      <c r="L30" s="16">
        <f t="shared" ref="L30:L35" si="0">B30</f>
        <v>0</v>
      </c>
      <c r="M30" s="65">
        <f t="shared" ref="M30:M35" si="1">SUM(N30:AM30)</f>
        <v>0</v>
      </c>
    </row>
    <row r="31" spans="1:19" ht="13.5" thickBot="1" x14ac:dyDescent="0.25">
      <c r="A31" s="95" t="s">
        <v>78</v>
      </c>
      <c r="B31" s="28"/>
      <c r="C31" s="51"/>
      <c r="D31" s="59"/>
      <c r="E31" s="60"/>
      <c r="G31" s="48"/>
      <c r="H31" s="48"/>
      <c r="J31" s="23"/>
      <c r="K31" s="20"/>
      <c r="L31" s="16">
        <f t="shared" si="0"/>
        <v>0</v>
      </c>
      <c r="M31" s="65">
        <f t="shared" si="1"/>
        <v>0</v>
      </c>
    </row>
    <row r="32" spans="1:19" ht="13.5" thickBot="1" x14ac:dyDescent="0.25">
      <c r="A32" s="96" t="s">
        <v>79</v>
      </c>
      <c r="B32" s="29"/>
      <c r="C32" s="52"/>
      <c r="D32" s="57"/>
      <c r="E32" s="60"/>
      <c r="G32" s="48"/>
      <c r="H32" s="48"/>
      <c r="J32" s="16"/>
      <c r="K32" s="20"/>
      <c r="L32" s="16">
        <f t="shared" si="0"/>
        <v>0</v>
      </c>
      <c r="M32" s="65">
        <f t="shared" si="1"/>
        <v>0</v>
      </c>
    </row>
    <row r="33" spans="1:14" ht="13.5" thickBot="1" x14ac:dyDescent="0.25">
      <c r="A33" s="97" t="s">
        <v>80</v>
      </c>
      <c r="B33" s="30" t="s">
        <v>113</v>
      </c>
      <c r="C33" s="53"/>
      <c r="D33" s="62"/>
      <c r="E33" s="60"/>
      <c r="F33" s="14"/>
      <c r="G33" s="48"/>
      <c r="H33" s="48"/>
      <c r="L33" s="16" t="str">
        <f t="shared" si="0"/>
        <v>620</v>
      </c>
      <c r="M33" s="65">
        <f t="shared" si="1"/>
        <v>0</v>
      </c>
      <c r="N33" s="22"/>
    </row>
    <row r="34" spans="1:14" ht="13.5" thickBot="1" x14ac:dyDescent="0.25">
      <c r="A34" s="98" t="s">
        <v>80</v>
      </c>
      <c r="B34" s="30" t="s">
        <v>109</v>
      </c>
      <c r="C34" s="54"/>
      <c r="D34" s="62"/>
      <c r="E34" s="19"/>
      <c r="F34" s="14"/>
      <c r="G34" s="48"/>
      <c r="H34" s="48"/>
      <c r="J34" s="14"/>
      <c r="L34" s="16" t="str">
        <f t="shared" si="0"/>
        <v>Code 618</v>
      </c>
      <c r="M34" s="65">
        <f t="shared" si="1"/>
        <v>0</v>
      </c>
    </row>
    <row r="35" spans="1:14" ht="13.5" thickBot="1" x14ac:dyDescent="0.25">
      <c r="A35" s="99" t="s">
        <v>80</v>
      </c>
      <c r="B35" s="30" t="s">
        <v>109</v>
      </c>
      <c r="C35" s="55"/>
      <c r="D35" s="62"/>
      <c r="E35" s="60"/>
      <c r="F35" s="14"/>
      <c r="G35" s="6"/>
      <c r="H35" s="6"/>
      <c r="J35" s="24"/>
      <c r="L35" s="16" t="str">
        <f t="shared" si="0"/>
        <v>Code 618</v>
      </c>
      <c r="M35" s="65">
        <f t="shared" si="1"/>
        <v>0</v>
      </c>
    </row>
    <row r="36" spans="1:14" ht="13.5" thickBot="1" x14ac:dyDescent="0.25">
      <c r="A36" s="11"/>
      <c r="B36" s="13"/>
      <c r="C36" s="12"/>
      <c r="D36" s="58"/>
      <c r="E36" s="12"/>
      <c r="G36" s="6"/>
      <c r="H36" s="6"/>
      <c r="J36" s="15"/>
    </row>
    <row r="37" spans="1:14" x14ac:dyDescent="0.2">
      <c r="A37" s="6"/>
      <c r="B37" s="2"/>
      <c r="D37" s="4"/>
      <c r="E37" s="4"/>
      <c r="G37" s="6"/>
      <c r="H37" s="6"/>
    </row>
    <row r="38" spans="1:14" x14ac:dyDescent="0.2">
      <c r="D38" s="4"/>
      <c r="E38" s="4"/>
      <c r="G38" s="25"/>
    </row>
    <row r="39" spans="1:14" x14ac:dyDescent="0.2">
      <c r="D39" s="4"/>
      <c r="E39" s="4"/>
      <c r="G39" s="25"/>
    </row>
    <row r="40" spans="1:14" x14ac:dyDescent="0.2">
      <c r="D40" s="4"/>
      <c r="E40" s="4"/>
      <c r="G40" s="25"/>
    </row>
    <row r="41" spans="1:14" x14ac:dyDescent="0.2">
      <c r="G41" s="25"/>
    </row>
    <row r="42" spans="1:14" x14ac:dyDescent="0.2">
      <c r="D42" s="64"/>
      <c r="G42" s="25"/>
    </row>
    <row r="43" spans="1:14" x14ac:dyDescent="0.2">
      <c r="G43" s="25"/>
    </row>
    <row r="44" spans="1:14" x14ac:dyDescent="0.2">
      <c r="G44" s="25"/>
    </row>
    <row r="45" spans="1:14" x14ac:dyDescent="0.2">
      <c r="G45" s="25"/>
    </row>
    <row r="46" spans="1:14" ht="13.5" thickBot="1" x14ac:dyDescent="0.25">
      <c r="F46">
        <v>12</v>
      </c>
      <c r="G46" s="25"/>
    </row>
    <row r="47" spans="1:14" ht="13.5" thickBot="1" x14ac:dyDescent="0.25">
      <c r="A47" s="133"/>
      <c r="B47" s="134" t="s">
        <v>115</v>
      </c>
      <c r="C47" s="135" t="s">
        <v>116</v>
      </c>
      <c r="D47" s="136"/>
      <c r="G47" s="151" t="s">
        <v>118</v>
      </c>
      <c r="H47" s="151" t="s">
        <v>118</v>
      </c>
    </row>
    <row r="48" spans="1:14" x14ac:dyDescent="0.2">
      <c r="A48" s="143" t="s">
        <v>117</v>
      </c>
      <c r="B48" s="145" t="str">
        <f>IF(B31=0,IF(B30=0,B29,B30),B31)</f>
        <v>Code 232</v>
      </c>
      <c r="C48" s="137">
        <v>41609</v>
      </c>
      <c r="D48" s="147"/>
      <c r="E48" s="152" t="s">
        <v>118</v>
      </c>
      <c r="F48" s="153" t="s">
        <v>118</v>
      </c>
      <c r="G48" s="151" t="s">
        <v>118</v>
      </c>
      <c r="H48" s="151" t="s">
        <v>118</v>
      </c>
    </row>
    <row r="49" spans="1:7" x14ac:dyDescent="0.2">
      <c r="A49" s="144"/>
      <c r="B49" s="146"/>
      <c r="C49" s="138" t="s">
        <v>121</v>
      </c>
      <c r="D49" s="148"/>
      <c r="G49" s="26"/>
    </row>
    <row r="50" spans="1:7" x14ac:dyDescent="0.2">
      <c r="A50" s="144"/>
      <c r="B50" s="146"/>
      <c r="C50" s="139"/>
      <c r="D50" s="149" t="s">
        <v>119</v>
      </c>
      <c r="G50" s="26"/>
    </row>
    <row r="51" spans="1:7" x14ac:dyDescent="0.2">
      <c r="A51" s="144"/>
      <c r="B51" s="146"/>
      <c r="C51" s="138"/>
      <c r="D51" s="150"/>
      <c r="G51" s="26"/>
    </row>
    <row r="52" spans="1:7" ht="13.5" thickBot="1" x14ac:dyDescent="0.25">
      <c r="A52" s="144"/>
      <c r="B52" s="146"/>
      <c r="C52" s="140">
        <f>C50-C48</f>
        <v>-41609</v>
      </c>
      <c r="D52" s="141" t="s">
        <v>120</v>
      </c>
      <c r="G52" s="26"/>
    </row>
    <row r="53" spans="1:7" ht="13.5" thickTop="1" x14ac:dyDescent="0.2">
      <c r="G53" s="26"/>
    </row>
    <row r="54" spans="1:7" x14ac:dyDescent="0.2">
      <c r="G54" s="26"/>
    </row>
    <row r="55" spans="1:7" x14ac:dyDescent="0.2">
      <c r="G55" s="26"/>
    </row>
    <row r="56" spans="1:7" x14ac:dyDescent="0.2">
      <c r="G56" s="26"/>
    </row>
    <row r="57" spans="1:7" x14ac:dyDescent="0.2">
      <c r="G57" s="26"/>
    </row>
  </sheetData>
  <mergeCells count="7">
    <mergeCell ref="G30:H30"/>
    <mergeCell ref="A48:A52"/>
    <mergeCell ref="B48:B52"/>
    <mergeCell ref="D48:D49"/>
    <mergeCell ref="D50:D51"/>
    <mergeCell ref="G47:H48"/>
    <mergeCell ref="E48:F48"/>
  </mergeCells>
  <phoneticPr fontId="0" type="noConversion"/>
  <conditionalFormatting sqref="B27">
    <cfRule type="cellIs" dxfId="19" priority="205" stopIfTrue="1" operator="equal">
      <formula>FALSE</formula>
    </cfRule>
    <cfRule type="cellIs" dxfId="18" priority="206" stopIfTrue="1" operator="equal">
      <formula>0</formula>
    </cfRule>
  </conditionalFormatting>
  <conditionalFormatting sqref="C27">
    <cfRule type="cellIs" dxfId="17" priority="179" operator="equal">
      <formula>0</formula>
    </cfRule>
  </conditionalFormatting>
  <conditionalFormatting sqref="C31">
    <cfRule type="cellIs" dxfId="16" priority="48" operator="equal">
      <formula>0</formula>
    </cfRule>
  </conditionalFormatting>
  <conditionalFormatting sqref="C32">
    <cfRule type="cellIs" dxfId="15" priority="47" operator="equal">
      <formula>0</formula>
    </cfRule>
  </conditionalFormatting>
  <conditionalFormatting sqref="E29">
    <cfRule type="cellIs" dxfId="14" priority="46" operator="equal">
      <formula>0</formula>
    </cfRule>
  </conditionalFormatting>
  <conditionalFormatting sqref="E30">
    <cfRule type="cellIs" dxfId="13" priority="45" operator="equal">
      <formula>0</formula>
    </cfRule>
  </conditionalFormatting>
  <conditionalFormatting sqref="E31">
    <cfRule type="cellIs" dxfId="12" priority="44" operator="equal">
      <formula>0</formula>
    </cfRule>
  </conditionalFormatting>
  <conditionalFormatting sqref="E32">
    <cfRule type="cellIs" dxfId="11" priority="43" operator="equal">
      <formula>0</formula>
    </cfRule>
  </conditionalFormatting>
  <conditionalFormatting sqref="C33">
    <cfRule type="cellIs" dxfId="10" priority="42" operator="equal">
      <formula>0</formula>
    </cfRule>
  </conditionalFormatting>
  <conditionalFormatting sqref="C34">
    <cfRule type="cellIs" dxfId="9" priority="41" operator="equal">
      <formula>0</formula>
    </cfRule>
  </conditionalFormatting>
  <conditionalFormatting sqref="C35">
    <cfRule type="cellIs" dxfId="8" priority="40" operator="equal">
      <formula>0</formula>
    </cfRule>
  </conditionalFormatting>
  <conditionalFormatting sqref="E33">
    <cfRule type="cellIs" dxfId="7" priority="39" operator="equal">
      <formula>0</formula>
    </cfRule>
  </conditionalFormatting>
  <conditionalFormatting sqref="E34">
    <cfRule type="cellIs" dxfId="6" priority="38" operator="equal">
      <formula>0</formula>
    </cfRule>
  </conditionalFormatting>
  <conditionalFormatting sqref="E35">
    <cfRule type="cellIs" dxfId="5" priority="37" operator="equal">
      <formula>0</formula>
    </cfRule>
  </conditionalFormatting>
  <conditionalFormatting sqref="C29">
    <cfRule type="cellIs" dxfId="4" priority="27" operator="equal">
      <formula>0</formula>
    </cfRule>
  </conditionalFormatting>
  <conditionalFormatting sqref="C30">
    <cfRule type="cellIs" dxfId="3" priority="25" operator="equal">
      <formula>0</formula>
    </cfRule>
  </conditionalFormatting>
  <conditionalFormatting sqref="D27">
    <cfRule type="cellIs" dxfId="2" priority="23" operator="equal">
      <formula>0</formula>
    </cfRule>
  </conditionalFormatting>
  <conditionalFormatting sqref="B48:B52">
    <cfRule type="cellIs" dxfId="1" priority="3" operator="equal">
      <formula>0</formula>
    </cfRule>
  </conditionalFormatting>
  <conditionalFormatting sqref="C52">
    <cfRule type="cellIs" dxfId="0" priority="1" operator="equal">
      <formula>0</formula>
    </cfRule>
  </conditionalFormatting>
  <dataValidations count="9">
    <dataValidation type="list" allowBlank="1" showInputMessage="1" sqref="B5">
      <formula1>IF(B7&lt;&gt;"",OFFSET(Numero1,MATCH(B7&amp;"*",Numero2,0)-1,,SUMPRODUCT((MID(Numero2,1,LEN(B7))=TEXT(B7,"0"))*1)),Numero2)</formula1>
    </dataValidation>
    <dataValidation allowBlank="1" showInputMessage="1" showErrorMessage="1" sqref="D36"/>
    <dataValidation type="list" allowBlank="1" showInputMessage="1" showErrorMessage="1" sqref="B32 D31:D32">
      <formula1>ListeGains</formula1>
    </dataValidation>
    <dataValidation type="list" allowBlank="1" showInputMessage="1" showErrorMessage="1" sqref="D25">
      <formula1>IF(D27="↑ Indiquez si départ en retraite",Retraite)</formula1>
    </dataValidation>
    <dataValidation type="list" allowBlank="1" showInputMessage="1" showErrorMessage="1" sqref="A5">
      <formula1>Liste_Agents</formula1>
    </dataValidation>
    <dataValidation allowBlank="1" showInputMessage="1" sqref="B6"/>
    <dataValidation type="list" allowBlank="1" showInputMessage="1" showErrorMessage="1" sqref="B2 D33:D35">
      <formula1>#REF!</formula1>
    </dataValidation>
    <dataValidation type="list" allowBlank="1" showInputMessage="1" showErrorMessage="1" sqref="B29:B31">
      <formula1>Absences_div</formula1>
    </dataValidation>
    <dataValidation type="list" allowBlank="1" showInputMessage="1" showErrorMessage="1" sqref="B33:B35">
      <formula1>Gains</formula1>
    </dataValidation>
  </dataValidations>
  <printOptions horizontalCentered="1" verticalCentered="1"/>
  <pageMargins left="0" right="0" top="0.35433070866141736" bottom="0.35433070866141736" header="0.31496062992125984" footer="0.31496062992125984"/>
  <pageSetup paperSize="9" scale="90" orientation="landscape" horizontalDpi="4294967295" verticalDpi="4294967295" r:id="rId1"/>
  <headerFooter alignWithMargins="0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Feuil2!$A$36:$A$37</xm:f>
          </x14:formula1>
          <xm:sqref>C49 C51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5:R85"/>
  <sheetViews>
    <sheetView workbookViewId="0">
      <selection activeCell="A28" sqref="A28"/>
    </sheetView>
  </sheetViews>
  <sheetFormatPr baseColWidth="10" defaultRowHeight="12.75" x14ac:dyDescent="0.2"/>
  <sheetData>
    <row r="5" spans="1:18" ht="30.75" thickBot="1" x14ac:dyDescent="0.25">
      <c r="A5" s="66" t="s">
        <v>0</v>
      </c>
      <c r="B5" s="67"/>
      <c r="C5" s="67" t="s">
        <v>1</v>
      </c>
      <c r="D5" s="67" t="s">
        <v>2</v>
      </c>
      <c r="E5" s="67" t="s">
        <v>3</v>
      </c>
      <c r="F5" s="67" t="s">
        <v>4</v>
      </c>
      <c r="G5" s="67" t="s">
        <v>5</v>
      </c>
      <c r="H5" s="67" t="s">
        <v>6</v>
      </c>
      <c r="I5" s="67" t="s">
        <v>7</v>
      </c>
      <c r="J5" s="67" t="s">
        <v>8</v>
      </c>
      <c r="K5" s="68" t="s">
        <v>9</v>
      </c>
      <c r="L5" s="69" t="s">
        <v>10</v>
      </c>
      <c r="M5" s="70" t="s">
        <v>11</v>
      </c>
      <c r="N5" s="70" t="s">
        <v>12</v>
      </c>
    </row>
    <row r="6" spans="1:18" ht="15" x14ac:dyDescent="0.25">
      <c r="A6" s="71">
        <v>342</v>
      </c>
      <c r="B6" s="72"/>
      <c r="C6" s="73" t="s">
        <v>30</v>
      </c>
      <c r="D6" s="73" t="s">
        <v>14</v>
      </c>
      <c r="E6" s="81" t="str">
        <f t="shared" ref="E6:E20" si="0">CONCATENATE(C6," ",D6)</f>
        <v>ANNA CORINNE</v>
      </c>
      <c r="F6" s="73">
        <v>21</v>
      </c>
      <c r="G6" s="73"/>
      <c r="H6" s="75" t="s">
        <v>87</v>
      </c>
      <c r="I6" s="75" t="s">
        <v>95</v>
      </c>
      <c r="J6" s="75"/>
      <c r="K6" s="76"/>
      <c r="L6" s="129">
        <v>99971</v>
      </c>
      <c r="M6" s="84" t="s">
        <v>91</v>
      </c>
      <c r="N6" s="73" t="s">
        <v>45</v>
      </c>
      <c r="R6" t="s">
        <v>48</v>
      </c>
    </row>
    <row r="7" spans="1:18" ht="15" x14ac:dyDescent="0.25">
      <c r="A7" s="71">
        <v>147</v>
      </c>
      <c r="B7" s="72"/>
      <c r="C7" s="73" t="s">
        <v>31</v>
      </c>
      <c r="D7" s="73" t="s">
        <v>15</v>
      </c>
      <c r="E7" s="78" t="str">
        <f t="shared" si="0"/>
        <v>ANNO THIERRY</v>
      </c>
      <c r="F7" s="73">
        <v>139</v>
      </c>
      <c r="G7" s="73"/>
      <c r="H7" s="79" t="s">
        <v>88</v>
      </c>
      <c r="I7" s="79" t="s">
        <v>96</v>
      </c>
      <c r="J7" s="79"/>
      <c r="K7" s="80"/>
      <c r="L7" s="77">
        <v>99974</v>
      </c>
      <c r="M7" s="100" t="s">
        <v>86</v>
      </c>
      <c r="N7" s="73" t="s">
        <v>44</v>
      </c>
      <c r="R7" t="s">
        <v>49</v>
      </c>
    </row>
    <row r="8" spans="1:18" ht="15" x14ac:dyDescent="0.25">
      <c r="A8" s="71">
        <v>896</v>
      </c>
      <c r="B8" s="72"/>
      <c r="C8" s="73" t="s">
        <v>34</v>
      </c>
      <c r="D8" s="73" t="s">
        <v>33</v>
      </c>
      <c r="E8" s="78" t="str">
        <f t="shared" si="0"/>
        <v>ATTO FLORENCE</v>
      </c>
      <c r="F8" s="73">
        <v>4</v>
      </c>
      <c r="G8" s="73"/>
      <c r="H8" s="79" t="s">
        <v>87</v>
      </c>
      <c r="I8" s="79" t="s">
        <v>94</v>
      </c>
      <c r="J8" s="79"/>
      <c r="K8" s="80"/>
      <c r="L8" s="85">
        <v>99971</v>
      </c>
      <c r="M8" s="82" t="s">
        <v>91</v>
      </c>
      <c r="N8" s="73" t="s">
        <v>46</v>
      </c>
      <c r="R8" t="s">
        <v>50</v>
      </c>
    </row>
    <row r="9" spans="1:18" ht="15" x14ac:dyDescent="0.25">
      <c r="A9" s="71">
        <v>365</v>
      </c>
      <c r="B9" s="72"/>
      <c r="C9" s="73" t="s">
        <v>36</v>
      </c>
      <c r="D9" s="73" t="s">
        <v>18</v>
      </c>
      <c r="E9" s="81" t="str">
        <f t="shared" si="0"/>
        <v>AURE VALERIE</v>
      </c>
      <c r="F9" s="73">
        <v>28</v>
      </c>
      <c r="G9" s="73"/>
      <c r="H9" s="79" t="s">
        <v>87</v>
      </c>
      <c r="I9" s="79" t="s">
        <v>103</v>
      </c>
      <c r="J9" s="79"/>
      <c r="K9" s="80"/>
      <c r="L9" s="77">
        <v>99988</v>
      </c>
      <c r="M9" s="100" t="s">
        <v>104</v>
      </c>
      <c r="N9" s="73" t="s">
        <v>45</v>
      </c>
      <c r="R9" t="s">
        <v>51</v>
      </c>
    </row>
    <row r="10" spans="1:18" ht="15" x14ac:dyDescent="0.25">
      <c r="A10" s="83">
        <v>654</v>
      </c>
      <c r="B10" s="124"/>
      <c r="C10" s="84" t="s">
        <v>41</v>
      </c>
      <c r="D10" s="84" t="s">
        <v>24</v>
      </c>
      <c r="E10" s="78" t="str">
        <f t="shared" si="0"/>
        <v>BARI JULIETTE</v>
      </c>
      <c r="F10" s="127">
        <v>9</v>
      </c>
      <c r="G10" s="84"/>
      <c r="H10" s="79" t="s">
        <v>87</v>
      </c>
      <c r="I10" s="79" t="s">
        <v>90</v>
      </c>
      <c r="J10" s="79"/>
      <c r="K10" s="80"/>
      <c r="L10" s="129">
        <v>99971</v>
      </c>
      <c r="M10" s="84" t="s">
        <v>91</v>
      </c>
      <c r="N10" s="84" t="s">
        <v>47</v>
      </c>
      <c r="R10" t="s">
        <v>52</v>
      </c>
    </row>
    <row r="11" spans="1:18" ht="15" x14ac:dyDescent="0.25">
      <c r="A11" s="71">
        <v>475</v>
      </c>
      <c r="B11" s="72"/>
      <c r="C11" s="73" t="s">
        <v>32</v>
      </c>
      <c r="D11" s="73" t="s">
        <v>13</v>
      </c>
      <c r="E11" s="81" t="str">
        <f t="shared" si="0"/>
        <v>BIBI BERENGERE</v>
      </c>
      <c r="F11" s="73">
        <v>8</v>
      </c>
      <c r="G11" s="73"/>
      <c r="H11" s="79" t="s">
        <v>87</v>
      </c>
      <c r="I11" s="79" t="s">
        <v>97</v>
      </c>
      <c r="J11" s="79"/>
      <c r="K11" s="80"/>
      <c r="L11" s="130">
        <v>99986</v>
      </c>
      <c r="M11" s="131" t="s">
        <v>98</v>
      </c>
      <c r="N11" s="73" t="s">
        <v>43</v>
      </c>
      <c r="R11" t="s">
        <v>53</v>
      </c>
    </row>
    <row r="12" spans="1:18" ht="15" x14ac:dyDescent="0.25">
      <c r="A12" s="83">
        <v>125</v>
      </c>
      <c r="B12" s="124"/>
      <c r="C12" s="84" t="s">
        <v>42</v>
      </c>
      <c r="D12" s="84" t="s">
        <v>25</v>
      </c>
      <c r="E12" s="81" t="str">
        <f t="shared" si="0"/>
        <v>CAVE CATHERINE</v>
      </c>
      <c r="F12" s="127">
        <v>14</v>
      </c>
      <c r="G12" s="84"/>
      <c r="H12" s="79" t="s">
        <v>81</v>
      </c>
      <c r="I12" s="79" t="s">
        <v>89</v>
      </c>
      <c r="J12" s="79"/>
      <c r="K12" s="80"/>
      <c r="L12" s="77">
        <v>99999</v>
      </c>
      <c r="M12" s="100" t="s">
        <v>83</v>
      </c>
      <c r="N12" s="84" t="s">
        <v>43</v>
      </c>
      <c r="R12" t="s">
        <v>54</v>
      </c>
    </row>
    <row r="13" spans="1:18" ht="15" x14ac:dyDescent="0.25">
      <c r="A13" s="83">
        <v>555</v>
      </c>
      <c r="B13" s="124"/>
      <c r="C13" s="84" t="s">
        <v>39</v>
      </c>
      <c r="D13" s="84" t="s">
        <v>22</v>
      </c>
      <c r="E13" s="78" t="str">
        <f t="shared" si="0"/>
        <v>FAFE AUDREY</v>
      </c>
      <c r="F13" s="127">
        <v>6</v>
      </c>
      <c r="G13" s="84"/>
      <c r="H13" s="79" t="s">
        <v>87</v>
      </c>
      <c r="I13" s="79" t="s">
        <v>92</v>
      </c>
      <c r="J13" s="79"/>
      <c r="K13" s="80"/>
      <c r="L13" s="129">
        <v>99971</v>
      </c>
      <c r="M13" s="84" t="s">
        <v>91</v>
      </c>
      <c r="N13" s="84" t="s">
        <v>43</v>
      </c>
      <c r="R13" t="s">
        <v>55</v>
      </c>
    </row>
    <row r="14" spans="1:18" ht="15" x14ac:dyDescent="0.25">
      <c r="A14" s="71">
        <v>222</v>
      </c>
      <c r="B14" s="72"/>
      <c r="C14" s="73" t="s">
        <v>38</v>
      </c>
      <c r="D14" s="73" t="s">
        <v>20</v>
      </c>
      <c r="E14" s="81" t="str">
        <f t="shared" si="0"/>
        <v>LUPI FABRICE</v>
      </c>
      <c r="F14" s="73">
        <v>1</v>
      </c>
      <c r="G14" s="73"/>
      <c r="H14" s="79" t="s">
        <v>87</v>
      </c>
      <c r="I14" s="79" t="s">
        <v>93</v>
      </c>
      <c r="J14" s="79"/>
      <c r="K14" s="80"/>
      <c r="L14" s="129">
        <v>99971</v>
      </c>
      <c r="M14" s="84" t="s">
        <v>91</v>
      </c>
      <c r="N14" s="73" t="s">
        <v>21</v>
      </c>
      <c r="R14" t="s">
        <v>56</v>
      </c>
    </row>
    <row r="15" spans="1:18" ht="15" x14ac:dyDescent="0.25">
      <c r="A15" s="83">
        <v>999</v>
      </c>
      <c r="B15" s="124"/>
      <c r="C15" s="84" t="s">
        <v>40</v>
      </c>
      <c r="D15" s="84" t="s">
        <v>23</v>
      </c>
      <c r="E15" s="81" t="str">
        <f t="shared" si="0"/>
        <v>MOJU COLETTE</v>
      </c>
      <c r="F15" s="127">
        <v>4</v>
      </c>
      <c r="G15" s="84"/>
      <c r="H15" s="79" t="s">
        <v>87</v>
      </c>
      <c r="I15" s="79" t="s">
        <v>102</v>
      </c>
      <c r="J15" s="79"/>
      <c r="K15" s="80"/>
      <c r="L15" s="77">
        <v>99922</v>
      </c>
      <c r="M15" s="100" t="s">
        <v>100</v>
      </c>
      <c r="N15" s="84" t="s">
        <v>43</v>
      </c>
      <c r="R15" t="s">
        <v>57</v>
      </c>
    </row>
    <row r="16" spans="1:18" ht="15" x14ac:dyDescent="0.25">
      <c r="A16" s="71">
        <v>547</v>
      </c>
      <c r="B16" s="72"/>
      <c r="C16" s="73" t="s">
        <v>35</v>
      </c>
      <c r="D16" s="73" t="s">
        <v>16</v>
      </c>
      <c r="E16" s="81" t="str">
        <f t="shared" si="0"/>
        <v>POLI AURELIE</v>
      </c>
      <c r="F16" s="73">
        <v>741</v>
      </c>
      <c r="G16" s="73"/>
      <c r="H16" s="79" t="s">
        <v>87</v>
      </c>
      <c r="I16" s="79" t="s">
        <v>99</v>
      </c>
      <c r="J16" s="79"/>
      <c r="K16" s="80"/>
      <c r="L16" s="130">
        <v>99922</v>
      </c>
      <c r="M16" s="131" t="s">
        <v>100</v>
      </c>
      <c r="N16" s="73" t="s">
        <v>43</v>
      </c>
      <c r="R16" t="s">
        <v>58</v>
      </c>
    </row>
    <row r="17" spans="1:18" ht="15" x14ac:dyDescent="0.25">
      <c r="A17" s="123">
        <v>222</v>
      </c>
      <c r="B17" s="125"/>
      <c r="C17" s="126" t="s">
        <v>35</v>
      </c>
      <c r="D17" s="126" t="s">
        <v>17</v>
      </c>
      <c r="E17" s="78" t="str">
        <f t="shared" si="0"/>
        <v>POLI VANESSA</v>
      </c>
      <c r="F17" s="128">
        <v>11</v>
      </c>
      <c r="G17" s="73"/>
      <c r="H17" s="79" t="s">
        <v>81</v>
      </c>
      <c r="I17" s="79" t="s">
        <v>82</v>
      </c>
      <c r="J17" s="79"/>
      <c r="K17" s="80"/>
      <c r="L17" s="130">
        <v>99999</v>
      </c>
      <c r="M17" s="131" t="s">
        <v>83</v>
      </c>
      <c r="N17" s="126" t="s">
        <v>44</v>
      </c>
      <c r="R17" t="s">
        <v>59</v>
      </c>
    </row>
    <row r="18" spans="1:18" ht="15" x14ac:dyDescent="0.25">
      <c r="A18" s="123">
        <v>221</v>
      </c>
      <c r="B18" s="125"/>
      <c r="C18" s="126" t="s">
        <v>28</v>
      </c>
      <c r="D18" s="126" t="s">
        <v>29</v>
      </c>
      <c r="E18" s="78" t="str">
        <f t="shared" si="0"/>
        <v>TATA BEATRICE</v>
      </c>
      <c r="F18" s="128">
        <v>145</v>
      </c>
      <c r="G18" s="73"/>
      <c r="H18" s="79" t="s">
        <v>84</v>
      </c>
      <c r="I18" s="79" t="s">
        <v>85</v>
      </c>
      <c r="J18" s="79"/>
      <c r="K18" s="80"/>
      <c r="L18" s="77">
        <v>99974</v>
      </c>
      <c r="M18" s="100" t="s">
        <v>86</v>
      </c>
      <c r="N18" s="126" t="s">
        <v>44</v>
      </c>
      <c r="R18" t="s">
        <v>60</v>
      </c>
    </row>
    <row r="19" spans="1:18" ht="15" x14ac:dyDescent="0.25">
      <c r="A19" s="123">
        <v>150</v>
      </c>
      <c r="B19" s="125"/>
      <c r="C19" s="126" t="s">
        <v>26</v>
      </c>
      <c r="D19" s="126" t="s">
        <v>27</v>
      </c>
      <c r="E19" s="74" t="str">
        <f t="shared" si="0"/>
        <v>TITI MAURICE</v>
      </c>
      <c r="F19" s="128">
        <v>12</v>
      </c>
      <c r="G19" s="73"/>
      <c r="H19" s="79" t="s">
        <v>81</v>
      </c>
      <c r="I19" s="79" t="s">
        <v>82</v>
      </c>
      <c r="J19" s="79"/>
      <c r="K19" s="80"/>
      <c r="L19" s="130">
        <v>99999</v>
      </c>
      <c r="M19" s="131" t="s">
        <v>83</v>
      </c>
      <c r="N19" s="126" t="s">
        <v>43</v>
      </c>
      <c r="R19" t="s">
        <v>61</v>
      </c>
    </row>
    <row r="20" spans="1:18" ht="15" x14ac:dyDescent="0.25">
      <c r="A20" s="123">
        <v>477</v>
      </c>
      <c r="B20" s="125"/>
      <c r="C20" s="126" t="s">
        <v>37</v>
      </c>
      <c r="D20" s="126" t="s">
        <v>19</v>
      </c>
      <c r="E20" s="78" t="str">
        <f t="shared" si="0"/>
        <v>ZARE SOPHIE</v>
      </c>
      <c r="F20" s="128">
        <v>2</v>
      </c>
      <c r="G20" s="73"/>
      <c r="H20" s="79" t="s">
        <v>88</v>
      </c>
      <c r="I20" s="79" t="s">
        <v>101</v>
      </c>
      <c r="J20" s="79"/>
      <c r="K20" s="80"/>
      <c r="L20" s="77">
        <v>99922</v>
      </c>
      <c r="M20" s="100" t="s">
        <v>100</v>
      </c>
      <c r="N20" s="126" t="s">
        <v>44</v>
      </c>
      <c r="R20" t="s">
        <v>62</v>
      </c>
    </row>
    <row r="28" spans="1:18" x14ac:dyDescent="0.2">
      <c r="A28" t="s">
        <v>124</v>
      </c>
    </row>
    <row r="29" spans="1:18" x14ac:dyDescent="0.2">
      <c r="A29" t="s">
        <v>123</v>
      </c>
    </row>
    <row r="30" spans="1:18" x14ac:dyDescent="0.2">
      <c r="A30" s="14" t="s">
        <v>105</v>
      </c>
      <c r="B30" t="s">
        <v>109</v>
      </c>
    </row>
    <row r="31" spans="1:18" x14ac:dyDescent="0.2">
      <c r="A31" s="14" t="s">
        <v>106</v>
      </c>
      <c r="B31" t="s">
        <v>110</v>
      </c>
    </row>
    <row r="32" spans="1:18" x14ac:dyDescent="0.2">
      <c r="A32" s="14" t="s">
        <v>107</v>
      </c>
      <c r="B32" t="s">
        <v>111</v>
      </c>
    </row>
    <row r="33" spans="1:2" x14ac:dyDescent="0.2">
      <c r="A33" s="14" t="s">
        <v>108</v>
      </c>
      <c r="B33" t="s">
        <v>112</v>
      </c>
    </row>
    <row r="36" spans="1:2" x14ac:dyDescent="0.2">
      <c r="A36" s="14" t="s">
        <v>121</v>
      </c>
    </row>
    <row r="37" spans="1:2" x14ac:dyDescent="0.2">
      <c r="A37" s="14" t="s">
        <v>122</v>
      </c>
    </row>
    <row r="73" spans="7:7" x14ac:dyDescent="0.2">
      <c r="G73">
        <v>14</v>
      </c>
    </row>
    <row r="78" spans="7:7" x14ac:dyDescent="0.2">
      <c r="G78">
        <v>25</v>
      </c>
    </row>
    <row r="84" spans="7:7" x14ac:dyDescent="0.2">
      <c r="G84">
        <v>17</v>
      </c>
    </row>
    <row r="85" spans="7:7" x14ac:dyDescent="0.2">
      <c r="G85">
        <v>9</v>
      </c>
    </row>
  </sheetData>
  <sortState ref="A6:N20">
    <sortCondition ref="C6:C20"/>
  </sortState>
  <dataValidations disablePrompts="1" count="1">
    <dataValidation type="list" allowBlank="1" showInputMessage="1" showErrorMessage="1" sqref="E5">
      <formula1>"Nom-Prénom"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Infos à renseigner</vt:lpstr>
      <vt:lpstr>Feuil2</vt:lpstr>
      <vt:lpstr>Absences_div</vt:lpstr>
      <vt:lpstr>Gains</vt:lpstr>
      <vt:lpstr>Numero1</vt:lpstr>
      <vt:lpstr>Numero3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MOYAUX-71665</cp:lastModifiedBy>
  <cp:lastPrinted>2013-12-31T08:40:46Z</cp:lastPrinted>
  <dcterms:created xsi:type="dcterms:W3CDTF">1996-10-21T11:03:58Z</dcterms:created>
  <dcterms:modified xsi:type="dcterms:W3CDTF">2014-05-14T08:20:11Z</dcterms:modified>
</cp:coreProperties>
</file>