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9180" windowHeight="4500"/>
  </bookViews>
  <sheets>
    <sheet name="Infos à renseigner" sheetId="1" r:id="rId1"/>
    <sheet name="Feuil2" sheetId="2" r:id="rId2"/>
  </sheets>
  <definedNames>
    <definedName name="Absences_div">Feuil2!$A$30:$A$33</definedName>
    <definedName name="Gains">Feuil2!$B$30:$B$33</definedName>
    <definedName name="Numero1">Feuil2!$E$6</definedName>
    <definedName name="Numero2">OFFSET(Numero1,0,0,COUNTA(Numero3)-1,1)</definedName>
    <definedName name="Numero3">Feuil2!$E$6:$E$20</definedName>
  </definedNames>
  <calcPr calcId="145621"/>
</workbook>
</file>

<file path=xl/calcChain.xml><?xml version="1.0" encoding="utf-8"?>
<calcChain xmlns="http://schemas.openxmlformats.org/spreadsheetml/2006/main">
  <c r="C30" i="1" l="1"/>
  <c r="C29" i="1"/>
  <c r="L35" i="1"/>
  <c r="L34" i="1"/>
  <c r="L33" i="1"/>
  <c r="L32" i="1"/>
  <c r="L31" i="1"/>
  <c r="L30" i="1"/>
  <c r="L29" i="1"/>
  <c r="B7" i="1" l="1"/>
  <c r="E12" i="2"/>
  <c r="E10" i="2"/>
  <c r="E15" i="2"/>
  <c r="E13" i="2"/>
  <c r="E14" i="2"/>
  <c r="E20" i="2"/>
  <c r="E9" i="2"/>
  <c r="E17" i="2"/>
  <c r="E16" i="2"/>
  <c r="E8" i="2"/>
  <c r="E11" i="2"/>
  <c r="E7" i="2"/>
  <c r="E6" i="2"/>
  <c r="E18" i="2"/>
  <c r="E19" i="2"/>
  <c r="B9" i="1" l="1"/>
  <c r="B8" i="1"/>
  <c r="B15" i="1"/>
  <c r="B3" i="1"/>
  <c r="M35" i="1"/>
  <c r="M34" i="1"/>
  <c r="M33" i="1"/>
  <c r="M32" i="1"/>
  <c r="M31" i="1"/>
  <c r="M30" i="1"/>
  <c r="M29" i="1"/>
</calcChain>
</file>

<file path=xl/sharedStrings.xml><?xml version="1.0" encoding="utf-8"?>
<sst xmlns="http://schemas.openxmlformats.org/spreadsheetml/2006/main" count="156" uniqueCount="115">
  <si>
    <t>N° Agent</t>
  </si>
  <si>
    <t>Nom</t>
  </si>
  <si>
    <t>Prénom</t>
  </si>
  <si>
    <t>Nom-Prénom</t>
  </si>
  <si>
    <t>N°</t>
  </si>
  <si>
    <t>Cplt N°</t>
  </si>
  <si>
    <t>Type voie</t>
  </si>
  <si>
    <t>Nom voie</t>
  </si>
  <si>
    <t>Cplt 1</t>
  </si>
  <si>
    <t>Cplt 2</t>
  </si>
  <si>
    <t>Code Postal</t>
  </si>
  <si>
    <t>Ville</t>
  </si>
  <si>
    <t>Emploi</t>
  </si>
  <si>
    <t>BERENGERE</t>
  </si>
  <si>
    <t>CORINNE</t>
  </si>
  <si>
    <t>THIERRY</t>
  </si>
  <si>
    <t>AURELIE</t>
  </si>
  <si>
    <t>VANESSA</t>
  </si>
  <si>
    <t>VALERIE</t>
  </si>
  <si>
    <t>SOPHIE</t>
  </si>
  <si>
    <t>FABRICE</t>
  </si>
  <si>
    <t xml:space="preserve">COMPTABLE                     </t>
  </si>
  <si>
    <t>AUDREY</t>
  </si>
  <si>
    <t>COLETTE</t>
  </si>
  <si>
    <t>JULIETTE</t>
  </si>
  <si>
    <t>CATHERINE</t>
  </si>
  <si>
    <t>TITI</t>
  </si>
  <si>
    <t>MAURICE</t>
  </si>
  <si>
    <t>TATA</t>
  </si>
  <si>
    <t>BEATRICE</t>
  </si>
  <si>
    <t>ANNA</t>
  </si>
  <si>
    <t>ANNO</t>
  </si>
  <si>
    <t>BIBI</t>
  </si>
  <si>
    <t>FLORENCE</t>
  </si>
  <si>
    <t>ATTO</t>
  </si>
  <si>
    <t>POLI</t>
  </si>
  <si>
    <t>AURE</t>
  </si>
  <si>
    <t>ZARE</t>
  </si>
  <si>
    <t>LUPI</t>
  </si>
  <si>
    <t>FAFE</t>
  </si>
  <si>
    <t>MOJU</t>
  </si>
  <si>
    <t>BARI</t>
  </si>
  <si>
    <t>CAVE</t>
  </si>
  <si>
    <t>OPERATEUR</t>
  </si>
  <si>
    <t>TECHNICIEN</t>
  </si>
  <si>
    <t>RESPONSABLE DE SERVICE</t>
  </si>
  <si>
    <t>SECRETAIRE</t>
  </si>
  <si>
    <t>DIRECTRICE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</si>
  <si>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</si>
  <si>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</si>
  <si>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</si>
  <si>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</si>
  <si>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</si>
  <si>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</si>
  <si>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</si>
  <si>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</si>
  <si>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</si>
  <si>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</si>
  <si>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</si>
  <si>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</si>
  <si>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</si>
  <si>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</si>
  <si>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</si>
  <si>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Mois de Paie</t>
  </si>
  <si>
    <t>Code Service</t>
  </si>
  <si>
    <t>Nom/Prénom</t>
  </si>
  <si>
    <t>Adresse</t>
  </si>
  <si>
    <t>Code Postal + Ville</t>
  </si>
  <si>
    <t>Domiciliation bancaire</t>
  </si>
  <si>
    <t>Présence</t>
  </si>
  <si>
    <t>Temps de travail</t>
  </si>
  <si>
    <t>Catégorie</t>
  </si>
  <si>
    <t>Coefficient</t>
  </si>
  <si>
    <t>Points d'ancienneté</t>
  </si>
  <si>
    <t>Points au choix</t>
  </si>
  <si>
    <t>Date d'entrée dans l'entreprise</t>
  </si>
  <si>
    <t>Titres-restaurant</t>
  </si>
  <si>
    <t>Prime annuelle</t>
  </si>
  <si>
    <t>Absences diverses</t>
  </si>
  <si>
    <t>Congés payés</t>
  </si>
  <si>
    <t>Gains</t>
  </si>
  <si>
    <t>Route</t>
  </si>
  <si>
    <t>Du Midi</t>
  </si>
  <si>
    <t>VILLAZIO</t>
  </si>
  <si>
    <t>Boulevard</t>
  </si>
  <si>
    <t>de la Liberté</t>
  </si>
  <si>
    <t>BOULU</t>
  </si>
  <si>
    <t>Rue</t>
  </si>
  <si>
    <t>Avenue</t>
  </si>
  <si>
    <t>des Aigles</t>
  </si>
  <si>
    <t>de la république</t>
  </si>
  <si>
    <t>LOUZAC</t>
  </si>
  <si>
    <t>Victor Hugo</t>
  </si>
  <si>
    <t>Jean Jaurès</t>
  </si>
  <si>
    <t>Marie Curie</t>
  </si>
  <si>
    <t>de la mairie</t>
  </si>
  <si>
    <t>de la grande armée</t>
  </si>
  <si>
    <t>Grande</t>
  </si>
  <si>
    <t>ALLICE</t>
  </si>
  <si>
    <t>du Port</t>
  </si>
  <si>
    <t>NAHUN</t>
  </si>
  <si>
    <t>des Chênes</t>
  </si>
  <si>
    <t>du Lac</t>
  </si>
  <si>
    <t>du 8 mai 1945</t>
  </si>
  <si>
    <t>CALIGUE</t>
  </si>
  <si>
    <t>Code 110</t>
  </si>
  <si>
    <t>Code 121</t>
  </si>
  <si>
    <t>Code 232</t>
  </si>
  <si>
    <t>Code 444</t>
  </si>
  <si>
    <t>Code 618</t>
  </si>
  <si>
    <t>Code 619</t>
  </si>
  <si>
    <t>Code 620</t>
  </si>
  <si>
    <t>Code 621</t>
  </si>
  <si>
    <t>620</t>
  </si>
  <si>
    <t>TATA BEATRICE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</si>
</sst>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#,##0.00\ &quot;€&quot;;\-#,##0.00\ &quot;€&quot;"/>
    <numFmt numFmtId="164" formatCode="#,##0.00\ &quot;€&quot;"/>
    <numFmt numFmtId="165" formatCode="[h]:mm:ss;@"/>
    <numFmt numFmtId="166" formatCode="[$-40C]mmmm\-yy;@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#,##0.00000\ &quot;€&quot;"/>
    <numFmt numFmtId="169" formatCode="#,##0.00\ _€"/>
    <numFmt numFmtId="170" formatCode="??/??"/>
    <numFmt numFmtId="171" formatCode="0000"/>
    <numFmt numFmtId="172" formatCode="0000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auto="1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medium">
        <color theme="6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3366FF"/>
      </left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 style="medium">
        <color rgb="FF3366FF"/>
      </right>
      <top style="medium">
        <color rgb="FF3366FF"/>
      </top>
      <bottom style="thin">
        <color rgb="FF3366FF"/>
      </bottom>
      <diagonal/>
    </border>
    <border>
      <left style="medium">
        <color rgb="FF3366FF"/>
      </left>
      <right style="medium">
        <color rgb="FF3366FF"/>
      </right>
      <top/>
      <bottom style="thin">
        <color rgb="FF3366FF"/>
      </bottom>
      <diagonal/>
    </border>
    <border>
      <left style="medium">
        <color rgb="FF3366FF"/>
      </left>
      <right style="medium">
        <color rgb="FF3366FF"/>
      </right>
      <top style="thin">
        <color rgb="FF3366FF"/>
      </top>
      <bottom style="medium">
        <color rgb="FF3366FF"/>
      </bottom>
      <diagonal/>
    </border>
    <border>
      <left style="medium">
        <color rgb="FF3366FF"/>
      </left>
      <right style="medium">
        <color rgb="FF3366FF"/>
      </right>
      <top/>
      <bottom/>
      <diagonal/>
    </border>
    <border>
      <left style="medium">
        <color rgb="FF3366FF"/>
      </left>
      <right style="medium">
        <color rgb="FF3366FF"/>
      </right>
      <top style="thin">
        <color rgb="FF3366FF"/>
      </top>
      <bottom style="thin">
        <color rgb="FF3366FF"/>
      </bottom>
      <diagonal/>
    </border>
  </borders>
  <cellStyleXfs count="46">
    <xf numFmtId="0" fontId="0" fillId="0" borderId="0"/>
    <xf numFmtId="0" fontId="9" fillId="0" borderId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11" applyNumberFormat="0" applyAlignment="0" applyProtection="0"/>
    <xf numFmtId="0" fontId="21" fillId="8" borderId="12" applyNumberFormat="0" applyAlignment="0" applyProtection="0"/>
    <xf numFmtId="0" fontId="22" fillId="8" borderId="11" applyNumberFormat="0" applyAlignment="0" applyProtection="0"/>
    <xf numFmtId="0" fontId="23" fillId="0" borderId="13" applyNumberFormat="0" applyFill="0" applyAlignment="0" applyProtection="0"/>
    <xf numFmtId="0" fontId="24" fillId="9" borderId="1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8" fillId="34" borderId="0" applyNumberFormat="0" applyBorder="0" applyAlignment="0" applyProtection="0"/>
    <xf numFmtId="0" fontId="4" fillId="0" borderId="0"/>
    <xf numFmtId="0" fontId="4" fillId="10" borderId="15" applyNumberFormat="0" applyFont="0" applyAlignment="0" applyProtection="0"/>
    <xf numFmtId="0" fontId="3" fillId="0" borderId="0"/>
    <xf numFmtId="0" fontId="5" fillId="0" borderId="0"/>
  </cellStyleXfs>
  <cellXfs count="13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ill="1" applyBorder="1"/>
    <xf numFmtId="164" fontId="7" fillId="0" borderId="0" xfId="0" quotePrefix="1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/>
    <xf numFmtId="0" fontId="7" fillId="0" borderId="0" xfId="0" applyFont="1" applyFill="1"/>
    <xf numFmtId="0" fontId="0" fillId="0" borderId="0" xfId="0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horizontal="center"/>
    </xf>
    <xf numFmtId="49" fontId="7" fillId="0" borderId="6" xfId="0" quotePrefix="1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0" xfId="0" quotePrefix="1"/>
    <xf numFmtId="0" fontId="5" fillId="0" borderId="0" xfId="0" applyFont="1" applyFill="1"/>
    <xf numFmtId="165" fontId="0" fillId="0" borderId="0" xfId="0" applyNumberFormat="1" applyFill="1" applyBorder="1"/>
    <xf numFmtId="2" fontId="11" fillId="0" borderId="0" xfId="0" applyNumberFormat="1" applyFont="1"/>
    <xf numFmtId="164" fontId="5" fillId="0" borderId="0" xfId="0" applyNumberFormat="1" applyFont="1" applyFill="1" applyBorder="1" applyAlignment="1">
      <alignment vertical="center"/>
    </xf>
    <xf numFmtId="0" fontId="10" fillId="0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5" fillId="0" borderId="0" xfId="0" quotePrefix="1" applyNumberFormat="1" applyFont="1" applyFill="1"/>
    <xf numFmtId="164" fontId="5" fillId="0" borderId="0" xfId="0" quotePrefix="1" applyNumberFormat="1" applyFont="1"/>
    <xf numFmtId="0" fontId="30" fillId="0" borderId="0" xfId="0" applyFont="1" applyFill="1" applyBorder="1"/>
    <xf numFmtId="0" fontId="29" fillId="0" borderId="0" xfId="0" applyFont="1" applyFill="1" applyBorder="1"/>
    <xf numFmtId="2" fontId="5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5" fillId="2" borderId="18" xfId="0" applyFont="1" applyFill="1" applyBorder="1" applyAlignment="1" applyProtection="1">
      <alignment vertical="center"/>
      <protection locked="0"/>
    </xf>
    <xf numFmtId="49" fontId="0" fillId="2" borderId="5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171" fontId="0" fillId="0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NumberFormat="1" applyBorder="1" applyAlignment="1" applyProtection="1">
      <alignment horizontal="center" vertical="center" wrapText="1"/>
      <protection hidden="1"/>
    </xf>
    <xf numFmtId="2" fontId="7" fillId="3" borderId="1" xfId="0" quotePrefix="1" applyNumberFormat="1" applyFont="1" applyFill="1" applyBorder="1" applyAlignment="1" applyProtection="1">
      <alignment horizontal="center" vertical="center"/>
      <protection hidden="1"/>
    </xf>
    <xf numFmtId="167" fontId="0" fillId="0" borderId="1" xfId="0" applyNumberForma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14" fontId="0" fillId="0" borderId="1" xfId="0" applyNumberFormat="1" applyBorder="1" applyAlignment="1" applyProtection="1">
      <alignment horizontal="center" vertical="center" wrapText="1"/>
      <protection hidden="1"/>
    </xf>
    <xf numFmtId="0" fontId="6" fillId="0" borderId="0" xfId="0" applyFont="1" applyFill="1" applyAlignment="1" applyProtection="1">
      <alignment horizontal="center" vertical="top"/>
      <protection hidden="1"/>
    </xf>
    <xf numFmtId="0" fontId="7" fillId="0" borderId="1" xfId="0" quotePrefix="1" applyFont="1" applyFill="1" applyBorder="1" applyAlignment="1" applyProtection="1">
      <alignment horizontal="left" vertical="center"/>
      <protection hidden="1"/>
    </xf>
    <xf numFmtId="164" fontId="8" fillId="3" borderId="1" xfId="0" quotePrefix="1" applyNumberFormat="1" applyFont="1" applyFill="1" applyBorder="1" applyAlignment="1" applyProtection="1">
      <alignment horizontal="center" vertical="center"/>
      <protection hidden="1"/>
    </xf>
    <xf numFmtId="166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9" xfId="0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/>
    <xf numFmtId="164" fontId="6" fillId="35" borderId="4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 applyProtection="1">
      <alignment horizontal="center"/>
      <protection locked="0" hidden="1"/>
    </xf>
    <xf numFmtId="164" fontId="6" fillId="36" borderId="20" xfId="0" applyNumberFormat="1" applyFont="1" applyFill="1" applyBorder="1" applyAlignment="1">
      <alignment horizontal="center" vertical="center"/>
    </xf>
    <xf numFmtId="164" fontId="6" fillId="35" borderId="3" xfId="0" quotePrefix="1" applyNumberFormat="1" applyFont="1" applyFill="1" applyBorder="1" applyAlignment="1">
      <alignment horizontal="center" vertical="center"/>
    </xf>
    <xf numFmtId="164" fontId="8" fillId="2" borderId="22" xfId="0" applyNumberFormat="1" applyFont="1" applyFill="1" applyBorder="1" applyAlignment="1" applyProtection="1">
      <alignment horizontal="center"/>
      <protection locked="0"/>
    </xf>
    <xf numFmtId="164" fontId="8" fillId="2" borderId="20" xfId="0" applyNumberFormat="1" applyFont="1" applyFill="1" applyBorder="1" applyAlignment="1" applyProtection="1">
      <alignment horizontal="center"/>
      <protection locked="0"/>
    </xf>
    <xf numFmtId="164" fontId="8" fillId="2" borderId="3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49" fontId="7" fillId="0" borderId="0" xfId="0" quotePrefix="1" applyNumberFormat="1" applyFont="1" applyFill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164" fontId="6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 applyProtection="1">
      <alignment horizontal="center"/>
      <protection locked="0" hidden="1"/>
    </xf>
    <xf numFmtId="49" fontId="0" fillId="0" borderId="0" xfId="0" applyNumberForma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0" xfId="0" applyFont="1" applyAlignment="1">
      <alignment wrapText="1"/>
    </xf>
    <xf numFmtId="7" fontId="0" fillId="0" borderId="0" xfId="0" applyNumberFormat="1"/>
    <xf numFmtId="0" fontId="27" fillId="0" borderId="23" xfId="1" applyNumberFormat="1" applyFont="1" applyBorder="1" applyAlignment="1">
      <alignment horizontal="center" vertical="center" wrapText="1"/>
    </xf>
    <xf numFmtId="0" fontId="27" fillId="0" borderId="24" xfId="1" applyNumberFormat="1" applyFont="1" applyBorder="1" applyAlignment="1">
      <alignment horizontal="center" vertical="center" wrapText="1"/>
    </xf>
    <xf numFmtId="0" fontId="27" fillId="0" borderId="25" xfId="1" applyNumberFormat="1" applyFont="1" applyBorder="1" applyAlignment="1">
      <alignment horizontal="center" vertical="center" wrapText="1"/>
    </xf>
    <xf numFmtId="172" fontId="31" fillId="37" borderId="26" xfId="1" applyNumberFormat="1" applyFont="1" applyFill="1" applyBorder="1" applyAlignment="1">
      <alignment horizontal="center" vertical="center" wrapText="1"/>
    </xf>
    <xf numFmtId="0" fontId="31" fillId="37" borderId="26" xfId="1" applyNumberFormat="1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/>
    </xf>
    <xf numFmtId="167" fontId="2" fillId="3" borderId="28" xfId="0" applyNumberFormat="1" applyFont="1" applyFill="1" applyBorder="1"/>
    <xf numFmtId="0" fontId="2" fillId="3" borderId="28" xfId="0" applyFont="1" applyFill="1" applyBorder="1"/>
    <xf numFmtId="0" fontId="32" fillId="38" borderId="28" xfId="1" applyNumberFormat="1" applyFont="1" applyFill="1" applyBorder="1" applyAlignment="1">
      <alignment horizontal="left"/>
    </xf>
    <xf numFmtId="0" fontId="32" fillId="37" borderId="29" xfId="1" applyNumberFormat="1" applyFont="1" applyFill="1" applyBorder="1" applyAlignment="1"/>
    <xf numFmtId="0" fontId="32" fillId="37" borderId="30" xfId="1" applyNumberFormat="1" applyFont="1" applyFill="1" applyBorder="1" applyAlignment="1"/>
    <xf numFmtId="172" fontId="2" fillId="3" borderId="28" xfId="0" applyNumberFormat="1" applyFont="1" applyFill="1" applyBorder="1" applyAlignment="1">
      <alignment horizontal="center"/>
    </xf>
    <xf numFmtId="0" fontId="32" fillId="0" borderId="28" xfId="1" applyNumberFormat="1" applyFont="1" applyBorder="1" applyAlignment="1"/>
    <xf numFmtId="0" fontId="32" fillId="37" borderId="28" xfId="1" applyNumberFormat="1" applyFont="1" applyFill="1" applyBorder="1" applyAlignment="1"/>
    <xf numFmtId="0" fontId="32" fillId="37" borderId="31" xfId="1" applyNumberFormat="1" applyFont="1" applyFill="1" applyBorder="1" applyAlignment="1"/>
    <xf numFmtId="0" fontId="32" fillId="38" borderId="28" xfId="1" applyNumberFormat="1" applyFont="1" applyFill="1" applyBorder="1" applyAlignment="1"/>
    <xf numFmtId="0" fontId="32" fillId="3" borderId="32" xfId="1" applyNumberFormat="1" applyFont="1" applyFill="1" applyBorder="1" applyAlignment="1"/>
    <xf numFmtId="0" fontId="32" fillId="3" borderId="27" xfId="1" applyNumberFormat="1" applyFont="1" applyFill="1" applyBorder="1" applyAlignment="1">
      <alignment horizontal="center"/>
    </xf>
    <xf numFmtId="0" fontId="32" fillId="3" borderId="28" xfId="1" applyNumberFormat="1" applyFont="1" applyFill="1" applyBorder="1" applyAlignment="1"/>
    <xf numFmtId="172" fontId="32" fillId="3" borderId="32" xfId="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5" fillId="39" borderId="33" xfId="45" applyFill="1" applyBorder="1" applyAlignment="1" applyProtection="1">
      <alignment vertical="center"/>
      <protection hidden="1"/>
    </xf>
    <xf numFmtId="0" fontId="5" fillId="39" borderId="34" xfId="45" applyFill="1" applyBorder="1" applyAlignment="1" applyProtection="1">
      <alignment vertical="center"/>
      <protection hidden="1"/>
    </xf>
    <xf numFmtId="0" fontId="5" fillId="39" borderId="35" xfId="45" applyFill="1" applyBorder="1" applyAlignment="1" applyProtection="1">
      <alignment vertical="center"/>
      <protection hidden="1"/>
    </xf>
    <xf numFmtId="0" fontId="5" fillId="39" borderId="34" xfId="45" applyFont="1" applyFill="1" applyBorder="1" applyAlignment="1" applyProtection="1">
      <alignment vertical="center"/>
      <protection hidden="1"/>
    </xf>
    <xf numFmtId="0" fontId="12" fillId="39" borderId="36" xfId="45" applyFont="1" applyFill="1" applyBorder="1" applyAlignment="1" applyProtection="1">
      <alignment vertical="center"/>
      <protection hidden="1"/>
    </xf>
    <xf numFmtId="0" fontId="5" fillId="39" borderId="37" xfId="45" applyFill="1" applyBorder="1" applyAlignment="1" applyProtection="1">
      <alignment vertical="center"/>
      <protection hidden="1"/>
    </xf>
    <xf numFmtId="0" fontId="5" fillId="39" borderId="37" xfId="45" applyFont="1" applyFill="1" applyBorder="1" applyAlignment="1" applyProtection="1">
      <alignment vertical="center" wrapText="1"/>
      <protection hidden="1"/>
    </xf>
    <xf numFmtId="0" fontId="5" fillId="40" borderId="38" xfId="45" applyFont="1" applyFill="1" applyBorder="1" applyAlignment="1" applyProtection="1">
      <alignment vertical="center"/>
      <protection hidden="1"/>
    </xf>
    <xf numFmtId="0" fontId="5" fillId="40" borderId="39" xfId="45" applyFont="1" applyFill="1" applyBorder="1" applyAlignment="1" applyProtection="1">
      <alignment vertical="center"/>
      <protection hidden="1"/>
    </xf>
    <xf numFmtId="0" fontId="5" fillId="40" borderId="40" xfId="45" applyFont="1" applyFill="1" applyBorder="1" applyAlignment="1" applyProtection="1">
      <alignment vertical="center"/>
      <protection hidden="1"/>
    </xf>
    <xf numFmtId="0" fontId="5" fillId="40" borderId="41" xfId="45" applyFont="1" applyFill="1" applyBorder="1" applyAlignment="1" applyProtection="1">
      <alignment vertical="center"/>
      <protection hidden="1"/>
    </xf>
    <xf numFmtId="0" fontId="5" fillId="40" borderId="38" xfId="45" applyFill="1" applyBorder="1" applyAlignment="1" applyProtection="1">
      <alignment vertical="center"/>
      <protection hidden="1"/>
    </xf>
    <xf numFmtId="0" fontId="5" fillId="40" borderId="42" xfId="45" applyFill="1" applyBorder="1" applyAlignment="1" applyProtection="1">
      <alignment vertical="center"/>
      <protection hidden="1"/>
    </xf>
    <xf numFmtId="0" fontId="5" fillId="40" borderId="40" xfId="45" applyFill="1" applyBorder="1" applyAlignment="1" applyProtection="1">
      <alignment vertical="center"/>
      <protection hidden="1"/>
    </xf>
    <xf numFmtId="0" fontId="1" fillId="3" borderId="28" xfId="0" applyFont="1" applyFill="1" applyBorder="1"/>
    <xf numFmtId="0" fontId="0" fillId="0" borderId="0" xfId="0" applyFill="1" applyBorder="1" applyAlignment="1" applyProtection="1">
      <alignment horizontal="center" vertical="center"/>
      <protection hidden="1"/>
    </xf>
    <xf numFmtId="169" fontId="0" fillId="0" borderId="0" xfId="0" applyNumberFormat="1" applyFill="1" applyBorder="1"/>
    <xf numFmtId="170" fontId="0" fillId="0" borderId="0" xfId="0" applyNumberFormat="1" applyFill="1" applyBorder="1"/>
    <xf numFmtId="0" fontId="5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 applyFill="1" applyBorder="1" applyAlignment="1" applyProtection="1">
      <alignment horizontal="center"/>
      <protection hidden="1"/>
    </xf>
    <xf numFmtId="22" fontId="11" fillId="0" borderId="0" xfId="0" applyNumberFormat="1" applyFont="1" applyFill="1" applyBorder="1"/>
    <xf numFmtId="46" fontId="0" fillId="0" borderId="0" xfId="0" applyNumberFormat="1" applyFill="1" applyBorder="1"/>
    <xf numFmtId="46" fontId="7" fillId="0" borderId="0" xfId="0" applyNumberFormat="1" applyFont="1" applyFill="1" applyBorder="1"/>
    <xf numFmtId="0" fontId="0" fillId="0" borderId="0" xfId="0" quotePrefix="1" applyFill="1" applyBorder="1"/>
    <xf numFmtId="170" fontId="7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168" fontId="0" fillId="0" borderId="0" xfId="0" applyNumberFormat="1" applyFill="1" applyBorder="1"/>
    <xf numFmtId="0" fontId="7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167" fontId="32" fillId="3" borderId="28" xfId="1" applyNumberFormat="1" applyFont="1" applyFill="1" applyBorder="1" applyAlignment="1">
      <alignment horizontal="center"/>
    </xf>
    <xf numFmtId="167" fontId="2" fillId="3" borderId="32" xfId="0" applyNumberFormat="1" applyFont="1" applyFill="1" applyBorder="1"/>
    <xf numFmtId="0" fontId="2" fillId="3" borderId="32" xfId="0" applyFont="1" applyFill="1" applyBorder="1"/>
    <xf numFmtId="0" fontId="32" fillId="3" borderId="28" xfId="1" applyNumberFormat="1" applyFont="1" applyFill="1" applyBorder="1" applyAlignment="1">
      <alignment horizontal="center"/>
    </xf>
    <xf numFmtId="0" fontId="2" fillId="3" borderId="27" xfId="0" applyFont="1" applyFill="1" applyBorder="1"/>
    <xf numFmtId="172" fontId="32" fillId="3" borderId="28" xfId="1" applyNumberFormat="1" applyFont="1" applyFill="1" applyBorder="1" applyAlignment="1">
      <alignment horizontal="center"/>
    </xf>
    <xf numFmtId="172" fontId="2" fillId="3" borderId="32" xfId="0" applyNumberFormat="1" applyFont="1" applyFill="1" applyBorder="1" applyAlignment="1">
      <alignment horizontal="center"/>
    </xf>
    <xf numFmtId="0" fontId="1" fillId="3" borderId="32" xfId="0" applyFont="1" applyFill="1" applyBorder="1"/>
    <xf numFmtId="0" fontId="0" fillId="0" borderId="19" xfId="0" applyBorder="1" applyAlignment="1">
      <alignment horizontal="center" vertical="center" wrapText="1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" xfId="1"/>
    <cellStyle name="Normal 3" xfId="42"/>
    <cellStyle name="Normal 4" xfId="45"/>
    <cellStyle name="Normal 5" xfId="44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18">
    <dxf>
      <font>
        <color theme="0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0"/>
      </font>
    </dxf>
    <dxf>
      <font>
        <color theme="9" tint="0.39994506668294322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3366FF"/>
      <color rgb="FFB1A0C7"/>
      <color rgb="FF9999FF"/>
      <color rgb="FFCCFFCC"/>
      <color rgb="FFFF3300"/>
      <color rgb="FFFF6699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7"/>
  <sheetViews>
    <sheetView showGridLines="0" tabSelected="1" workbookViewId="0">
      <selection activeCell="B5" sqref="B5"/>
    </sheetView>
  </sheetViews>
  <sheetFormatPr baseColWidth="10" defaultRowHeight="12.75" x14ac:dyDescent="0.2"/>
  <cols>
    <col min="1" max="1" width="20.7109375" customWidth="1"/>
    <col min="2" max="2" width="33.7109375" customWidth="1"/>
    <col min="3" max="3" width="11.7109375" bestFit="1" customWidth="1"/>
    <col min="4" max="4" width="33.7109375" customWidth="1"/>
    <col min="5" max="5" width="11.7109375" customWidth="1"/>
    <col min="6" max="11" width="12.7109375" customWidth="1"/>
    <col min="12" max="12" width="17.140625" customWidth="1"/>
  </cols>
  <sheetData>
    <row r="1" spans="1:10" ht="13.5" thickBot="1" x14ac:dyDescent="0.25">
      <c r="D1" s="4"/>
      <c r="E1" s="4"/>
      <c r="F1" s="4"/>
      <c r="G1" s="4"/>
      <c r="H1" s="4"/>
      <c r="I1" s="4"/>
    </row>
    <row r="2" spans="1:10" ht="18" customHeight="1" thickBot="1" x14ac:dyDescent="0.25">
      <c r="A2" s="87" t="s">
        <v>63</v>
      </c>
      <c r="B2" s="43"/>
      <c r="D2" s="105"/>
      <c r="E2" s="10"/>
      <c r="F2" s="105"/>
      <c r="G2" s="105"/>
      <c r="H2" s="105"/>
      <c r="I2" s="105"/>
    </row>
    <row r="3" spans="1:10" ht="15.75" customHeight="1" thickBot="1" x14ac:dyDescent="0.25">
      <c r="A3" s="88" t="s">
        <v>0</v>
      </c>
      <c r="B3" s="32">
        <f>(LOOKUP($B$7,Numero3,Feuil2!$A$6:$A$20))</f>
        <v>221</v>
      </c>
      <c r="D3" s="106"/>
      <c r="E3" s="106"/>
      <c r="F3" s="106"/>
      <c r="G3" s="106"/>
      <c r="H3" s="106"/>
      <c r="I3" s="106"/>
    </row>
    <row r="4" spans="1:10" ht="18" customHeight="1" thickBot="1" x14ac:dyDescent="0.25">
      <c r="A4" s="88" t="s">
        <v>64</v>
      </c>
      <c r="B4" s="33"/>
      <c r="D4" s="10"/>
      <c r="E4" s="4"/>
      <c r="F4" s="4"/>
      <c r="G4" s="107"/>
      <c r="H4" s="107"/>
      <c r="I4" s="4"/>
    </row>
    <row r="5" spans="1:10" ht="15.75" customHeight="1" thickBot="1" x14ac:dyDescent="0.25">
      <c r="A5" s="89" t="s">
        <v>65</v>
      </c>
      <c r="B5" s="44" t="s">
        <v>114</v>
      </c>
      <c r="D5" s="108"/>
      <c r="E5" s="4"/>
      <c r="F5" s="4"/>
      <c r="G5" s="106"/>
      <c r="H5" s="106"/>
      <c r="I5" s="4"/>
      <c r="J5" s="22"/>
    </row>
    <row r="6" spans="1:10" ht="18" customHeight="1" x14ac:dyDescent="0.2">
      <c r="A6" s="46"/>
      <c r="B6" s="47"/>
      <c r="D6" s="109"/>
      <c r="E6" s="4"/>
      <c r="F6" s="4"/>
      <c r="G6" s="4"/>
      <c r="H6" s="4"/>
      <c r="I6" s="4"/>
    </row>
    <row r="7" spans="1:10" ht="8.25" customHeight="1" thickBot="1" x14ac:dyDescent="0.25">
      <c r="A7" s="45"/>
      <c r="B7" s="133" t="str">
        <f>B5</f>
        <v>TATA BEATRICE</v>
      </c>
      <c r="D7" s="6"/>
      <c r="E7" s="4"/>
      <c r="F7" s="4"/>
      <c r="G7" s="4"/>
      <c r="H7" s="4"/>
      <c r="I7" s="4"/>
    </row>
    <row r="8" spans="1:10" ht="36" customHeight="1" thickBot="1" x14ac:dyDescent="0.25">
      <c r="A8" s="87" t="s">
        <v>66</v>
      </c>
      <c r="B8" s="34" t="str">
        <f>CONCATENATE(LOOKUP($B$7,Numero3,Feuil2!$F$6:$F$20),LOOKUP($B$7,Numero3,Feuil2!$G$6:$G$20)," ",LOOKUP($B$7,Numero3,Feuil2!$H$6:$H$20)," ",LOOKUP($B$7,Numero3,Feuil2!$I$6:$I$20)," ",LOOKUP($B$7,Numero3,Feuil2!$J$6:$J$20))</f>
        <v xml:space="preserve">145 Boulevard de la Liberté </v>
      </c>
      <c r="D8" s="10"/>
      <c r="E8" s="4"/>
      <c r="F8" s="4"/>
      <c r="G8" s="4"/>
      <c r="H8" s="4"/>
      <c r="I8" s="4"/>
    </row>
    <row r="9" spans="1:10" ht="18" customHeight="1" thickBot="1" x14ac:dyDescent="0.25">
      <c r="A9" s="90" t="s">
        <v>67</v>
      </c>
      <c r="B9" s="34" t="str">
        <f>CONCATENATE(TEXT(LOOKUP($B$7,Numero3,Feuil2!$L$6:$L$20),"00000")," ",LOOKUP($B$7,Numero3,Feuil2!$M$6:$M$20))</f>
        <v>99974 BOULU</v>
      </c>
      <c r="D9" s="102"/>
      <c r="E9" s="4"/>
      <c r="F9" s="4"/>
      <c r="G9" s="4"/>
      <c r="H9" s="4"/>
      <c r="I9" s="4"/>
    </row>
    <row r="10" spans="1:10" ht="18" customHeight="1" thickBot="1" x14ac:dyDescent="0.25">
      <c r="A10" s="90"/>
      <c r="B10" s="35"/>
      <c r="D10" s="10"/>
      <c r="E10" s="4"/>
      <c r="F10" s="4"/>
      <c r="G10" s="4"/>
      <c r="H10" s="4"/>
      <c r="I10" s="4"/>
    </row>
    <row r="11" spans="1:10" ht="18" customHeight="1" thickBot="1" x14ac:dyDescent="0.25">
      <c r="A11" s="90" t="s">
        <v>68</v>
      </c>
      <c r="B11" s="34"/>
      <c r="D11" s="4"/>
      <c r="E11" s="4"/>
      <c r="F11" s="4"/>
      <c r="G11" s="4"/>
      <c r="H11" s="4"/>
      <c r="I11" s="4"/>
    </row>
    <row r="12" spans="1:10" ht="18" customHeight="1" thickBot="1" x14ac:dyDescent="0.25">
      <c r="A12" s="88" t="s">
        <v>69</v>
      </c>
      <c r="B12" s="27"/>
      <c r="C12" s="9"/>
      <c r="D12" s="108"/>
      <c r="E12" s="4"/>
      <c r="F12" s="110"/>
      <c r="G12" s="111"/>
      <c r="H12" s="104"/>
      <c r="I12" s="4"/>
    </row>
    <row r="13" spans="1:10" ht="18" customHeight="1" thickBot="1" x14ac:dyDescent="0.25">
      <c r="A13" s="89" t="s">
        <v>70</v>
      </c>
      <c r="B13" s="36"/>
      <c r="C13" s="18"/>
      <c r="D13" s="102"/>
      <c r="E13" s="4"/>
      <c r="F13" s="4"/>
      <c r="G13" s="4"/>
      <c r="H13" s="104"/>
      <c r="I13" s="4"/>
    </row>
    <row r="14" spans="1:10" ht="9" customHeight="1" thickBot="1" x14ac:dyDescent="0.25">
      <c r="A14" s="2"/>
      <c r="B14" s="1"/>
      <c r="D14" s="4"/>
      <c r="E14" s="4"/>
      <c r="F14" s="4"/>
      <c r="G14" s="4"/>
      <c r="H14" s="104"/>
      <c r="I14" s="4"/>
    </row>
    <row r="15" spans="1:10" ht="18" customHeight="1" thickBot="1" x14ac:dyDescent="0.25">
      <c r="A15" s="87" t="s">
        <v>12</v>
      </c>
      <c r="B15" s="37" t="str">
        <f>(LOOKUP($B$7,Numero3,Feuil2!$N$6:$N$20))</f>
        <v>TECHNICIEN</v>
      </c>
      <c r="D15" s="10"/>
      <c r="E15" s="4"/>
      <c r="F15" s="4"/>
      <c r="G15" s="4"/>
      <c r="H15" s="104"/>
      <c r="I15" s="4"/>
    </row>
    <row r="16" spans="1:10" ht="18" customHeight="1" thickBot="1" x14ac:dyDescent="0.25">
      <c r="A16" s="88" t="s">
        <v>71</v>
      </c>
      <c r="B16" s="34"/>
      <c r="D16" s="112"/>
      <c r="E16" s="113"/>
      <c r="F16" s="114"/>
      <c r="G16" s="115"/>
      <c r="H16" s="111"/>
      <c r="I16" s="116"/>
    </row>
    <row r="17" spans="1:19" ht="18" customHeight="1" thickBot="1" x14ac:dyDescent="0.25">
      <c r="A17" s="89"/>
      <c r="B17" s="37"/>
      <c r="D17" s="112"/>
      <c r="E17" s="4"/>
      <c r="F17" s="117"/>
      <c r="G17" s="4"/>
      <c r="H17" s="104"/>
      <c r="I17" s="4"/>
    </row>
    <row r="18" spans="1:19" ht="9" customHeight="1" thickBot="1" x14ac:dyDescent="0.25">
      <c r="A18" s="2"/>
      <c r="B18" s="38"/>
      <c r="D18" s="4"/>
      <c r="E18" s="4"/>
      <c r="F18" s="4"/>
      <c r="G18" s="4"/>
      <c r="H18" s="4"/>
      <c r="I18" s="4"/>
    </row>
    <row r="19" spans="1:19" ht="18" customHeight="1" thickBot="1" x14ac:dyDescent="0.25">
      <c r="A19" s="87" t="s">
        <v>72</v>
      </c>
      <c r="B19" s="34"/>
      <c r="D19" s="118"/>
      <c r="E19" s="4"/>
      <c r="F19" s="117"/>
      <c r="G19" s="119"/>
      <c r="H19" s="104"/>
      <c r="I19" s="4"/>
      <c r="J19" s="3"/>
    </row>
    <row r="20" spans="1:19" ht="18" customHeight="1" thickBot="1" x14ac:dyDescent="0.25">
      <c r="A20" s="88" t="s">
        <v>73</v>
      </c>
      <c r="B20" s="34"/>
      <c r="D20" s="12"/>
      <c r="E20" s="4"/>
      <c r="F20" s="4"/>
      <c r="G20" s="119"/>
      <c r="H20" s="103"/>
      <c r="I20" s="4"/>
      <c r="J20" s="3"/>
    </row>
    <row r="21" spans="1:19" ht="18" customHeight="1" thickBot="1" x14ac:dyDescent="0.25">
      <c r="A21" s="89" t="s">
        <v>74</v>
      </c>
      <c r="B21" s="34"/>
      <c r="D21" s="4"/>
      <c r="E21" s="4"/>
      <c r="F21" s="4"/>
      <c r="G21" s="4"/>
      <c r="H21" s="104"/>
      <c r="I21" s="4"/>
      <c r="J21" s="3"/>
    </row>
    <row r="22" spans="1:19" ht="18" customHeight="1" thickBot="1" x14ac:dyDescent="0.25">
      <c r="A22" s="2"/>
      <c r="B22" s="38"/>
      <c r="D22" s="120"/>
      <c r="E22" s="4"/>
      <c r="F22" s="4"/>
      <c r="G22" s="103"/>
      <c r="H22" s="104"/>
      <c r="I22" s="17"/>
      <c r="J22" s="3"/>
    </row>
    <row r="23" spans="1:19" ht="18" customHeight="1" thickBot="1" x14ac:dyDescent="0.25">
      <c r="A23" s="91" t="s">
        <v>75</v>
      </c>
      <c r="B23" s="39"/>
      <c r="D23" s="121"/>
      <c r="E23" s="4"/>
      <c r="F23" s="4"/>
      <c r="G23" s="103"/>
      <c r="H23" s="104"/>
      <c r="I23" s="4"/>
      <c r="J23" s="3"/>
    </row>
    <row r="24" spans="1:19" ht="9" customHeight="1" thickBot="1" x14ac:dyDescent="0.25">
      <c r="A24" s="2"/>
      <c r="B24" s="1"/>
      <c r="D24" s="4"/>
      <c r="E24" s="4"/>
      <c r="F24" s="4"/>
      <c r="G24" s="4"/>
      <c r="H24" s="104"/>
      <c r="I24" s="4"/>
      <c r="J24" s="3"/>
    </row>
    <row r="25" spans="1:19" ht="18" customHeight="1" thickBot="1" x14ac:dyDescent="0.25">
      <c r="A25" s="92" t="s">
        <v>76</v>
      </c>
      <c r="B25" s="31"/>
      <c r="D25" s="122"/>
      <c r="E25" s="123"/>
      <c r="F25" s="63"/>
      <c r="G25" s="103"/>
      <c r="H25" s="103"/>
      <c r="I25" s="17"/>
    </row>
    <row r="26" spans="1:19" ht="6.75" customHeight="1" thickBot="1" x14ac:dyDescent="0.25">
      <c r="A26" s="6"/>
      <c r="B26" s="7"/>
      <c r="E26" s="3"/>
    </row>
    <row r="27" spans="1:19" ht="13.5" thickBot="1" x14ac:dyDescent="0.25">
      <c r="A27" s="93" t="s">
        <v>77</v>
      </c>
      <c r="B27" s="41"/>
      <c r="C27" s="42"/>
      <c r="D27" s="40"/>
      <c r="E27" s="5"/>
      <c r="F27" s="15"/>
    </row>
    <row r="28" spans="1:19" ht="6" customHeight="1" thickBot="1" x14ac:dyDescent="0.25">
      <c r="A28" s="2"/>
      <c r="B28" s="2"/>
      <c r="C28" s="21"/>
    </row>
    <row r="29" spans="1:19" ht="13.5" thickBot="1" x14ac:dyDescent="0.25">
      <c r="A29" s="94" t="s">
        <v>78</v>
      </c>
      <c r="B29" s="28" t="s">
        <v>107</v>
      </c>
      <c r="C29" s="49">
        <f>IF('Infos à renseigner'!$B$29="",,IF(OR('Infos à renseigner'!$B$29="Code 110",'Infos à renseigner'!$B$29="Poire",'Infos à renseigner'!$B$29="Pomme"),(Feuil2!G73+Feuil2!G78+Feuil2!G84+Feuil2!G85)*'Infos à renseigner'!$F$46,128))</f>
        <v>128</v>
      </c>
      <c r="D29" s="59"/>
      <c r="E29" s="60"/>
      <c r="J29" s="8"/>
      <c r="K29" s="8"/>
      <c r="L29" s="16" t="str">
        <f>B29</f>
        <v>Code 232</v>
      </c>
      <c r="M29" s="65">
        <f>SUM(N29:AM29)</f>
        <v>3376</v>
      </c>
      <c r="N29" s="65">
        <v>780</v>
      </c>
      <c r="O29" s="22">
        <v>780</v>
      </c>
      <c r="P29" s="22">
        <v>780</v>
      </c>
      <c r="Q29" s="22">
        <v>780</v>
      </c>
      <c r="R29" s="22">
        <v>128</v>
      </c>
      <c r="S29" s="22">
        <v>128</v>
      </c>
    </row>
    <row r="30" spans="1:19" ht="13.5" thickBot="1" x14ac:dyDescent="0.25">
      <c r="A30" s="95" t="s">
        <v>78</v>
      </c>
      <c r="B30" s="28" t="s">
        <v>108</v>
      </c>
      <c r="C30" s="50">
        <f>IF('Infos à renseigner'!$B$30="",,IF(OR('Infos à renseigner'!$B$30="Code 110",'Infos à renseigner'!$B$30="Poire",'Infos à renseigner'!$B$30="Pomme"),(Feuil2!G73+Feuil2!G78+Feuil2!G84+Feuil2!G85)*'Infos à renseigner'!$F$46,128))</f>
        <v>128</v>
      </c>
      <c r="D30" s="56"/>
      <c r="E30" s="61"/>
      <c r="G30" s="86"/>
      <c r="H30" s="86"/>
      <c r="J30" s="8"/>
      <c r="K30" s="8"/>
      <c r="L30" s="16" t="str">
        <f t="shared" ref="L30:L35" si="0">B30</f>
        <v>Code 444</v>
      </c>
      <c r="M30" s="65">
        <f t="shared" ref="M30:M35" si="1">SUM(N30:AM30)</f>
        <v>0</v>
      </c>
    </row>
    <row r="31" spans="1:19" ht="13.5" thickBot="1" x14ac:dyDescent="0.25">
      <c r="A31" s="96" t="s">
        <v>78</v>
      </c>
      <c r="B31" s="28"/>
      <c r="C31" s="51"/>
      <c r="D31" s="59"/>
      <c r="E31" s="60"/>
      <c r="G31" s="48"/>
      <c r="H31" s="48"/>
      <c r="J31" s="23"/>
      <c r="K31" s="20"/>
      <c r="L31" s="16">
        <f t="shared" si="0"/>
        <v>0</v>
      </c>
      <c r="M31" s="65">
        <f t="shared" si="1"/>
        <v>0</v>
      </c>
    </row>
    <row r="32" spans="1:19" ht="13.5" thickBot="1" x14ac:dyDescent="0.25">
      <c r="A32" s="97" t="s">
        <v>79</v>
      </c>
      <c r="B32" s="29"/>
      <c r="C32" s="52"/>
      <c r="D32" s="57"/>
      <c r="E32" s="60"/>
      <c r="G32" s="48"/>
      <c r="H32" s="48"/>
      <c r="J32" s="16"/>
      <c r="K32" s="20"/>
      <c r="L32" s="16">
        <f t="shared" si="0"/>
        <v>0</v>
      </c>
      <c r="M32" s="65">
        <f t="shared" si="1"/>
        <v>0</v>
      </c>
    </row>
    <row r="33" spans="1:14" ht="13.5" thickBot="1" x14ac:dyDescent="0.25">
      <c r="A33" s="98" t="s">
        <v>80</v>
      </c>
      <c r="B33" s="30" t="s">
        <v>113</v>
      </c>
      <c r="C33" s="53"/>
      <c r="D33" s="62"/>
      <c r="E33" s="60"/>
      <c r="F33" s="14"/>
      <c r="G33" s="48"/>
      <c r="H33" s="48"/>
      <c r="L33" s="16" t="str">
        <f t="shared" si="0"/>
        <v>620</v>
      </c>
      <c r="M33" s="65">
        <f t="shared" si="1"/>
        <v>0</v>
      </c>
      <c r="N33" s="22"/>
    </row>
    <row r="34" spans="1:14" ht="13.5" thickBot="1" x14ac:dyDescent="0.25">
      <c r="A34" s="99" t="s">
        <v>80</v>
      </c>
      <c r="B34" s="30" t="s">
        <v>109</v>
      </c>
      <c r="C34" s="54"/>
      <c r="D34" s="62"/>
      <c r="E34" s="19"/>
      <c r="F34" s="14"/>
      <c r="G34" s="48"/>
      <c r="H34" s="48"/>
      <c r="J34" s="14"/>
      <c r="L34" s="16" t="str">
        <f t="shared" si="0"/>
        <v>Code 618</v>
      </c>
      <c r="M34" s="65">
        <f t="shared" si="1"/>
        <v>0</v>
      </c>
    </row>
    <row r="35" spans="1:14" ht="13.5" thickBot="1" x14ac:dyDescent="0.25">
      <c r="A35" s="100" t="s">
        <v>80</v>
      </c>
      <c r="B35" s="30" t="s">
        <v>109</v>
      </c>
      <c r="C35" s="55"/>
      <c r="D35" s="62"/>
      <c r="E35" s="60"/>
      <c r="F35" s="14"/>
      <c r="G35" s="6"/>
      <c r="H35" s="6"/>
      <c r="J35" s="24"/>
      <c r="L35" s="16" t="str">
        <f t="shared" si="0"/>
        <v>Code 618</v>
      </c>
      <c r="M35" s="65">
        <f t="shared" si="1"/>
        <v>0</v>
      </c>
    </row>
    <row r="36" spans="1:14" ht="13.5" thickBot="1" x14ac:dyDescent="0.25">
      <c r="A36" s="11"/>
      <c r="B36" s="13"/>
      <c r="C36" s="12"/>
      <c r="D36" s="58"/>
      <c r="E36" s="12"/>
      <c r="G36" s="6"/>
      <c r="H36" s="6"/>
      <c r="J36" s="15"/>
    </row>
    <row r="37" spans="1:14" x14ac:dyDescent="0.2">
      <c r="A37" s="6"/>
      <c r="B37" s="2"/>
      <c r="D37" s="4"/>
      <c r="E37" s="4"/>
      <c r="G37" s="6"/>
      <c r="H37" s="6"/>
    </row>
    <row r="38" spans="1:14" x14ac:dyDescent="0.2">
      <c r="D38" s="4"/>
      <c r="E38" s="4"/>
      <c r="G38" s="25"/>
    </row>
    <row r="39" spans="1:14" x14ac:dyDescent="0.2">
      <c r="D39" s="4"/>
      <c r="E39" s="4"/>
      <c r="G39" s="25"/>
    </row>
    <row r="40" spans="1:14" x14ac:dyDescent="0.2">
      <c r="D40" s="4"/>
      <c r="E40" s="4"/>
      <c r="G40" s="25"/>
    </row>
    <row r="41" spans="1:14" x14ac:dyDescent="0.2">
      <c r="G41" s="25"/>
    </row>
    <row r="42" spans="1:14" x14ac:dyDescent="0.2">
      <c r="D42" s="64"/>
      <c r="G42" s="25"/>
    </row>
    <row r="43" spans="1:14" x14ac:dyDescent="0.2">
      <c r="G43" s="25"/>
    </row>
    <row r="44" spans="1:14" x14ac:dyDescent="0.2">
      <c r="G44" s="25"/>
    </row>
    <row r="45" spans="1:14" x14ac:dyDescent="0.2">
      <c r="G45" s="25"/>
    </row>
    <row r="46" spans="1:14" x14ac:dyDescent="0.2">
      <c r="F46">
        <v>12</v>
      </c>
      <c r="G46" s="25"/>
    </row>
    <row r="47" spans="1:14" x14ac:dyDescent="0.2">
      <c r="G47" s="26"/>
    </row>
    <row r="48" spans="1:14" x14ac:dyDescent="0.2">
      <c r="G48" s="26"/>
    </row>
    <row r="49" spans="7:7" x14ac:dyDescent="0.2">
      <c r="G49" s="26"/>
    </row>
    <row r="50" spans="7:7" x14ac:dyDescent="0.2">
      <c r="G50" s="26"/>
    </row>
    <row r="51" spans="7:7" x14ac:dyDescent="0.2">
      <c r="G51" s="26"/>
    </row>
    <row r="52" spans="7:7" x14ac:dyDescent="0.2">
      <c r="G52" s="26"/>
    </row>
    <row r="53" spans="7:7" x14ac:dyDescent="0.2">
      <c r="G53" s="26"/>
    </row>
    <row r="54" spans="7:7" x14ac:dyDescent="0.2">
      <c r="G54" s="26"/>
    </row>
    <row r="55" spans="7:7" x14ac:dyDescent="0.2">
      <c r="G55" s="26"/>
    </row>
    <row r="56" spans="7:7" x14ac:dyDescent="0.2">
      <c r="G56" s="26"/>
    </row>
    <row r="57" spans="7:7" x14ac:dyDescent="0.2">
      <c r="G57" s="26"/>
    </row>
  </sheetData>
  <mergeCells count="1">
    <mergeCell ref="G30:H30"/>
  </mergeCells>
  <phoneticPr fontId="0" type="noConversion"/>
  <conditionalFormatting sqref="B27">
    <cfRule type="cellIs" dxfId="17" priority="202" stopIfTrue="1" operator="equal">
      <formula>FALSE</formula>
    </cfRule>
    <cfRule type="cellIs" dxfId="16" priority="203" stopIfTrue="1" operator="equal">
      <formula>0</formula>
    </cfRule>
  </conditionalFormatting>
  <conditionalFormatting sqref="C27">
    <cfRule type="cellIs" dxfId="15" priority="176" operator="equal">
      <formula>0</formula>
    </cfRule>
  </conditionalFormatting>
  <conditionalFormatting sqref="C31">
    <cfRule type="cellIs" dxfId="14" priority="45" operator="equal">
      <formula>0</formula>
    </cfRule>
  </conditionalFormatting>
  <conditionalFormatting sqref="C32">
    <cfRule type="cellIs" dxfId="13" priority="44" operator="equal">
      <formula>0</formula>
    </cfRule>
  </conditionalFormatting>
  <conditionalFormatting sqref="E29">
    <cfRule type="cellIs" dxfId="12" priority="43" operator="equal">
      <formula>0</formula>
    </cfRule>
  </conditionalFormatting>
  <conditionalFormatting sqref="E30">
    <cfRule type="cellIs" dxfId="11" priority="42" operator="equal">
      <formula>0</formula>
    </cfRule>
  </conditionalFormatting>
  <conditionalFormatting sqref="E31">
    <cfRule type="cellIs" dxfId="10" priority="41" operator="equal">
      <formula>0</formula>
    </cfRule>
  </conditionalFormatting>
  <conditionalFormatting sqref="E32">
    <cfRule type="cellIs" dxfId="9" priority="40" operator="equal">
      <formula>0</formula>
    </cfRule>
  </conditionalFormatting>
  <conditionalFormatting sqref="C33">
    <cfRule type="cellIs" dxfId="8" priority="39" operator="equal">
      <formula>0</formula>
    </cfRule>
  </conditionalFormatting>
  <conditionalFormatting sqref="C34">
    <cfRule type="cellIs" dxfId="7" priority="38" operator="equal">
      <formula>0</formula>
    </cfRule>
  </conditionalFormatting>
  <conditionalFormatting sqref="C35">
    <cfRule type="cellIs" dxfId="6" priority="37" operator="equal">
      <formula>0</formula>
    </cfRule>
  </conditionalFormatting>
  <conditionalFormatting sqref="E33">
    <cfRule type="cellIs" dxfId="5" priority="36" operator="equal">
      <formula>0</formula>
    </cfRule>
  </conditionalFormatting>
  <conditionalFormatting sqref="E34">
    <cfRule type="cellIs" dxfId="4" priority="35" operator="equal">
      <formula>0</formula>
    </cfRule>
  </conditionalFormatting>
  <conditionalFormatting sqref="E35">
    <cfRule type="cellIs" dxfId="3" priority="34" operator="equal">
      <formula>0</formula>
    </cfRule>
  </conditionalFormatting>
  <conditionalFormatting sqref="C29">
    <cfRule type="cellIs" dxfId="2" priority="24" operator="equal">
      <formula>0</formula>
    </cfRule>
  </conditionalFormatting>
  <conditionalFormatting sqref="C30">
    <cfRule type="cellIs" dxfId="1" priority="22" operator="equal">
      <formula>0</formula>
    </cfRule>
  </conditionalFormatting>
  <conditionalFormatting sqref="D27">
    <cfRule type="cellIs" dxfId="0" priority="20" operator="equal">
      <formula>0</formula>
    </cfRule>
  </conditionalFormatting>
  <dataValidations count="9">
    <dataValidation type="list" allowBlank="1" showInputMessage="1" sqref="B5">
      <formula1>IF(B7&lt;&gt;"",OFFSET(Numero1,MATCH(B7&amp;"*",Numero2,0)-1,,SUMPRODUCT((MID(Numero2,1,LEN(B7))=TEXT(B7,"0"))*1)),Numero2)</formula1>
    </dataValidation>
    <dataValidation allowBlank="1" showInputMessage="1" showErrorMessage="1" sqref="D36"/>
    <dataValidation type="list" allowBlank="1" showInputMessage="1" showErrorMessage="1" sqref="B32 D31:D32">
      <formula1>ListeGains</formula1>
    </dataValidation>
    <dataValidation type="list" allowBlank="1" showInputMessage="1" showErrorMessage="1" sqref="D25">
      <formula1>IF(D27="↑ Indiquez si départ en retraite",Retraite)</formula1>
    </dataValidation>
    <dataValidation type="list" allowBlank="1" showInputMessage="1" showErrorMessage="1" sqref="A5">
      <formula1>Liste_Agents</formula1>
    </dataValidation>
    <dataValidation allowBlank="1" showInputMessage="1" sqref="B6"/>
    <dataValidation type="list" allowBlank="1" showInputMessage="1" showErrorMessage="1" sqref="B2 D33:D35">
      <formula1>#REF!</formula1>
    </dataValidation>
    <dataValidation type="list" allowBlank="1" showInputMessage="1" showErrorMessage="1" sqref="B29:B31">
      <formula1>Absences_div</formula1>
    </dataValidation>
    <dataValidation type="list" allowBlank="1" showInputMessage="1" showErrorMessage="1" sqref="B33:B35">
      <formula1>Gains</formula1>
    </dataValidation>
  </dataValidations>
  <printOptions horizontalCentered="1" verticalCentered="1"/>
  <pageMargins left="0" right="0" top="0.35433070866141736" bottom="0.35433070866141736" header="0.31496062992125984" footer="0.31496062992125984"/>
  <pageSetup paperSize="9" scale="90" orientation="landscape" horizontalDpi="4294967295" verticalDpi="4294967295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R85"/>
  <sheetViews>
    <sheetView workbookViewId="0">
      <selection activeCell="A6" sqref="A6"/>
    </sheetView>
  </sheetViews>
  <sheetFormatPr baseColWidth="10" defaultRowHeight="12.75" x14ac:dyDescent="0.2"/>
  <sheetData>
    <row r="5" spans="1:18" ht="30.75" thickBot="1" x14ac:dyDescent="0.25">
      <c r="A5" s="66" t="s">
        <v>0</v>
      </c>
      <c r="B5" s="67"/>
      <c r="C5" s="67" t="s">
        <v>1</v>
      </c>
      <c r="D5" s="67" t="s">
        <v>2</v>
      </c>
      <c r="E5" s="67" t="s">
        <v>3</v>
      </c>
      <c r="F5" s="67" t="s">
        <v>4</v>
      </c>
      <c r="G5" s="67" t="s">
        <v>5</v>
      </c>
      <c r="H5" s="67" t="s">
        <v>6</v>
      </c>
      <c r="I5" s="67" t="s">
        <v>7</v>
      </c>
      <c r="J5" s="67" t="s">
        <v>8</v>
      </c>
      <c r="K5" s="68" t="s">
        <v>9</v>
      </c>
      <c r="L5" s="69" t="s">
        <v>10</v>
      </c>
      <c r="M5" s="70" t="s">
        <v>11</v>
      </c>
      <c r="N5" s="70" t="s">
        <v>12</v>
      </c>
    </row>
    <row r="6" spans="1:18" ht="15" x14ac:dyDescent="0.25">
      <c r="A6" s="71">
        <v>342</v>
      </c>
      <c r="B6" s="72"/>
      <c r="C6" s="73" t="s">
        <v>30</v>
      </c>
      <c r="D6" s="73" t="s">
        <v>14</v>
      </c>
      <c r="E6" s="81" t="str">
        <f>CONCATENATE(C6," ",D6)</f>
        <v>ANNA CORINNE</v>
      </c>
      <c r="F6" s="73">
        <v>21</v>
      </c>
      <c r="G6" s="73"/>
      <c r="H6" s="75" t="s">
        <v>87</v>
      </c>
      <c r="I6" s="75" t="s">
        <v>95</v>
      </c>
      <c r="J6" s="75"/>
      <c r="K6" s="76"/>
      <c r="L6" s="130">
        <v>99971</v>
      </c>
      <c r="M6" s="84" t="s">
        <v>91</v>
      </c>
      <c r="N6" s="73" t="s">
        <v>45</v>
      </c>
      <c r="R6" t="s">
        <v>48</v>
      </c>
    </row>
    <row r="7" spans="1:18" ht="15" x14ac:dyDescent="0.25">
      <c r="A7" s="71">
        <v>147</v>
      </c>
      <c r="B7" s="72"/>
      <c r="C7" s="73" t="s">
        <v>31</v>
      </c>
      <c r="D7" s="73" t="s">
        <v>15</v>
      </c>
      <c r="E7" s="78" t="str">
        <f>CONCATENATE(C7," ",D7)</f>
        <v>ANNO THIERRY</v>
      </c>
      <c r="F7" s="73">
        <v>139</v>
      </c>
      <c r="G7" s="73"/>
      <c r="H7" s="79" t="s">
        <v>88</v>
      </c>
      <c r="I7" s="79" t="s">
        <v>96</v>
      </c>
      <c r="J7" s="79"/>
      <c r="K7" s="80"/>
      <c r="L7" s="77">
        <v>99974</v>
      </c>
      <c r="M7" s="101" t="s">
        <v>86</v>
      </c>
      <c r="N7" s="73" t="s">
        <v>44</v>
      </c>
      <c r="R7" t="s">
        <v>49</v>
      </c>
    </row>
    <row r="8" spans="1:18" ht="15" x14ac:dyDescent="0.25">
      <c r="A8" s="71">
        <v>896</v>
      </c>
      <c r="B8" s="72"/>
      <c r="C8" s="73" t="s">
        <v>34</v>
      </c>
      <c r="D8" s="73" t="s">
        <v>33</v>
      </c>
      <c r="E8" s="78" t="str">
        <f>CONCATENATE(C8," ",D8)</f>
        <v>ATTO FLORENCE</v>
      </c>
      <c r="F8" s="73">
        <v>4</v>
      </c>
      <c r="G8" s="73"/>
      <c r="H8" s="79" t="s">
        <v>87</v>
      </c>
      <c r="I8" s="79" t="s">
        <v>94</v>
      </c>
      <c r="J8" s="79"/>
      <c r="K8" s="80"/>
      <c r="L8" s="85">
        <v>99971</v>
      </c>
      <c r="M8" s="82" t="s">
        <v>91</v>
      </c>
      <c r="N8" s="73" t="s">
        <v>46</v>
      </c>
      <c r="R8" t="s">
        <v>50</v>
      </c>
    </row>
    <row r="9" spans="1:18" ht="15" x14ac:dyDescent="0.25">
      <c r="A9" s="71">
        <v>365</v>
      </c>
      <c r="B9" s="72"/>
      <c r="C9" s="73" t="s">
        <v>36</v>
      </c>
      <c r="D9" s="73" t="s">
        <v>18</v>
      </c>
      <c r="E9" s="81" t="str">
        <f>CONCATENATE(C9," ",D9)</f>
        <v>AURE VALERIE</v>
      </c>
      <c r="F9" s="73">
        <v>28</v>
      </c>
      <c r="G9" s="73"/>
      <c r="H9" s="79" t="s">
        <v>87</v>
      </c>
      <c r="I9" s="79" t="s">
        <v>103</v>
      </c>
      <c r="J9" s="79"/>
      <c r="K9" s="80"/>
      <c r="L9" s="77">
        <v>99988</v>
      </c>
      <c r="M9" s="101" t="s">
        <v>104</v>
      </c>
      <c r="N9" s="73" t="s">
        <v>45</v>
      </c>
      <c r="R9" t="s">
        <v>51</v>
      </c>
    </row>
    <row r="10" spans="1:18" ht="15" x14ac:dyDescent="0.25">
      <c r="A10" s="83">
        <v>654</v>
      </c>
      <c r="B10" s="125"/>
      <c r="C10" s="84" t="s">
        <v>41</v>
      </c>
      <c r="D10" s="84" t="s">
        <v>24</v>
      </c>
      <c r="E10" s="78" t="str">
        <f>CONCATENATE(C10," ",D10)</f>
        <v>BARI JULIETTE</v>
      </c>
      <c r="F10" s="128">
        <v>9</v>
      </c>
      <c r="G10" s="84"/>
      <c r="H10" s="79" t="s">
        <v>87</v>
      </c>
      <c r="I10" s="79" t="s">
        <v>90</v>
      </c>
      <c r="J10" s="79"/>
      <c r="K10" s="80"/>
      <c r="L10" s="130">
        <v>99971</v>
      </c>
      <c r="M10" s="84" t="s">
        <v>91</v>
      </c>
      <c r="N10" s="84" t="s">
        <v>47</v>
      </c>
      <c r="R10" t="s">
        <v>52</v>
      </c>
    </row>
    <row r="11" spans="1:18" ht="15" x14ac:dyDescent="0.25">
      <c r="A11" s="71">
        <v>475</v>
      </c>
      <c r="B11" s="72"/>
      <c r="C11" s="73" t="s">
        <v>32</v>
      </c>
      <c r="D11" s="73" t="s">
        <v>13</v>
      </c>
      <c r="E11" s="81" t="str">
        <f>CONCATENATE(C11," ",D11)</f>
        <v>BIBI BERENGERE</v>
      </c>
      <c r="F11" s="73">
        <v>8</v>
      </c>
      <c r="G11" s="73"/>
      <c r="H11" s="79" t="s">
        <v>87</v>
      </c>
      <c r="I11" s="79" t="s">
        <v>97</v>
      </c>
      <c r="J11" s="79"/>
      <c r="K11" s="80"/>
      <c r="L11" s="131">
        <v>99986</v>
      </c>
      <c r="M11" s="132" t="s">
        <v>98</v>
      </c>
      <c r="N11" s="73" t="s">
        <v>43</v>
      </c>
      <c r="R11" t="s">
        <v>53</v>
      </c>
    </row>
    <row r="12" spans="1:18" ht="15" x14ac:dyDescent="0.25">
      <c r="A12" s="83">
        <v>125</v>
      </c>
      <c r="B12" s="125"/>
      <c r="C12" s="84" t="s">
        <v>42</v>
      </c>
      <c r="D12" s="84" t="s">
        <v>25</v>
      </c>
      <c r="E12" s="81" t="str">
        <f>CONCATENATE(C12," ",D12)</f>
        <v>CAVE CATHERINE</v>
      </c>
      <c r="F12" s="128">
        <v>14</v>
      </c>
      <c r="G12" s="84"/>
      <c r="H12" s="79" t="s">
        <v>81</v>
      </c>
      <c r="I12" s="79" t="s">
        <v>89</v>
      </c>
      <c r="J12" s="79"/>
      <c r="K12" s="80"/>
      <c r="L12" s="77">
        <v>99999</v>
      </c>
      <c r="M12" s="101" t="s">
        <v>83</v>
      </c>
      <c r="N12" s="84" t="s">
        <v>43</v>
      </c>
      <c r="R12" t="s">
        <v>54</v>
      </c>
    </row>
    <row r="13" spans="1:18" ht="15" x14ac:dyDescent="0.25">
      <c r="A13" s="83">
        <v>555</v>
      </c>
      <c r="B13" s="125"/>
      <c r="C13" s="84" t="s">
        <v>39</v>
      </c>
      <c r="D13" s="84" t="s">
        <v>22</v>
      </c>
      <c r="E13" s="78" t="str">
        <f>CONCATENATE(C13," ",D13)</f>
        <v>FAFE AUDREY</v>
      </c>
      <c r="F13" s="128">
        <v>6</v>
      </c>
      <c r="G13" s="84"/>
      <c r="H13" s="79" t="s">
        <v>87</v>
      </c>
      <c r="I13" s="79" t="s">
        <v>92</v>
      </c>
      <c r="J13" s="79"/>
      <c r="K13" s="80"/>
      <c r="L13" s="130">
        <v>99971</v>
      </c>
      <c r="M13" s="84" t="s">
        <v>91</v>
      </c>
      <c r="N13" s="84" t="s">
        <v>43</v>
      </c>
      <c r="R13" t="s">
        <v>55</v>
      </c>
    </row>
    <row r="14" spans="1:18" ht="15" x14ac:dyDescent="0.25">
      <c r="A14" s="71">
        <v>222</v>
      </c>
      <c r="B14" s="72"/>
      <c r="C14" s="73" t="s">
        <v>38</v>
      </c>
      <c r="D14" s="73" t="s">
        <v>20</v>
      </c>
      <c r="E14" s="81" t="str">
        <f>CONCATENATE(C14," ",D14)</f>
        <v>LUPI FABRICE</v>
      </c>
      <c r="F14" s="73">
        <v>1</v>
      </c>
      <c r="G14" s="73"/>
      <c r="H14" s="79" t="s">
        <v>87</v>
      </c>
      <c r="I14" s="79" t="s">
        <v>93</v>
      </c>
      <c r="J14" s="79"/>
      <c r="K14" s="80"/>
      <c r="L14" s="130">
        <v>99971</v>
      </c>
      <c r="M14" s="84" t="s">
        <v>91</v>
      </c>
      <c r="N14" s="73" t="s">
        <v>21</v>
      </c>
      <c r="R14" t="s">
        <v>56</v>
      </c>
    </row>
    <row r="15" spans="1:18" ht="15" x14ac:dyDescent="0.25">
      <c r="A15" s="83">
        <v>999</v>
      </c>
      <c r="B15" s="125"/>
      <c r="C15" s="84" t="s">
        <v>40</v>
      </c>
      <c r="D15" s="84" t="s">
        <v>23</v>
      </c>
      <c r="E15" s="81" t="str">
        <f>CONCATENATE(C15," ",D15)</f>
        <v>MOJU COLETTE</v>
      </c>
      <c r="F15" s="128">
        <v>4</v>
      </c>
      <c r="G15" s="84"/>
      <c r="H15" s="79" t="s">
        <v>87</v>
      </c>
      <c r="I15" s="79" t="s">
        <v>102</v>
      </c>
      <c r="J15" s="79"/>
      <c r="K15" s="80"/>
      <c r="L15" s="77">
        <v>99922</v>
      </c>
      <c r="M15" s="101" t="s">
        <v>100</v>
      </c>
      <c r="N15" s="84" t="s">
        <v>43</v>
      </c>
      <c r="R15" t="s">
        <v>57</v>
      </c>
    </row>
    <row r="16" spans="1:18" ht="15" x14ac:dyDescent="0.25">
      <c r="A16" s="71">
        <v>547</v>
      </c>
      <c r="B16" s="72"/>
      <c r="C16" s="73" t="s">
        <v>35</v>
      </c>
      <c r="D16" s="73" t="s">
        <v>16</v>
      </c>
      <c r="E16" s="81" t="str">
        <f>CONCATENATE(C16," ",D16)</f>
        <v>POLI AURELIE</v>
      </c>
      <c r="F16" s="73">
        <v>741</v>
      </c>
      <c r="G16" s="73"/>
      <c r="H16" s="79" t="s">
        <v>87</v>
      </c>
      <c r="I16" s="79" t="s">
        <v>99</v>
      </c>
      <c r="J16" s="79"/>
      <c r="K16" s="80"/>
      <c r="L16" s="131">
        <v>99922</v>
      </c>
      <c r="M16" s="132" t="s">
        <v>100</v>
      </c>
      <c r="N16" s="73" t="s">
        <v>43</v>
      </c>
      <c r="R16" t="s">
        <v>58</v>
      </c>
    </row>
    <row r="17" spans="1:18" ht="15" x14ac:dyDescent="0.25">
      <c r="A17" s="124">
        <v>222</v>
      </c>
      <c r="B17" s="126"/>
      <c r="C17" s="127" t="s">
        <v>35</v>
      </c>
      <c r="D17" s="127" t="s">
        <v>17</v>
      </c>
      <c r="E17" s="78" t="str">
        <f>CONCATENATE(C17," ",D17)</f>
        <v>POLI VANESSA</v>
      </c>
      <c r="F17" s="129">
        <v>11</v>
      </c>
      <c r="G17" s="73"/>
      <c r="H17" s="79" t="s">
        <v>81</v>
      </c>
      <c r="I17" s="79" t="s">
        <v>82</v>
      </c>
      <c r="J17" s="79"/>
      <c r="K17" s="80"/>
      <c r="L17" s="131">
        <v>99999</v>
      </c>
      <c r="M17" s="132" t="s">
        <v>83</v>
      </c>
      <c r="N17" s="127" t="s">
        <v>44</v>
      </c>
      <c r="R17" t="s">
        <v>59</v>
      </c>
    </row>
    <row r="18" spans="1:18" ht="15" x14ac:dyDescent="0.25">
      <c r="A18" s="124">
        <v>221</v>
      </c>
      <c r="B18" s="126"/>
      <c r="C18" s="127" t="s">
        <v>28</v>
      </c>
      <c r="D18" s="127" t="s">
        <v>29</v>
      </c>
      <c r="E18" s="78" t="str">
        <f>CONCATENATE(C18," ",D18)</f>
        <v>TATA BEATRICE</v>
      </c>
      <c r="F18" s="129">
        <v>145</v>
      </c>
      <c r="G18" s="73"/>
      <c r="H18" s="79" t="s">
        <v>84</v>
      </c>
      <c r="I18" s="79" t="s">
        <v>85</v>
      </c>
      <c r="J18" s="79"/>
      <c r="K18" s="80"/>
      <c r="L18" s="77">
        <v>99974</v>
      </c>
      <c r="M18" s="101" t="s">
        <v>86</v>
      </c>
      <c r="N18" s="127" t="s">
        <v>44</v>
      </c>
      <c r="R18" t="s">
        <v>60</v>
      </c>
    </row>
    <row r="19" spans="1:18" ht="15" x14ac:dyDescent="0.25">
      <c r="A19" s="124">
        <v>150</v>
      </c>
      <c r="B19" s="126"/>
      <c r="C19" s="127" t="s">
        <v>26</v>
      </c>
      <c r="D19" s="127" t="s">
        <v>27</v>
      </c>
      <c r="E19" s="74" t="str">
        <f>CONCATENATE(C19," ",D19)</f>
        <v>TITI MAURICE</v>
      </c>
      <c r="F19" s="129">
        <v>12</v>
      </c>
      <c r="G19" s="73"/>
      <c r="H19" s="79" t="s">
        <v>81</v>
      </c>
      <c r="I19" s="79" t="s">
        <v>82</v>
      </c>
      <c r="J19" s="79"/>
      <c r="K19" s="80"/>
      <c r="L19" s="131">
        <v>99999</v>
      </c>
      <c r="M19" s="132" t="s">
        <v>83</v>
      </c>
      <c r="N19" s="127" t="s">
        <v>43</v>
      </c>
      <c r="R19" t="s">
        <v>61</v>
      </c>
    </row>
    <row r="20" spans="1:18" ht="15" x14ac:dyDescent="0.25">
      <c r="A20" s="124">
        <v>477</v>
      </c>
      <c r="B20" s="126"/>
      <c r="C20" s="127" t="s">
        <v>37</v>
      </c>
      <c r="D20" s="127" t="s">
        <v>19</v>
      </c>
      <c r="E20" s="78" t="str">
        <f>CONCATENATE(C20," ",D20)</f>
        <v>ZARE SOPHIE</v>
      </c>
      <c r="F20" s="129">
        <v>2</v>
      </c>
      <c r="G20" s="73"/>
      <c r="H20" s="79" t="s">
        <v>88</v>
      </c>
      <c r="I20" s="79" t="s">
        <v>101</v>
      </c>
      <c r="J20" s="79"/>
      <c r="K20" s="80"/>
      <c r="L20" s="77">
        <v>99922</v>
      </c>
      <c r="M20" s="101" t="s">
        <v>100</v>
      </c>
      <c r="N20" s="127" t="s">
        <v>44</v>
      </c>
      <c r="R20" t="s">
        <v>62</v>
      </c>
    </row>
    <row r="30" spans="1:18" x14ac:dyDescent="0.2">
      <c r="A30" s="14" t="s">
        <v>105</v>
      </c>
      <c r="B30" t="s">
        <v>109</v>
      </c>
    </row>
    <row r="31" spans="1:18" x14ac:dyDescent="0.2">
      <c r="A31" s="14" t="s">
        <v>106</v>
      </c>
      <c r="B31" t="s">
        <v>110</v>
      </c>
    </row>
    <row r="32" spans="1:18" x14ac:dyDescent="0.2">
      <c r="A32" s="14" t="s">
        <v>107</v>
      </c>
      <c r="B32" t="s">
        <v>111</v>
      </c>
    </row>
    <row r="33" spans="1:2" x14ac:dyDescent="0.2">
      <c r="A33" s="14" t="s">
        <v>108</v>
      </c>
      <c r="B33" t="s">
        <v>112</v>
      </c>
    </row>
    <row r="73" spans="7:7" x14ac:dyDescent="0.2">
      <c r="G73">
        <v>14</v>
      </c>
    </row>
    <row r="78" spans="7:7" x14ac:dyDescent="0.2">
      <c r="G78">
        <v>25</v>
      </c>
    </row>
    <row r="84" spans="7:7" x14ac:dyDescent="0.2">
      <c r="G84">
        <v>17</v>
      </c>
    </row>
    <row r="85" spans="7:7" x14ac:dyDescent="0.2">
      <c r="G85">
        <v>9</v>
      </c>
    </row>
  </sheetData>
  <sortState ref="A6:N20">
    <sortCondition ref="C6:C20"/>
  </sortState>
  <dataValidations disablePrompts="1" count="1">
    <dataValidation type="list" allowBlank="1" showInputMessage="1" showErrorMessage="1" sqref="E5">
      <formula1>"Nom-Prénom"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Infos à renseigner</vt:lpstr>
      <vt:lpstr>Feuil2</vt:lpstr>
      <vt:lpstr>Absences_div</vt:lpstr>
      <vt:lpstr>Gains</vt:lpstr>
      <vt:lpstr>Numero1</vt:lpstr>
      <vt:lpstr>Numero3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MOYAUX-71665</cp:lastModifiedBy>
  <cp:lastPrinted>2013-12-31T08:40:46Z</cp:lastPrinted>
  <dcterms:created xsi:type="dcterms:W3CDTF">1996-10-21T11:03:58Z</dcterms:created>
  <dcterms:modified xsi:type="dcterms:W3CDTF">2014-05-09T15:32:43Z</dcterms:modified>
</cp:coreProperties>
</file>