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810" windowWidth="15180" windowHeight="14760" activeTab="1"/>
  </bookViews>
  <sheets>
    <sheet name="Stock" sheetId="14" r:id="rId1"/>
    <sheet name="ENTREE" sheetId="15" r:id="rId2"/>
    <sheet name="identifiants entrees" sheetId="16" r:id="rId3"/>
    <sheet name="SORTIE" sheetId="2" r:id="rId4"/>
    <sheet name="identifiants sorties" sheetId="4" r:id="rId5"/>
    <sheet name="BASE" sheetId="1" r:id="rId6"/>
  </sheets>
  <definedNames>
    <definedName name="_xlnm._FilterDatabase" localSheetId="5" hidden="1">BASE!$A$4:$I$4</definedName>
    <definedName name="_xlnm._FilterDatabase" localSheetId="2" hidden="1">'identifiants entrees'!$A$1:$E$1</definedName>
    <definedName name="_xlnm._FilterDatabase" localSheetId="4" hidden="1">'identifiants sorties'!$A$1:$E$158</definedName>
    <definedName name="_xlnm._FilterDatabase" localSheetId="3" hidden="1">SORTIE!$A$1:$K$718</definedName>
  </definedNames>
  <calcPr calcId="145621"/>
</workbook>
</file>

<file path=xl/calcChain.xml><?xml version="1.0" encoding="utf-8"?>
<calcChain xmlns="http://schemas.openxmlformats.org/spreadsheetml/2006/main">
  <c r="D3" i="15" l="1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D142" i="15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56" i="15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D203" i="15"/>
  <c r="D204" i="15"/>
  <c r="D205" i="15"/>
  <c r="D206" i="15"/>
  <c r="D207" i="15"/>
  <c r="D208" i="15"/>
  <c r="D209" i="15"/>
  <c r="D210" i="15"/>
  <c r="D211" i="15"/>
  <c r="D212" i="15"/>
  <c r="D213" i="15"/>
  <c r="D214" i="15"/>
  <c r="D215" i="15"/>
  <c r="D216" i="15"/>
  <c r="D217" i="15"/>
  <c r="D218" i="15"/>
  <c r="D219" i="15"/>
  <c r="D220" i="15"/>
  <c r="D221" i="15"/>
  <c r="D222" i="15"/>
  <c r="D223" i="15"/>
  <c r="D224" i="15"/>
  <c r="D225" i="15"/>
  <c r="D226" i="15"/>
  <c r="D227" i="15"/>
  <c r="D228" i="15"/>
  <c r="D229" i="15"/>
  <c r="D230" i="15"/>
  <c r="D231" i="15"/>
  <c r="D232" i="15"/>
  <c r="D233" i="15"/>
  <c r="D234" i="15"/>
  <c r="D235" i="15"/>
  <c r="D236" i="15"/>
  <c r="D237" i="15"/>
  <c r="D238" i="15"/>
  <c r="D239" i="15"/>
  <c r="D240" i="15"/>
  <c r="D241" i="15"/>
  <c r="D242" i="15"/>
  <c r="D243" i="15"/>
  <c r="D244" i="15"/>
  <c r="D245" i="15"/>
  <c r="D246" i="15"/>
  <c r="D247" i="15"/>
  <c r="D248" i="15"/>
  <c r="D249" i="15"/>
  <c r="D250" i="15"/>
  <c r="D251" i="15"/>
  <c r="D252" i="15"/>
  <c r="D253" i="15"/>
  <c r="D254" i="15"/>
  <c r="D255" i="15"/>
  <c r="D256" i="15"/>
  <c r="D257" i="15"/>
  <c r="D258" i="15"/>
  <c r="D259" i="15"/>
  <c r="D260" i="15"/>
  <c r="D261" i="15"/>
  <c r="D262" i="15"/>
  <c r="D263" i="15"/>
  <c r="D264" i="15"/>
  <c r="D265" i="15"/>
  <c r="D266" i="15"/>
  <c r="D267" i="15"/>
  <c r="D268" i="15"/>
  <c r="D269" i="15"/>
  <c r="D270" i="15"/>
  <c r="D271" i="15"/>
  <c r="D272" i="15"/>
  <c r="D273" i="15"/>
  <c r="D274" i="15"/>
  <c r="D275" i="15"/>
  <c r="D276" i="15"/>
  <c r="D277" i="15"/>
  <c r="D278" i="15"/>
  <c r="D279" i="15"/>
  <c r="D280" i="15"/>
  <c r="D281" i="15"/>
  <c r="D282" i="15"/>
  <c r="D283" i="15"/>
  <c r="D284" i="15"/>
  <c r="D285" i="15"/>
  <c r="D286" i="15"/>
  <c r="D287" i="15"/>
  <c r="D288" i="15"/>
  <c r="D289" i="15"/>
  <c r="D290" i="15"/>
  <c r="D291" i="15"/>
  <c r="D292" i="15"/>
  <c r="D293" i="15"/>
  <c r="D294" i="15"/>
  <c r="D295" i="15"/>
  <c r="D296" i="15"/>
  <c r="D297" i="15"/>
  <c r="D298" i="15"/>
  <c r="D299" i="15"/>
  <c r="D300" i="15"/>
  <c r="D301" i="15"/>
  <c r="D302" i="15"/>
  <c r="D303" i="15"/>
  <c r="D304" i="15"/>
  <c r="D305" i="15"/>
  <c r="D306" i="15"/>
  <c r="D307" i="15"/>
  <c r="D308" i="15"/>
  <c r="D309" i="15"/>
  <c r="D310" i="15"/>
  <c r="D311" i="15"/>
  <c r="D312" i="15"/>
  <c r="D313" i="15"/>
  <c r="D314" i="15"/>
  <c r="D315" i="15"/>
  <c r="D316" i="15"/>
  <c r="D317" i="15"/>
  <c r="D318" i="15"/>
  <c r="D319" i="15"/>
  <c r="D320" i="15"/>
  <c r="D321" i="15"/>
  <c r="D322" i="15"/>
  <c r="D323" i="15"/>
  <c r="D324" i="15"/>
  <c r="D325" i="15"/>
  <c r="D326" i="15"/>
  <c r="D327" i="15"/>
  <c r="D328" i="15"/>
  <c r="D329" i="15"/>
  <c r="D330" i="15"/>
  <c r="D331" i="15"/>
  <c r="D332" i="15"/>
  <c r="D333" i="15"/>
  <c r="D334" i="15"/>
  <c r="D335" i="15"/>
  <c r="D336" i="15"/>
  <c r="D337" i="15"/>
  <c r="D338" i="15"/>
  <c r="D339" i="15"/>
  <c r="D340" i="15"/>
  <c r="D341" i="15"/>
  <c r="D342" i="15"/>
  <c r="D343" i="15"/>
  <c r="D344" i="15"/>
  <c r="D345" i="15"/>
  <c r="D346" i="15"/>
  <c r="D347" i="15"/>
  <c r="D348" i="15"/>
  <c r="D349" i="15"/>
  <c r="D350" i="15"/>
  <c r="D351" i="15"/>
  <c r="D352" i="15"/>
  <c r="D353" i="15"/>
  <c r="D354" i="15"/>
  <c r="D355" i="15"/>
  <c r="D356" i="15"/>
  <c r="D357" i="15"/>
  <c r="D358" i="15"/>
  <c r="D359" i="15"/>
  <c r="D360" i="15"/>
  <c r="D361" i="15"/>
  <c r="D362" i="15"/>
  <c r="D363" i="15"/>
  <c r="D364" i="15"/>
  <c r="D365" i="15"/>
  <c r="D366" i="15"/>
  <c r="D367" i="15"/>
  <c r="D368" i="15"/>
  <c r="D369" i="15"/>
  <c r="D370" i="15"/>
  <c r="D371" i="15"/>
  <c r="D372" i="15"/>
  <c r="D373" i="15"/>
  <c r="D374" i="15"/>
  <c r="D375" i="15"/>
  <c r="D376" i="15"/>
  <c r="D377" i="15"/>
  <c r="D378" i="15"/>
  <c r="D379" i="15"/>
  <c r="D380" i="15"/>
  <c r="D381" i="15"/>
  <c r="D382" i="15"/>
  <c r="D383" i="15"/>
  <c r="D384" i="15"/>
  <c r="D385" i="15"/>
  <c r="D386" i="15"/>
  <c r="D387" i="15"/>
  <c r="D388" i="15"/>
  <c r="D389" i="15"/>
  <c r="D390" i="15"/>
  <c r="D391" i="15"/>
  <c r="D392" i="15"/>
  <c r="D393" i="15"/>
  <c r="D394" i="15"/>
  <c r="D395" i="15"/>
  <c r="D396" i="15"/>
  <c r="D397" i="15"/>
  <c r="D398" i="15"/>
  <c r="D399" i="15"/>
  <c r="D400" i="15"/>
  <c r="D401" i="15"/>
  <c r="D402" i="15"/>
  <c r="D403" i="15"/>
  <c r="D404" i="15"/>
  <c r="D405" i="15"/>
  <c r="D406" i="15"/>
  <c r="D407" i="15"/>
  <c r="D408" i="15"/>
  <c r="D409" i="15"/>
  <c r="D410" i="15"/>
  <c r="D411" i="15"/>
  <c r="D412" i="15"/>
  <c r="D413" i="15"/>
  <c r="D414" i="15"/>
  <c r="D415" i="15"/>
  <c r="D416" i="15"/>
  <c r="D417" i="15"/>
  <c r="D418" i="15"/>
  <c r="D419" i="15"/>
  <c r="D420" i="15"/>
  <c r="D421" i="15"/>
  <c r="D422" i="15"/>
  <c r="D423" i="15"/>
  <c r="D424" i="15"/>
  <c r="D425" i="15"/>
  <c r="D426" i="15"/>
  <c r="D427" i="15"/>
  <c r="D428" i="15"/>
  <c r="D429" i="15"/>
  <c r="D430" i="15"/>
  <c r="D431" i="15"/>
  <c r="D432" i="15"/>
  <c r="D433" i="15"/>
  <c r="D434" i="15"/>
  <c r="D435" i="15"/>
  <c r="D436" i="15"/>
  <c r="D437" i="15"/>
  <c r="D438" i="15"/>
  <c r="D439" i="15"/>
  <c r="D440" i="15"/>
  <c r="D441" i="15"/>
  <c r="D442" i="15"/>
  <c r="D443" i="15"/>
  <c r="D444" i="15"/>
  <c r="D445" i="15"/>
  <c r="D446" i="15"/>
  <c r="D447" i="15"/>
  <c r="D448" i="15"/>
  <c r="D449" i="15"/>
  <c r="D450" i="15"/>
  <c r="D451" i="15"/>
  <c r="D452" i="15"/>
  <c r="D453" i="15"/>
  <c r="D454" i="15"/>
  <c r="D455" i="15"/>
  <c r="D456" i="15"/>
  <c r="D457" i="15"/>
  <c r="D458" i="15"/>
  <c r="D459" i="15"/>
  <c r="D460" i="15"/>
  <c r="D461" i="15"/>
  <c r="D462" i="15"/>
  <c r="D463" i="15"/>
  <c r="D464" i="15"/>
  <c r="D465" i="15"/>
  <c r="D466" i="15"/>
  <c r="D467" i="15"/>
  <c r="D468" i="15"/>
  <c r="D469" i="15"/>
  <c r="D470" i="15"/>
  <c r="D471" i="15"/>
  <c r="D472" i="15"/>
  <c r="D473" i="15"/>
  <c r="D474" i="15"/>
  <c r="D475" i="15"/>
  <c r="D476" i="15"/>
  <c r="D477" i="15"/>
  <c r="D478" i="15"/>
  <c r="D479" i="15"/>
  <c r="D480" i="15"/>
  <c r="D481" i="15"/>
  <c r="D482" i="15"/>
  <c r="D483" i="15"/>
  <c r="D484" i="15"/>
  <c r="D485" i="15"/>
  <c r="D486" i="15"/>
  <c r="D487" i="15"/>
  <c r="D488" i="15"/>
  <c r="D489" i="15"/>
  <c r="D490" i="15"/>
  <c r="D491" i="15"/>
  <c r="D492" i="15"/>
  <c r="D493" i="15"/>
  <c r="D494" i="15"/>
  <c r="D495" i="15"/>
  <c r="D496" i="15"/>
  <c r="D497" i="15"/>
  <c r="D498" i="15"/>
  <c r="D499" i="15"/>
  <c r="D500" i="15"/>
  <c r="D501" i="15"/>
  <c r="D502" i="15"/>
  <c r="D503" i="15"/>
  <c r="D504" i="15"/>
  <c r="D505" i="15"/>
  <c r="D506" i="15"/>
  <c r="D507" i="15"/>
  <c r="D508" i="15"/>
  <c r="D509" i="15"/>
  <c r="D510" i="15"/>
  <c r="D511" i="15"/>
  <c r="D512" i="15"/>
  <c r="D513" i="15"/>
  <c r="D514" i="15"/>
  <c r="D515" i="15"/>
  <c r="D516" i="15"/>
  <c r="D517" i="15"/>
  <c r="D518" i="15"/>
  <c r="D519" i="15"/>
  <c r="D520" i="15"/>
  <c r="D521" i="15"/>
  <c r="D522" i="15"/>
  <c r="D523" i="15"/>
  <c r="D524" i="15"/>
  <c r="D525" i="15"/>
  <c r="D526" i="15"/>
  <c r="D527" i="15"/>
  <c r="D528" i="15"/>
  <c r="D529" i="15"/>
  <c r="D2" i="15"/>
  <c r="B3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501" i="15"/>
  <c r="B502" i="15"/>
  <c r="B503" i="15"/>
  <c r="B504" i="15"/>
  <c r="B505" i="15"/>
  <c r="B506" i="15"/>
  <c r="B507" i="15"/>
  <c r="B508" i="15"/>
  <c r="B509" i="15"/>
  <c r="B510" i="15"/>
  <c r="B511" i="15"/>
  <c r="B512" i="15"/>
  <c r="B513" i="15"/>
  <c r="B514" i="15"/>
  <c r="B515" i="15"/>
  <c r="B516" i="15"/>
  <c r="B517" i="15"/>
  <c r="B518" i="15"/>
  <c r="B519" i="15"/>
  <c r="B520" i="15"/>
  <c r="B521" i="15"/>
  <c r="B522" i="15"/>
  <c r="B523" i="15"/>
  <c r="B524" i="15"/>
  <c r="B525" i="15"/>
  <c r="B526" i="15"/>
  <c r="B527" i="15"/>
  <c r="B528" i="15"/>
  <c r="B529" i="15"/>
  <c r="B2" i="15"/>
  <c r="G3" i="15"/>
  <c r="G4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117" i="15"/>
  <c r="G118" i="15"/>
  <c r="G119" i="15"/>
  <c r="G120" i="15"/>
  <c r="G121" i="15"/>
  <c r="G122" i="15"/>
  <c r="G123" i="15"/>
  <c r="G124" i="15"/>
  <c r="G125" i="15"/>
  <c r="G126" i="15"/>
  <c r="G127" i="15"/>
  <c r="G128" i="15"/>
  <c r="G129" i="15"/>
  <c r="G130" i="15"/>
  <c r="G131" i="15"/>
  <c r="G132" i="15"/>
  <c r="G133" i="15"/>
  <c r="G134" i="15"/>
  <c r="G135" i="15"/>
  <c r="G136" i="15"/>
  <c r="G137" i="15"/>
  <c r="G138" i="15"/>
  <c r="G139" i="15"/>
  <c r="G140" i="15"/>
  <c r="G141" i="15"/>
  <c r="G142" i="15"/>
  <c r="G143" i="15"/>
  <c r="G144" i="15"/>
  <c r="G145" i="15"/>
  <c r="G146" i="15"/>
  <c r="G147" i="15"/>
  <c r="G148" i="15"/>
  <c r="G149" i="15"/>
  <c r="G150" i="15"/>
  <c r="G151" i="15"/>
  <c r="G152" i="15"/>
  <c r="G153" i="15"/>
  <c r="G154" i="15"/>
  <c r="G155" i="15"/>
  <c r="G156" i="15"/>
  <c r="G157" i="15"/>
  <c r="G158" i="15"/>
  <c r="G159" i="15"/>
  <c r="G160" i="15"/>
  <c r="G161" i="15"/>
  <c r="G162" i="15"/>
  <c r="G163" i="15"/>
  <c r="G164" i="15"/>
  <c r="G165" i="15"/>
  <c r="G166" i="15"/>
  <c r="G167" i="15"/>
  <c r="G168" i="15"/>
  <c r="G169" i="15"/>
  <c r="G170" i="15"/>
  <c r="G171" i="15"/>
  <c r="G172" i="15"/>
  <c r="G173" i="15"/>
  <c r="G174" i="15"/>
  <c r="G175" i="15"/>
  <c r="G176" i="15"/>
  <c r="G177" i="15"/>
  <c r="G178" i="15"/>
  <c r="G179" i="15"/>
  <c r="G180" i="15"/>
  <c r="G181" i="15"/>
  <c r="G182" i="15"/>
  <c r="G183" i="15"/>
  <c r="G184" i="15"/>
  <c r="G185" i="15"/>
  <c r="G186" i="15"/>
  <c r="G187" i="15"/>
  <c r="G188" i="15"/>
  <c r="G189" i="15"/>
  <c r="G190" i="15"/>
  <c r="G191" i="15"/>
  <c r="G192" i="15"/>
  <c r="G193" i="15"/>
  <c r="G194" i="15"/>
  <c r="G195" i="15"/>
  <c r="G196" i="15"/>
  <c r="G197" i="15"/>
  <c r="G198" i="15"/>
  <c r="G199" i="15"/>
  <c r="G200" i="15"/>
  <c r="G201" i="15"/>
  <c r="G202" i="15"/>
  <c r="G203" i="15"/>
  <c r="G204" i="15"/>
  <c r="G205" i="15"/>
  <c r="G206" i="15"/>
  <c r="G207" i="15"/>
  <c r="G208" i="15"/>
  <c r="G209" i="15"/>
  <c r="G210" i="15"/>
  <c r="G211" i="15"/>
  <c r="G212" i="15"/>
  <c r="G213" i="15"/>
  <c r="G214" i="15"/>
  <c r="G215" i="15"/>
  <c r="G216" i="15"/>
  <c r="G217" i="15"/>
  <c r="G218" i="15"/>
  <c r="G219" i="15"/>
  <c r="G220" i="15"/>
  <c r="G221" i="15"/>
  <c r="G222" i="15"/>
  <c r="G223" i="15"/>
  <c r="G224" i="15"/>
  <c r="G225" i="15"/>
  <c r="G226" i="15"/>
  <c r="G227" i="15"/>
  <c r="G228" i="15"/>
  <c r="G229" i="15"/>
  <c r="G230" i="15"/>
  <c r="G231" i="15"/>
  <c r="G232" i="15"/>
  <c r="G233" i="15"/>
  <c r="G234" i="15"/>
  <c r="G235" i="15"/>
  <c r="G236" i="15"/>
  <c r="G237" i="15"/>
  <c r="G238" i="15"/>
  <c r="G239" i="15"/>
  <c r="G240" i="15"/>
  <c r="G241" i="15"/>
  <c r="G242" i="15"/>
  <c r="G243" i="15"/>
  <c r="G244" i="15"/>
  <c r="G245" i="15"/>
  <c r="G246" i="15"/>
  <c r="G247" i="15"/>
  <c r="G248" i="15"/>
  <c r="G249" i="15"/>
  <c r="G250" i="15"/>
  <c r="G251" i="15"/>
  <c r="G252" i="15"/>
  <c r="G253" i="15"/>
  <c r="G254" i="15"/>
  <c r="G255" i="15"/>
  <c r="G256" i="15"/>
  <c r="G257" i="15"/>
  <c r="G258" i="15"/>
  <c r="G259" i="15"/>
  <c r="G260" i="15"/>
  <c r="G261" i="15"/>
  <c r="G262" i="15"/>
  <c r="G263" i="15"/>
  <c r="G264" i="15"/>
  <c r="G265" i="15"/>
  <c r="G266" i="15"/>
  <c r="G267" i="15"/>
  <c r="G268" i="15"/>
  <c r="G269" i="15"/>
  <c r="G270" i="15"/>
  <c r="G271" i="15"/>
  <c r="G272" i="15"/>
  <c r="G273" i="15"/>
  <c r="G274" i="15"/>
  <c r="G275" i="15"/>
  <c r="G276" i="15"/>
  <c r="G277" i="15"/>
  <c r="G278" i="15"/>
  <c r="G279" i="15"/>
  <c r="G280" i="15"/>
  <c r="G281" i="15"/>
  <c r="G282" i="15"/>
  <c r="G283" i="15"/>
  <c r="G284" i="15"/>
  <c r="G285" i="15"/>
  <c r="G286" i="15"/>
  <c r="G287" i="15"/>
  <c r="G288" i="15"/>
  <c r="G289" i="15"/>
  <c r="G290" i="15"/>
  <c r="G291" i="15"/>
  <c r="G292" i="15"/>
  <c r="G293" i="15"/>
  <c r="G294" i="15"/>
  <c r="G295" i="15"/>
  <c r="G296" i="15"/>
  <c r="G297" i="15"/>
  <c r="G298" i="15"/>
  <c r="G299" i="15"/>
  <c r="G300" i="15"/>
  <c r="G301" i="15"/>
  <c r="G302" i="15"/>
  <c r="G303" i="15"/>
  <c r="G304" i="15"/>
  <c r="G305" i="15"/>
  <c r="G306" i="15"/>
  <c r="G307" i="15"/>
  <c r="G308" i="15"/>
  <c r="G309" i="15"/>
  <c r="G310" i="15"/>
  <c r="G311" i="15"/>
  <c r="G312" i="15"/>
  <c r="G313" i="15"/>
  <c r="G314" i="15"/>
  <c r="G315" i="15"/>
  <c r="G316" i="15"/>
  <c r="G317" i="15"/>
  <c r="G318" i="15"/>
  <c r="G319" i="15"/>
  <c r="G320" i="15"/>
  <c r="G321" i="15"/>
  <c r="G322" i="15"/>
  <c r="G323" i="15"/>
  <c r="G324" i="15"/>
  <c r="G325" i="15"/>
  <c r="G326" i="15"/>
  <c r="G327" i="15"/>
  <c r="G328" i="15"/>
  <c r="G329" i="15"/>
  <c r="G330" i="15"/>
  <c r="G331" i="15"/>
  <c r="G332" i="15"/>
  <c r="G333" i="15"/>
  <c r="G334" i="15"/>
  <c r="G335" i="15"/>
  <c r="G336" i="15"/>
  <c r="G337" i="15"/>
  <c r="G338" i="15"/>
  <c r="G339" i="15"/>
  <c r="G340" i="15"/>
  <c r="G341" i="15"/>
  <c r="G342" i="15"/>
  <c r="G343" i="15"/>
  <c r="G344" i="15"/>
  <c r="G345" i="15"/>
  <c r="G346" i="15"/>
  <c r="G347" i="15"/>
  <c r="G348" i="15"/>
  <c r="G349" i="15"/>
  <c r="G350" i="15"/>
  <c r="G351" i="15"/>
  <c r="G352" i="15"/>
  <c r="G353" i="15"/>
  <c r="G354" i="15"/>
  <c r="G355" i="15"/>
  <c r="G356" i="15"/>
  <c r="G357" i="15"/>
  <c r="G358" i="15"/>
  <c r="G359" i="15"/>
  <c r="G360" i="15"/>
  <c r="G361" i="15"/>
  <c r="G362" i="15"/>
  <c r="G363" i="15"/>
  <c r="G364" i="15"/>
  <c r="G365" i="15"/>
  <c r="G366" i="15"/>
  <c r="G367" i="15"/>
  <c r="G368" i="15"/>
  <c r="G369" i="15"/>
  <c r="G370" i="15"/>
  <c r="G371" i="15"/>
  <c r="G372" i="15"/>
  <c r="G373" i="15"/>
  <c r="G374" i="15"/>
  <c r="G375" i="15"/>
  <c r="G376" i="15"/>
  <c r="G377" i="15"/>
  <c r="G378" i="15"/>
  <c r="G379" i="15"/>
  <c r="G380" i="15"/>
  <c r="G381" i="15"/>
  <c r="G382" i="15"/>
  <c r="G383" i="15"/>
  <c r="G384" i="15"/>
  <c r="G385" i="15"/>
  <c r="G386" i="15"/>
  <c r="G387" i="15"/>
  <c r="G388" i="15"/>
  <c r="G389" i="15"/>
  <c r="G390" i="15"/>
  <c r="G391" i="15"/>
  <c r="G392" i="15"/>
  <c r="G393" i="15"/>
  <c r="G394" i="15"/>
  <c r="G395" i="15"/>
  <c r="G396" i="15"/>
  <c r="G397" i="15"/>
  <c r="G398" i="15"/>
  <c r="G399" i="15"/>
  <c r="G400" i="15"/>
  <c r="G401" i="15"/>
  <c r="G402" i="15"/>
  <c r="G403" i="15"/>
  <c r="G404" i="15"/>
  <c r="G405" i="15"/>
  <c r="G406" i="15"/>
  <c r="G407" i="15"/>
  <c r="G408" i="15"/>
  <c r="G409" i="15"/>
  <c r="G410" i="15"/>
  <c r="G411" i="15"/>
  <c r="G412" i="15"/>
  <c r="G413" i="15"/>
  <c r="G414" i="15"/>
  <c r="G415" i="15"/>
  <c r="G416" i="15"/>
  <c r="G417" i="15"/>
  <c r="G418" i="15"/>
  <c r="G419" i="15"/>
  <c r="G420" i="15"/>
  <c r="G421" i="15"/>
  <c r="G422" i="15"/>
  <c r="G423" i="15"/>
  <c r="G424" i="15"/>
  <c r="G425" i="15"/>
  <c r="G426" i="15"/>
  <c r="G427" i="15"/>
  <c r="G428" i="15"/>
  <c r="G429" i="15"/>
  <c r="G430" i="15"/>
  <c r="G431" i="15"/>
  <c r="G432" i="15"/>
  <c r="G433" i="15"/>
  <c r="G434" i="15"/>
  <c r="G435" i="15"/>
  <c r="G436" i="15"/>
  <c r="G437" i="15"/>
  <c r="G438" i="15"/>
  <c r="G439" i="15"/>
  <c r="G440" i="15"/>
  <c r="G441" i="15"/>
  <c r="G442" i="15"/>
  <c r="G443" i="15"/>
  <c r="G444" i="15"/>
  <c r="G445" i="15"/>
  <c r="G446" i="15"/>
  <c r="G447" i="15"/>
  <c r="G448" i="15"/>
  <c r="G449" i="15"/>
  <c r="G450" i="15"/>
  <c r="G451" i="15"/>
  <c r="G452" i="15"/>
  <c r="G453" i="15"/>
  <c r="G454" i="15"/>
  <c r="G455" i="15"/>
  <c r="G456" i="15"/>
  <c r="G457" i="15"/>
  <c r="G458" i="15"/>
  <c r="G459" i="15"/>
  <c r="G460" i="15"/>
  <c r="G461" i="15"/>
  <c r="G462" i="15"/>
  <c r="G463" i="15"/>
  <c r="G464" i="15"/>
  <c r="G465" i="15"/>
  <c r="G466" i="15"/>
  <c r="G467" i="15"/>
  <c r="G468" i="15"/>
  <c r="G469" i="15"/>
  <c r="G470" i="15"/>
  <c r="G471" i="15"/>
  <c r="G472" i="15"/>
  <c r="G473" i="15"/>
  <c r="G474" i="15"/>
  <c r="G475" i="15"/>
  <c r="G476" i="15"/>
  <c r="G477" i="15"/>
  <c r="G478" i="15"/>
  <c r="G479" i="15"/>
  <c r="G480" i="15"/>
  <c r="G481" i="15"/>
  <c r="G482" i="15"/>
  <c r="G483" i="15"/>
  <c r="G484" i="15"/>
  <c r="G485" i="15"/>
  <c r="G486" i="15"/>
  <c r="G487" i="15"/>
  <c r="G488" i="15"/>
  <c r="G489" i="15"/>
  <c r="G490" i="15"/>
  <c r="G491" i="15"/>
  <c r="G492" i="15"/>
  <c r="G493" i="15"/>
  <c r="G494" i="15"/>
  <c r="G495" i="15"/>
  <c r="G496" i="15"/>
  <c r="G497" i="15"/>
  <c r="G498" i="15"/>
  <c r="G499" i="15"/>
  <c r="G500" i="15"/>
  <c r="G501" i="15"/>
  <c r="G502" i="15"/>
  <c r="G503" i="15"/>
  <c r="G504" i="15"/>
  <c r="G505" i="15"/>
  <c r="G506" i="15"/>
  <c r="G507" i="15"/>
  <c r="G508" i="15"/>
  <c r="G509" i="15"/>
  <c r="G510" i="15"/>
  <c r="G511" i="15"/>
  <c r="G512" i="15"/>
  <c r="G513" i="15"/>
  <c r="G514" i="15"/>
  <c r="G515" i="15"/>
  <c r="G516" i="15"/>
  <c r="G517" i="15"/>
  <c r="G518" i="15"/>
  <c r="G519" i="15"/>
  <c r="G520" i="15"/>
  <c r="G521" i="15"/>
  <c r="G522" i="15"/>
  <c r="G523" i="15"/>
  <c r="G524" i="15"/>
  <c r="G525" i="15"/>
  <c r="G526" i="15"/>
  <c r="G527" i="15"/>
  <c r="G528" i="15"/>
  <c r="G529" i="15"/>
  <c r="G2" i="15"/>
  <c r="G3" i="14"/>
  <c r="G4" i="14"/>
  <c r="G5" i="14"/>
  <c r="G6" i="14"/>
  <c r="G7" i="14"/>
  <c r="G8" i="14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45" i="14"/>
  <c r="G47" i="14"/>
  <c r="G48" i="14"/>
  <c r="G49" i="14"/>
  <c r="G50" i="14"/>
  <c r="G51" i="14"/>
  <c r="G52" i="14"/>
  <c r="G53" i="14"/>
  <c r="G54" i="14"/>
  <c r="G55" i="14"/>
  <c r="G56" i="14"/>
  <c r="G57" i="14"/>
  <c r="G58" i="14"/>
  <c r="G59" i="14"/>
  <c r="G60" i="14"/>
  <c r="G61" i="14"/>
  <c r="G62" i="14"/>
  <c r="G63" i="14"/>
  <c r="G64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115" i="14"/>
  <c r="G116" i="14"/>
  <c r="G117" i="14"/>
  <c r="G118" i="14"/>
  <c r="G119" i="14"/>
  <c r="G120" i="14"/>
  <c r="G121" i="14"/>
  <c r="G122" i="14"/>
  <c r="G123" i="14"/>
  <c r="G124" i="14"/>
  <c r="G125" i="14"/>
  <c r="G126" i="14"/>
  <c r="G127" i="14"/>
  <c r="G128" i="14"/>
  <c r="G129" i="14"/>
  <c r="G130" i="14"/>
  <c r="G131" i="14"/>
  <c r="G132" i="14"/>
  <c r="G133" i="14"/>
  <c r="G134" i="14"/>
  <c r="G135" i="14"/>
  <c r="G136" i="14"/>
  <c r="G137" i="14"/>
  <c r="G138" i="14"/>
  <c r="G139" i="14"/>
  <c r="G140" i="14"/>
  <c r="G141" i="14"/>
  <c r="G142" i="14"/>
  <c r="G143" i="14"/>
  <c r="G144" i="14"/>
  <c r="G145" i="14"/>
  <c r="G146" i="14"/>
  <c r="G147" i="14"/>
  <c r="G148" i="14"/>
  <c r="G149" i="14"/>
  <c r="G150" i="14"/>
  <c r="G151" i="14"/>
  <c r="G152" i="14"/>
  <c r="G153" i="14"/>
  <c r="G154" i="14"/>
  <c r="G155" i="14"/>
  <c r="G156" i="14"/>
  <c r="G157" i="14"/>
  <c r="G158" i="14"/>
  <c r="G159" i="14"/>
  <c r="G160" i="14"/>
  <c r="G161" i="14"/>
  <c r="G162" i="14"/>
  <c r="G163" i="14"/>
  <c r="G164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8" i="14"/>
  <c r="G179" i="14"/>
  <c r="G180" i="14"/>
  <c r="G181" i="14"/>
  <c r="G182" i="14"/>
  <c r="G183" i="14"/>
  <c r="G184" i="14"/>
  <c r="G185" i="14"/>
  <c r="G186" i="14"/>
  <c r="G187" i="14"/>
  <c r="G188" i="14"/>
  <c r="G189" i="14"/>
  <c r="G190" i="14"/>
  <c r="G191" i="14"/>
  <c r="G192" i="14"/>
  <c r="G193" i="14"/>
  <c r="G194" i="14"/>
  <c r="G195" i="14"/>
  <c r="G196" i="14"/>
  <c r="G197" i="14"/>
  <c r="G198" i="14"/>
  <c r="G199" i="14"/>
  <c r="G200" i="14"/>
  <c r="G201" i="14"/>
  <c r="G202" i="14"/>
  <c r="G203" i="14"/>
  <c r="G204" i="14"/>
  <c r="G205" i="14"/>
  <c r="G206" i="14"/>
  <c r="G207" i="14"/>
  <c r="G208" i="14"/>
  <c r="G209" i="14"/>
  <c r="G210" i="14"/>
  <c r="G211" i="14"/>
  <c r="G212" i="14"/>
  <c r="G213" i="14"/>
  <c r="G214" i="14"/>
  <c r="G215" i="14"/>
  <c r="G216" i="14"/>
  <c r="G217" i="14"/>
  <c r="G218" i="14"/>
  <c r="G219" i="14"/>
  <c r="G220" i="14"/>
  <c r="G221" i="14"/>
  <c r="G222" i="14"/>
  <c r="G223" i="14"/>
  <c r="G224" i="14"/>
  <c r="G225" i="14"/>
  <c r="G226" i="14"/>
  <c r="G227" i="14"/>
  <c r="G228" i="14"/>
  <c r="G229" i="14"/>
  <c r="G230" i="14"/>
  <c r="G231" i="14"/>
  <c r="G232" i="14"/>
  <c r="G233" i="14"/>
  <c r="G234" i="14"/>
  <c r="G235" i="14"/>
  <c r="G236" i="14"/>
  <c r="G237" i="14"/>
  <c r="G238" i="14"/>
  <c r="G239" i="14"/>
  <c r="G240" i="14"/>
  <c r="G241" i="14"/>
  <c r="G242" i="14"/>
  <c r="G243" i="14"/>
  <c r="G244" i="14"/>
  <c r="G245" i="14"/>
  <c r="G246" i="14"/>
  <c r="G247" i="14"/>
  <c r="G248" i="14"/>
  <c r="G249" i="14"/>
  <c r="G250" i="14"/>
  <c r="G251" i="14"/>
  <c r="G252" i="14"/>
  <c r="G253" i="14"/>
  <c r="G254" i="14"/>
  <c r="G255" i="14"/>
  <c r="G256" i="14"/>
  <c r="G257" i="14"/>
  <c r="G258" i="14"/>
  <c r="G259" i="14"/>
  <c r="G260" i="14"/>
  <c r="G261" i="14"/>
  <c r="G262" i="14"/>
  <c r="G263" i="14"/>
  <c r="G264" i="14"/>
  <c r="G265" i="14"/>
  <c r="G266" i="14"/>
  <c r="G267" i="14"/>
  <c r="G268" i="14"/>
  <c r="G269" i="14"/>
  <c r="G270" i="14"/>
  <c r="G271" i="14"/>
  <c r="G272" i="14"/>
  <c r="G273" i="14"/>
  <c r="G274" i="14"/>
  <c r="G275" i="14"/>
  <c r="G276" i="14"/>
  <c r="G277" i="14"/>
  <c r="G278" i="14"/>
  <c r="G279" i="14"/>
  <c r="G280" i="14"/>
  <c r="G281" i="14"/>
  <c r="G282" i="14"/>
  <c r="G283" i="14"/>
  <c r="G284" i="14"/>
  <c r="G285" i="14"/>
  <c r="G286" i="14"/>
  <c r="G287" i="14"/>
  <c r="G288" i="14"/>
  <c r="G289" i="14"/>
  <c r="G290" i="14"/>
  <c r="G291" i="14"/>
  <c r="G292" i="14"/>
  <c r="G293" i="14"/>
  <c r="G294" i="14"/>
  <c r="G295" i="14"/>
  <c r="G296" i="14"/>
  <c r="G297" i="14"/>
  <c r="G298" i="14"/>
  <c r="G299" i="14"/>
  <c r="G300" i="14"/>
  <c r="G301" i="14"/>
  <c r="G302" i="14"/>
  <c r="G303" i="14"/>
  <c r="G304" i="14"/>
  <c r="G305" i="14"/>
  <c r="G306" i="14"/>
  <c r="G307" i="14"/>
  <c r="G308" i="14"/>
  <c r="G309" i="14"/>
  <c r="G310" i="14"/>
  <c r="G311" i="14"/>
  <c r="G312" i="14"/>
  <c r="G313" i="14"/>
  <c r="G314" i="14"/>
  <c r="G315" i="14"/>
  <c r="G316" i="14"/>
  <c r="G317" i="14"/>
  <c r="G318" i="14"/>
  <c r="G319" i="14"/>
  <c r="G320" i="14"/>
  <c r="G321" i="14"/>
  <c r="G322" i="14"/>
  <c r="G323" i="14"/>
  <c r="G324" i="14"/>
  <c r="G325" i="14"/>
  <c r="G326" i="14"/>
  <c r="G327" i="14"/>
  <c r="G328" i="14"/>
  <c r="G329" i="14"/>
  <c r="G330" i="14"/>
  <c r="G331" i="14"/>
  <c r="G332" i="14"/>
  <c r="G333" i="14"/>
  <c r="G334" i="14"/>
  <c r="G335" i="14"/>
  <c r="G336" i="14"/>
  <c r="G337" i="14"/>
  <c r="G338" i="14"/>
  <c r="G339" i="14"/>
  <c r="G340" i="14"/>
  <c r="G341" i="14"/>
  <c r="G342" i="14"/>
  <c r="G343" i="14"/>
  <c r="G344" i="14"/>
  <c r="G345" i="14"/>
  <c r="G346" i="14"/>
  <c r="G347" i="14"/>
  <c r="G348" i="14"/>
  <c r="G349" i="14"/>
  <c r="G350" i="14"/>
  <c r="G351" i="14"/>
  <c r="G352" i="14"/>
  <c r="G353" i="14"/>
  <c r="G354" i="14"/>
  <c r="G355" i="14"/>
  <c r="G356" i="14"/>
  <c r="G357" i="14"/>
  <c r="G358" i="14"/>
  <c r="G359" i="14"/>
  <c r="G360" i="14"/>
  <c r="G361" i="14"/>
  <c r="G362" i="14"/>
  <c r="G363" i="14"/>
  <c r="G364" i="14"/>
  <c r="G365" i="14"/>
  <c r="G366" i="14"/>
  <c r="G367" i="14"/>
  <c r="G368" i="14"/>
  <c r="G369" i="14"/>
  <c r="G370" i="14"/>
  <c r="G371" i="14"/>
  <c r="G372" i="14"/>
  <c r="G373" i="14"/>
  <c r="G374" i="14"/>
  <c r="G375" i="14"/>
  <c r="G376" i="14"/>
  <c r="G377" i="14"/>
  <c r="G378" i="14"/>
  <c r="G379" i="14"/>
  <c r="G380" i="14"/>
  <c r="G381" i="14"/>
  <c r="G382" i="14"/>
  <c r="G383" i="14"/>
  <c r="G384" i="14"/>
  <c r="G385" i="14"/>
  <c r="G386" i="14"/>
  <c r="G387" i="14"/>
  <c r="G388" i="14"/>
  <c r="G389" i="14"/>
  <c r="G390" i="14"/>
  <c r="G391" i="14"/>
  <c r="G392" i="14"/>
  <c r="G393" i="14"/>
  <c r="G394" i="14"/>
  <c r="G395" i="14"/>
  <c r="G396" i="14"/>
  <c r="G397" i="14"/>
  <c r="G398" i="14"/>
  <c r="G399" i="14"/>
  <c r="G400" i="14"/>
  <c r="G401" i="14"/>
  <c r="G402" i="14"/>
  <c r="G403" i="14"/>
  <c r="G404" i="14"/>
  <c r="G405" i="14"/>
  <c r="G406" i="14"/>
  <c r="G407" i="14"/>
  <c r="G408" i="14"/>
  <c r="G409" i="14"/>
  <c r="G410" i="14"/>
  <c r="G411" i="14"/>
  <c r="G412" i="14"/>
  <c r="G413" i="14"/>
  <c r="G414" i="14"/>
  <c r="G415" i="14"/>
  <c r="G416" i="14"/>
  <c r="G417" i="14"/>
  <c r="G418" i="14"/>
  <c r="G419" i="14"/>
  <c r="G420" i="14"/>
  <c r="G421" i="14"/>
  <c r="G422" i="14"/>
  <c r="G423" i="14"/>
  <c r="G424" i="14"/>
  <c r="G425" i="14"/>
  <c r="G426" i="14"/>
  <c r="G427" i="14"/>
  <c r="G428" i="14"/>
  <c r="G429" i="14"/>
  <c r="G430" i="14"/>
  <c r="G431" i="14"/>
  <c r="G432" i="14"/>
  <c r="G433" i="14"/>
  <c r="G434" i="14"/>
  <c r="G435" i="14"/>
  <c r="G436" i="14"/>
  <c r="G437" i="14"/>
  <c r="G438" i="14"/>
  <c r="G439" i="14"/>
  <c r="G440" i="14"/>
  <c r="G441" i="14"/>
  <c r="G442" i="14"/>
  <c r="G443" i="14"/>
  <c r="G444" i="14"/>
  <c r="G445" i="14"/>
  <c r="G446" i="14"/>
  <c r="G447" i="14"/>
  <c r="G448" i="14"/>
  <c r="G449" i="14"/>
  <c r="G450" i="14"/>
  <c r="G451" i="14"/>
  <c r="G452" i="14"/>
  <c r="G453" i="14"/>
  <c r="G454" i="14"/>
  <c r="G455" i="14"/>
  <c r="G456" i="14"/>
  <c r="G457" i="14"/>
  <c r="G458" i="14"/>
  <c r="G459" i="14"/>
  <c r="G460" i="14"/>
  <c r="G461" i="14"/>
  <c r="G462" i="14"/>
  <c r="G463" i="14"/>
  <c r="G464" i="14"/>
  <c r="G465" i="14"/>
  <c r="G466" i="14"/>
  <c r="G467" i="14"/>
  <c r="G468" i="14"/>
  <c r="G469" i="14"/>
  <c r="G470" i="14"/>
  <c r="G471" i="14"/>
  <c r="G472" i="14"/>
  <c r="G473" i="14"/>
  <c r="G474" i="14"/>
  <c r="G475" i="14"/>
  <c r="G476" i="14"/>
  <c r="G477" i="14"/>
  <c r="G478" i="14"/>
  <c r="G479" i="14"/>
  <c r="G480" i="14"/>
  <c r="G481" i="14"/>
  <c r="G482" i="14"/>
  <c r="G483" i="14"/>
  <c r="G484" i="14"/>
  <c r="G485" i="14"/>
  <c r="G486" i="14"/>
  <c r="G487" i="14"/>
  <c r="G488" i="14"/>
  <c r="G489" i="14"/>
  <c r="G490" i="14"/>
  <c r="G491" i="14"/>
  <c r="G492" i="14"/>
  <c r="G493" i="14"/>
  <c r="G494" i="14"/>
  <c r="G495" i="14"/>
  <c r="G496" i="14"/>
  <c r="G497" i="14"/>
  <c r="G498" i="14"/>
  <c r="G499" i="14"/>
  <c r="G500" i="14"/>
  <c r="G501" i="14"/>
  <c r="G502" i="14"/>
  <c r="G503" i="14"/>
  <c r="G504" i="14"/>
  <c r="G505" i="14"/>
  <c r="G506" i="14"/>
  <c r="G507" i="14"/>
  <c r="G508" i="14"/>
  <c r="G509" i="14"/>
  <c r="G510" i="14"/>
  <c r="G511" i="14"/>
  <c r="G512" i="14"/>
  <c r="G513" i="14"/>
  <c r="G514" i="14"/>
  <c r="G515" i="14"/>
  <c r="G516" i="14"/>
  <c r="G517" i="14"/>
  <c r="G518" i="14"/>
  <c r="G519" i="14"/>
  <c r="G520" i="14"/>
  <c r="G521" i="14"/>
  <c r="G522" i="14"/>
  <c r="G523" i="14"/>
  <c r="G524" i="14"/>
  <c r="G525" i="14"/>
  <c r="G526" i="14"/>
  <c r="G527" i="14"/>
  <c r="G528" i="14"/>
  <c r="G529" i="14"/>
  <c r="G530" i="14"/>
  <c r="G531" i="14"/>
  <c r="G532" i="14"/>
  <c r="G533" i="14"/>
  <c r="G534" i="14"/>
  <c r="G535" i="14"/>
  <c r="G536" i="14"/>
  <c r="G537" i="14"/>
  <c r="G538" i="14"/>
  <c r="G539" i="14"/>
  <c r="G540" i="14"/>
  <c r="G541" i="14"/>
  <c r="G542" i="14"/>
  <c r="G543" i="14"/>
  <c r="G544" i="14"/>
  <c r="G545" i="14"/>
  <c r="G546" i="14"/>
  <c r="G547" i="14"/>
  <c r="G548" i="14"/>
  <c r="G549" i="14"/>
  <c r="G550" i="14"/>
  <c r="G2" i="14"/>
  <c r="G46" i="14"/>
  <c r="C3" i="14"/>
  <c r="C4" i="14"/>
  <c r="C5" i="14"/>
  <c r="C6" i="14"/>
  <c r="C7" i="14"/>
  <c r="C8" i="14"/>
  <c r="C9" i="14"/>
  <c r="C10" i="14"/>
  <c r="C11" i="14"/>
  <c r="C12" i="14"/>
  <c r="C13" i="14"/>
  <c r="C14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36" i="14"/>
  <c r="C37" i="14"/>
  <c r="C38" i="14"/>
  <c r="C39" i="14"/>
  <c r="C40" i="14"/>
  <c r="C41" i="14"/>
  <c r="C42" i="14"/>
  <c r="C43" i="14"/>
  <c r="C44" i="14"/>
  <c r="C45" i="14"/>
  <c r="C46" i="14"/>
  <c r="C47" i="14"/>
  <c r="C48" i="14"/>
  <c r="C49" i="14"/>
  <c r="C50" i="14"/>
  <c r="C51" i="14"/>
  <c r="C52" i="14"/>
  <c r="C53" i="14"/>
  <c r="C54" i="14"/>
  <c r="C55" i="14"/>
  <c r="C56" i="14"/>
  <c r="C57" i="14"/>
  <c r="C58" i="14"/>
  <c r="C59" i="14"/>
  <c r="C60" i="14"/>
  <c r="C61" i="14"/>
  <c r="C62" i="14"/>
  <c r="C63" i="14"/>
  <c r="C64" i="14"/>
  <c r="C65" i="14"/>
  <c r="C66" i="14"/>
  <c r="C67" i="14"/>
  <c r="C68" i="14"/>
  <c r="C69" i="14"/>
  <c r="C70" i="14"/>
  <c r="C71" i="14"/>
  <c r="C72" i="14"/>
  <c r="C73" i="14"/>
  <c r="C74" i="14"/>
  <c r="C75" i="14"/>
  <c r="C76" i="14"/>
  <c r="C77" i="14"/>
  <c r="C78" i="14"/>
  <c r="C79" i="14"/>
  <c r="C80" i="14"/>
  <c r="C81" i="14"/>
  <c r="C82" i="14"/>
  <c r="C83" i="14"/>
  <c r="C84" i="14"/>
  <c r="C85" i="14"/>
  <c r="C86" i="14"/>
  <c r="C87" i="14"/>
  <c r="C88" i="14"/>
  <c r="C89" i="14"/>
  <c r="C90" i="14"/>
  <c r="C91" i="14"/>
  <c r="C92" i="14"/>
  <c r="C93" i="14"/>
  <c r="C94" i="14"/>
  <c r="C95" i="14"/>
  <c r="C96" i="14"/>
  <c r="C97" i="14"/>
  <c r="C98" i="14"/>
  <c r="C99" i="14"/>
  <c r="C100" i="14"/>
  <c r="C101" i="14"/>
  <c r="C102" i="14"/>
  <c r="C103" i="14"/>
  <c r="C104" i="14"/>
  <c r="C105" i="14"/>
  <c r="C106" i="14"/>
  <c r="C107" i="14"/>
  <c r="C108" i="14"/>
  <c r="C109" i="14"/>
  <c r="C110" i="14"/>
  <c r="C111" i="14"/>
  <c r="C112" i="14"/>
  <c r="C113" i="14"/>
  <c r="C114" i="14"/>
  <c r="C115" i="14"/>
  <c r="C116" i="14"/>
  <c r="C117" i="14"/>
  <c r="C118" i="14"/>
  <c r="C119" i="14"/>
  <c r="C120" i="14"/>
  <c r="C121" i="14"/>
  <c r="C122" i="14"/>
  <c r="C123" i="14"/>
  <c r="C124" i="14"/>
  <c r="C125" i="14"/>
  <c r="C126" i="14"/>
  <c r="C127" i="14"/>
  <c r="C128" i="14"/>
  <c r="C129" i="14"/>
  <c r="C130" i="14"/>
  <c r="C131" i="14"/>
  <c r="C132" i="14"/>
  <c r="C133" i="14"/>
  <c r="C134" i="14"/>
  <c r="C135" i="14"/>
  <c r="C136" i="14"/>
  <c r="C137" i="14"/>
  <c r="C138" i="14"/>
  <c r="C139" i="14"/>
  <c r="C140" i="14"/>
  <c r="C141" i="14"/>
  <c r="C142" i="14"/>
  <c r="C143" i="14"/>
  <c r="C144" i="14"/>
  <c r="C145" i="14"/>
  <c r="C146" i="14"/>
  <c r="C147" i="14"/>
  <c r="C148" i="14"/>
  <c r="C149" i="14"/>
  <c r="C150" i="14"/>
  <c r="C151" i="14"/>
  <c r="C152" i="14"/>
  <c r="C153" i="14"/>
  <c r="C154" i="14"/>
  <c r="C155" i="14"/>
  <c r="C156" i="14"/>
  <c r="C157" i="14"/>
  <c r="C158" i="14"/>
  <c r="C159" i="14"/>
  <c r="C160" i="14"/>
  <c r="C161" i="14"/>
  <c r="C162" i="14"/>
  <c r="C163" i="14"/>
  <c r="C164" i="14"/>
  <c r="C165" i="14"/>
  <c r="C166" i="14"/>
  <c r="C167" i="14"/>
  <c r="C168" i="14"/>
  <c r="C169" i="14"/>
  <c r="C170" i="14"/>
  <c r="C171" i="14"/>
  <c r="C172" i="14"/>
  <c r="C173" i="14"/>
  <c r="C174" i="14"/>
  <c r="C175" i="14"/>
  <c r="C176" i="14"/>
  <c r="C177" i="14"/>
  <c r="C178" i="14"/>
  <c r="C179" i="14"/>
  <c r="C180" i="14"/>
  <c r="C181" i="14"/>
  <c r="C182" i="14"/>
  <c r="C183" i="14"/>
  <c r="C184" i="14"/>
  <c r="C185" i="14"/>
  <c r="C186" i="14"/>
  <c r="C187" i="14"/>
  <c r="C188" i="14"/>
  <c r="C189" i="14"/>
  <c r="C190" i="14"/>
  <c r="C191" i="14"/>
  <c r="C192" i="14"/>
  <c r="C193" i="14"/>
  <c r="C194" i="14"/>
  <c r="C195" i="14"/>
  <c r="C196" i="14"/>
  <c r="C197" i="14"/>
  <c r="C198" i="14"/>
  <c r="C199" i="14"/>
  <c r="C200" i="14"/>
  <c r="C201" i="14"/>
  <c r="C202" i="14"/>
  <c r="C203" i="14"/>
  <c r="C204" i="14"/>
  <c r="C205" i="14"/>
  <c r="C206" i="14"/>
  <c r="C207" i="14"/>
  <c r="C208" i="14"/>
  <c r="C209" i="14"/>
  <c r="C210" i="14"/>
  <c r="C211" i="14"/>
  <c r="C212" i="14"/>
  <c r="C213" i="14"/>
  <c r="C214" i="14"/>
  <c r="C215" i="14"/>
  <c r="C216" i="14"/>
  <c r="C217" i="14"/>
  <c r="C218" i="14"/>
  <c r="C219" i="14"/>
  <c r="C220" i="14"/>
  <c r="C221" i="14"/>
  <c r="C222" i="14"/>
  <c r="C223" i="14"/>
  <c r="C224" i="14"/>
  <c r="C225" i="14"/>
  <c r="C226" i="14"/>
  <c r="C227" i="14"/>
  <c r="C228" i="14"/>
  <c r="C229" i="14"/>
  <c r="C230" i="14"/>
  <c r="C231" i="14"/>
  <c r="C232" i="14"/>
  <c r="C233" i="14"/>
  <c r="C234" i="14"/>
  <c r="C235" i="14"/>
  <c r="C236" i="14"/>
  <c r="C237" i="14"/>
  <c r="C238" i="14"/>
  <c r="C239" i="14"/>
  <c r="C240" i="14"/>
  <c r="C241" i="14"/>
  <c r="C242" i="14"/>
  <c r="C243" i="14"/>
  <c r="C244" i="14"/>
  <c r="C245" i="14"/>
  <c r="C246" i="14"/>
  <c r="C247" i="14"/>
  <c r="C248" i="14"/>
  <c r="C249" i="14"/>
  <c r="C250" i="14"/>
  <c r="C251" i="14"/>
  <c r="C252" i="14"/>
  <c r="C253" i="14"/>
  <c r="C254" i="14"/>
  <c r="C255" i="14"/>
  <c r="C256" i="14"/>
  <c r="C257" i="14"/>
  <c r="C258" i="14"/>
  <c r="C259" i="14"/>
  <c r="C260" i="14"/>
  <c r="C261" i="14"/>
  <c r="C262" i="14"/>
  <c r="C263" i="14"/>
  <c r="C264" i="14"/>
  <c r="C265" i="14"/>
  <c r="C266" i="14"/>
  <c r="C267" i="14"/>
  <c r="C268" i="14"/>
  <c r="C269" i="14"/>
  <c r="C270" i="14"/>
  <c r="C271" i="14"/>
  <c r="C272" i="14"/>
  <c r="C273" i="14"/>
  <c r="C274" i="14"/>
  <c r="C275" i="14"/>
  <c r="C276" i="14"/>
  <c r="C277" i="14"/>
  <c r="C278" i="14"/>
  <c r="C279" i="14"/>
  <c r="C280" i="14"/>
  <c r="C281" i="14"/>
  <c r="C282" i="14"/>
  <c r="C283" i="14"/>
  <c r="C284" i="14"/>
  <c r="C285" i="14"/>
  <c r="C286" i="14"/>
  <c r="C287" i="14"/>
  <c r="C288" i="14"/>
  <c r="C289" i="14"/>
  <c r="C290" i="14"/>
  <c r="C291" i="14"/>
  <c r="C292" i="14"/>
  <c r="C293" i="14"/>
  <c r="C294" i="14"/>
  <c r="C295" i="14"/>
  <c r="C296" i="14"/>
  <c r="C297" i="14"/>
  <c r="C298" i="14"/>
  <c r="C299" i="14"/>
  <c r="C300" i="14"/>
  <c r="C301" i="14"/>
  <c r="C302" i="14"/>
  <c r="C303" i="14"/>
  <c r="C304" i="14"/>
  <c r="C305" i="14"/>
  <c r="C306" i="14"/>
  <c r="C307" i="14"/>
  <c r="C308" i="14"/>
  <c r="C309" i="14"/>
  <c r="C310" i="14"/>
  <c r="C311" i="14"/>
  <c r="C312" i="14"/>
  <c r="C313" i="14"/>
  <c r="C314" i="14"/>
  <c r="C315" i="14"/>
  <c r="C316" i="14"/>
  <c r="C317" i="14"/>
  <c r="C318" i="14"/>
  <c r="C319" i="14"/>
  <c r="C320" i="14"/>
  <c r="C321" i="14"/>
  <c r="C322" i="14"/>
  <c r="C323" i="14"/>
  <c r="C324" i="14"/>
  <c r="C325" i="14"/>
  <c r="C326" i="14"/>
  <c r="C327" i="14"/>
  <c r="C328" i="14"/>
  <c r="C329" i="14"/>
  <c r="C330" i="14"/>
  <c r="C331" i="14"/>
  <c r="C332" i="14"/>
  <c r="C333" i="14"/>
  <c r="C334" i="14"/>
  <c r="C335" i="14"/>
  <c r="C336" i="14"/>
  <c r="C337" i="14"/>
  <c r="C338" i="14"/>
  <c r="C339" i="14"/>
  <c r="C340" i="14"/>
  <c r="C341" i="14"/>
  <c r="C342" i="14"/>
  <c r="C343" i="14"/>
  <c r="C344" i="14"/>
  <c r="C345" i="14"/>
  <c r="C346" i="14"/>
  <c r="C347" i="14"/>
  <c r="C348" i="14"/>
  <c r="C349" i="14"/>
  <c r="C350" i="14"/>
  <c r="C351" i="14"/>
  <c r="C352" i="14"/>
  <c r="C353" i="14"/>
  <c r="C354" i="14"/>
  <c r="C355" i="14"/>
  <c r="C356" i="14"/>
  <c r="C357" i="14"/>
  <c r="C358" i="14"/>
  <c r="C359" i="14"/>
  <c r="C360" i="14"/>
  <c r="C361" i="14"/>
  <c r="C362" i="14"/>
  <c r="C363" i="14"/>
  <c r="C364" i="14"/>
  <c r="C365" i="14"/>
  <c r="C366" i="14"/>
  <c r="C367" i="14"/>
  <c r="C368" i="14"/>
  <c r="C369" i="14"/>
  <c r="C370" i="14"/>
  <c r="C371" i="14"/>
  <c r="C372" i="14"/>
  <c r="C373" i="14"/>
  <c r="C374" i="14"/>
  <c r="C375" i="14"/>
  <c r="C376" i="14"/>
  <c r="C377" i="14"/>
  <c r="C378" i="14"/>
  <c r="C379" i="14"/>
  <c r="C380" i="14"/>
  <c r="C381" i="14"/>
  <c r="C382" i="14"/>
  <c r="C383" i="14"/>
  <c r="C384" i="14"/>
  <c r="C385" i="14"/>
  <c r="C386" i="14"/>
  <c r="C387" i="14"/>
  <c r="C388" i="14"/>
  <c r="C389" i="14"/>
  <c r="C390" i="14"/>
  <c r="C391" i="14"/>
  <c r="C392" i="14"/>
  <c r="C393" i="14"/>
  <c r="C394" i="14"/>
  <c r="C395" i="14"/>
  <c r="C396" i="14"/>
  <c r="C397" i="14"/>
  <c r="C398" i="14"/>
  <c r="C399" i="14"/>
  <c r="C400" i="14"/>
  <c r="C401" i="14"/>
  <c r="C402" i="14"/>
  <c r="C403" i="14"/>
  <c r="C404" i="14"/>
  <c r="C405" i="14"/>
  <c r="C406" i="14"/>
  <c r="C407" i="14"/>
  <c r="C408" i="14"/>
  <c r="C409" i="14"/>
  <c r="C410" i="14"/>
  <c r="C411" i="14"/>
  <c r="C412" i="14"/>
  <c r="C413" i="14"/>
  <c r="C414" i="14"/>
  <c r="C415" i="14"/>
  <c r="C416" i="14"/>
  <c r="C417" i="14"/>
  <c r="C418" i="14"/>
  <c r="C419" i="14"/>
  <c r="C420" i="14"/>
  <c r="C421" i="14"/>
  <c r="C422" i="14"/>
  <c r="C423" i="14"/>
  <c r="C424" i="14"/>
  <c r="C425" i="14"/>
  <c r="C426" i="14"/>
  <c r="C427" i="14"/>
  <c r="C428" i="14"/>
  <c r="C429" i="14"/>
  <c r="C430" i="14"/>
  <c r="C431" i="14"/>
  <c r="C432" i="14"/>
  <c r="C433" i="14"/>
  <c r="C434" i="14"/>
  <c r="C435" i="14"/>
  <c r="C436" i="14"/>
  <c r="C437" i="14"/>
  <c r="C438" i="14"/>
  <c r="C439" i="14"/>
  <c r="C440" i="14"/>
  <c r="C441" i="14"/>
  <c r="C442" i="14"/>
  <c r="C443" i="14"/>
  <c r="C444" i="14"/>
  <c r="C445" i="14"/>
  <c r="C446" i="14"/>
  <c r="C447" i="14"/>
  <c r="C448" i="14"/>
  <c r="C449" i="14"/>
  <c r="C450" i="14"/>
  <c r="C451" i="14"/>
  <c r="C452" i="14"/>
  <c r="C453" i="14"/>
  <c r="C454" i="14"/>
  <c r="C455" i="14"/>
  <c r="C456" i="14"/>
  <c r="C457" i="14"/>
  <c r="C458" i="14"/>
  <c r="C459" i="14"/>
  <c r="C460" i="14"/>
  <c r="C461" i="14"/>
  <c r="C462" i="14"/>
  <c r="C463" i="14"/>
  <c r="C464" i="14"/>
  <c r="C465" i="14"/>
  <c r="C466" i="14"/>
  <c r="C467" i="14"/>
  <c r="C468" i="14"/>
  <c r="C469" i="14"/>
  <c r="C470" i="14"/>
  <c r="C471" i="14"/>
  <c r="C472" i="14"/>
  <c r="C473" i="14"/>
  <c r="C474" i="14"/>
  <c r="C475" i="14"/>
  <c r="C476" i="14"/>
  <c r="C477" i="14"/>
  <c r="C478" i="14"/>
  <c r="C479" i="14"/>
  <c r="C480" i="14"/>
  <c r="C481" i="14"/>
  <c r="C482" i="14"/>
  <c r="C483" i="14"/>
  <c r="C484" i="14"/>
  <c r="C485" i="14"/>
  <c r="C486" i="14"/>
  <c r="C487" i="14"/>
  <c r="C488" i="14"/>
  <c r="C489" i="14"/>
  <c r="C490" i="14"/>
  <c r="C491" i="14"/>
  <c r="C492" i="14"/>
  <c r="C493" i="14"/>
  <c r="C494" i="14"/>
  <c r="C495" i="14"/>
  <c r="C496" i="14"/>
  <c r="C497" i="14"/>
  <c r="C498" i="14"/>
  <c r="C499" i="14"/>
  <c r="C500" i="14"/>
  <c r="C501" i="14"/>
  <c r="C502" i="14"/>
  <c r="C503" i="14"/>
  <c r="C504" i="14"/>
  <c r="C505" i="14"/>
  <c r="C506" i="14"/>
  <c r="C507" i="14"/>
  <c r="C508" i="14"/>
  <c r="C509" i="14"/>
  <c r="C510" i="14"/>
  <c r="C511" i="14"/>
  <c r="C512" i="14"/>
  <c r="C513" i="14"/>
  <c r="C514" i="14"/>
  <c r="C515" i="14"/>
  <c r="C516" i="14"/>
  <c r="C517" i="14"/>
  <c r="C518" i="14"/>
  <c r="C519" i="14"/>
  <c r="C520" i="14"/>
  <c r="C521" i="14"/>
  <c r="C522" i="14"/>
  <c r="C523" i="14"/>
  <c r="C524" i="14"/>
  <c r="C525" i="14"/>
  <c r="C526" i="14"/>
  <c r="C527" i="14"/>
  <c r="C528" i="14"/>
  <c r="C529" i="14"/>
  <c r="C530" i="14"/>
  <c r="C531" i="14"/>
  <c r="C532" i="14"/>
  <c r="C533" i="14"/>
  <c r="C534" i="14"/>
  <c r="C535" i="14"/>
  <c r="C536" i="14"/>
  <c r="C537" i="14"/>
  <c r="C538" i="14"/>
  <c r="C539" i="14"/>
  <c r="C540" i="14"/>
  <c r="C541" i="14"/>
  <c r="C542" i="14"/>
  <c r="C543" i="14"/>
  <c r="C544" i="14"/>
  <c r="C545" i="14"/>
  <c r="C546" i="14"/>
  <c r="C547" i="14"/>
  <c r="C548" i="14"/>
  <c r="C549" i="14"/>
  <c r="C550" i="14"/>
  <c r="C2" i="14"/>
  <c r="B3" i="14"/>
  <c r="B4" i="14"/>
  <c r="B5" i="14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B64" i="14"/>
  <c r="B65" i="14"/>
  <c r="B66" i="14"/>
  <c r="B67" i="14"/>
  <c r="B68" i="14"/>
  <c r="B69" i="14"/>
  <c r="B70" i="14"/>
  <c r="B71" i="14"/>
  <c r="B72" i="14"/>
  <c r="B73" i="14"/>
  <c r="B74" i="14"/>
  <c r="B75" i="14"/>
  <c r="B76" i="14"/>
  <c r="B77" i="14"/>
  <c r="B78" i="14"/>
  <c r="B79" i="14"/>
  <c r="B80" i="14"/>
  <c r="B81" i="14"/>
  <c r="B82" i="14"/>
  <c r="B83" i="14"/>
  <c r="B84" i="14"/>
  <c r="B85" i="14"/>
  <c r="B86" i="14"/>
  <c r="B87" i="14"/>
  <c r="B88" i="14"/>
  <c r="B89" i="14"/>
  <c r="B90" i="14"/>
  <c r="B91" i="14"/>
  <c r="B92" i="14"/>
  <c r="B93" i="14"/>
  <c r="B94" i="14"/>
  <c r="B95" i="14"/>
  <c r="B96" i="14"/>
  <c r="B97" i="14"/>
  <c r="B98" i="14"/>
  <c r="B99" i="14"/>
  <c r="B100" i="14"/>
  <c r="B101" i="14"/>
  <c r="B102" i="14"/>
  <c r="B103" i="14"/>
  <c r="B104" i="14"/>
  <c r="B105" i="14"/>
  <c r="B106" i="14"/>
  <c r="B107" i="14"/>
  <c r="B108" i="14"/>
  <c r="B109" i="14"/>
  <c r="B110" i="14"/>
  <c r="B111" i="14"/>
  <c r="B112" i="14"/>
  <c r="B113" i="14"/>
  <c r="B114" i="14"/>
  <c r="B115" i="14"/>
  <c r="B116" i="14"/>
  <c r="B117" i="14"/>
  <c r="B118" i="14"/>
  <c r="B119" i="14"/>
  <c r="B120" i="14"/>
  <c r="B121" i="14"/>
  <c r="B122" i="14"/>
  <c r="B123" i="14"/>
  <c r="B124" i="14"/>
  <c r="B125" i="14"/>
  <c r="B126" i="14"/>
  <c r="B127" i="14"/>
  <c r="B128" i="14"/>
  <c r="B129" i="14"/>
  <c r="B130" i="14"/>
  <c r="B131" i="14"/>
  <c r="B132" i="14"/>
  <c r="B133" i="14"/>
  <c r="B134" i="14"/>
  <c r="B135" i="14"/>
  <c r="B136" i="14"/>
  <c r="B137" i="14"/>
  <c r="B138" i="14"/>
  <c r="B139" i="14"/>
  <c r="B140" i="14"/>
  <c r="B141" i="14"/>
  <c r="B142" i="14"/>
  <c r="B143" i="14"/>
  <c r="B144" i="14"/>
  <c r="B145" i="14"/>
  <c r="B146" i="14"/>
  <c r="B147" i="14"/>
  <c r="B148" i="14"/>
  <c r="B149" i="14"/>
  <c r="B150" i="14"/>
  <c r="B151" i="14"/>
  <c r="B152" i="14"/>
  <c r="B153" i="14"/>
  <c r="B154" i="14"/>
  <c r="B155" i="14"/>
  <c r="B156" i="14"/>
  <c r="B157" i="14"/>
  <c r="B158" i="14"/>
  <c r="B159" i="14"/>
  <c r="B160" i="14"/>
  <c r="B161" i="14"/>
  <c r="B162" i="14"/>
  <c r="B163" i="14"/>
  <c r="B164" i="14"/>
  <c r="B165" i="14"/>
  <c r="B166" i="14"/>
  <c r="B167" i="14"/>
  <c r="B168" i="14"/>
  <c r="B169" i="14"/>
  <c r="B170" i="14"/>
  <c r="B171" i="14"/>
  <c r="B172" i="14"/>
  <c r="B173" i="14"/>
  <c r="B174" i="14"/>
  <c r="B175" i="14"/>
  <c r="B176" i="14"/>
  <c r="B177" i="14"/>
  <c r="B178" i="14"/>
  <c r="B179" i="14"/>
  <c r="B180" i="14"/>
  <c r="B181" i="14"/>
  <c r="B182" i="14"/>
  <c r="B183" i="14"/>
  <c r="B184" i="14"/>
  <c r="B185" i="14"/>
  <c r="B186" i="14"/>
  <c r="B187" i="14"/>
  <c r="B188" i="14"/>
  <c r="B189" i="14"/>
  <c r="B190" i="14"/>
  <c r="B191" i="14"/>
  <c r="B192" i="14"/>
  <c r="B193" i="14"/>
  <c r="B194" i="14"/>
  <c r="B195" i="14"/>
  <c r="B196" i="14"/>
  <c r="B197" i="14"/>
  <c r="B198" i="14"/>
  <c r="B199" i="14"/>
  <c r="B200" i="14"/>
  <c r="B201" i="14"/>
  <c r="B202" i="14"/>
  <c r="B203" i="14"/>
  <c r="B204" i="14"/>
  <c r="B205" i="14"/>
  <c r="B206" i="14"/>
  <c r="B207" i="14"/>
  <c r="B208" i="14"/>
  <c r="B209" i="14"/>
  <c r="B210" i="14"/>
  <c r="B211" i="14"/>
  <c r="B212" i="14"/>
  <c r="B213" i="14"/>
  <c r="B214" i="14"/>
  <c r="B215" i="14"/>
  <c r="B216" i="14"/>
  <c r="B217" i="14"/>
  <c r="B218" i="14"/>
  <c r="B219" i="14"/>
  <c r="B220" i="14"/>
  <c r="B221" i="14"/>
  <c r="B222" i="14"/>
  <c r="B223" i="14"/>
  <c r="B224" i="14"/>
  <c r="B225" i="14"/>
  <c r="B226" i="14"/>
  <c r="B227" i="14"/>
  <c r="B228" i="14"/>
  <c r="B229" i="14"/>
  <c r="B230" i="14"/>
  <c r="B231" i="14"/>
  <c r="B232" i="14"/>
  <c r="B233" i="14"/>
  <c r="B234" i="14"/>
  <c r="B235" i="14"/>
  <c r="B236" i="14"/>
  <c r="B237" i="14"/>
  <c r="B238" i="14"/>
  <c r="B239" i="14"/>
  <c r="B240" i="14"/>
  <c r="B241" i="14"/>
  <c r="B242" i="14"/>
  <c r="B243" i="14"/>
  <c r="B244" i="14"/>
  <c r="B245" i="14"/>
  <c r="B246" i="14"/>
  <c r="B247" i="14"/>
  <c r="B248" i="14"/>
  <c r="B249" i="14"/>
  <c r="B250" i="14"/>
  <c r="B251" i="14"/>
  <c r="B252" i="14"/>
  <c r="B253" i="14"/>
  <c r="B254" i="14"/>
  <c r="B255" i="14"/>
  <c r="B256" i="14"/>
  <c r="B257" i="14"/>
  <c r="B258" i="14"/>
  <c r="B259" i="14"/>
  <c r="B260" i="14"/>
  <c r="B261" i="14"/>
  <c r="B262" i="14"/>
  <c r="B263" i="14"/>
  <c r="B264" i="14"/>
  <c r="B265" i="14"/>
  <c r="B266" i="14"/>
  <c r="B267" i="14"/>
  <c r="B268" i="14"/>
  <c r="B269" i="14"/>
  <c r="B270" i="14"/>
  <c r="B271" i="14"/>
  <c r="B272" i="14"/>
  <c r="B273" i="14"/>
  <c r="B274" i="14"/>
  <c r="B275" i="14"/>
  <c r="B276" i="14"/>
  <c r="B277" i="14"/>
  <c r="B278" i="14"/>
  <c r="B279" i="14"/>
  <c r="B280" i="14"/>
  <c r="B281" i="14"/>
  <c r="B282" i="14"/>
  <c r="B283" i="14"/>
  <c r="B284" i="14"/>
  <c r="B285" i="14"/>
  <c r="B286" i="14"/>
  <c r="B287" i="14"/>
  <c r="B288" i="14"/>
  <c r="B289" i="14"/>
  <c r="B290" i="14"/>
  <c r="B291" i="14"/>
  <c r="B292" i="14"/>
  <c r="B293" i="14"/>
  <c r="B294" i="14"/>
  <c r="B295" i="14"/>
  <c r="B296" i="14"/>
  <c r="B297" i="14"/>
  <c r="B298" i="14"/>
  <c r="B299" i="14"/>
  <c r="B300" i="14"/>
  <c r="B301" i="14"/>
  <c r="B302" i="14"/>
  <c r="B303" i="14"/>
  <c r="B304" i="14"/>
  <c r="B305" i="14"/>
  <c r="B306" i="14"/>
  <c r="B307" i="14"/>
  <c r="B308" i="14"/>
  <c r="B309" i="14"/>
  <c r="B310" i="14"/>
  <c r="B311" i="14"/>
  <c r="B312" i="14"/>
  <c r="B313" i="14"/>
  <c r="B314" i="14"/>
  <c r="B315" i="14"/>
  <c r="B316" i="14"/>
  <c r="B317" i="14"/>
  <c r="B318" i="14"/>
  <c r="B319" i="14"/>
  <c r="B320" i="14"/>
  <c r="B321" i="14"/>
  <c r="B322" i="14"/>
  <c r="B323" i="14"/>
  <c r="B324" i="14"/>
  <c r="B325" i="14"/>
  <c r="B326" i="14"/>
  <c r="B327" i="14"/>
  <c r="B328" i="14"/>
  <c r="B329" i="14"/>
  <c r="B330" i="14"/>
  <c r="B331" i="14"/>
  <c r="B332" i="14"/>
  <c r="B333" i="14"/>
  <c r="B334" i="14"/>
  <c r="B335" i="14"/>
  <c r="B336" i="14"/>
  <c r="B337" i="14"/>
  <c r="B338" i="14"/>
  <c r="B339" i="14"/>
  <c r="B340" i="14"/>
  <c r="B341" i="14"/>
  <c r="B342" i="14"/>
  <c r="B343" i="14"/>
  <c r="B344" i="14"/>
  <c r="B345" i="14"/>
  <c r="B346" i="14"/>
  <c r="B347" i="14"/>
  <c r="B348" i="14"/>
  <c r="B349" i="14"/>
  <c r="B350" i="14"/>
  <c r="B351" i="14"/>
  <c r="B352" i="14"/>
  <c r="B353" i="14"/>
  <c r="B354" i="14"/>
  <c r="B355" i="14"/>
  <c r="B356" i="14"/>
  <c r="B357" i="14"/>
  <c r="B358" i="14"/>
  <c r="B359" i="14"/>
  <c r="B360" i="14"/>
  <c r="B361" i="14"/>
  <c r="B362" i="14"/>
  <c r="B363" i="14"/>
  <c r="B364" i="14"/>
  <c r="B365" i="14"/>
  <c r="B366" i="14"/>
  <c r="B367" i="14"/>
  <c r="B368" i="14"/>
  <c r="B369" i="14"/>
  <c r="B370" i="14"/>
  <c r="B371" i="14"/>
  <c r="B372" i="14"/>
  <c r="B373" i="14"/>
  <c r="B374" i="14"/>
  <c r="B375" i="14"/>
  <c r="B376" i="14"/>
  <c r="B377" i="14"/>
  <c r="B378" i="14"/>
  <c r="B379" i="14"/>
  <c r="B380" i="14"/>
  <c r="B381" i="14"/>
  <c r="B382" i="14"/>
  <c r="B383" i="14"/>
  <c r="B384" i="14"/>
  <c r="B385" i="14"/>
  <c r="B386" i="14"/>
  <c r="B387" i="14"/>
  <c r="B388" i="14"/>
  <c r="B389" i="14"/>
  <c r="B390" i="14"/>
  <c r="B391" i="14"/>
  <c r="B392" i="14"/>
  <c r="B393" i="14"/>
  <c r="B394" i="14"/>
  <c r="B395" i="14"/>
  <c r="B396" i="14"/>
  <c r="B397" i="14"/>
  <c r="B398" i="14"/>
  <c r="B399" i="14"/>
  <c r="B400" i="14"/>
  <c r="B401" i="14"/>
  <c r="B402" i="14"/>
  <c r="B403" i="14"/>
  <c r="B404" i="14"/>
  <c r="B405" i="14"/>
  <c r="B406" i="14"/>
  <c r="B407" i="14"/>
  <c r="B408" i="14"/>
  <c r="B409" i="14"/>
  <c r="B410" i="14"/>
  <c r="B411" i="14"/>
  <c r="B412" i="14"/>
  <c r="B413" i="14"/>
  <c r="B414" i="14"/>
  <c r="B415" i="14"/>
  <c r="B416" i="14"/>
  <c r="B417" i="14"/>
  <c r="B418" i="14"/>
  <c r="B419" i="14"/>
  <c r="B420" i="14"/>
  <c r="B421" i="14"/>
  <c r="B422" i="14"/>
  <c r="B423" i="14"/>
  <c r="B424" i="14"/>
  <c r="B425" i="14"/>
  <c r="B426" i="14"/>
  <c r="B427" i="14"/>
  <c r="B428" i="14"/>
  <c r="B429" i="14"/>
  <c r="B430" i="14"/>
  <c r="B431" i="14"/>
  <c r="B432" i="14"/>
  <c r="B433" i="14"/>
  <c r="B434" i="14"/>
  <c r="B435" i="14"/>
  <c r="B436" i="14"/>
  <c r="B437" i="14"/>
  <c r="B438" i="14"/>
  <c r="B439" i="14"/>
  <c r="B440" i="14"/>
  <c r="B441" i="14"/>
  <c r="B442" i="14"/>
  <c r="B443" i="14"/>
  <c r="B444" i="14"/>
  <c r="B445" i="14"/>
  <c r="B446" i="14"/>
  <c r="B447" i="14"/>
  <c r="B448" i="14"/>
  <c r="B449" i="14"/>
  <c r="B450" i="14"/>
  <c r="B451" i="14"/>
  <c r="B452" i="14"/>
  <c r="B453" i="14"/>
  <c r="B454" i="14"/>
  <c r="B455" i="14"/>
  <c r="B456" i="14"/>
  <c r="B457" i="14"/>
  <c r="B458" i="14"/>
  <c r="B459" i="14"/>
  <c r="B460" i="14"/>
  <c r="B461" i="14"/>
  <c r="B462" i="14"/>
  <c r="B463" i="14"/>
  <c r="B464" i="14"/>
  <c r="B465" i="14"/>
  <c r="B466" i="14"/>
  <c r="B467" i="14"/>
  <c r="B468" i="14"/>
  <c r="B469" i="14"/>
  <c r="B470" i="14"/>
  <c r="B471" i="14"/>
  <c r="B472" i="14"/>
  <c r="B473" i="14"/>
  <c r="B474" i="14"/>
  <c r="B475" i="14"/>
  <c r="B476" i="14"/>
  <c r="B477" i="14"/>
  <c r="B478" i="14"/>
  <c r="B479" i="14"/>
  <c r="B480" i="14"/>
  <c r="B481" i="14"/>
  <c r="B482" i="14"/>
  <c r="B483" i="14"/>
  <c r="B484" i="14"/>
  <c r="B485" i="14"/>
  <c r="B486" i="14"/>
  <c r="B487" i="14"/>
  <c r="B488" i="14"/>
  <c r="B489" i="14"/>
  <c r="B490" i="14"/>
  <c r="B491" i="14"/>
  <c r="B492" i="14"/>
  <c r="B493" i="14"/>
  <c r="B494" i="14"/>
  <c r="B495" i="14"/>
  <c r="B496" i="14"/>
  <c r="B497" i="14"/>
  <c r="B498" i="14"/>
  <c r="B499" i="14"/>
  <c r="B500" i="14"/>
  <c r="B501" i="14"/>
  <c r="B502" i="14"/>
  <c r="B503" i="14"/>
  <c r="B504" i="14"/>
  <c r="B505" i="14"/>
  <c r="B506" i="14"/>
  <c r="B507" i="14"/>
  <c r="B508" i="14"/>
  <c r="B509" i="14"/>
  <c r="B510" i="14"/>
  <c r="B511" i="14"/>
  <c r="B512" i="14"/>
  <c r="B513" i="14"/>
  <c r="B514" i="14"/>
  <c r="B515" i="14"/>
  <c r="B516" i="14"/>
  <c r="B517" i="14"/>
  <c r="B518" i="14"/>
  <c r="B519" i="14"/>
  <c r="B520" i="14"/>
  <c r="B521" i="14"/>
  <c r="B522" i="14"/>
  <c r="B523" i="14"/>
  <c r="B524" i="14"/>
  <c r="B525" i="14"/>
  <c r="B526" i="14"/>
  <c r="B527" i="14"/>
  <c r="B528" i="14"/>
  <c r="B529" i="14"/>
  <c r="B530" i="14"/>
  <c r="B531" i="14"/>
  <c r="B532" i="14"/>
  <c r="B533" i="14"/>
  <c r="B534" i="14"/>
  <c r="B535" i="14"/>
  <c r="B536" i="14"/>
  <c r="B537" i="14"/>
  <c r="B538" i="14"/>
  <c r="B539" i="14"/>
  <c r="B540" i="14"/>
  <c r="B541" i="14"/>
  <c r="B542" i="14"/>
  <c r="B543" i="14"/>
  <c r="B544" i="14"/>
  <c r="B545" i="14"/>
  <c r="B546" i="14"/>
  <c r="B547" i="14"/>
  <c r="B548" i="14"/>
  <c r="B549" i="14"/>
  <c r="B550" i="14"/>
  <c r="B2" i="14"/>
  <c r="B719" i="2" l="1"/>
  <c r="B720" i="2"/>
  <c r="B721" i="2"/>
  <c r="B722" i="2"/>
  <c r="B723" i="2"/>
  <c r="B724" i="2"/>
  <c r="B725" i="2"/>
  <c r="B726" i="2"/>
  <c r="B727" i="2"/>
  <c r="B728" i="2"/>
  <c r="D718" i="2" l="1"/>
  <c r="E718" i="2" s="1"/>
  <c r="B718" i="2"/>
  <c r="H710" i="2" l="1"/>
  <c r="I710" i="2"/>
  <c r="J710" i="2"/>
  <c r="H711" i="2"/>
  <c r="I711" i="2"/>
  <c r="J711" i="2"/>
  <c r="H712" i="2"/>
  <c r="I712" i="2"/>
  <c r="J712" i="2"/>
  <c r="H713" i="2"/>
  <c r="I713" i="2"/>
  <c r="J713" i="2"/>
  <c r="H714" i="2"/>
  <c r="I714" i="2"/>
  <c r="J714" i="2"/>
  <c r="H715" i="2"/>
  <c r="I715" i="2"/>
  <c r="J715" i="2"/>
  <c r="H716" i="2"/>
  <c r="I716" i="2"/>
  <c r="J716" i="2"/>
  <c r="H717" i="2"/>
  <c r="I717" i="2"/>
  <c r="J717" i="2"/>
  <c r="D710" i="2"/>
  <c r="E710" i="2" s="1"/>
  <c r="D711" i="2"/>
  <c r="E711" i="2" s="1"/>
  <c r="D712" i="2"/>
  <c r="E712" i="2" s="1"/>
  <c r="D713" i="2"/>
  <c r="E713" i="2" s="1"/>
  <c r="D714" i="2"/>
  <c r="E714" i="2" s="1"/>
  <c r="D715" i="2"/>
  <c r="E715" i="2" s="1"/>
  <c r="D716" i="2"/>
  <c r="E716" i="2" s="1"/>
  <c r="D717" i="2"/>
  <c r="E717" i="2" s="1"/>
  <c r="B710" i="2"/>
  <c r="B711" i="2"/>
  <c r="B712" i="2"/>
  <c r="B713" i="2"/>
  <c r="B714" i="2"/>
  <c r="B715" i="2"/>
  <c r="B716" i="2"/>
  <c r="B717" i="2"/>
  <c r="B702" i="2"/>
  <c r="B703" i="2"/>
  <c r="B704" i="2"/>
  <c r="B705" i="2"/>
  <c r="B706" i="2"/>
  <c r="B707" i="2"/>
  <c r="B708" i="2"/>
  <c r="B709" i="2"/>
  <c r="D702" i="2"/>
  <c r="E702" i="2" s="1"/>
  <c r="D703" i="2"/>
  <c r="E703" i="2" s="1"/>
  <c r="D704" i="2"/>
  <c r="E704" i="2" s="1"/>
  <c r="D705" i="2"/>
  <c r="E705" i="2" s="1"/>
  <c r="D706" i="2"/>
  <c r="E706" i="2" s="1"/>
  <c r="D707" i="2"/>
  <c r="E707" i="2" s="1"/>
  <c r="D708" i="2"/>
  <c r="E708" i="2" s="1"/>
  <c r="D709" i="2"/>
  <c r="E709" i="2" s="1"/>
  <c r="H703" i="2"/>
  <c r="I703" i="2"/>
  <c r="J703" i="2"/>
  <c r="H704" i="2"/>
  <c r="I704" i="2"/>
  <c r="J704" i="2"/>
  <c r="H705" i="2"/>
  <c r="I705" i="2"/>
  <c r="J705" i="2"/>
  <c r="H706" i="2"/>
  <c r="I706" i="2"/>
  <c r="J706" i="2"/>
  <c r="H707" i="2"/>
  <c r="I707" i="2"/>
  <c r="J707" i="2"/>
  <c r="H708" i="2"/>
  <c r="I708" i="2"/>
  <c r="J708" i="2"/>
  <c r="H709" i="2"/>
  <c r="I709" i="2"/>
  <c r="J709" i="2"/>
  <c r="H677" i="2"/>
  <c r="I677" i="2"/>
  <c r="J677" i="2"/>
  <c r="H678" i="2"/>
  <c r="I678" i="2"/>
  <c r="J678" i="2"/>
  <c r="H679" i="2"/>
  <c r="I679" i="2"/>
  <c r="J679" i="2"/>
  <c r="H680" i="2"/>
  <c r="I680" i="2"/>
  <c r="J680" i="2"/>
  <c r="H681" i="2"/>
  <c r="I681" i="2"/>
  <c r="J681" i="2"/>
  <c r="H682" i="2"/>
  <c r="I682" i="2"/>
  <c r="J682" i="2"/>
  <c r="H683" i="2"/>
  <c r="I683" i="2"/>
  <c r="J683" i="2"/>
  <c r="H684" i="2"/>
  <c r="I684" i="2"/>
  <c r="J684" i="2"/>
  <c r="H685" i="2"/>
  <c r="I685" i="2"/>
  <c r="J685" i="2"/>
  <c r="H686" i="2"/>
  <c r="I686" i="2"/>
  <c r="J686" i="2"/>
  <c r="H687" i="2"/>
  <c r="I687" i="2"/>
  <c r="J687" i="2"/>
  <c r="H688" i="2"/>
  <c r="I688" i="2"/>
  <c r="J688" i="2"/>
  <c r="H689" i="2"/>
  <c r="I689" i="2"/>
  <c r="J689" i="2"/>
  <c r="H690" i="2"/>
  <c r="I690" i="2"/>
  <c r="J690" i="2"/>
  <c r="H691" i="2"/>
  <c r="I691" i="2"/>
  <c r="J691" i="2"/>
  <c r="H692" i="2"/>
  <c r="I692" i="2"/>
  <c r="J692" i="2"/>
  <c r="H693" i="2"/>
  <c r="I693" i="2"/>
  <c r="J693" i="2"/>
  <c r="H694" i="2"/>
  <c r="I694" i="2"/>
  <c r="J694" i="2"/>
  <c r="H695" i="2"/>
  <c r="I695" i="2"/>
  <c r="J695" i="2"/>
  <c r="H696" i="2"/>
  <c r="I696" i="2"/>
  <c r="J696" i="2"/>
  <c r="H697" i="2"/>
  <c r="I697" i="2"/>
  <c r="J697" i="2"/>
  <c r="H698" i="2"/>
  <c r="I698" i="2"/>
  <c r="J698" i="2"/>
  <c r="H699" i="2"/>
  <c r="I699" i="2"/>
  <c r="J699" i="2"/>
  <c r="H700" i="2"/>
  <c r="I700" i="2"/>
  <c r="J700" i="2"/>
  <c r="H701" i="2"/>
  <c r="I701" i="2"/>
  <c r="J701" i="2"/>
  <c r="H702" i="2"/>
  <c r="I702" i="2"/>
  <c r="J702" i="2"/>
  <c r="B701" i="2"/>
  <c r="D701" i="2"/>
  <c r="E701" i="2" s="1"/>
  <c r="B684" i="2"/>
  <c r="D684" i="2"/>
  <c r="E684" i="2" s="1"/>
  <c r="D677" i="2"/>
  <c r="E677" i="2" s="1"/>
  <c r="D678" i="2"/>
  <c r="E678" i="2" s="1"/>
  <c r="D679" i="2"/>
  <c r="E679" i="2" s="1"/>
  <c r="D680" i="2"/>
  <c r="E680" i="2" s="1"/>
  <c r="D681" i="2"/>
  <c r="E681" i="2" s="1"/>
  <c r="D682" i="2"/>
  <c r="E682" i="2" s="1"/>
  <c r="D683" i="2"/>
  <c r="E683" i="2" s="1"/>
  <c r="D685" i="2"/>
  <c r="E685" i="2" s="1"/>
  <c r="D686" i="2"/>
  <c r="E686" i="2" s="1"/>
  <c r="D687" i="2"/>
  <c r="E687" i="2" s="1"/>
  <c r="D688" i="2"/>
  <c r="E688" i="2" s="1"/>
  <c r="D689" i="2"/>
  <c r="E689" i="2" s="1"/>
  <c r="D690" i="2"/>
  <c r="E690" i="2" s="1"/>
  <c r="D691" i="2"/>
  <c r="E691" i="2" s="1"/>
  <c r="D692" i="2"/>
  <c r="E692" i="2" s="1"/>
  <c r="D693" i="2"/>
  <c r="E693" i="2" s="1"/>
  <c r="D694" i="2"/>
  <c r="E694" i="2" s="1"/>
  <c r="D695" i="2"/>
  <c r="E695" i="2" s="1"/>
  <c r="D696" i="2"/>
  <c r="E696" i="2" s="1"/>
  <c r="D697" i="2"/>
  <c r="E697" i="2" s="1"/>
  <c r="D698" i="2"/>
  <c r="E698" i="2" s="1"/>
  <c r="D699" i="2"/>
  <c r="E699" i="2" s="1"/>
  <c r="D700" i="2"/>
  <c r="E700" i="2" s="1"/>
  <c r="B677" i="2"/>
  <c r="B678" i="2"/>
  <c r="B679" i="2"/>
  <c r="B680" i="2"/>
  <c r="B681" i="2"/>
  <c r="B682" i="2"/>
  <c r="B683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H674" i="2" l="1"/>
  <c r="I674" i="2"/>
  <c r="J674" i="2"/>
  <c r="H675" i="2"/>
  <c r="I675" i="2"/>
  <c r="J675" i="2"/>
  <c r="H676" i="2"/>
  <c r="I676" i="2"/>
  <c r="J676" i="2"/>
  <c r="D674" i="2"/>
  <c r="E674" i="2" s="1"/>
  <c r="D675" i="2"/>
  <c r="E675" i="2" s="1"/>
  <c r="D676" i="2"/>
  <c r="E676" i="2" s="1"/>
  <c r="B674" i="2"/>
  <c r="B675" i="2"/>
  <c r="B676" i="2"/>
  <c r="H618" i="2" l="1"/>
  <c r="I618" i="2"/>
  <c r="J618" i="2"/>
  <c r="H619" i="2"/>
  <c r="I619" i="2"/>
  <c r="J619" i="2"/>
  <c r="H620" i="2"/>
  <c r="I620" i="2"/>
  <c r="J620" i="2"/>
  <c r="H621" i="2"/>
  <c r="I621" i="2"/>
  <c r="J621" i="2"/>
  <c r="H622" i="2"/>
  <c r="I622" i="2"/>
  <c r="J622" i="2"/>
  <c r="H623" i="2"/>
  <c r="I623" i="2"/>
  <c r="J623" i="2"/>
  <c r="H624" i="2"/>
  <c r="I624" i="2"/>
  <c r="J624" i="2"/>
  <c r="H625" i="2"/>
  <c r="I625" i="2"/>
  <c r="J625" i="2"/>
  <c r="H626" i="2"/>
  <c r="I626" i="2"/>
  <c r="J626" i="2"/>
  <c r="H627" i="2"/>
  <c r="I627" i="2"/>
  <c r="J627" i="2"/>
  <c r="H628" i="2"/>
  <c r="I628" i="2"/>
  <c r="J628" i="2"/>
  <c r="H629" i="2"/>
  <c r="I629" i="2"/>
  <c r="J629" i="2"/>
  <c r="H630" i="2"/>
  <c r="I630" i="2"/>
  <c r="J630" i="2"/>
  <c r="H631" i="2"/>
  <c r="I631" i="2"/>
  <c r="J631" i="2"/>
  <c r="H632" i="2"/>
  <c r="I632" i="2"/>
  <c r="J632" i="2"/>
  <c r="H633" i="2"/>
  <c r="I633" i="2"/>
  <c r="J633" i="2"/>
  <c r="H634" i="2"/>
  <c r="I634" i="2"/>
  <c r="J634" i="2"/>
  <c r="H635" i="2"/>
  <c r="I635" i="2"/>
  <c r="J635" i="2"/>
  <c r="H636" i="2"/>
  <c r="I636" i="2"/>
  <c r="J636" i="2"/>
  <c r="H637" i="2"/>
  <c r="I637" i="2"/>
  <c r="J637" i="2"/>
  <c r="H638" i="2"/>
  <c r="I638" i="2"/>
  <c r="J638" i="2"/>
  <c r="H639" i="2"/>
  <c r="I639" i="2"/>
  <c r="J639" i="2"/>
  <c r="H640" i="2"/>
  <c r="I640" i="2"/>
  <c r="J640" i="2"/>
  <c r="H641" i="2"/>
  <c r="I641" i="2"/>
  <c r="J641" i="2"/>
  <c r="H642" i="2"/>
  <c r="I642" i="2"/>
  <c r="J642" i="2"/>
  <c r="H643" i="2"/>
  <c r="I643" i="2"/>
  <c r="J643" i="2"/>
  <c r="H644" i="2"/>
  <c r="I644" i="2"/>
  <c r="J644" i="2"/>
  <c r="H645" i="2"/>
  <c r="I645" i="2"/>
  <c r="J645" i="2"/>
  <c r="H646" i="2"/>
  <c r="I646" i="2"/>
  <c r="J646" i="2"/>
  <c r="H647" i="2"/>
  <c r="I647" i="2"/>
  <c r="J647" i="2"/>
  <c r="H648" i="2"/>
  <c r="I648" i="2"/>
  <c r="J648" i="2"/>
  <c r="H649" i="2"/>
  <c r="I649" i="2"/>
  <c r="J649" i="2"/>
  <c r="H650" i="2"/>
  <c r="I650" i="2"/>
  <c r="J650" i="2"/>
  <c r="H651" i="2"/>
  <c r="I651" i="2"/>
  <c r="J651" i="2"/>
  <c r="H652" i="2"/>
  <c r="I652" i="2"/>
  <c r="J652" i="2"/>
  <c r="H653" i="2"/>
  <c r="I653" i="2"/>
  <c r="J653" i="2"/>
  <c r="H654" i="2"/>
  <c r="I654" i="2"/>
  <c r="J654" i="2"/>
  <c r="H655" i="2"/>
  <c r="I655" i="2"/>
  <c r="J655" i="2"/>
  <c r="H656" i="2"/>
  <c r="I656" i="2"/>
  <c r="J656" i="2"/>
  <c r="H657" i="2"/>
  <c r="I657" i="2"/>
  <c r="J657" i="2"/>
  <c r="H658" i="2"/>
  <c r="I658" i="2"/>
  <c r="J658" i="2"/>
  <c r="H659" i="2"/>
  <c r="I659" i="2"/>
  <c r="J659" i="2"/>
  <c r="H660" i="2"/>
  <c r="I660" i="2"/>
  <c r="J660" i="2"/>
  <c r="H661" i="2"/>
  <c r="I661" i="2"/>
  <c r="J661" i="2"/>
  <c r="H662" i="2"/>
  <c r="I662" i="2"/>
  <c r="J662" i="2"/>
  <c r="H663" i="2"/>
  <c r="I663" i="2"/>
  <c r="J663" i="2"/>
  <c r="H664" i="2"/>
  <c r="I664" i="2"/>
  <c r="J664" i="2"/>
  <c r="H665" i="2"/>
  <c r="I665" i="2"/>
  <c r="J665" i="2"/>
  <c r="H666" i="2"/>
  <c r="I666" i="2"/>
  <c r="J666" i="2"/>
  <c r="H667" i="2"/>
  <c r="I667" i="2"/>
  <c r="J667" i="2"/>
  <c r="H668" i="2"/>
  <c r="I668" i="2"/>
  <c r="J668" i="2"/>
  <c r="H669" i="2"/>
  <c r="I669" i="2"/>
  <c r="J669" i="2"/>
  <c r="H670" i="2"/>
  <c r="I670" i="2"/>
  <c r="J670" i="2"/>
  <c r="H671" i="2"/>
  <c r="I671" i="2"/>
  <c r="J671" i="2"/>
  <c r="H672" i="2"/>
  <c r="I672" i="2"/>
  <c r="J672" i="2"/>
  <c r="H673" i="2"/>
  <c r="I673" i="2"/>
  <c r="J673" i="2"/>
  <c r="D665" i="2"/>
  <c r="E665" i="2" s="1"/>
  <c r="D666" i="2"/>
  <c r="E666" i="2" s="1"/>
  <c r="D667" i="2"/>
  <c r="E667" i="2" s="1"/>
  <c r="D668" i="2"/>
  <c r="E668" i="2" s="1"/>
  <c r="D669" i="2"/>
  <c r="E669" i="2" s="1"/>
  <c r="D670" i="2"/>
  <c r="E670" i="2" s="1"/>
  <c r="D671" i="2"/>
  <c r="E671" i="2" s="1"/>
  <c r="D672" i="2"/>
  <c r="E672" i="2" s="1"/>
  <c r="D673" i="2"/>
  <c r="E673" i="2" s="1"/>
  <c r="B665" i="2"/>
  <c r="B666" i="2"/>
  <c r="B667" i="2"/>
  <c r="B668" i="2"/>
  <c r="B669" i="2"/>
  <c r="B670" i="2"/>
  <c r="B671" i="2"/>
  <c r="B672" i="2"/>
  <c r="B673" i="2"/>
  <c r="D642" i="2"/>
  <c r="E642" i="2" s="1"/>
  <c r="D643" i="2"/>
  <c r="E643" i="2" s="1"/>
  <c r="D644" i="2"/>
  <c r="E644" i="2" s="1"/>
  <c r="D645" i="2"/>
  <c r="E645" i="2" s="1"/>
  <c r="D646" i="2"/>
  <c r="E646" i="2" s="1"/>
  <c r="D647" i="2"/>
  <c r="E647" i="2" s="1"/>
  <c r="D648" i="2"/>
  <c r="E648" i="2" s="1"/>
  <c r="D649" i="2"/>
  <c r="E649" i="2" s="1"/>
  <c r="D650" i="2"/>
  <c r="E650" i="2" s="1"/>
  <c r="D651" i="2"/>
  <c r="E651" i="2" s="1"/>
  <c r="D652" i="2"/>
  <c r="E652" i="2" s="1"/>
  <c r="D653" i="2"/>
  <c r="E653" i="2" s="1"/>
  <c r="D654" i="2"/>
  <c r="E654" i="2" s="1"/>
  <c r="D655" i="2"/>
  <c r="E655" i="2" s="1"/>
  <c r="D656" i="2"/>
  <c r="E656" i="2" s="1"/>
  <c r="D657" i="2"/>
  <c r="E657" i="2" s="1"/>
  <c r="D658" i="2"/>
  <c r="E658" i="2" s="1"/>
  <c r="D659" i="2"/>
  <c r="E659" i="2" s="1"/>
  <c r="D660" i="2"/>
  <c r="E660" i="2" s="1"/>
  <c r="D661" i="2"/>
  <c r="E661" i="2" s="1"/>
  <c r="D662" i="2"/>
  <c r="E662" i="2" s="1"/>
  <c r="D663" i="2"/>
  <c r="E663" i="2" s="1"/>
  <c r="D664" i="2"/>
  <c r="E664" i="2" s="1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D626" i="2"/>
  <c r="E626" i="2" s="1"/>
  <c r="D627" i="2"/>
  <c r="E627" i="2" s="1"/>
  <c r="D628" i="2"/>
  <c r="E628" i="2" s="1"/>
  <c r="D629" i="2"/>
  <c r="E629" i="2" s="1"/>
  <c r="D630" i="2"/>
  <c r="E630" i="2" s="1"/>
  <c r="D631" i="2"/>
  <c r="E631" i="2" s="1"/>
  <c r="D632" i="2"/>
  <c r="E632" i="2" s="1"/>
  <c r="D633" i="2"/>
  <c r="E633" i="2" s="1"/>
  <c r="D634" i="2"/>
  <c r="E634" i="2" s="1"/>
  <c r="D635" i="2"/>
  <c r="E635" i="2" s="1"/>
  <c r="D636" i="2"/>
  <c r="E636" i="2" s="1"/>
  <c r="D637" i="2"/>
  <c r="E637" i="2" s="1"/>
  <c r="D638" i="2"/>
  <c r="E638" i="2" s="1"/>
  <c r="D639" i="2"/>
  <c r="E639" i="2" s="1"/>
  <c r="D640" i="2"/>
  <c r="E640" i="2" s="1"/>
  <c r="D641" i="2"/>
  <c r="E641" i="2" s="1"/>
  <c r="D618" i="2"/>
  <c r="E618" i="2" s="1"/>
  <c r="D619" i="2"/>
  <c r="E619" i="2" s="1"/>
  <c r="D620" i="2"/>
  <c r="E620" i="2" s="1"/>
  <c r="D621" i="2"/>
  <c r="E621" i="2" s="1"/>
  <c r="D622" i="2"/>
  <c r="E622" i="2" s="1"/>
  <c r="D623" i="2"/>
  <c r="E623" i="2" s="1"/>
  <c r="D624" i="2"/>
  <c r="E624" i="2" s="1"/>
  <c r="D625" i="2"/>
  <c r="E625" i="2" s="1"/>
  <c r="B618" i="2"/>
  <c r="B619" i="2"/>
  <c r="B620" i="2"/>
  <c r="B621" i="2"/>
  <c r="B622" i="2"/>
  <c r="B623" i="2"/>
  <c r="B624" i="2"/>
  <c r="B625" i="2"/>
  <c r="H575" i="2"/>
  <c r="I575" i="2"/>
  <c r="J575" i="2"/>
  <c r="H576" i="2"/>
  <c r="I576" i="2"/>
  <c r="J576" i="2"/>
  <c r="H577" i="2"/>
  <c r="I577" i="2"/>
  <c r="J577" i="2"/>
  <c r="H578" i="2"/>
  <c r="I578" i="2"/>
  <c r="J578" i="2"/>
  <c r="H579" i="2"/>
  <c r="I579" i="2"/>
  <c r="J579" i="2"/>
  <c r="H580" i="2"/>
  <c r="I580" i="2"/>
  <c r="J580" i="2"/>
  <c r="H581" i="2"/>
  <c r="I581" i="2"/>
  <c r="J581" i="2"/>
  <c r="H582" i="2"/>
  <c r="I582" i="2"/>
  <c r="J582" i="2"/>
  <c r="H583" i="2"/>
  <c r="I583" i="2"/>
  <c r="J583" i="2"/>
  <c r="H584" i="2"/>
  <c r="I584" i="2"/>
  <c r="J584" i="2"/>
  <c r="H585" i="2"/>
  <c r="I585" i="2"/>
  <c r="J585" i="2"/>
  <c r="H586" i="2"/>
  <c r="I586" i="2"/>
  <c r="J586" i="2"/>
  <c r="H587" i="2"/>
  <c r="I587" i="2"/>
  <c r="J587" i="2"/>
  <c r="H588" i="2"/>
  <c r="I588" i="2"/>
  <c r="J588" i="2"/>
  <c r="H589" i="2"/>
  <c r="I589" i="2"/>
  <c r="J589" i="2"/>
  <c r="H590" i="2"/>
  <c r="I590" i="2"/>
  <c r="J590" i="2"/>
  <c r="H591" i="2"/>
  <c r="I591" i="2"/>
  <c r="J591" i="2"/>
  <c r="H592" i="2"/>
  <c r="I592" i="2"/>
  <c r="J592" i="2"/>
  <c r="H593" i="2"/>
  <c r="I593" i="2"/>
  <c r="J593" i="2"/>
  <c r="H594" i="2"/>
  <c r="I594" i="2"/>
  <c r="J594" i="2"/>
  <c r="H595" i="2"/>
  <c r="I595" i="2"/>
  <c r="J595" i="2"/>
  <c r="H596" i="2"/>
  <c r="I596" i="2"/>
  <c r="J596" i="2"/>
  <c r="H597" i="2"/>
  <c r="I597" i="2"/>
  <c r="J597" i="2"/>
  <c r="H598" i="2"/>
  <c r="I598" i="2"/>
  <c r="J598" i="2"/>
  <c r="H599" i="2"/>
  <c r="I599" i="2"/>
  <c r="J599" i="2"/>
  <c r="H600" i="2"/>
  <c r="I600" i="2"/>
  <c r="J600" i="2"/>
  <c r="H601" i="2"/>
  <c r="I601" i="2"/>
  <c r="J601" i="2"/>
  <c r="H602" i="2"/>
  <c r="I602" i="2"/>
  <c r="J602" i="2"/>
  <c r="H603" i="2"/>
  <c r="I603" i="2"/>
  <c r="J603" i="2"/>
  <c r="H604" i="2"/>
  <c r="I604" i="2"/>
  <c r="J604" i="2"/>
  <c r="H605" i="2"/>
  <c r="I605" i="2"/>
  <c r="J605" i="2"/>
  <c r="H606" i="2"/>
  <c r="I606" i="2"/>
  <c r="J606" i="2"/>
  <c r="H607" i="2"/>
  <c r="I607" i="2"/>
  <c r="J607" i="2"/>
  <c r="H608" i="2"/>
  <c r="I608" i="2"/>
  <c r="J608" i="2"/>
  <c r="H609" i="2"/>
  <c r="I609" i="2"/>
  <c r="J609" i="2"/>
  <c r="H610" i="2"/>
  <c r="I610" i="2"/>
  <c r="J610" i="2"/>
  <c r="H611" i="2"/>
  <c r="I611" i="2"/>
  <c r="J611" i="2"/>
  <c r="H612" i="2"/>
  <c r="I612" i="2"/>
  <c r="J612" i="2"/>
  <c r="H613" i="2"/>
  <c r="I613" i="2"/>
  <c r="J613" i="2"/>
  <c r="H614" i="2"/>
  <c r="I614" i="2"/>
  <c r="J614" i="2"/>
  <c r="H615" i="2"/>
  <c r="I615" i="2"/>
  <c r="J615" i="2"/>
  <c r="H616" i="2"/>
  <c r="I616" i="2"/>
  <c r="J616" i="2"/>
  <c r="H617" i="2"/>
  <c r="I617" i="2"/>
  <c r="J617" i="2"/>
  <c r="I574" i="2"/>
  <c r="J574" i="2"/>
  <c r="D610" i="2"/>
  <c r="E610" i="2" s="1"/>
  <c r="D611" i="2"/>
  <c r="E611" i="2" s="1"/>
  <c r="D612" i="2"/>
  <c r="E612" i="2" s="1"/>
  <c r="D613" i="2"/>
  <c r="E613" i="2" s="1"/>
  <c r="D614" i="2"/>
  <c r="E614" i="2" s="1"/>
  <c r="D615" i="2"/>
  <c r="E615" i="2" s="1"/>
  <c r="D616" i="2"/>
  <c r="E616" i="2" s="1"/>
  <c r="D617" i="2"/>
  <c r="E617" i="2" s="1"/>
  <c r="B610" i="2"/>
  <c r="B611" i="2"/>
  <c r="B612" i="2"/>
  <c r="B613" i="2"/>
  <c r="B614" i="2"/>
  <c r="B615" i="2"/>
  <c r="B616" i="2"/>
  <c r="B617" i="2"/>
  <c r="D607" i="2"/>
  <c r="E607" i="2" s="1"/>
  <c r="D608" i="2"/>
  <c r="E608" i="2" s="1"/>
  <c r="D609" i="2"/>
  <c r="E609" i="2" s="1"/>
  <c r="B607" i="2"/>
  <c r="B608" i="2"/>
  <c r="B609" i="2"/>
  <c r="D574" i="2"/>
  <c r="E574" i="2" s="1"/>
  <c r="D575" i="2"/>
  <c r="E575" i="2" s="1"/>
  <c r="D576" i="2"/>
  <c r="E576" i="2" s="1"/>
  <c r="D577" i="2"/>
  <c r="E577" i="2" s="1"/>
  <c r="D578" i="2"/>
  <c r="E578" i="2" s="1"/>
  <c r="D579" i="2"/>
  <c r="E579" i="2" s="1"/>
  <c r="D580" i="2"/>
  <c r="E580" i="2" s="1"/>
  <c r="D581" i="2"/>
  <c r="E581" i="2" s="1"/>
  <c r="D582" i="2"/>
  <c r="E582" i="2" s="1"/>
  <c r="D583" i="2"/>
  <c r="E583" i="2" s="1"/>
  <c r="D584" i="2"/>
  <c r="E584" i="2" s="1"/>
  <c r="D585" i="2"/>
  <c r="E585" i="2" s="1"/>
  <c r="D586" i="2"/>
  <c r="E586" i="2" s="1"/>
  <c r="D587" i="2"/>
  <c r="E587" i="2" s="1"/>
  <c r="D588" i="2"/>
  <c r="E588" i="2" s="1"/>
  <c r="D589" i="2"/>
  <c r="E589" i="2" s="1"/>
  <c r="D590" i="2"/>
  <c r="E590" i="2" s="1"/>
  <c r="D591" i="2"/>
  <c r="E591" i="2" s="1"/>
  <c r="D592" i="2"/>
  <c r="E592" i="2" s="1"/>
  <c r="D593" i="2"/>
  <c r="E593" i="2" s="1"/>
  <c r="D594" i="2"/>
  <c r="E594" i="2" s="1"/>
  <c r="D595" i="2"/>
  <c r="E595" i="2" s="1"/>
  <c r="D596" i="2"/>
  <c r="E596" i="2" s="1"/>
  <c r="D597" i="2"/>
  <c r="E597" i="2" s="1"/>
  <c r="D598" i="2"/>
  <c r="E598" i="2" s="1"/>
  <c r="D599" i="2"/>
  <c r="E599" i="2" s="1"/>
  <c r="D600" i="2"/>
  <c r="E600" i="2" s="1"/>
  <c r="D601" i="2"/>
  <c r="E601" i="2" s="1"/>
  <c r="D602" i="2"/>
  <c r="E602" i="2" s="1"/>
  <c r="D603" i="2"/>
  <c r="E603" i="2" s="1"/>
  <c r="D604" i="2"/>
  <c r="E604" i="2" s="1"/>
  <c r="D605" i="2"/>
  <c r="E605" i="2" s="1"/>
  <c r="D606" i="2"/>
  <c r="E606" i="2" s="1"/>
  <c r="B601" i="2"/>
  <c r="B602" i="2"/>
  <c r="B603" i="2"/>
  <c r="B604" i="2"/>
  <c r="B605" i="2"/>
  <c r="B606" i="2"/>
  <c r="B600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H574" i="2"/>
  <c r="H526" i="2" l="1"/>
  <c r="I526" i="2"/>
  <c r="J526" i="2"/>
  <c r="H527" i="2"/>
  <c r="I527" i="2"/>
  <c r="J527" i="2"/>
  <c r="H528" i="2"/>
  <c r="I528" i="2"/>
  <c r="J528" i="2"/>
  <c r="H529" i="2"/>
  <c r="I529" i="2"/>
  <c r="J529" i="2"/>
  <c r="H530" i="2"/>
  <c r="I530" i="2"/>
  <c r="J530" i="2"/>
  <c r="H531" i="2"/>
  <c r="I531" i="2"/>
  <c r="J531" i="2"/>
  <c r="H532" i="2"/>
  <c r="I532" i="2"/>
  <c r="J532" i="2"/>
  <c r="H533" i="2"/>
  <c r="I533" i="2"/>
  <c r="J533" i="2"/>
  <c r="H534" i="2"/>
  <c r="I534" i="2"/>
  <c r="J534" i="2"/>
  <c r="H535" i="2"/>
  <c r="I535" i="2"/>
  <c r="J535" i="2"/>
  <c r="H536" i="2"/>
  <c r="I536" i="2"/>
  <c r="J536" i="2"/>
  <c r="H537" i="2"/>
  <c r="I537" i="2"/>
  <c r="J537" i="2"/>
  <c r="H538" i="2"/>
  <c r="I538" i="2"/>
  <c r="J538" i="2"/>
  <c r="H539" i="2"/>
  <c r="I539" i="2"/>
  <c r="J539" i="2"/>
  <c r="H540" i="2"/>
  <c r="I540" i="2"/>
  <c r="J540" i="2"/>
  <c r="H541" i="2"/>
  <c r="I541" i="2"/>
  <c r="J541" i="2"/>
  <c r="H542" i="2"/>
  <c r="I542" i="2"/>
  <c r="J542" i="2"/>
  <c r="H543" i="2"/>
  <c r="I543" i="2"/>
  <c r="J543" i="2"/>
  <c r="H544" i="2"/>
  <c r="I544" i="2"/>
  <c r="J544" i="2"/>
  <c r="H545" i="2"/>
  <c r="I545" i="2"/>
  <c r="J545" i="2"/>
  <c r="H546" i="2"/>
  <c r="I546" i="2"/>
  <c r="J546" i="2"/>
  <c r="H547" i="2"/>
  <c r="I547" i="2"/>
  <c r="J547" i="2"/>
  <c r="H548" i="2"/>
  <c r="I548" i="2"/>
  <c r="J548" i="2"/>
  <c r="H549" i="2"/>
  <c r="I549" i="2"/>
  <c r="J549" i="2"/>
  <c r="H550" i="2"/>
  <c r="I550" i="2"/>
  <c r="J550" i="2"/>
  <c r="H551" i="2"/>
  <c r="I551" i="2"/>
  <c r="J551" i="2"/>
  <c r="H552" i="2"/>
  <c r="I552" i="2"/>
  <c r="J552" i="2"/>
  <c r="H553" i="2"/>
  <c r="I553" i="2"/>
  <c r="J553" i="2"/>
  <c r="H554" i="2"/>
  <c r="I554" i="2"/>
  <c r="J554" i="2"/>
  <c r="H555" i="2"/>
  <c r="I555" i="2"/>
  <c r="J555" i="2"/>
  <c r="H556" i="2"/>
  <c r="I556" i="2"/>
  <c r="J556" i="2"/>
  <c r="H557" i="2"/>
  <c r="I557" i="2"/>
  <c r="J557" i="2"/>
  <c r="H558" i="2"/>
  <c r="I558" i="2"/>
  <c r="J558" i="2"/>
  <c r="H559" i="2"/>
  <c r="I559" i="2"/>
  <c r="J559" i="2"/>
  <c r="H560" i="2"/>
  <c r="I560" i="2"/>
  <c r="J560" i="2"/>
  <c r="H561" i="2"/>
  <c r="I561" i="2"/>
  <c r="J561" i="2"/>
  <c r="H562" i="2"/>
  <c r="I562" i="2"/>
  <c r="J562" i="2"/>
  <c r="H563" i="2"/>
  <c r="I563" i="2"/>
  <c r="J563" i="2"/>
  <c r="H564" i="2"/>
  <c r="I564" i="2"/>
  <c r="J564" i="2"/>
  <c r="H565" i="2"/>
  <c r="I565" i="2"/>
  <c r="J565" i="2"/>
  <c r="H566" i="2"/>
  <c r="I566" i="2"/>
  <c r="J566" i="2"/>
  <c r="H567" i="2"/>
  <c r="I567" i="2"/>
  <c r="J567" i="2"/>
  <c r="H568" i="2"/>
  <c r="I568" i="2"/>
  <c r="J568" i="2"/>
  <c r="H569" i="2"/>
  <c r="I569" i="2"/>
  <c r="J569" i="2"/>
  <c r="H570" i="2"/>
  <c r="I570" i="2"/>
  <c r="J570" i="2"/>
  <c r="H571" i="2"/>
  <c r="I571" i="2"/>
  <c r="J571" i="2"/>
  <c r="H572" i="2"/>
  <c r="I572" i="2"/>
  <c r="J572" i="2"/>
  <c r="H573" i="2"/>
  <c r="I573" i="2"/>
  <c r="J573" i="2"/>
  <c r="D526" i="2"/>
  <c r="E526" i="2" s="1"/>
  <c r="D527" i="2"/>
  <c r="E527" i="2" s="1"/>
  <c r="D528" i="2"/>
  <c r="E528" i="2" s="1"/>
  <c r="D529" i="2"/>
  <c r="E529" i="2" s="1"/>
  <c r="D530" i="2"/>
  <c r="E530" i="2" s="1"/>
  <c r="D531" i="2"/>
  <c r="E531" i="2" s="1"/>
  <c r="D532" i="2"/>
  <c r="E532" i="2" s="1"/>
  <c r="D533" i="2"/>
  <c r="E533" i="2" s="1"/>
  <c r="D534" i="2"/>
  <c r="E534" i="2" s="1"/>
  <c r="D535" i="2"/>
  <c r="E535" i="2" s="1"/>
  <c r="D536" i="2"/>
  <c r="E536" i="2" s="1"/>
  <c r="D537" i="2"/>
  <c r="E537" i="2" s="1"/>
  <c r="D538" i="2"/>
  <c r="E538" i="2" s="1"/>
  <c r="D539" i="2"/>
  <c r="E539" i="2" s="1"/>
  <c r="D540" i="2"/>
  <c r="E540" i="2" s="1"/>
  <c r="D541" i="2"/>
  <c r="E541" i="2" s="1"/>
  <c r="D542" i="2"/>
  <c r="E542" i="2" s="1"/>
  <c r="D543" i="2"/>
  <c r="E543" i="2" s="1"/>
  <c r="D544" i="2"/>
  <c r="E544" i="2" s="1"/>
  <c r="D545" i="2"/>
  <c r="E545" i="2" s="1"/>
  <c r="D546" i="2"/>
  <c r="E546" i="2" s="1"/>
  <c r="D547" i="2"/>
  <c r="E547" i="2" s="1"/>
  <c r="D548" i="2"/>
  <c r="E548" i="2" s="1"/>
  <c r="D549" i="2"/>
  <c r="E549" i="2" s="1"/>
  <c r="D550" i="2"/>
  <c r="E550" i="2" s="1"/>
  <c r="D551" i="2"/>
  <c r="E551" i="2" s="1"/>
  <c r="D552" i="2"/>
  <c r="E552" i="2" s="1"/>
  <c r="D553" i="2"/>
  <c r="E553" i="2" s="1"/>
  <c r="D554" i="2"/>
  <c r="E554" i="2" s="1"/>
  <c r="D555" i="2"/>
  <c r="E555" i="2" s="1"/>
  <c r="D556" i="2"/>
  <c r="E556" i="2" s="1"/>
  <c r="D557" i="2"/>
  <c r="E557" i="2" s="1"/>
  <c r="D558" i="2"/>
  <c r="E558" i="2" s="1"/>
  <c r="D559" i="2"/>
  <c r="E559" i="2" s="1"/>
  <c r="D560" i="2"/>
  <c r="E560" i="2" s="1"/>
  <c r="D561" i="2"/>
  <c r="E561" i="2" s="1"/>
  <c r="D562" i="2"/>
  <c r="E562" i="2" s="1"/>
  <c r="D563" i="2"/>
  <c r="E563" i="2" s="1"/>
  <c r="D564" i="2"/>
  <c r="E564" i="2" s="1"/>
  <c r="D565" i="2"/>
  <c r="E565" i="2" s="1"/>
  <c r="D566" i="2"/>
  <c r="E566" i="2" s="1"/>
  <c r="D567" i="2"/>
  <c r="E567" i="2" s="1"/>
  <c r="D568" i="2"/>
  <c r="E568" i="2" s="1"/>
  <c r="D569" i="2"/>
  <c r="E569" i="2" s="1"/>
  <c r="D570" i="2"/>
  <c r="E570" i="2" s="1"/>
  <c r="D571" i="2"/>
  <c r="E571" i="2" s="1"/>
  <c r="D572" i="2"/>
  <c r="E572" i="2" s="1"/>
  <c r="D573" i="2"/>
  <c r="E573" i="2" s="1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H497" i="2" l="1"/>
  <c r="I497" i="2"/>
  <c r="J497" i="2"/>
  <c r="H498" i="2"/>
  <c r="I498" i="2"/>
  <c r="J498" i="2"/>
  <c r="H499" i="2"/>
  <c r="I499" i="2"/>
  <c r="J499" i="2"/>
  <c r="H500" i="2"/>
  <c r="I500" i="2"/>
  <c r="J500" i="2"/>
  <c r="H501" i="2"/>
  <c r="I501" i="2"/>
  <c r="J501" i="2"/>
  <c r="H502" i="2"/>
  <c r="I502" i="2"/>
  <c r="J502" i="2"/>
  <c r="H503" i="2"/>
  <c r="I503" i="2"/>
  <c r="J503" i="2"/>
  <c r="H504" i="2"/>
  <c r="I504" i="2"/>
  <c r="J504" i="2"/>
  <c r="H505" i="2"/>
  <c r="I505" i="2"/>
  <c r="J505" i="2"/>
  <c r="H506" i="2"/>
  <c r="I506" i="2"/>
  <c r="J506" i="2"/>
  <c r="H507" i="2"/>
  <c r="I507" i="2"/>
  <c r="J507" i="2"/>
  <c r="H508" i="2"/>
  <c r="I508" i="2"/>
  <c r="J508" i="2"/>
  <c r="H509" i="2"/>
  <c r="I509" i="2"/>
  <c r="J509" i="2"/>
  <c r="H510" i="2"/>
  <c r="I510" i="2"/>
  <c r="J510" i="2"/>
  <c r="H511" i="2"/>
  <c r="I511" i="2"/>
  <c r="J511" i="2"/>
  <c r="H512" i="2"/>
  <c r="I512" i="2"/>
  <c r="J512" i="2"/>
  <c r="H513" i="2"/>
  <c r="I513" i="2"/>
  <c r="J513" i="2"/>
  <c r="H514" i="2"/>
  <c r="I514" i="2"/>
  <c r="J514" i="2"/>
  <c r="H515" i="2"/>
  <c r="I515" i="2"/>
  <c r="J515" i="2"/>
  <c r="H516" i="2"/>
  <c r="I516" i="2"/>
  <c r="J516" i="2"/>
  <c r="H517" i="2"/>
  <c r="I517" i="2"/>
  <c r="J517" i="2"/>
  <c r="H518" i="2"/>
  <c r="I518" i="2"/>
  <c r="J518" i="2"/>
  <c r="H519" i="2"/>
  <c r="I519" i="2"/>
  <c r="J519" i="2"/>
  <c r="H520" i="2"/>
  <c r="I520" i="2"/>
  <c r="J520" i="2"/>
  <c r="H521" i="2"/>
  <c r="I521" i="2"/>
  <c r="J521" i="2"/>
  <c r="H522" i="2"/>
  <c r="I522" i="2"/>
  <c r="J522" i="2"/>
  <c r="H523" i="2"/>
  <c r="I523" i="2"/>
  <c r="J523" i="2"/>
  <c r="H524" i="2"/>
  <c r="I524" i="2"/>
  <c r="J524" i="2"/>
  <c r="H525" i="2"/>
  <c r="I525" i="2"/>
  <c r="J525" i="2"/>
  <c r="D497" i="2"/>
  <c r="E497" i="2" s="1"/>
  <c r="D498" i="2"/>
  <c r="E498" i="2" s="1"/>
  <c r="D499" i="2"/>
  <c r="E499" i="2" s="1"/>
  <c r="D500" i="2"/>
  <c r="E500" i="2" s="1"/>
  <c r="D501" i="2"/>
  <c r="E501" i="2" s="1"/>
  <c r="D502" i="2"/>
  <c r="E502" i="2" s="1"/>
  <c r="D503" i="2"/>
  <c r="E503" i="2" s="1"/>
  <c r="D504" i="2"/>
  <c r="E504" i="2" s="1"/>
  <c r="D505" i="2"/>
  <c r="E505" i="2" s="1"/>
  <c r="D506" i="2"/>
  <c r="E506" i="2" s="1"/>
  <c r="D507" i="2"/>
  <c r="E507" i="2" s="1"/>
  <c r="D508" i="2"/>
  <c r="E508" i="2" s="1"/>
  <c r="D509" i="2"/>
  <c r="E509" i="2" s="1"/>
  <c r="D510" i="2"/>
  <c r="E510" i="2" s="1"/>
  <c r="D511" i="2"/>
  <c r="E511" i="2" s="1"/>
  <c r="D512" i="2"/>
  <c r="E512" i="2" s="1"/>
  <c r="D513" i="2"/>
  <c r="E513" i="2" s="1"/>
  <c r="D514" i="2"/>
  <c r="E514" i="2" s="1"/>
  <c r="D515" i="2"/>
  <c r="E515" i="2" s="1"/>
  <c r="D516" i="2"/>
  <c r="E516" i="2" s="1"/>
  <c r="D517" i="2"/>
  <c r="E517" i="2" s="1"/>
  <c r="D518" i="2"/>
  <c r="E518" i="2" s="1"/>
  <c r="D519" i="2"/>
  <c r="E519" i="2" s="1"/>
  <c r="D520" i="2"/>
  <c r="E520" i="2" s="1"/>
  <c r="D521" i="2"/>
  <c r="E521" i="2" s="1"/>
  <c r="D522" i="2"/>
  <c r="E522" i="2" s="1"/>
  <c r="D523" i="2"/>
  <c r="E523" i="2" s="1"/>
  <c r="D524" i="2"/>
  <c r="E524" i="2" s="1"/>
  <c r="D525" i="2"/>
  <c r="E525" i="2" s="1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470" i="2" l="1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D449" i="2"/>
  <c r="E449" i="2" s="1"/>
  <c r="D450" i="2"/>
  <c r="E450" i="2" s="1"/>
  <c r="D451" i="2"/>
  <c r="E451" i="2" s="1"/>
  <c r="D452" i="2"/>
  <c r="E452" i="2" s="1"/>
  <c r="D453" i="2"/>
  <c r="E453" i="2" s="1"/>
  <c r="D454" i="2"/>
  <c r="E454" i="2" s="1"/>
  <c r="D455" i="2"/>
  <c r="E455" i="2" s="1"/>
  <c r="D456" i="2"/>
  <c r="E456" i="2" s="1"/>
  <c r="D457" i="2"/>
  <c r="E457" i="2" s="1"/>
  <c r="D458" i="2"/>
  <c r="E458" i="2" s="1"/>
  <c r="D459" i="2"/>
  <c r="E459" i="2" s="1"/>
  <c r="D460" i="2"/>
  <c r="E460" i="2" s="1"/>
  <c r="D461" i="2"/>
  <c r="E461" i="2" s="1"/>
  <c r="D462" i="2"/>
  <c r="E462" i="2" s="1"/>
  <c r="D463" i="2"/>
  <c r="E463" i="2" s="1"/>
  <c r="D464" i="2"/>
  <c r="E464" i="2" s="1"/>
  <c r="D465" i="2"/>
  <c r="E465" i="2" s="1"/>
  <c r="D466" i="2"/>
  <c r="E466" i="2" s="1"/>
  <c r="D467" i="2"/>
  <c r="E467" i="2" s="1"/>
  <c r="D468" i="2"/>
  <c r="E468" i="2" s="1"/>
  <c r="D469" i="2"/>
  <c r="E469" i="2" s="1"/>
  <c r="D470" i="2"/>
  <c r="E470" i="2" s="1"/>
  <c r="D471" i="2"/>
  <c r="E471" i="2" s="1"/>
  <c r="D472" i="2"/>
  <c r="E472" i="2" s="1"/>
  <c r="D473" i="2"/>
  <c r="E473" i="2" s="1"/>
  <c r="D474" i="2"/>
  <c r="E474" i="2" s="1"/>
  <c r="D475" i="2"/>
  <c r="E475" i="2" s="1"/>
  <c r="D476" i="2"/>
  <c r="E476" i="2" s="1"/>
  <c r="D477" i="2"/>
  <c r="E477" i="2" s="1"/>
  <c r="D478" i="2"/>
  <c r="E478" i="2" s="1"/>
  <c r="D479" i="2"/>
  <c r="E479" i="2" s="1"/>
  <c r="D480" i="2"/>
  <c r="E480" i="2" s="1"/>
  <c r="D481" i="2"/>
  <c r="E481" i="2" s="1"/>
  <c r="D482" i="2"/>
  <c r="E482" i="2" s="1"/>
  <c r="D483" i="2"/>
  <c r="E483" i="2" s="1"/>
  <c r="D484" i="2"/>
  <c r="E484" i="2" s="1"/>
  <c r="D485" i="2"/>
  <c r="E485" i="2" s="1"/>
  <c r="D486" i="2"/>
  <c r="E486" i="2" s="1"/>
  <c r="D487" i="2"/>
  <c r="E487" i="2" s="1"/>
  <c r="D488" i="2"/>
  <c r="E488" i="2" s="1"/>
  <c r="D489" i="2"/>
  <c r="E489" i="2" s="1"/>
  <c r="D490" i="2"/>
  <c r="E490" i="2" s="1"/>
  <c r="D491" i="2"/>
  <c r="E491" i="2" s="1"/>
  <c r="D492" i="2"/>
  <c r="E492" i="2" s="1"/>
  <c r="D493" i="2"/>
  <c r="E493" i="2" s="1"/>
  <c r="D494" i="2"/>
  <c r="E494" i="2" s="1"/>
  <c r="D495" i="2"/>
  <c r="E495" i="2" s="1"/>
  <c r="D496" i="2"/>
  <c r="E496" i="2" s="1"/>
  <c r="H449" i="2"/>
  <c r="I449" i="2"/>
  <c r="J449" i="2"/>
  <c r="H450" i="2"/>
  <c r="I450" i="2"/>
  <c r="J450" i="2"/>
  <c r="H451" i="2"/>
  <c r="I451" i="2"/>
  <c r="J451" i="2"/>
  <c r="H452" i="2"/>
  <c r="I452" i="2"/>
  <c r="J452" i="2"/>
  <c r="H453" i="2"/>
  <c r="I453" i="2"/>
  <c r="J453" i="2"/>
  <c r="H454" i="2"/>
  <c r="I454" i="2"/>
  <c r="J454" i="2"/>
  <c r="H455" i="2"/>
  <c r="I455" i="2"/>
  <c r="J455" i="2"/>
  <c r="H456" i="2"/>
  <c r="I456" i="2"/>
  <c r="J456" i="2"/>
  <c r="H457" i="2"/>
  <c r="I457" i="2"/>
  <c r="J457" i="2"/>
  <c r="H458" i="2"/>
  <c r="I458" i="2"/>
  <c r="J458" i="2"/>
  <c r="H459" i="2"/>
  <c r="I459" i="2"/>
  <c r="J459" i="2"/>
  <c r="H460" i="2"/>
  <c r="I460" i="2"/>
  <c r="J460" i="2"/>
  <c r="H461" i="2"/>
  <c r="I461" i="2"/>
  <c r="J461" i="2"/>
  <c r="H462" i="2"/>
  <c r="I462" i="2"/>
  <c r="J462" i="2"/>
  <c r="H463" i="2"/>
  <c r="I463" i="2"/>
  <c r="J463" i="2"/>
  <c r="H464" i="2"/>
  <c r="I464" i="2"/>
  <c r="J464" i="2"/>
  <c r="H465" i="2"/>
  <c r="I465" i="2"/>
  <c r="J465" i="2"/>
  <c r="H466" i="2"/>
  <c r="I466" i="2"/>
  <c r="J466" i="2"/>
  <c r="H467" i="2"/>
  <c r="I467" i="2"/>
  <c r="J467" i="2"/>
  <c r="H468" i="2"/>
  <c r="I468" i="2"/>
  <c r="J468" i="2"/>
  <c r="H469" i="2"/>
  <c r="I469" i="2"/>
  <c r="J469" i="2"/>
  <c r="H470" i="2"/>
  <c r="I470" i="2"/>
  <c r="J470" i="2"/>
  <c r="H471" i="2"/>
  <c r="I471" i="2"/>
  <c r="J471" i="2"/>
  <c r="H472" i="2"/>
  <c r="I472" i="2"/>
  <c r="J472" i="2"/>
  <c r="H473" i="2"/>
  <c r="I473" i="2"/>
  <c r="J473" i="2"/>
  <c r="H474" i="2"/>
  <c r="I474" i="2"/>
  <c r="J474" i="2"/>
  <c r="H475" i="2"/>
  <c r="I475" i="2"/>
  <c r="J475" i="2"/>
  <c r="H476" i="2"/>
  <c r="I476" i="2"/>
  <c r="J476" i="2"/>
  <c r="H477" i="2"/>
  <c r="I477" i="2"/>
  <c r="J477" i="2"/>
  <c r="H478" i="2"/>
  <c r="I478" i="2"/>
  <c r="J478" i="2"/>
  <c r="H479" i="2"/>
  <c r="I479" i="2"/>
  <c r="J479" i="2"/>
  <c r="H480" i="2"/>
  <c r="I480" i="2"/>
  <c r="J480" i="2"/>
  <c r="H481" i="2"/>
  <c r="I481" i="2"/>
  <c r="J481" i="2"/>
  <c r="H482" i="2"/>
  <c r="I482" i="2"/>
  <c r="J482" i="2"/>
  <c r="H483" i="2"/>
  <c r="I483" i="2"/>
  <c r="J483" i="2"/>
  <c r="H484" i="2"/>
  <c r="I484" i="2"/>
  <c r="J484" i="2"/>
  <c r="H485" i="2"/>
  <c r="I485" i="2"/>
  <c r="J485" i="2"/>
  <c r="H486" i="2"/>
  <c r="I486" i="2"/>
  <c r="J486" i="2"/>
  <c r="H487" i="2"/>
  <c r="I487" i="2"/>
  <c r="J487" i="2"/>
  <c r="H488" i="2"/>
  <c r="I488" i="2"/>
  <c r="J488" i="2"/>
  <c r="H489" i="2"/>
  <c r="I489" i="2"/>
  <c r="J489" i="2"/>
  <c r="H490" i="2"/>
  <c r="I490" i="2"/>
  <c r="J490" i="2"/>
  <c r="H491" i="2"/>
  <c r="I491" i="2"/>
  <c r="J491" i="2"/>
  <c r="H492" i="2"/>
  <c r="I492" i="2"/>
  <c r="J492" i="2"/>
  <c r="H493" i="2"/>
  <c r="I493" i="2"/>
  <c r="J493" i="2"/>
  <c r="H494" i="2"/>
  <c r="I494" i="2"/>
  <c r="J494" i="2"/>
  <c r="H495" i="2"/>
  <c r="I495" i="2"/>
  <c r="J495" i="2"/>
  <c r="H496" i="2"/>
  <c r="I496" i="2"/>
  <c r="J496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H340" i="2" l="1"/>
  <c r="I340" i="2"/>
  <c r="J340" i="2"/>
  <c r="H341" i="2"/>
  <c r="I341" i="2"/>
  <c r="J341" i="2"/>
  <c r="H342" i="2"/>
  <c r="I342" i="2"/>
  <c r="J342" i="2"/>
  <c r="H343" i="2"/>
  <c r="I343" i="2"/>
  <c r="J343" i="2"/>
  <c r="H344" i="2"/>
  <c r="I344" i="2"/>
  <c r="J344" i="2"/>
  <c r="H345" i="2"/>
  <c r="I345" i="2"/>
  <c r="J345" i="2"/>
  <c r="H346" i="2"/>
  <c r="I346" i="2"/>
  <c r="J346" i="2"/>
  <c r="H347" i="2"/>
  <c r="I347" i="2"/>
  <c r="J347" i="2"/>
  <c r="H348" i="2"/>
  <c r="I348" i="2"/>
  <c r="J348" i="2"/>
  <c r="H349" i="2"/>
  <c r="I349" i="2"/>
  <c r="J349" i="2"/>
  <c r="H350" i="2"/>
  <c r="I350" i="2"/>
  <c r="J350" i="2"/>
  <c r="H351" i="2"/>
  <c r="I351" i="2"/>
  <c r="J351" i="2"/>
  <c r="H352" i="2"/>
  <c r="I352" i="2"/>
  <c r="J352" i="2"/>
  <c r="H353" i="2"/>
  <c r="I353" i="2"/>
  <c r="J353" i="2"/>
  <c r="H354" i="2"/>
  <c r="I354" i="2"/>
  <c r="J354" i="2"/>
  <c r="H355" i="2"/>
  <c r="I355" i="2"/>
  <c r="J355" i="2"/>
  <c r="H356" i="2"/>
  <c r="I356" i="2"/>
  <c r="J356" i="2"/>
  <c r="H357" i="2"/>
  <c r="I357" i="2"/>
  <c r="J357" i="2"/>
  <c r="H358" i="2"/>
  <c r="I358" i="2"/>
  <c r="J358" i="2"/>
  <c r="H359" i="2"/>
  <c r="I359" i="2"/>
  <c r="J359" i="2"/>
  <c r="H360" i="2"/>
  <c r="I360" i="2"/>
  <c r="J360" i="2"/>
  <c r="H361" i="2"/>
  <c r="I361" i="2"/>
  <c r="J361" i="2"/>
  <c r="H362" i="2"/>
  <c r="I362" i="2"/>
  <c r="J362" i="2"/>
  <c r="H363" i="2"/>
  <c r="I363" i="2"/>
  <c r="J363" i="2"/>
  <c r="H364" i="2"/>
  <c r="I364" i="2"/>
  <c r="J364" i="2"/>
  <c r="H365" i="2"/>
  <c r="I365" i="2"/>
  <c r="J365" i="2"/>
  <c r="H366" i="2"/>
  <c r="I366" i="2"/>
  <c r="J366" i="2"/>
  <c r="H367" i="2"/>
  <c r="I367" i="2"/>
  <c r="J367" i="2"/>
  <c r="H368" i="2"/>
  <c r="I368" i="2"/>
  <c r="J368" i="2"/>
  <c r="H369" i="2"/>
  <c r="I369" i="2"/>
  <c r="J369" i="2"/>
  <c r="H370" i="2"/>
  <c r="I370" i="2"/>
  <c r="J370" i="2"/>
  <c r="H371" i="2"/>
  <c r="I371" i="2"/>
  <c r="J371" i="2"/>
  <c r="H372" i="2"/>
  <c r="I372" i="2"/>
  <c r="J372" i="2"/>
  <c r="H373" i="2"/>
  <c r="I373" i="2"/>
  <c r="J373" i="2"/>
  <c r="H374" i="2"/>
  <c r="I374" i="2"/>
  <c r="J374" i="2"/>
  <c r="H375" i="2"/>
  <c r="I375" i="2"/>
  <c r="J375" i="2"/>
  <c r="H376" i="2"/>
  <c r="I376" i="2"/>
  <c r="J376" i="2"/>
  <c r="H377" i="2"/>
  <c r="I377" i="2"/>
  <c r="J377" i="2"/>
  <c r="H378" i="2"/>
  <c r="I378" i="2"/>
  <c r="J378" i="2"/>
  <c r="H379" i="2"/>
  <c r="I379" i="2"/>
  <c r="J379" i="2"/>
  <c r="H380" i="2"/>
  <c r="I380" i="2"/>
  <c r="J380" i="2"/>
  <c r="H381" i="2"/>
  <c r="I381" i="2"/>
  <c r="J381" i="2"/>
  <c r="H382" i="2"/>
  <c r="I382" i="2"/>
  <c r="J382" i="2"/>
  <c r="H383" i="2"/>
  <c r="I383" i="2"/>
  <c r="J383" i="2"/>
  <c r="H384" i="2"/>
  <c r="I384" i="2"/>
  <c r="J384" i="2"/>
  <c r="H385" i="2"/>
  <c r="I385" i="2"/>
  <c r="J385" i="2"/>
  <c r="H386" i="2"/>
  <c r="I386" i="2"/>
  <c r="J386" i="2"/>
  <c r="H387" i="2"/>
  <c r="I387" i="2"/>
  <c r="J387" i="2"/>
  <c r="H388" i="2"/>
  <c r="I388" i="2"/>
  <c r="J388" i="2"/>
  <c r="H389" i="2"/>
  <c r="I389" i="2"/>
  <c r="J389" i="2"/>
  <c r="H390" i="2"/>
  <c r="I390" i="2"/>
  <c r="J390" i="2"/>
  <c r="H391" i="2"/>
  <c r="I391" i="2"/>
  <c r="J391" i="2"/>
  <c r="H392" i="2"/>
  <c r="I392" i="2"/>
  <c r="J392" i="2"/>
  <c r="H393" i="2"/>
  <c r="I393" i="2"/>
  <c r="J393" i="2"/>
  <c r="H394" i="2"/>
  <c r="I394" i="2"/>
  <c r="J394" i="2"/>
  <c r="H395" i="2"/>
  <c r="I395" i="2"/>
  <c r="J395" i="2"/>
  <c r="H396" i="2"/>
  <c r="I396" i="2"/>
  <c r="J396" i="2"/>
  <c r="H397" i="2"/>
  <c r="I397" i="2"/>
  <c r="J397" i="2"/>
  <c r="H398" i="2"/>
  <c r="I398" i="2"/>
  <c r="J398" i="2"/>
  <c r="H399" i="2"/>
  <c r="I399" i="2"/>
  <c r="J399" i="2"/>
  <c r="H400" i="2"/>
  <c r="I400" i="2"/>
  <c r="J400" i="2"/>
  <c r="H401" i="2"/>
  <c r="I401" i="2"/>
  <c r="J401" i="2"/>
  <c r="H402" i="2"/>
  <c r="I402" i="2"/>
  <c r="J402" i="2"/>
  <c r="H403" i="2"/>
  <c r="I403" i="2"/>
  <c r="J403" i="2"/>
  <c r="H404" i="2"/>
  <c r="I404" i="2"/>
  <c r="J404" i="2"/>
  <c r="H405" i="2"/>
  <c r="I405" i="2"/>
  <c r="J405" i="2"/>
  <c r="H406" i="2"/>
  <c r="I406" i="2"/>
  <c r="J406" i="2"/>
  <c r="H407" i="2"/>
  <c r="I407" i="2"/>
  <c r="J407" i="2"/>
  <c r="H408" i="2"/>
  <c r="I408" i="2"/>
  <c r="J408" i="2"/>
  <c r="H409" i="2"/>
  <c r="I409" i="2"/>
  <c r="J409" i="2"/>
  <c r="H410" i="2"/>
  <c r="I410" i="2"/>
  <c r="J410" i="2"/>
  <c r="H411" i="2"/>
  <c r="I411" i="2"/>
  <c r="J411" i="2"/>
  <c r="H412" i="2"/>
  <c r="I412" i="2"/>
  <c r="J412" i="2"/>
  <c r="H413" i="2"/>
  <c r="I413" i="2"/>
  <c r="J413" i="2"/>
  <c r="H414" i="2"/>
  <c r="I414" i="2"/>
  <c r="J414" i="2"/>
  <c r="H415" i="2"/>
  <c r="I415" i="2"/>
  <c r="J415" i="2"/>
  <c r="H416" i="2"/>
  <c r="I416" i="2"/>
  <c r="J416" i="2"/>
  <c r="H417" i="2"/>
  <c r="I417" i="2"/>
  <c r="J417" i="2"/>
  <c r="H418" i="2"/>
  <c r="I418" i="2"/>
  <c r="J418" i="2"/>
  <c r="H419" i="2"/>
  <c r="I419" i="2"/>
  <c r="J419" i="2"/>
  <c r="H420" i="2"/>
  <c r="I420" i="2"/>
  <c r="J420" i="2"/>
  <c r="H421" i="2"/>
  <c r="I421" i="2"/>
  <c r="J421" i="2"/>
  <c r="H422" i="2"/>
  <c r="I422" i="2"/>
  <c r="J422" i="2"/>
  <c r="H423" i="2"/>
  <c r="I423" i="2"/>
  <c r="J423" i="2"/>
  <c r="H424" i="2"/>
  <c r="I424" i="2"/>
  <c r="J424" i="2"/>
  <c r="H425" i="2"/>
  <c r="I425" i="2"/>
  <c r="J425" i="2"/>
  <c r="H426" i="2"/>
  <c r="I426" i="2"/>
  <c r="J426" i="2"/>
  <c r="H427" i="2"/>
  <c r="I427" i="2"/>
  <c r="J427" i="2"/>
  <c r="H428" i="2"/>
  <c r="I428" i="2"/>
  <c r="J428" i="2"/>
  <c r="H429" i="2"/>
  <c r="I429" i="2"/>
  <c r="J429" i="2"/>
  <c r="H430" i="2"/>
  <c r="I430" i="2"/>
  <c r="J430" i="2"/>
  <c r="H431" i="2"/>
  <c r="I431" i="2"/>
  <c r="J431" i="2"/>
  <c r="H432" i="2"/>
  <c r="I432" i="2"/>
  <c r="J432" i="2"/>
  <c r="H433" i="2"/>
  <c r="I433" i="2"/>
  <c r="J433" i="2"/>
  <c r="H434" i="2"/>
  <c r="I434" i="2"/>
  <c r="J434" i="2"/>
  <c r="H435" i="2"/>
  <c r="I435" i="2"/>
  <c r="J435" i="2"/>
  <c r="H436" i="2"/>
  <c r="I436" i="2"/>
  <c r="J436" i="2"/>
  <c r="H437" i="2"/>
  <c r="I437" i="2"/>
  <c r="J437" i="2"/>
  <c r="H438" i="2"/>
  <c r="I438" i="2"/>
  <c r="J438" i="2"/>
  <c r="H439" i="2"/>
  <c r="I439" i="2"/>
  <c r="J439" i="2"/>
  <c r="H440" i="2"/>
  <c r="I440" i="2"/>
  <c r="J440" i="2"/>
  <c r="H441" i="2"/>
  <c r="I441" i="2"/>
  <c r="J441" i="2"/>
  <c r="H442" i="2"/>
  <c r="I442" i="2"/>
  <c r="J442" i="2"/>
  <c r="H443" i="2"/>
  <c r="I443" i="2"/>
  <c r="J443" i="2"/>
  <c r="H444" i="2"/>
  <c r="I444" i="2"/>
  <c r="J444" i="2"/>
  <c r="H445" i="2"/>
  <c r="I445" i="2"/>
  <c r="J445" i="2"/>
  <c r="H446" i="2"/>
  <c r="I446" i="2"/>
  <c r="J446" i="2"/>
  <c r="H447" i="2"/>
  <c r="I447" i="2"/>
  <c r="J447" i="2"/>
  <c r="H448" i="2"/>
  <c r="I448" i="2"/>
  <c r="J448" i="2"/>
  <c r="D445" i="2"/>
  <c r="E445" i="2" s="1"/>
  <c r="D446" i="2"/>
  <c r="E446" i="2" s="1"/>
  <c r="D447" i="2"/>
  <c r="E447" i="2" s="1"/>
  <c r="D448" i="2"/>
  <c r="E448" i="2" s="1"/>
  <c r="B445" i="2"/>
  <c r="B446" i="2"/>
  <c r="B447" i="2"/>
  <c r="B448" i="2"/>
  <c r="D410" i="2"/>
  <c r="E410" i="2" s="1"/>
  <c r="D411" i="2"/>
  <c r="E411" i="2" s="1"/>
  <c r="D412" i="2"/>
  <c r="E412" i="2" s="1"/>
  <c r="D413" i="2"/>
  <c r="E413" i="2" s="1"/>
  <c r="D414" i="2"/>
  <c r="E414" i="2" s="1"/>
  <c r="D415" i="2"/>
  <c r="E415" i="2" s="1"/>
  <c r="D416" i="2"/>
  <c r="E416" i="2" s="1"/>
  <c r="D417" i="2"/>
  <c r="E417" i="2" s="1"/>
  <c r="D418" i="2"/>
  <c r="E418" i="2" s="1"/>
  <c r="D419" i="2"/>
  <c r="E419" i="2" s="1"/>
  <c r="D420" i="2"/>
  <c r="E420" i="2" s="1"/>
  <c r="D421" i="2"/>
  <c r="E421" i="2" s="1"/>
  <c r="D422" i="2"/>
  <c r="E422" i="2" s="1"/>
  <c r="D423" i="2"/>
  <c r="E423" i="2" s="1"/>
  <c r="D424" i="2"/>
  <c r="E424" i="2" s="1"/>
  <c r="D425" i="2"/>
  <c r="E425" i="2" s="1"/>
  <c r="D426" i="2"/>
  <c r="E426" i="2" s="1"/>
  <c r="D427" i="2"/>
  <c r="E427" i="2" s="1"/>
  <c r="D428" i="2"/>
  <c r="E428" i="2" s="1"/>
  <c r="D429" i="2"/>
  <c r="E429" i="2" s="1"/>
  <c r="D430" i="2"/>
  <c r="E430" i="2" s="1"/>
  <c r="D431" i="2"/>
  <c r="E431" i="2" s="1"/>
  <c r="D432" i="2"/>
  <c r="E432" i="2" s="1"/>
  <c r="D433" i="2"/>
  <c r="E433" i="2" s="1"/>
  <c r="D434" i="2"/>
  <c r="E434" i="2" s="1"/>
  <c r="D435" i="2"/>
  <c r="E435" i="2" s="1"/>
  <c r="D436" i="2"/>
  <c r="E436" i="2" s="1"/>
  <c r="D437" i="2"/>
  <c r="E437" i="2" s="1"/>
  <c r="D438" i="2"/>
  <c r="E438" i="2" s="1"/>
  <c r="D439" i="2"/>
  <c r="E439" i="2" s="1"/>
  <c r="D440" i="2"/>
  <c r="E440" i="2" s="1"/>
  <c r="D441" i="2"/>
  <c r="E441" i="2" s="1"/>
  <c r="D442" i="2"/>
  <c r="E442" i="2" s="1"/>
  <c r="D443" i="2"/>
  <c r="E443" i="2" s="1"/>
  <c r="D444" i="2"/>
  <c r="E444" i="2" s="1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D387" i="2"/>
  <c r="E387" i="2" s="1"/>
  <c r="D388" i="2"/>
  <c r="E388" i="2" s="1"/>
  <c r="D389" i="2"/>
  <c r="E389" i="2" s="1"/>
  <c r="D390" i="2"/>
  <c r="E390" i="2" s="1"/>
  <c r="D391" i="2"/>
  <c r="E391" i="2" s="1"/>
  <c r="D392" i="2"/>
  <c r="E392" i="2" s="1"/>
  <c r="D393" i="2"/>
  <c r="E393" i="2" s="1"/>
  <c r="D394" i="2"/>
  <c r="E394" i="2" s="1"/>
  <c r="D395" i="2"/>
  <c r="E395" i="2" s="1"/>
  <c r="D396" i="2"/>
  <c r="E396" i="2" s="1"/>
  <c r="D397" i="2"/>
  <c r="E397" i="2" s="1"/>
  <c r="D398" i="2"/>
  <c r="E398" i="2" s="1"/>
  <c r="D399" i="2"/>
  <c r="E399" i="2" s="1"/>
  <c r="D400" i="2"/>
  <c r="E400" i="2" s="1"/>
  <c r="D401" i="2"/>
  <c r="E401" i="2" s="1"/>
  <c r="D402" i="2"/>
  <c r="E402" i="2" s="1"/>
  <c r="D403" i="2"/>
  <c r="E403" i="2" s="1"/>
  <c r="D404" i="2"/>
  <c r="E404" i="2" s="1"/>
  <c r="D405" i="2"/>
  <c r="E405" i="2" s="1"/>
  <c r="D406" i="2"/>
  <c r="E406" i="2" s="1"/>
  <c r="D407" i="2"/>
  <c r="E407" i="2" s="1"/>
  <c r="D408" i="2"/>
  <c r="E408" i="2" s="1"/>
  <c r="D409" i="2"/>
  <c r="E409" i="2" s="1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D356" i="2"/>
  <c r="E356" i="2" s="1"/>
  <c r="D357" i="2"/>
  <c r="E357" i="2" s="1"/>
  <c r="D358" i="2"/>
  <c r="E358" i="2" s="1"/>
  <c r="D359" i="2"/>
  <c r="E359" i="2" s="1"/>
  <c r="D360" i="2"/>
  <c r="E360" i="2" s="1"/>
  <c r="D361" i="2"/>
  <c r="E361" i="2" s="1"/>
  <c r="D362" i="2"/>
  <c r="E362" i="2" s="1"/>
  <c r="D363" i="2"/>
  <c r="E363" i="2" s="1"/>
  <c r="D364" i="2"/>
  <c r="E364" i="2" s="1"/>
  <c r="D365" i="2"/>
  <c r="E365" i="2" s="1"/>
  <c r="D366" i="2"/>
  <c r="E366" i="2" s="1"/>
  <c r="D367" i="2"/>
  <c r="E367" i="2" s="1"/>
  <c r="D368" i="2"/>
  <c r="E368" i="2" s="1"/>
  <c r="D369" i="2"/>
  <c r="E369" i="2" s="1"/>
  <c r="D370" i="2"/>
  <c r="E370" i="2" s="1"/>
  <c r="D371" i="2"/>
  <c r="E371" i="2" s="1"/>
  <c r="D372" i="2"/>
  <c r="E372" i="2" s="1"/>
  <c r="D373" i="2"/>
  <c r="E373" i="2" s="1"/>
  <c r="D374" i="2"/>
  <c r="E374" i="2" s="1"/>
  <c r="D375" i="2"/>
  <c r="E375" i="2" s="1"/>
  <c r="D376" i="2"/>
  <c r="E376" i="2" s="1"/>
  <c r="D377" i="2"/>
  <c r="E377" i="2" s="1"/>
  <c r="D378" i="2"/>
  <c r="E378" i="2" s="1"/>
  <c r="D379" i="2"/>
  <c r="E379" i="2" s="1"/>
  <c r="D380" i="2"/>
  <c r="E380" i="2" s="1"/>
  <c r="D381" i="2"/>
  <c r="E381" i="2" s="1"/>
  <c r="D382" i="2"/>
  <c r="E382" i="2" s="1"/>
  <c r="D383" i="2"/>
  <c r="E383" i="2" s="1"/>
  <c r="D384" i="2"/>
  <c r="E384" i="2" s="1"/>
  <c r="D385" i="2"/>
  <c r="E385" i="2" s="1"/>
  <c r="D386" i="2"/>
  <c r="E386" i="2" s="1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D341" i="2"/>
  <c r="E341" i="2" s="1"/>
  <c r="D342" i="2"/>
  <c r="E342" i="2" s="1"/>
  <c r="D343" i="2"/>
  <c r="E343" i="2" s="1"/>
  <c r="D344" i="2"/>
  <c r="E344" i="2" s="1"/>
  <c r="D345" i="2"/>
  <c r="E345" i="2" s="1"/>
  <c r="D346" i="2"/>
  <c r="E346" i="2" s="1"/>
  <c r="D347" i="2"/>
  <c r="E347" i="2" s="1"/>
  <c r="D348" i="2"/>
  <c r="E348" i="2" s="1"/>
  <c r="D349" i="2"/>
  <c r="E349" i="2" s="1"/>
  <c r="D350" i="2"/>
  <c r="E350" i="2" s="1"/>
  <c r="D351" i="2"/>
  <c r="E351" i="2" s="1"/>
  <c r="D352" i="2"/>
  <c r="E352" i="2" s="1"/>
  <c r="D353" i="2"/>
  <c r="E353" i="2" s="1"/>
  <c r="D354" i="2"/>
  <c r="E354" i="2" s="1"/>
  <c r="D355" i="2"/>
  <c r="E355" i="2" s="1"/>
  <c r="D340" i="2"/>
  <c r="E340" i="2" s="1"/>
  <c r="H308" i="2" l="1"/>
  <c r="I308" i="2"/>
  <c r="J308" i="2"/>
  <c r="K308" i="2"/>
  <c r="H309" i="2"/>
  <c r="I309" i="2"/>
  <c r="J309" i="2"/>
  <c r="K309" i="2"/>
  <c r="H310" i="2"/>
  <c r="I310" i="2"/>
  <c r="J310" i="2"/>
  <c r="K310" i="2"/>
  <c r="H311" i="2"/>
  <c r="I311" i="2"/>
  <c r="J311" i="2"/>
  <c r="K311" i="2"/>
  <c r="H312" i="2"/>
  <c r="I312" i="2"/>
  <c r="J312" i="2"/>
  <c r="K312" i="2"/>
  <c r="H313" i="2"/>
  <c r="I313" i="2"/>
  <c r="J313" i="2"/>
  <c r="K313" i="2"/>
  <c r="H314" i="2"/>
  <c r="I314" i="2"/>
  <c r="J314" i="2"/>
  <c r="K314" i="2"/>
  <c r="H315" i="2"/>
  <c r="I315" i="2"/>
  <c r="J315" i="2"/>
  <c r="K315" i="2"/>
  <c r="H316" i="2"/>
  <c r="I316" i="2"/>
  <c r="J316" i="2"/>
  <c r="K316" i="2"/>
  <c r="H317" i="2"/>
  <c r="I317" i="2"/>
  <c r="J317" i="2"/>
  <c r="K317" i="2"/>
  <c r="H318" i="2"/>
  <c r="I318" i="2"/>
  <c r="J318" i="2"/>
  <c r="K318" i="2"/>
  <c r="H319" i="2"/>
  <c r="I319" i="2"/>
  <c r="J319" i="2"/>
  <c r="K319" i="2"/>
  <c r="H320" i="2"/>
  <c r="I320" i="2"/>
  <c r="J320" i="2"/>
  <c r="K320" i="2"/>
  <c r="H321" i="2"/>
  <c r="I321" i="2"/>
  <c r="J321" i="2"/>
  <c r="K321" i="2"/>
  <c r="H322" i="2"/>
  <c r="I322" i="2"/>
  <c r="J322" i="2"/>
  <c r="K322" i="2"/>
  <c r="H323" i="2"/>
  <c r="I323" i="2"/>
  <c r="J323" i="2"/>
  <c r="K323" i="2"/>
  <c r="H324" i="2"/>
  <c r="I324" i="2"/>
  <c r="J324" i="2"/>
  <c r="K324" i="2"/>
  <c r="H325" i="2"/>
  <c r="I325" i="2"/>
  <c r="J325" i="2"/>
  <c r="K325" i="2"/>
  <c r="H326" i="2"/>
  <c r="I326" i="2"/>
  <c r="J326" i="2"/>
  <c r="K326" i="2"/>
  <c r="H327" i="2"/>
  <c r="I327" i="2"/>
  <c r="J327" i="2"/>
  <c r="K327" i="2"/>
  <c r="H328" i="2"/>
  <c r="I328" i="2"/>
  <c r="J328" i="2"/>
  <c r="K328" i="2"/>
  <c r="H329" i="2"/>
  <c r="I329" i="2"/>
  <c r="J329" i="2"/>
  <c r="K329" i="2"/>
  <c r="H330" i="2"/>
  <c r="I330" i="2"/>
  <c r="J330" i="2"/>
  <c r="K330" i="2"/>
  <c r="H331" i="2"/>
  <c r="I331" i="2"/>
  <c r="J331" i="2"/>
  <c r="K331" i="2"/>
  <c r="H332" i="2"/>
  <c r="I332" i="2"/>
  <c r="J332" i="2"/>
  <c r="K332" i="2"/>
  <c r="H333" i="2"/>
  <c r="I333" i="2"/>
  <c r="J333" i="2"/>
  <c r="K333" i="2"/>
  <c r="H334" i="2"/>
  <c r="I334" i="2"/>
  <c r="J334" i="2"/>
  <c r="K334" i="2"/>
  <c r="H335" i="2"/>
  <c r="I335" i="2"/>
  <c r="J335" i="2"/>
  <c r="K335" i="2"/>
  <c r="H336" i="2"/>
  <c r="I336" i="2"/>
  <c r="J336" i="2"/>
  <c r="K336" i="2"/>
  <c r="H337" i="2"/>
  <c r="I337" i="2"/>
  <c r="J337" i="2"/>
  <c r="K337" i="2"/>
  <c r="H338" i="2"/>
  <c r="I338" i="2"/>
  <c r="J338" i="2"/>
  <c r="K338" i="2"/>
  <c r="H339" i="2"/>
  <c r="I339" i="2"/>
  <c r="J339" i="2"/>
  <c r="K339" i="2"/>
  <c r="D308" i="2"/>
  <c r="E308" i="2" s="1"/>
  <c r="D309" i="2"/>
  <c r="E309" i="2" s="1"/>
  <c r="D310" i="2"/>
  <c r="E310" i="2" s="1"/>
  <c r="D311" i="2"/>
  <c r="E311" i="2" s="1"/>
  <c r="D312" i="2"/>
  <c r="E312" i="2" s="1"/>
  <c r="D313" i="2"/>
  <c r="E313" i="2" s="1"/>
  <c r="D314" i="2"/>
  <c r="E314" i="2" s="1"/>
  <c r="D315" i="2"/>
  <c r="E315" i="2" s="1"/>
  <c r="D316" i="2"/>
  <c r="E316" i="2" s="1"/>
  <c r="D317" i="2"/>
  <c r="E317" i="2" s="1"/>
  <c r="D318" i="2"/>
  <c r="E318" i="2" s="1"/>
  <c r="D319" i="2"/>
  <c r="E319" i="2" s="1"/>
  <c r="D320" i="2"/>
  <c r="E320" i="2" s="1"/>
  <c r="D321" i="2"/>
  <c r="E321" i="2" s="1"/>
  <c r="D322" i="2"/>
  <c r="E322" i="2" s="1"/>
  <c r="D323" i="2"/>
  <c r="E323" i="2" s="1"/>
  <c r="D324" i="2"/>
  <c r="E324" i="2" s="1"/>
  <c r="D325" i="2"/>
  <c r="E325" i="2" s="1"/>
  <c r="D326" i="2"/>
  <c r="E326" i="2" s="1"/>
  <c r="D327" i="2"/>
  <c r="E327" i="2" s="1"/>
  <c r="D328" i="2"/>
  <c r="E328" i="2" s="1"/>
  <c r="D329" i="2"/>
  <c r="E329" i="2" s="1"/>
  <c r="D330" i="2"/>
  <c r="E330" i="2" s="1"/>
  <c r="D331" i="2"/>
  <c r="E331" i="2" s="1"/>
  <c r="D332" i="2"/>
  <c r="E332" i="2" s="1"/>
  <c r="D333" i="2"/>
  <c r="E333" i="2" s="1"/>
  <c r="D334" i="2"/>
  <c r="E334" i="2" s="1"/>
  <c r="D335" i="2"/>
  <c r="E335" i="2" s="1"/>
  <c r="D336" i="2"/>
  <c r="E336" i="2" s="1"/>
  <c r="D337" i="2"/>
  <c r="E337" i="2" s="1"/>
  <c r="D338" i="2"/>
  <c r="E338" i="2" s="1"/>
  <c r="D339" i="2"/>
  <c r="E339" i="2" s="1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H246" i="2" l="1"/>
  <c r="I246" i="2"/>
  <c r="J246" i="2"/>
  <c r="K246" i="2"/>
  <c r="H247" i="2"/>
  <c r="I247" i="2"/>
  <c r="J247" i="2"/>
  <c r="K247" i="2"/>
  <c r="H248" i="2"/>
  <c r="I248" i="2"/>
  <c r="J248" i="2"/>
  <c r="K248" i="2"/>
  <c r="H249" i="2"/>
  <c r="I249" i="2"/>
  <c r="J249" i="2"/>
  <c r="K249" i="2"/>
  <c r="H250" i="2"/>
  <c r="I250" i="2"/>
  <c r="J250" i="2"/>
  <c r="K250" i="2"/>
  <c r="H251" i="2"/>
  <c r="I251" i="2"/>
  <c r="J251" i="2"/>
  <c r="K251" i="2"/>
  <c r="H252" i="2"/>
  <c r="I252" i="2"/>
  <c r="J252" i="2"/>
  <c r="K252" i="2"/>
  <c r="H253" i="2"/>
  <c r="I253" i="2"/>
  <c r="J253" i="2"/>
  <c r="K253" i="2"/>
  <c r="H254" i="2"/>
  <c r="I254" i="2"/>
  <c r="J254" i="2"/>
  <c r="K254" i="2"/>
  <c r="H255" i="2"/>
  <c r="I255" i="2"/>
  <c r="J255" i="2"/>
  <c r="K255" i="2"/>
  <c r="H256" i="2"/>
  <c r="I256" i="2"/>
  <c r="J256" i="2"/>
  <c r="K256" i="2"/>
  <c r="H257" i="2"/>
  <c r="I257" i="2"/>
  <c r="J257" i="2"/>
  <c r="K257" i="2"/>
  <c r="H258" i="2"/>
  <c r="I258" i="2"/>
  <c r="J258" i="2"/>
  <c r="K258" i="2"/>
  <c r="H259" i="2"/>
  <c r="I259" i="2"/>
  <c r="J259" i="2"/>
  <c r="K259" i="2"/>
  <c r="H260" i="2"/>
  <c r="I260" i="2"/>
  <c r="J260" i="2"/>
  <c r="K260" i="2"/>
  <c r="H261" i="2"/>
  <c r="I261" i="2"/>
  <c r="J261" i="2"/>
  <c r="K261" i="2"/>
  <c r="H262" i="2"/>
  <c r="I262" i="2"/>
  <c r="J262" i="2"/>
  <c r="K262" i="2"/>
  <c r="H263" i="2"/>
  <c r="I263" i="2"/>
  <c r="J263" i="2"/>
  <c r="K263" i="2"/>
  <c r="H264" i="2"/>
  <c r="I264" i="2"/>
  <c r="J264" i="2"/>
  <c r="K264" i="2"/>
  <c r="H265" i="2"/>
  <c r="I265" i="2"/>
  <c r="J265" i="2"/>
  <c r="K265" i="2"/>
  <c r="H266" i="2"/>
  <c r="I266" i="2"/>
  <c r="J266" i="2"/>
  <c r="K266" i="2"/>
  <c r="H267" i="2"/>
  <c r="I267" i="2"/>
  <c r="J267" i="2"/>
  <c r="K267" i="2"/>
  <c r="H268" i="2"/>
  <c r="I268" i="2"/>
  <c r="J268" i="2"/>
  <c r="K268" i="2"/>
  <c r="H269" i="2"/>
  <c r="I269" i="2"/>
  <c r="J269" i="2"/>
  <c r="K269" i="2"/>
  <c r="H270" i="2"/>
  <c r="I270" i="2"/>
  <c r="J270" i="2"/>
  <c r="K270" i="2"/>
  <c r="H271" i="2"/>
  <c r="I271" i="2"/>
  <c r="J271" i="2"/>
  <c r="K271" i="2"/>
  <c r="H272" i="2"/>
  <c r="I272" i="2"/>
  <c r="J272" i="2"/>
  <c r="K272" i="2"/>
  <c r="H273" i="2"/>
  <c r="I273" i="2"/>
  <c r="J273" i="2"/>
  <c r="K273" i="2"/>
  <c r="H274" i="2"/>
  <c r="I274" i="2"/>
  <c r="J274" i="2"/>
  <c r="K274" i="2"/>
  <c r="H275" i="2"/>
  <c r="I275" i="2"/>
  <c r="J275" i="2"/>
  <c r="K275" i="2"/>
  <c r="H276" i="2"/>
  <c r="I276" i="2"/>
  <c r="J276" i="2"/>
  <c r="K276" i="2"/>
  <c r="H277" i="2"/>
  <c r="I277" i="2"/>
  <c r="J277" i="2"/>
  <c r="K277" i="2"/>
  <c r="H278" i="2"/>
  <c r="I278" i="2"/>
  <c r="J278" i="2"/>
  <c r="K278" i="2"/>
  <c r="H279" i="2"/>
  <c r="I279" i="2"/>
  <c r="J279" i="2"/>
  <c r="K279" i="2"/>
  <c r="H280" i="2"/>
  <c r="I280" i="2"/>
  <c r="J280" i="2"/>
  <c r="K280" i="2"/>
  <c r="H281" i="2"/>
  <c r="I281" i="2"/>
  <c r="J281" i="2"/>
  <c r="K281" i="2"/>
  <c r="H282" i="2"/>
  <c r="I282" i="2"/>
  <c r="J282" i="2"/>
  <c r="K282" i="2"/>
  <c r="H283" i="2"/>
  <c r="I283" i="2"/>
  <c r="J283" i="2"/>
  <c r="K283" i="2"/>
  <c r="H284" i="2"/>
  <c r="I284" i="2"/>
  <c r="J284" i="2"/>
  <c r="K284" i="2"/>
  <c r="H285" i="2"/>
  <c r="I285" i="2"/>
  <c r="J285" i="2"/>
  <c r="K285" i="2"/>
  <c r="H286" i="2"/>
  <c r="I286" i="2"/>
  <c r="J286" i="2"/>
  <c r="K286" i="2"/>
  <c r="H287" i="2"/>
  <c r="I287" i="2"/>
  <c r="J287" i="2"/>
  <c r="K287" i="2"/>
  <c r="H288" i="2"/>
  <c r="I288" i="2"/>
  <c r="J288" i="2"/>
  <c r="K288" i="2"/>
  <c r="H289" i="2"/>
  <c r="I289" i="2"/>
  <c r="J289" i="2"/>
  <c r="K289" i="2"/>
  <c r="H290" i="2"/>
  <c r="I290" i="2"/>
  <c r="J290" i="2"/>
  <c r="K290" i="2"/>
  <c r="H291" i="2"/>
  <c r="I291" i="2"/>
  <c r="J291" i="2"/>
  <c r="K291" i="2"/>
  <c r="H292" i="2"/>
  <c r="I292" i="2"/>
  <c r="J292" i="2"/>
  <c r="K292" i="2"/>
  <c r="H293" i="2"/>
  <c r="I293" i="2"/>
  <c r="J293" i="2"/>
  <c r="K293" i="2"/>
  <c r="H294" i="2"/>
  <c r="I294" i="2"/>
  <c r="J294" i="2"/>
  <c r="K294" i="2"/>
  <c r="H295" i="2"/>
  <c r="I295" i="2"/>
  <c r="J295" i="2"/>
  <c r="K295" i="2"/>
  <c r="H296" i="2"/>
  <c r="I296" i="2"/>
  <c r="J296" i="2"/>
  <c r="K296" i="2"/>
  <c r="H297" i="2"/>
  <c r="I297" i="2"/>
  <c r="J297" i="2"/>
  <c r="K297" i="2"/>
  <c r="H298" i="2"/>
  <c r="I298" i="2"/>
  <c r="J298" i="2"/>
  <c r="K298" i="2"/>
  <c r="H299" i="2"/>
  <c r="I299" i="2"/>
  <c r="J299" i="2"/>
  <c r="K299" i="2"/>
  <c r="H300" i="2"/>
  <c r="I300" i="2"/>
  <c r="J300" i="2"/>
  <c r="K300" i="2"/>
  <c r="H301" i="2"/>
  <c r="I301" i="2"/>
  <c r="J301" i="2"/>
  <c r="K301" i="2"/>
  <c r="H302" i="2"/>
  <c r="I302" i="2"/>
  <c r="J302" i="2"/>
  <c r="K302" i="2"/>
  <c r="H303" i="2"/>
  <c r="I303" i="2"/>
  <c r="J303" i="2"/>
  <c r="K303" i="2"/>
  <c r="H304" i="2"/>
  <c r="I304" i="2"/>
  <c r="J304" i="2"/>
  <c r="K304" i="2"/>
  <c r="H305" i="2"/>
  <c r="I305" i="2"/>
  <c r="J305" i="2"/>
  <c r="K305" i="2"/>
  <c r="H306" i="2"/>
  <c r="I306" i="2"/>
  <c r="J306" i="2"/>
  <c r="K306" i="2"/>
  <c r="H307" i="2"/>
  <c r="I307" i="2"/>
  <c r="J307" i="2"/>
  <c r="K307" i="2"/>
  <c r="D246" i="2"/>
  <c r="E246" i="2" s="1"/>
  <c r="D247" i="2"/>
  <c r="E247" i="2" s="1"/>
  <c r="D248" i="2"/>
  <c r="E248" i="2" s="1"/>
  <c r="D249" i="2"/>
  <c r="E249" i="2" s="1"/>
  <c r="D250" i="2"/>
  <c r="E250" i="2" s="1"/>
  <c r="D251" i="2"/>
  <c r="E251" i="2" s="1"/>
  <c r="D252" i="2"/>
  <c r="E252" i="2" s="1"/>
  <c r="D253" i="2"/>
  <c r="E253" i="2" s="1"/>
  <c r="D254" i="2"/>
  <c r="E254" i="2" s="1"/>
  <c r="D255" i="2"/>
  <c r="E255" i="2" s="1"/>
  <c r="D256" i="2"/>
  <c r="E256" i="2" s="1"/>
  <c r="D257" i="2"/>
  <c r="E257" i="2" s="1"/>
  <c r="D258" i="2"/>
  <c r="E258" i="2" s="1"/>
  <c r="D259" i="2"/>
  <c r="E259" i="2" s="1"/>
  <c r="D260" i="2"/>
  <c r="E260" i="2" s="1"/>
  <c r="D261" i="2"/>
  <c r="E261" i="2" s="1"/>
  <c r="D262" i="2"/>
  <c r="E262" i="2" s="1"/>
  <c r="D263" i="2"/>
  <c r="E263" i="2" s="1"/>
  <c r="D264" i="2"/>
  <c r="E264" i="2" s="1"/>
  <c r="D265" i="2"/>
  <c r="E265" i="2" s="1"/>
  <c r="D266" i="2"/>
  <c r="E266" i="2" s="1"/>
  <c r="D267" i="2"/>
  <c r="E267" i="2" s="1"/>
  <c r="D268" i="2"/>
  <c r="E268" i="2" s="1"/>
  <c r="D269" i="2"/>
  <c r="E269" i="2" s="1"/>
  <c r="D270" i="2"/>
  <c r="E270" i="2" s="1"/>
  <c r="D271" i="2"/>
  <c r="E271" i="2" s="1"/>
  <c r="D272" i="2"/>
  <c r="E272" i="2" s="1"/>
  <c r="D273" i="2"/>
  <c r="E273" i="2" s="1"/>
  <c r="D274" i="2"/>
  <c r="E274" i="2" s="1"/>
  <c r="D275" i="2"/>
  <c r="E275" i="2" s="1"/>
  <c r="D276" i="2"/>
  <c r="E276" i="2" s="1"/>
  <c r="D277" i="2"/>
  <c r="E277" i="2" s="1"/>
  <c r="D278" i="2"/>
  <c r="E278" i="2" s="1"/>
  <c r="D279" i="2"/>
  <c r="E279" i="2" s="1"/>
  <c r="D280" i="2"/>
  <c r="E280" i="2" s="1"/>
  <c r="D281" i="2"/>
  <c r="E281" i="2" s="1"/>
  <c r="D282" i="2"/>
  <c r="E282" i="2" s="1"/>
  <c r="D283" i="2"/>
  <c r="E283" i="2" s="1"/>
  <c r="D284" i="2"/>
  <c r="E284" i="2" s="1"/>
  <c r="D285" i="2"/>
  <c r="E285" i="2" s="1"/>
  <c r="D286" i="2"/>
  <c r="E286" i="2" s="1"/>
  <c r="D287" i="2"/>
  <c r="E287" i="2" s="1"/>
  <c r="D288" i="2"/>
  <c r="E288" i="2" s="1"/>
  <c r="D289" i="2"/>
  <c r="E289" i="2" s="1"/>
  <c r="D290" i="2"/>
  <c r="E290" i="2" s="1"/>
  <c r="D291" i="2"/>
  <c r="E291" i="2" s="1"/>
  <c r="D292" i="2"/>
  <c r="E292" i="2" s="1"/>
  <c r="D293" i="2"/>
  <c r="E293" i="2" s="1"/>
  <c r="D294" i="2"/>
  <c r="E294" i="2" s="1"/>
  <c r="D295" i="2"/>
  <c r="E295" i="2" s="1"/>
  <c r="D296" i="2"/>
  <c r="E296" i="2" s="1"/>
  <c r="D297" i="2"/>
  <c r="E297" i="2" s="1"/>
  <c r="D298" i="2"/>
  <c r="E298" i="2" s="1"/>
  <c r="D299" i="2"/>
  <c r="E299" i="2" s="1"/>
  <c r="D300" i="2"/>
  <c r="E300" i="2" s="1"/>
  <c r="D301" i="2"/>
  <c r="E301" i="2" s="1"/>
  <c r="D302" i="2"/>
  <c r="E302" i="2" s="1"/>
  <c r="D303" i="2"/>
  <c r="E303" i="2" s="1"/>
  <c r="D304" i="2"/>
  <c r="E304" i="2" s="1"/>
  <c r="D305" i="2"/>
  <c r="E305" i="2" s="1"/>
  <c r="D306" i="2"/>
  <c r="E306" i="2" s="1"/>
  <c r="D307" i="2"/>
  <c r="E307" i="2" s="1"/>
  <c r="B305" i="2"/>
  <c r="B306" i="2"/>
  <c r="B307" i="2"/>
  <c r="B302" i="2"/>
  <c r="B303" i="2"/>
  <c r="B304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289" i="2" l="1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H235" i="2" l="1"/>
  <c r="I235" i="2"/>
  <c r="J235" i="2"/>
  <c r="K235" i="2"/>
  <c r="H236" i="2"/>
  <c r="I236" i="2"/>
  <c r="J236" i="2"/>
  <c r="K236" i="2"/>
  <c r="H237" i="2"/>
  <c r="I237" i="2"/>
  <c r="J237" i="2"/>
  <c r="K237" i="2"/>
  <c r="H238" i="2"/>
  <c r="I238" i="2"/>
  <c r="J238" i="2"/>
  <c r="K238" i="2"/>
  <c r="H239" i="2"/>
  <c r="I239" i="2"/>
  <c r="J239" i="2"/>
  <c r="K239" i="2"/>
  <c r="H240" i="2"/>
  <c r="I240" i="2"/>
  <c r="J240" i="2"/>
  <c r="K240" i="2"/>
  <c r="H241" i="2"/>
  <c r="I241" i="2"/>
  <c r="J241" i="2"/>
  <c r="K241" i="2"/>
  <c r="H242" i="2"/>
  <c r="I242" i="2"/>
  <c r="J242" i="2"/>
  <c r="K242" i="2"/>
  <c r="H243" i="2"/>
  <c r="I243" i="2"/>
  <c r="J243" i="2"/>
  <c r="K243" i="2"/>
  <c r="H244" i="2"/>
  <c r="I244" i="2"/>
  <c r="J244" i="2"/>
  <c r="K244" i="2"/>
  <c r="H245" i="2"/>
  <c r="I245" i="2"/>
  <c r="J245" i="2"/>
  <c r="K245" i="2"/>
  <c r="D235" i="2"/>
  <c r="E235" i="2" s="1"/>
  <c r="D236" i="2"/>
  <c r="E236" i="2" s="1"/>
  <c r="D237" i="2"/>
  <c r="E237" i="2" s="1"/>
  <c r="D238" i="2"/>
  <c r="E238" i="2" s="1"/>
  <c r="D239" i="2"/>
  <c r="E239" i="2" s="1"/>
  <c r="D240" i="2"/>
  <c r="E240" i="2" s="1"/>
  <c r="D241" i="2"/>
  <c r="E241" i="2" s="1"/>
  <c r="D242" i="2"/>
  <c r="E242" i="2" s="1"/>
  <c r="D243" i="2"/>
  <c r="E243" i="2" s="1"/>
  <c r="D244" i="2"/>
  <c r="E244" i="2" s="1"/>
  <c r="D245" i="2"/>
  <c r="E245" i="2" s="1"/>
  <c r="B235" i="2"/>
  <c r="B236" i="2"/>
  <c r="B237" i="2"/>
  <c r="B238" i="2"/>
  <c r="B239" i="2"/>
  <c r="B240" i="2"/>
  <c r="B241" i="2"/>
  <c r="B242" i="2"/>
  <c r="B243" i="2"/>
  <c r="B244" i="2"/>
  <c r="B245" i="2"/>
  <c r="H219" i="2" l="1"/>
  <c r="I219" i="2"/>
  <c r="J219" i="2"/>
  <c r="K219" i="2"/>
  <c r="H220" i="2"/>
  <c r="I220" i="2"/>
  <c r="J220" i="2"/>
  <c r="K220" i="2"/>
  <c r="H221" i="2"/>
  <c r="I221" i="2"/>
  <c r="J221" i="2"/>
  <c r="K221" i="2"/>
  <c r="H222" i="2"/>
  <c r="I222" i="2"/>
  <c r="J222" i="2"/>
  <c r="K222" i="2"/>
  <c r="H223" i="2"/>
  <c r="I223" i="2"/>
  <c r="J223" i="2"/>
  <c r="K223" i="2"/>
  <c r="H224" i="2"/>
  <c r="I224" i="2"/>
  <c r="J224" i="2"/>
  <c r="K224" i="2"/>
  <c r="H225" i="2"/>
  <c r="I225" i="2"/>
  <c r="J225" i="2"/>
  <c r="K225" i="2"/>
  <c r="H226" i="2"/>
  <c r="I226" i="2"/>
  <c r="J226" i="2"/>
  <c r="K226" i="2"/>
  <c r="H227" i="2"/>
  <c r="I227" i="2"/>
  <c r="J227" i="2"/>
  <c r="K227" i="2"/>
  <c r="H228" i="2"/>
  <c r="I228" i="2"/>
  <c r="J228" i="2"/>
  <c r="K228" i="2"/>
  <c r="H229" i="2"/>
  <c r="I229" i="2"/>
  <c r="J229" i="2"/>
  <c r="K229" i="2"/>
  <c r="H230" i="2"/>
  <c r="I230" i="2"/>
  <c r="J230" i="2"/>
  <c r="K230" i="2"/>
  <c r="H231" i="2"/>
  <c r="I231" i="2"/>
  <c r="J231" i="2"/>
  <c r="K231" i="2"/>
  <c r="H232" i="2"/>
  <c r="I232" i="2"/>
  <c r="J232" i="2"/>
  <c r="K232" i="2"/>
  <c r="H233" i="2"/>
  <c r="I233" i="2"/>
  <c r="J233" i="2"/>
  <c r="K233" i="2"/>
  <c r="H234" i="2"/>
  <c r="I234" i="2"/>
  <c r="J234" i="2"/>
  <c r="K234" i="2"/>
  <c r="D219" i="2"/>
  <c r="E219" i="2" s="1"/>
  <c r="D220" i="2"/>
  <c r="E220" i="2" s="1"/>
  <c r="D221" i="2"/>
  <c r="E221" i="2" s="1"/>
  <c r="D222" i="2"/>
  <c r="E222" i="2" s="1"/>
  <c r="D223" i="2"/>
  <c r="E223" i="2" s="1"/>
  <c r="D224" i="2"/>
  <c r="E224" i="2" s="1"/>
  <c r="D225" i="2"/>
  <c r="E225" i="2" s="1"/>
  <c r="D226" i="2"/>
  <c r="E226" i="2" s="1"/>
  <c r="D227" i="2"/>
  <c r="E227" i="2" s="1"/>
  <c r="D228" i="2"/>
  <c r="E228" i="2" s="1"/>
  <c r="D229" i="2"/>
  <c r="E229" i="2" s="1"/>
  <c r="D230" i="2"/>
  <c r="E230" i="2" s="1"/>
  <c r="D231" i="2"/>
  <c r="E231" i="2" s="1"/>
  <c r="D232" i="2"/>
  <c r="E232" i="2" s="1"/>
  <c r="D233" i="2"/>
  <c r="E233" i="2" s="1"/>
  <c r="D234" i="2"/>
  <c r="E234" i="2" s="1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H182" i="2"/>
  <c r="I182" i="2"/>
  <c r="J182" i="2"/>
  <c r="K182" i="2"/>
  <c r="D182" i="2"/>
  <c r="E182" i="2" s="1"/>
  <c r="B182" i="2"/>
  <c r="H183" i="2"/>
  <c r="I183" i="2"/>
  <c r="J183" i="2"/>
  <c r="K183" i="2"/>
  <c r="H184" i="2"/>
  <c r="I184" i="2"/>
  <c r="J184" i="2"/>
  <c r="K184" i="2"/>
  <c r="H185" i="2"/>
  <c r="I185" i="2"/>
  <c r="J185" i="2"/>
  <c r="K185" i="2"/>
  <c r="H186" i="2"/>
  <c r="I186" i="2"/>
  <c r="J186" i="2"/>
  <c r="K186" i="2"/>
  <c r="H187" i="2"/>
  <c r="I187" i="2"/>
  <c r="J187" i="2"/>
  <c r="K187" i="2"/>
  <c r="H188" i="2"/>
  <c r="I188" i="2"/>
  <c r="J188" i="2"/>
  <c r="K188" i="2"/>
  <c r="H189" i="2"/>
  <c r="I189" i="2"/>
  <c r="J189" i="2"/>
  <c r="K189" i="2"/>
  <c r="H190" i="2"/>
  <c r="I190" i="2"/>
  <c r="J190" i="2"/>
  <c r="K190" i="2"/>
  <c r="H191" i="2"/>
  <c r="I191" i="2"/>
  <c r="J191" i="2"/>
  <c r="K191" i="2"/>
  <c r="H192" i="2"/>
  <c r="I192" i="2"/>
  <c r="J192" i="2"/>
  <c r="K192" i="2"/>
  <c r="H193" i="2"/>
  <c r="I193" i="2"/>
  <c r="J193" i="2"/>
  <c r="K193" i="2"/>
  <c r="H194" i="2"/>
  <c r="I194" i="2"/>
  <c r="J194" i="2"/>
  <c r="K194" i="2"/>
  <c r="H195" i="2"/>
  <c r="I195" i="2"/>
  <c r="J195" i="2"/>
  <c r="K195" i="2"/>
  <c r="H196" i="2"/>
  <c r="I196" i="2"/>
  <c r="J196" i="2"/>
  <c r="K196" i="2"/>
  <c r="H197" i="2"/>
  <c r="I197" i="2"/>
  <c r="J197" i="2"/>
  <c r="K197" i="2"/>
  <c r="H198" i="2"/>
  <c r="I198" i="2"/>
  <c r="J198" i="2"/>
  <c r="K198" i="2"/>
  <c r="H199" i="2"/>
  <c r="I199" i="2"/>
  <c r="J199" i="2"/>
  <c r="K199" i="2"/>
  <c r="H200" i="2"/>
  <c r="I200" i="2"/>
  <c r="J200" i="2"/>
  <c r="K200" i="2"/>
  <c r="H201" i="2"/>
  <c r="I201" i="2"/>
  <c r="J201" i="2"/>
  <c r="K201" i="2"/>
  <c r="H202" i="2"/>
  <c r="I202" i="2"/>
  <c r="J202" i="2"/>
  <c r="K202" i="2"/>
  <c r="H203" i="2"/>
  <c r="I203" i="2"/>
  <c r="J203" i="2"/>
  <c r="K203" i="2"/>
  <c r="H204" i="2"/>
  <c r="I204" i="2"/>
  <c r="J204" i="2"/>
  <c r="K204" i="2"/>
  <c r="H205" i="2"/>
  <c r="I205" i="2"/>
  <c r="J205" i="2"/>
  <c r="K205" i="2"/>
  <c r="H206" i="2"/>
  <c r="I206" i="2"/>
  <c r="J206" i="2"/>
  <c r="K206" i="2"/>
  <c r="H207" i="2"/>
  <c r="I207" i="2"/>
  <c r="J207" i="2"/>
  <c r="K207" i="2"/>
  <c r="H208" i="2"/>
  <c r="I208" i="2"/>
  <c r="J208" i="2"/>
  <c r="K208" i="2"/>
  <c r="H209" i="2"/>
  <c r="I209" i="2"/>
  <c r="J209" i="2"/>
  <c r="K209" i="2"/>
  <c r="H210" i="2"/>
  <c r="I210" i="2"/>
  <c r="J210" i="2"/>
  <c r="K210" i="2"/>
  <c r="H211" i="2"/>
  <c r="I211" i="2"/>
  <c r="J211" i="2"/>
  <c r="K211" i="2"/>
  <c r="H212" i="2"/>
  <c r="I212" i="2"/>
  <c r="J212" i="2"/>
  <c r="K212" i="2"/>
  <c r="H213" i="2"/>
  <c r="I213" i="2"/>
  <c r="J213" i="2"/>
  <c r="K213" i="2"/>
  <c r="H214" i="2"/>
  <c r="I214" i="2"/>
  <c r="J214" i="2"/>
  <c r="K214" i="2"/>
  <c r="H215" i="2"/>
  <c r="I215" i="2"/>
  <c r="J215" i="2"/>
  <c r="K215" i="2"/>
  <c r="H216" i="2"/>
  <c r="I216" i="2"/>
  <c r="J216" i="2"/>
  <c r="K216" i="2"/>
  <c r="H217" i="2"/>
  <c r="I217" i="2"/>
  <c r="J217" i="2"/>
  <c r="K217" i="2"/>
  <c r="H218" i="2"/>
  <c r="I218" i="2"/>
  <c r="J218" i="2"/>
  <c r="K218" i="2"/>
  <c r="D193" i="2"/>
  <c r="E193" i="2" s="1"/>
  <c r="D194" i="2"/>
  <c r="E194" i="2" s="1"/>
  <c r="D195" i="2"/>
  <c r="E195" i="2" s="1"/>
  <c r="D196" i="2"/>
  <c r="E196" i="2" s="1"/>
  <c r="D197" i="2"/>
  <c r="E197" i="2" s="1"/>
  <c r="D198" i="2"/>
  <c r="E198" i="2" s="1"/>
  <c r="D199" i="2"/>
  <c r="E199" i="2" s="1"/>
  <c r="D200" i="2"/>
  <c r="E200" i="2" s="1"/>
  <c r="D201" i="2"/>
  <c r="E201" i="2" s="1"/>
  <c r="D202" i="2"/>
  <c r="E202" i="2" s="1"/>
  <c r="D203" i="2"/>
  <c r="E203" i="2" s="1"/>
  <c r="D204" i="2"/>
  <c r="E204" i="2" s="1"/>
  <c r="D205" i="2"/>
  <c r="E205" i="2" s="1"/>
  <c r="D206" i="2"/>
  <c r="E206" i="2" s="1"/>
  <c r="D207" i="2"/>
  <c r="E207" i="2" s="1"/>
  <c r="D208" i="2"/>
  <c r="E208" i="2" s="1"/>
  <c r="D209" i="2"/>
  <c r="E209" i="2" s="1"/>
  <c r="D210" i="2"/>
  <c r="E210" i="2" s="1"/>
  <c r="D211" i="2"/>
  <c r="E211" i="2" s="1"/>
  <c r="D212" i="2"/>
  <c r="E212" i="2" s="1"/>
  <c r="D213" i="2"/>
  <c r="E213" i="2" s="1"/>
  <c r="D214" i="2"/>
  <c r="E214" i="2" s="1"/>
  <c r="D215" i="2"/>
  <c r="E215" i="2" s="1"/>
  <c r="D216" i="2"/>
  <c r="E216" i="2" s="1"/>
  <c r="D217" i="2"/>
  <c r="E217" i="2" s="1"/>
  <c r="D218" i="2"/>
  <c r="E218" i="2" s="1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193" i="2"/>
  <c r="B194" i="2"/>
  <c r="B195" i="2"/>
  <c r="B196" i="2"/>
  <c r="B197" i="2"/>
  <c r="B198" i="2"/>
  <c r="B199" i="2"/>
  <c r="B200" i="2"/>
  <c r="B201" i="2"/>
  <c r="B202" i="2"/>
  <c r="D183" i="2"/>
  <c r="E183" i="2" s="1"/>
  <c r="D184" i="2"/>
  <c r="E184" i="2" s="1"/>
  <c r="D185" i="2"/>
  <c r="E185" i="2" s="1"/>
  <c r="D186" i="2"/>
  <c r="E186" i="2" s="1"/>
  <c r="D187" i="2"/>
  <c r="E187" i="2" s="1"/>
  <c r="D188" i="2"/>
  <c r="E188" i="2" s="1"/>
  <c r="D189" i="2"/>
  <c r="E189" i="2" s="1"/>
  <c r="D190" i="2"/>
  <c r="E190" i="2" s="1"/>
  <c r="D191" i="2"/>
  <c r="E191" i="2" s="1"/>
  <c r="D192" i="2"/>
  <c r="E192" i="2" s="1"/>
  <c r="B183" i="2"/>
  <c r="B184" i="2"/>
  <c r="B185" i="2"/>
  <c r="B186" i="2"/>
  <c r="B187" i="2"/>
  <c r="B188" i="2"/>
  <c r="B189" i="2"/>
  <c r="B190" i="2"/>
  <c r="B191" i="2"/>
  <c r="B192" i="2"/>
  <c r="H171" i="2" l="1"/>
  <c r="I171" i="2"/>
  <c r="J171" i="2"/>
  <c r="K171" i="2"/>
  <c r="H172" i="2"/>
  <c r="I172" i="2"/>
  <c r="J172" i="2"/>
  <c r="K172" i="2"/>
  <c r="H173" i="2"/>
  <c r="I173" i="2"/>
  <c r="J173" i="2"/>
  <c r="K173" i="2"/>
  <c r="H174" i="2"/>
  <c r="I174" i="2"/>
  <c r="J174" i="2"/>
  <c r="K174" i="2"/>
  <c r="H175" i="2"/>
  <c r="I175" i="2"/>
  <c r="J175" i="2"/>
  <c r="K175" i="2"/>
  <c r="H176" i="2"/>
  <c r="I176" i="2"/>
  <c r="J176" i="2"/>
  <c r="K176" i="2"/>
  <c r="H177" i="2"/>
  <c r="I177" i="2"/>
  <c r="J177" i="2"/>
  <c r="K177" i="2"/>
  <c r="H178" i="2"/>
  <c r="I178" i="2"/>
  <c r="J178" i="2"/>
  <c r="K178" i="2"/>
  <c r="H179" i="2"/>
  <c r="I179" i="2"/>
  <c r="J179" i="2"/>
  <c r="K179" i="2"/>
  <c r="H180" i="2"/>
  <c r="I180" i="2"/>
  <c r="J180" i="2"/>
  <c r="K180" i="2"/>
  <c r="H181" i="2"/>
  <c r="I181" i="2"/>
  <c r="J181" i="2"/>
  <c r="K181" i="2"/>
  <c r="D176" i="2"/>
  <c r="E176" i="2" s="1"/>
  <c r="D177" i="2"/>
  <c r="E177" i="2" s="1"/>
  <c r="D178" i="2"/>
  <c r="E178" i="2" s="1"/>
  <c r="D179" i="2"/>
  <c r="E179" i="2" s="1"/>
  <c r="D180" i="2"/>
  <c r="E180" i="2" s="1"/>
  <c r="D181" i="2"/>
  <c r="E181" i="2" s="1"/>
  <c r="B176" i="2"/>
  <c r="B177" i="2"/>
  <c r="B178" i="2"/>
  <c r="B179" i="2"/>
  <c r="B180" i="2"/>
  <c r="B181" i="2"/>
  <c r="D174" i="2"/>
  <c r="E174" i="2" s="1"/>
  <c r="D175" i="2"/>
  <c r="E175" i="2" s="1"/>
  <c r="B174" i="2"/>
  <c r="B175" i="2"/>
  <c r="B171" i="2"/>
  <c r="B172" i="2"/>
  <c r="B173" i="2"/>
  <c r="D171" i="2"/>
  <c r="E171" i="2" s="1"/>
  <c r="D172" i="2"/>
  <c r="E172" i="2" s="1"/>
  <c r="D173" i="2"/>
  <c r="E173" i="2" s="1"/>
  <c r="H151" i="2"/>
  <c r="I151" i="2"/>
  <c r="J151" i="2"/>
  <c r="K151" i="2"/>
  <c r="H152" i="2"/>
  <c r="I152" i="2"/>
  <c r="J152" i="2"/>
  <c r="K152" i="2"/>
  <c r="H153" i="2"/>
  <c r="I153" i="2"/>
  <c r="J153" i="2"/>
  <c r="K153" i="2"/>
  <c r="H154" i="2"/>
  <c r="I154" i="2"/>
  <c r="J154" i="2"/>
  <c r="K154" i="2"/>
  <c r="H155" i="2"/>
  <c r="I155" i="2"/>
  <c r="J155" i="2"/>
  <c r="K155" i="2"/>
  <c r="H156" i="2"/>
  <c r="I156" i="2"/>
  <c r="J156" i="2"/>
  <c r="K156" i="2"/>
  <c r="H157" i="2"/>
  <c r="I157" i="2"/>
  <c r="J157" i="2"/>
  <c r="K157" i="2"/>
  <c r="H158" i="2"/>
  <c r="I158" i="2"/>
  <c r="J158" i="2"/>
  <c r="K158" i="2"/>
  <c r="H159" i="2"/>
  <c r="I159" i="2"/>
  <c r="J159" i="2"/>
  <c r="K159" i="2"/>
  <c r="H160" i="2"/>
  <c r="I160" i="2"/>
  <c r="J160" i="2"/>
  <c r="K160" i="2"/>
  <c r="H161" i="2"/>
  <c r="I161" i="2"/>
  <c r="J161" i="2"/>
  <c r="K161" i="2"/>
  <c r="H162" i="2"/>
  <c r="I162" i="2"/>
  <c r="J162" i="2"/>
  <c r="K162" i="2"/>
  <c r="H163" i="2"/>
  <c r="I163" i="2"/>
  <c r="J163" i="2"/>
  <c r="K163" i="2"/>
  <c r="H164" i="2"/>
  <c r="I164" i="2"/>
  <c r="J164" i="2"/>
  <c r="K164" i="2"/>
  <c r="H165" i="2"/>
  <c r="I165" i="2"/>
  <c r="J165" i="2"/>
  <c r="K165" i="2"/>
  <c r="H166" i="2"/>
  <c r="I166" i="2"/>
  <c r="J166" i="2"/>
  <c r="K166" i="2"/>
  <c r="H167" i="2"/>
  <c r="I167" i="2"/>
  <c r="J167" i="2"/>
  <c r="K167" i="2"/>
  <c r="H168" i="2"/>
  <c r="I168" i="2"/>
  <c r="J168" i="2"/>
  <c r="K168" i="2"/>
  <c r="H169" i="2"/>
  <c r="I169" i="2"/>
  <c r="J169" i="2"/>
  <c r="K169" i="2"/>
  <c r="H170" i="2"/>
  <c r="I170" i="2"/>
  <c r="J170" i="2"/>
  <c r="K170" i="2"/>
  <c r="D166" i="2"/>
  <c r="E166" i="2" s="1"/>
  <c r="D167" i="2"/>
  <c r="E167" i="2" s="1"/>
  <c r="D168" i="2"/>
  <c r="E168" i="2" s="1"/>
  <c r="D169" i="2"/>
  <c r="E169" i="2" s="1"/>
  <c r="D170" i="2"/>
  <c r="E170" i="2" s="1"/>
  <c r="B166" i="2"/>
  <c r="B167" i="2"/>
  <c r="B168" i="2"/>
  <c r="B169" i="2"/>
  <c r="B170" i="2"/>
  <c r="D154" i="2"/>
  <c r="E154" i="2" s="1"/>
  <c r="D155" i="2"/>
  <c r="E155" i="2" s="1"/>
  <c r="D156" i="2"/>
  <c r="E156" i="2" s="1"/>
  <c r="D157" i="2"/>
  <c r="E157" i="2" s="1"/>
  <c r="D158" i="2"/>
  <c r="E158" i="2" s="1"/>
  <c r="D159" i="2"/>
  <c r="E159" i="2" s="1"/>
  <c r="D160" i="2"/>
  <c r="E160" i="2" s="1"/>
  <c r="D161" i="2"/>
  <c r="E161" i="2" s="1"/>
  <c r="D162" i="2"/>
  <c r="E162" i="2" s="1"/>
  <c r="D163" i="2"/>
  <c r="E163" i="2" s="1"/>
  <c r="D164" i="2"/>
  <c r="E164" i="2" s="1"/>
  <c r="D165" i="2"/>
  <c r="E165" i="2" s="1"/>
  <c r="B154" i="2"/>
  <c r="B155" i="2"/>
  <c r="B156" i="2"/>
  <c r="B157" i="2"/>
  <c r="B158" i="2"/>
  <c r="B159" i="2"/>
  <c r="B160" i="2"/>
  <c r="B161" i="2"/>
  <c r="B162" i="2"/>
  <c r="B163" i="2"/>
  <c r="B164" i="2"/>
  <c r="B165" i="2"/>
  <c r="D151" i="2"/>
  <c r="E151" i="2" s="1"/>
  <c r="D152" i="2"/>
  <c r="E152" i="2" s="1"/>
  <c r="D153" i="2"/>
  <c r="E153" i="2" s="1"/>
  <c r="B151" i="2"/>
  <c r="B152" i="2"/>
  <c r="B153" i="2"/>
  <c r="H135" i="2" l="1"/>
  <c r="I135" i="2"/>
  <c r="J135" i="2"/>
  <c r="K135" i="2"/>
  <c r="H136" i="2"/>
  <c r="I136" i="2"/>
  <c r="J136" i="2"/>
  <c r="K136" i="2"/>
  <c r="H137" i="2"/>
  <c r="I137" i="2"/>
  <c r="J137" i="2"/>
  <c r="K137" i="2"/>
  <c r="H138" i="2"/>
  <c r="I138" i="2"/>
  <c r="J138" i="2"/>
  <c r="K138" i="2"/>
  <c r="H139" i="2"/>
  <c r="I139" i="2"/>
  <c r="J139" i="2"/>
  <c r="K139" i="2"/>
  <c r="H140" i="2"/>
  <c r="I140" i="2"/>
  <c r="J140" i="2"/>
  <c r="K140" i="2"/>
  <c r="H141" i="2"/>
  <c r="I141" i="2"/>
  <c r="J141" i="2"/>
  <c r="K141" i="2"/>
  <c r="H142" i="2"/>
  <c r="I142" i="2"/>
  <c r="J142" i="2"/>
  <c r="K142" i="2"/>
  <c r="H143" i="2"/>
  <c r="I143" i="2"/>
  <c r="J143" i="2"/>
  <c r="K143" i="2"/>
  <c r="H144" i="2"/>
  <c r="I144" i="2"/>
  <c r="J144" i="2"/>
  <c r="K144" i="2"/>
  <c r="H145" i="2"/>
  <c r="I145" i="2"/>
  <c r="J145" i="2"/>
  <c r="K145" i="2"/>
  <c r="H146" i="2"/>
  <c r="I146" i="2"/>
  <c r="J146" i="2"/>
  <c r="K146" i="2"/>
  <c r="H147" i="2"/>
  <c r="I147" i="2"/>
  <c r="J147" i="2"/>
  <c r="K147" i="2"/>
  <c r="H148" i="2"/>
  <c r="I148" i="2"/>
  <c r="J148" i="2"/>
  <c r="K148" i="2"/>
  <c r="H149" i="2"/>
  <c r="I149" i="2"/>
  <c r="J149" i="2"/>
  <c r="K149" i="2"/>
  <c r="H150" i="2"/>
  <c r="I150" i="2"/>
  <c r="J150" i="2"/>
  <c r="K150" i="2"/>
  <c r="D135" i="2"/>
  <c r="E135" i="2" s="1"/>
  <c r="D136" i="2"/>
  <c r="E136" i="2" s="1"/>
  <c r="D137" i="2"/>
  <c r="E137" i="2" s="1"/>
  <c r="D138" i="2"/>
  <c r="E138" i="2" s="1"/>
  <c r="D139" i="2"/>
  <c r="E139" i="2" s="1"/>
  <c r="D140" i="2"/>
  <c r="E140" i="2" s="1"/>
  <c r="D141" i="2"/>
  <c r="E141" i="2" s="1"/>
  <c r="D142" i="2"/>
  <c r="E142" i="2" s="1"/>
  <c r="D143" i="2"/>
  <c r="E143" i="2" s="1"/>
  <c r="D144" i="2"/>
  <c r="E144" i="2" s="1"/>
  <c r="D145" i="2"/>
  <c r="E145" i="2" s="1"/>
  <c r="D146" i="2"/>
  <c r="E146" i="2" s="1"/>
  <c r="D147" i="2"/>
  <c r="E147" i="2" s="1"/>
  <c r="D148" i="2"/>
  <c r="E148" i="2" s="1"/>
  <c r="D149" i="2"/>
  <c r="E149" i="2" s="1"/>
  <c r="D150" i="2"/>
  <c r="E150" i="2" s="1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H104" i="2"/>
  <c r="I104" i="2"/>
  <c r="J104" i="2"/>
  <c r="K104" i="2"/>
  <c r="H105" i="2"/>
  <c r="I105" i="2"/>
  <c r="J105" i="2"/>
  <c r="K105" i="2"/>
  <c r="H106" i="2"/>
  <c r="I106" i="2"/>
  <c r="J106" i="2"/>
  <c r="K106" i="2"/>
  <c r="H107" i="2"/>
  <c r="I107" i="2"/>
  <c r="J107" i="2"/>
  <c r="K107" i="2"/>
  <c r="H108" i="2"/>
  <c r="I108" i="2"/>
  <c r="J108" i="2"/>
  <c r="K108" i="2"/>
  <c r="H109" i="2"/>
  <c r="I109" i="2"/>
  <c r="J109" i="2"/>
  <c r="K109" i="2"/>
  <c r="H110" i="2"/>
  <c r="I110" i="2"/>
  <c r="J110" i="2"/>
  <c r="K110" i="2"/>
  <c r="H111" i="2"/>
  <c r="I111" i="2"/>
  <c r="J111" i="2"/>
  <c r="K111" i="2"/>
  <c r="H112" i="2"/>
  <c r="I112" i="2"/>
  <c r="J112" i="2"/>
  <c r="K112" i="2"/>
  <c r="H113" i="2"/>
  <c r="I113" i="2"/>
  <c r="J113" i="2"/>
  <c r="K113" i="2"/>
  <c r="H114" i="2"/>
  <c r="I114" i="2"/>
  <c r="J114" i="2"/>
  <c r="K114" i="2"/>
  <c r="H115" i="2"/>
  <c r="I115" i="2"/>
  <c r="J115" i="2"/>
  <c r="K115" i="2"/>
  <c r="H116" i="2"/>
  <c r="I116" i="2"/>
  <c r="J116" i="2"/>
  <c r="K116" i="2"/>
  <c r="H117" i="2"/>
  <c r="I117" i="2"/>
  <c r="J117" i="2"/>
  <c r="K117" i="2"/>
  <c r="H118" i="2"/>
  <c r="I118" i="2"/>
  <c r="J118" i="2"/>
  <c r="K118" i="2"/>
  <c r="H119" i="2"/>
  <c r="I119" i="2"/>
  <c r="J119" i="2"/>
  <c r="K119" i="2"/>
  <c r="H120" i="2"/>
  <c r="I120" i="2"/>
  <c r="J120" i="2"/>
  <c r="K120" i="2"/>
  <c r="H121" i="2"/>
  <c r="I121" i="2"/>
  <c r="J121" i="2"/>
  <c r="K121" i="2"/>
  <c r="H122" i="2"/>
  <c r="I122" i="2"/>
  <c r="J122" i="2"/>
  <c r="K122" i="2"/>
  <c r="H123" i="2"/>
  <c r="I123" i="2"/>
  <c r="J123" i="2"/>
  <c r="K123" i="2"/>
  <c r="H124" i="2"/>
  <c r="I124" i="2"/>
  <c r="J124" i="2"/>
  <c r="K124" i="2"/>
  <c r="H125" i="2"/>
  <c r="I125" i="2"/>
  <c r="J125" i="2"/>
  <c r="K125" i="2"/>
  <c r="H126" i="2"/>
  <c r="I126" i="2"/>
  <c r="J126" i="2"/>
  <c r="K126" i="2"/>
  <c r="H127" i="2"/>
  <c r="I127" i="2"/>
  <c r="J127" i="2"/>
  <c r="K127" i="2"/>
  <c r="H128" i="2"/>
  <c r="I128" i="2"/>
  <c r="J128" i="2"/>
  <c r="K128" i="2"/>
  <c r="H129" i="2"/>
  <c r="I129" i="2"/>
  <c r="J129" i="2"/>
  <c r="K129" i="2"/>
  <c r="H130" i="2"/>
  <c r="I130" i="2"/>
  <c r="J130" i="2"/>
  <c r="K130" i="2"/>
  <c r="H131" i="2"/>
  <c r="I131" i="2"/>
  <c r="J131" i="2"/>
  <c r="K131" i="2"/>
  <c r="H132" i="2"/>
  <c r="I132" i="2"/>
  <c r="J132" i="2"/>
  <c r="K132" i="2"/>
  <c r="H133" i="2"/>
  <c r="I133" i="2"/>
  <c r="J133" i="2"/>
  <c r="K133" i="2"/>
  <c r="H134" i="2"/>
  <c r="I134" i="2"/>
  <c r="J134" i="2"/>
  <c r="K134" i="2"/>
  <c r="D121" i="2"/>
  <c r="E121" i="2" s="1"/>
  <c r="D122" i="2"/>
  <c r="E122" i="2" s="1"/>
  <c r="D123" i="2"/>
  <c r="E123" i="2" s="1"/>
  <c r="D124" i="2"/>
  <c r="E124" i="2" s="1"/>
  <c r="D125" i="2"/>
  <c r="E125" i="2" s="1"/>
  <c r="D126" i="2"/>
  <c r="E126" i="2" s="1"/>
  <c r="D127" i="2"/>
  <c r="E127" i="2" s="1"/>
  <c r="D128" i="2"/>
  <c r="E128" i="2" s="1"/>
  <c r="D129" i="2"/>
  <c r="E129" i="2" s="1"/>
  <c r="D130" i="2"/>
  <c r="E130" i="2" s="1"/>
  <c r="D131" i="2"/>
  <c r="E131" i="2" s="1"/>
  <c r="D132" i="2"/>
  <c r="E132" i="2" s="1"/>
  <c r="D133" i="2"/>
  <c r="E133" i="2" s="1"/>
  <c r="D134" i="2"/>
  <c r="E134" i="2" s="1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D120" i="2"/>
  <c r="E120" i="2" s="1"/>
  <c r="D115" i="2"/>
  <c r="E115" i="2" s="1"/>
  <c r="D116" i="2"/>
  <c r="E116" i="2" s="1"/>
  <c r="D117" i="2"/>
  <c r="E117" i="2" s="1"/>
  <c r="D118" i="2"/>
  <c r="E118" i="2" s="1"/>
  <c r="D119" i="2"/>
  <c r="E119" i="2" s="1"/>
  <c r="D111" i="2"/>
  <c r="E111" i="2" s="1"/>
  <c r="D112" i="2"/>
  <c r="E112" i="2" s="1"/>
  <c r="D113" i="2"/>
  <c r="E113" i="2" s="1"/>
  <c r="D114" i="2"/>
  <c r="E114" i="2" s="1"/>
  <c r="B111" i="2"/>
  <c r="B112" i="2"/>
  <c r="B113" i="2"/>
  <c r="B114" i="2"/>
  <c r="D104" i="2"/>
  <c r="E104" i="2" s="1"/>
  <c r="D105" i="2"/>
  <c r="E105" i="2" s="1"/>
  <c r="D106" i="2"/>
  <c r="E106" i="2" s="1"/>
  <c r="D107" i="2"/>
  <c r="E107" i="2" s="1"/>
  <c r="D108" i="2"/>
  <c r="E108" i="2" s="1"/>
  <c r="D109" i="2"/>
  <c r="E109" i="2" s="1"/>
  <c r="D110" i="2"/>
  <c r="E110" i="2" s="1"/>
  <c r="B107" i="2"/>
  <c r="B108" i="2"/>
  <c r="B109" i="2"/>
  <c r="B110" i="2"/>
  <c r="B104" i="2"/>
  <c r="B105" i="2"/>
  <c r="B106" i="2"/>
  <c r="H97" i="2" l="1"/>
  <c r="I97" i="2"/>
  <c r="J97" i="2"/>
  <c r="K97" i="2"/>
  <c r="H98" i="2"/>
  <c r="I98" i="2"/>
  <c r="J98" i="2"/>
  <c r="K98" i="2"/>
  <c r="H99" i="2"/>
  <c r="I99" i="2"/>
  <c r="J99" i="2"/>
  <c r="K99" i="2"/>
  <c r="H100" i="2"/>
  <c r="I100" i="2"/>
  <c r="J100" i="2"/>
  <c r="K100" i="2"/>
  <c r="H101" i="2"/>
  <c r="I101" i="2"/>
  <c r="J101" i="2"/>
  <c r="K101" i="2"/>
  <c r="H102" i="2"/>
  <c r="I102" i="2"/>
  <c r="J102" i="2"/>
  <c r="K102" i="2"/>
  <c r="H103" i="2"/>
  <c r="I103" i="2"/>
  <c r="J103" i="2"/>
  <c r="K103" i="2"/>
  <c r="D97" i="2"/>
  <c r="E97" i="2" s="1"/>
  <c r="D98" i="2"/>
  <c r="E98" i="2" s="1"/>
  <c r="D99" i="2"/>
  <c r="E99" i="2" s="1"/>
  <c r="D100" i="2"/>
  <c r="E100" i="2" s="1"/>
  <c r="D101" i="2"/>
  <c r="E101" i="2" s="1"/>
  <c r="D102" i="2"/>
  <c r="E102" i="2" s="1"/>
  <c r="D103" i="2"/>
  <c r="E103" i="2" s="1"/>
  <c r="B97" i="2"/>
  <c r="B98" i="2"/>
  <c r="B99" i="2"/>
  <c r="B100" i="2"/>
  <c r="B101" i="2"/>
  <c r="B102" i="2"/>
  <c r="B103" i="2"/>
  <c r="H32" i="2" l="1"/>
  <c r="I32" i="2"/>
  <c r="J32" i="2"/>
  <c r="K32" i="2"/>
  <c r="H33" i="2"/>
  <c r="I33" i="2"/>
  <c r="J33" i="2"/>
  <c r="K33" i="2"/>
  <c r="H34" i="2"/>
  <c r="I34" i="2"/>
  <c r="J34" i="2"/>
  <c r="K34" i="2"/>
  <c r="H35" i="2"/>
  <c r="I35" i="2"/>
  <c r="J35" i="2"/>
  <c r="K35" i="2"/>
  <c r="H36" i="2"/>
  <c r="I36" i="2"/>
  <c r="J36" i="2"/>
  <c r="K36" i="2"/>
  <c r="H37" i="2"/>
  <c r="I37" i="2"/>
  <c r="J37" i="2"/>
  <c r="K37" i="2"/>
  <c r="H38" i="2"/>
  <c r="I38" i="2"/>
  <c r="J38" i="2"/>
  <c r="K38" i="2"/>
  <c r="H39" i="2"/>
  <c r="I39" i="2"/>
  <c r="J39" i="2"/>
  <c r="K39" i="2"/>
  <c r="H40" i="2"/>
  <c r="I40" i="2"/>
  <c r="J40" i="2"/>
  <c r="K40" i="2"/>
  <c r="H41" i="2"/>
  <c r="I41" i="2"/>
  <c r="J41" i="2"/>
  <c r="K41" i="2"/>
  <c r="H42" i="2"/>
  <c r="I42" i="2"/>
  <c r="J42" i="2"/>
  <c r="K42" i="2"/>
  <c r="H43" i="2"/>
  <c r="I43" i="2"/>
  <c r="J43" i="2"/>
  <c r="K43" i="2"/>
  <c r="H44" i="2"/>
  <c r="I44" i="2"/>
  <c r="J44" i="2"/>
  <c r="K44" i="2"/>
  <c r="H45" i="2"/>
  <c r="I45" i="2"/>
  <c r="J45" i="2"/>
  <c r="K45" i="2"/>
  <c r="H46" i="2"/>
  <c r="I46" i="2"/>
  <c r="J46" i="2"/>
  <c r="K46" i="2"/>
  <c r="H47" i="2"/>
  <c r="I47" i="2"/>
  <c r="J47" i="2"/>
  <c r="K47" i="2"/>
  <c r="H48" i="2"/>
  <c r="I48" i="2"/>
  <c r="J48" i="2"/>
  <c r="K48" i="2"/>
  <c r="H49" i="2"/>
  <c r="I49" i="2"/>
  <c r="J49" i="2"/>
  <c r="K49" i="2"/>
  <c r="H50" i="2"/>
  <c r="I50" i="2"/>
  <c r="J50" i="2"/>
  <c r="K50" i="2"/>
  <c r="H51" i="2"/>
  <c r="I51" i="2"/>
  <c r="J51" i="2"/>
  <c r="K51" i="2"/>
  <c r="H52" i="2"/>
  <c r="I52" i="2"/>
  <c r="J52" i="2"/>
  <c r="K52" i="2"/>
  <c r="H53" i="2"/>
  <c r="I53" i="2"/>
  <c r="J53" i="2"/>
  <c r="K53" i="2"/>
  <c r="H54" i="2"/>
  <c r="I54" i="2"/>
  <c r="J54" i="2"/>
  <c r="K54" i="2"/>
  <c r="H55" i="2"/>
  <c r="I55" i="2"/>
  <c r="J55" i="2"/>
  <c r="K55" i="2"/>
  <c r="H56" i="2"/>
  <c r="I56" i="2"/>
  <c r="J56" i="2"/>
  <c r="K56" i="2"/>
  <c r="H57" i="2"/>
  <c r="I57" i="2"/>
  <c r="J57" i="2"/>
  <c r="K57" i="2"/>
  <c r="H58" i="2"/>
  <c r="I58" i="2"/>
  <c r="J58" i="2"/>
  <c r="K58" i="2"/>
  <c r="H59" i="2"/>
  <c r="I59" i="2"/>
  <c r="J59" i="2"/>
  <c r="K59" i="2"/>
  <c r="H60" i="2"/>
  <c r="I60" i="2"/>
  <c r="J60" i="2"/>
  <c r="K60" i="2"/>
  <c r="H61" i="2"/>
  <c r="I61" i="2"/>
  <c r="J61" i="2"/>
  <c r="K61" i="2"/>
  <c r="H62" i="2"/>
  <c r="I62" i="2"/>
  <c r="J62" i="2"/>
  <c r="K62" i="2"/>
  <c r="H63" i="2"/>
  <c r="I63" i="2"/>
  <c r="J63" i="2"/>
  <c r="K63" i="2"/>
  <c r="H64" i="2"/>
  <c r="I64" i="2"/>
  <c r="J64" i="2"/>
  <c r="K64" i="2"/>
  <c r="H65" i="2"/>
  <c r="I65" i="2"/>
  <c r="J65" i="2"/>
  <c r="K65" i="2"/>
  <c r="H66" i="2"/>
  <c r="I66" i="2"/>
  <c r="J66" i="2"/>
  <c r="K66" i="2"/>
  <c r="H67" i="2"/>
  <c r="I67" i="2"/>
  <c r="J67" i="2"/>
  <c r="K67" i="2"/>
  <c r="H68" i="2"/>
  <c r="I68" i="2"/>
  <c r="J68" i="2"/>
  <c r="K68" i="2"/>
  <c r="H69" i="2"/>
  <c r="I69" i="2"/>
  <c r="J69" i="2"/>
  <c r="K69" i="2"/>
  <c r="H70" i="2"/>
  <c r="I70" i="2"/>
  <c r="J70" i="2"/>
  <c r="K70" i="2"/>
  <c r="H71" i="2"/>
  <c r="I71" i="2"/>
  <c r="J71" i="2"/>
  <c r="K71" i="2"/>
  <c r="H72" i="2"/>
  <c r="I72" i="2"/>
  <c r="J72" i="2"/>
  <c r="K72" i="2"/>
  <c r="H73" i="2"/>
  <c r="I73" i="2"/>
  <c r="J73" i="2"/>
  <c r="K73" i="2"/>
  <c r="H74" i="2"/>
  <c r="I74" i="2"/>
  <c r="J74" i="2"/>
  <c r="K74" i="2"/>
  <c r="H75" i="2"/>
  <c r="I75" i="2"/>
  <c r="J75" i="2"/>
  <c r="K75" i="2"/>
  <c r="H76" i="2"/>
  <c r="I76" i="2"/>
  <c r="J76" i="2"/>
  <c r="K76" i="2"/>
  <c r="H77" i="2"/>
  <c r="I77" i="2"/>
  <c r="J77" i="2"/>
  <c r="K77" i="2"/>
  <c r="H78" i="2"/>
  <c r="I78" i="2"/>
  <c r="J78" i="2"/>
  <c r="K78" i="2"/>
  <c r="H79" i="2"/>
  <c r="I79" i="2"/>
  <c r="J79" i="2"/>
  <c r="K79" i="2"/>
  <c r="H80" i="2"/>
  <c r="I80" i="2"/>
  <c r="J80" i="2"/>
  <c r="K80" i="2"/>
  <c r="H81" i="2"/>
  <c r="I81" i="2"/>
  <c r="J81" i="2"/>
  <c r="K81" i="2"/>
  <c r="H82" i="2"/>
  <c r="I82" i="2"/>
  <c r="J82" i="2"/>
  <c r="K82" i="2"/>
  <c r="H83" i="2"/>
  <c r="I83" i="2"/>
  <c r="J83" i="2"/>
  <c r="K83" i="2"/>
  <c r="H84" i="2"/>
  <c r="I84" i="2"/>
  <c r="J84" i="2"/>
  <c r="K84" i="2"/>
  <c r="H85" i="2"/>
  <c r="I85" i="2"/>
  <c r="J85" i="2"/>
  <c r="K85" i="2"/>
  <c r="H86" i="2"/>
  <c r="I86" i="2"/>
  <c r="J86" i="2"/>
  <c r="K86" i="2"/>
  <c r="H87" i="2"/>
  <c r="I87" i="2"/>
  <c r="J87" i="2"/>
  <c r="K87" i="2"/>
  <c r="H88" i="2"/>
  <c r="I88" i="2"/>
  <c r="J88" i="2"/>
  <c r="K88" i="2"/>
  <c r="H89" i="2"/>
  <c r="I89" i="2"/>
  <c r="J89" i="2"/>
  <c r="K89" i="2"/>
  <c r="H90" i="2"/>
  <c r="I90" i="2"/>
  <c r="J90" i="2"/>
  <c r="K90" i="2"/>
  <c r="H91" i="2"/>
  <c r="I91" i="2"/>
  <c r="J91" i="2"/>
  <c r="K91" i="2"/>
  <c r="H92" i="2"/>
  <c r="I92" i="2"/>
  <c r="J92" i="2"/>
  <c r="K92" i="2"/>
  <c r="H93" i="2"/>
  <c r="I93" i="2"/>
  <c r="J93" i="2"/>
  <c r="K93" i="2"/>
  <c r="H94" i="2"/>
  <c r="I94" i="2"/>
  <c r="J94" i="2"/>
  <c r="K94" i="2"/>
  <c r="H95" i="2"/>
  <c r="I95" i="2"/>
  <c r="J95" i="2"/>
  <c r="K95" i="2"/>
  <c r="H96" i="2"/>
  <c r="I96" i="2"/>
  <c r="J96" i="2"/>
  <c r="K96" i="2"/>
  <c r="D79" i="2"/>
  <c r="E79" i="2" s="1"/>
  <c r="D80" i="2"/>
  <c r="E80" i="2" s="1"/>
  <c r="D81" i="2"/>
  <c r="E81" i="2" s="1"/>
  <c r="D82" i="2"/>
  <c r="E82" i="2" s="1"/>
  <c r="D83" i="2"/>
  <c r="E83" i="2" s="1"/>
  <c r="D84" i="2"/>
  <c r="E84" i="2" s="1"/>
  <c r="D85" i="2"/>
  <c r="E85" i="2" s="1"/>
  <c r="D86" i="2"/>
  <c r="E86" i="2" s="1"/>
  <c r="D87" i="2"/>
  <c r="E87" i="2" s="1"/>
  <c r="D88" i="2"/>
  <c r="E88" i="2" s="1"/>
  <c r="D89" i="2"/>
  <c r="E89" i="2" s="1"/>
  <c r="D90" i="2"/>
  <c r="E90" i="2" s="1"/>
  <c r="D91" i="2"/>
  <c r="E91" i="2" s="1"/>
  <c r="D92" i="2"/>
  <c r="E92" i="2" s="1"/>
  <c r="D93" i="2"/>
  <c r="E93" i="2" s="1"/>
  <c r="D94" i="2"/>
  <c r="E94" i="2" s="1"/>
  <c r="D95" i="2"/>
  <c r="E95" i="2" s="1"/>
  <c r="D96" i="2"/>
  <c r="E96" i="2" s="1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D32" i="2"/>
  <c r="E32" i="2" s="1"/>
  <c r="D33" i="2"/>
  <c r="E33" i="2" s="1"/>
  <c r="D34" i="2"/>
  <c r="E34" i="2" s="1"/>
  <c r="D35" i="2"/>
  <c r="E35" i="2" s="1"/>
  <c r="D36" i="2"/>
  <c r="E36" i="2" s="1"/>
  <c r="D37" i="2"/>
  <c r="E37" i="2" s="1"/>
  <c r="D38" i="2"/>
  <c r="E38" i="2" s="1"/>
  <c r="D39" i="2"/>
  <c r="E39" i="2" s="1"/>
  <c r="D40" i="2"/>
  <c r="E40" i="2" s="1"/>
  <c r="D41" i="2"/>
  <c r="E41" i="2" s="1"/>
  <c r="D42" i="2"/>
  <c r="E42" i="2" s="1"/>
  <c r="D43" i="2"/>
  <c r="E43" i="2" s="1"/>
  <c r="D44" i="2"/>
  <c r="E44" i="2" s="1"/>
  <c r="D45" i="2"/>
  <c r="E45" i="2" s="1"/>
  <c r="D46" i="2"/>
  <c r="E46" i="2" s="1"/>
  <c r="D47" i="2"/>
  <c r="E47" i="2" s="1"/>
  <c r="D48" i="2"/>
  <c r="E48" i="2" s="1"/>
  <c r="D49" i="2"/>
  <c r="E49" i="2" s="1"/>
  <c r="D50" i="2"/>
  <c r="E50" i="2" s="1"/>
  <c r="D51" i="2"/>
  <c r="E51" i="2" s="1"/>
  <c r="D52" i="2"/>
  <c r="E52" i="2" s="1"/>
  <c r="D53" i="2"/>
  <c r="E53" i="2" s="1"/>
  <c r="D54" i="2"/>
  <c r="E54" i="2" s="1"/>
  <c r="D55" i="2"/>
  <c r="E55" i="2" s="1"/>
  <c r="D56" i="2"/>
  <c r="E56" i="2" s="1"/>
  <c r="D57" i="2"/>
  <c r="E57" i="2" s="1"/>
  <c r="D58" i="2"/>
  <c r="E58" i="2" s="1"/>
  <c r="D59" i="2"/>
  <c r="E59" i="2" s="1"/>
  <c r="D60" i="2"/>
  <c r="E60" i="2" s="1"/>
  <c r="D61" i="2"/>
  <c r="E61" i="2" s="1"/>
  <c r="D62" i="2"/>
  <c r="E62" i="2" s="1"/>
  <c r="D63" i="2"/>
  <c r="E63" i="2" s="1"/>
  <c r="D64" i="2"/>
  <c r="E64" i="2" s="1"/>
  <c r="D65" i="2"/>
  <c r="E65" i="2" s="1"/>
  <c r="D66" i="2"/>
  <c r="E66" i="2" s="1"/>
  <c r="D67" i="2"/>
  <c r="E67" i="2" s="1"/>
  <c r="D68" i="2"/>
  <c r="E68" i="2" s="1"/>
  <c r="D69" i="2"/>
  <c r="E69" i="2" s="1"/>
  <c r="D70" i="2"/>
  <c r="E70" i="2" s="1"/>
  <c r="D71" i="2"/>
  <c r="E71" i="2" s="1"/>
  <c r="D72" i="2"/>
  <c r="E72" i="2" s="1"/>
  <c r="D73" i="2"/>
  <c r="E73" i="2" s="1"/>
  <c r="D74" i="2"/>
  <c r="E74" i="2" s="1"/>
  <c r="D75" i="2"/>
  <c r="E75" i="2" s="1"/>
  <c r="D76" i="2"/>
  <c r="E76" i="2" s="1"/>
  <c r="D77" i="2"/>
  <c r="E77" i="2" s="1"/>
  <c r="D78" i="2"/>
  <c r="E78" i="2" s="1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H2" i="2" l="1"/>
  <c r="I2" i="2"/>
  <c r="J2" i="2"/>
  <c r="K2" i="2"/>
  <c r="H3" i="2"/>
  <c r="I3" i="2"/>
  <c r="J3" i="2"/>
  <c r="K3" i="2"/>
  <c r="H4" i="2"/>
  <c r="I4" i="2"/>
  <c r="J4" i="2"/>
  <c r="K4" i="2"/>
  <c r="H5" i="2"/>
  <c r="I5" i="2"/>
  <c r="J5" i="2"/>
  <c r="K5" i="2"/>
  <c r="H6" i="2"/>
  <c r="I6" i="2"/>
  <c r="J6" i="2"/>
  <c r="K6" i="2"/>
  <c r="H7" i="2"/>
  <c r="I7" i="2"/>
  <c r="J7" i="2"/>
  <c r="K7" i="2"/>
  <c r="H8" i="2"/>
  <c r="I8" i="2"/>
  <c r="J8" i="2"/>
  <c r="K8" i="2"/>
  <c r="H9" i="2"/>
  <c r="I9" i="2"/>
  <c r="J9" i="2"/>
  <c r="K9" i="2"/>
  <c r="H10" i="2"/>
  <c r="I10" i="2"/>
  <c r="J10" i="2"/>
  <c r="K10" i="2"/>
  <c r="H11" i="2"/>
  <c r="I11" i="2"/>
  <c r="J11" i="2"/>
  <c r="K11" i="2"/>
  <c r="H12" i="2"/>
  <c r="I12" i="2"/>
  <c r="J12" i="2"/>
  <c r="K12" i="2"/>
  <c r="H13" i="2"/>
  <c r="I13" i="2"/>
  <c r="J13" i="2"/>
  <c r="K13" i="2"/>
  <c r="H14" i="2"/>
  <c r="I14" i="2"/>
  <c r="J14" i="2"/>
  <c r="K14" i="2"/>
  <c r="H15" i="2"/>
  <c r="I15" i="2"/>
  <c r="J15" i="2"/>
  <c r="K15" i="2"/>
  <c r="H16" i="2"/>
  <c r="I16" i="2"/>
  <c r="J16" i="2"/>
  <c r="K16" i="2"/>
  <c r="H17" i="2"/>
  <c r="I17" i="2"/>
  <c r="J17" i="2"/>
  <c r="K17" i="2"/>
  <c r="H18" i="2"/>
  <c r="I18" i="2"/>
  <c r="J18" i="2"/>
  <c r="K18" i="2"/>
  <c r="H19" i="2"/>
  <c r="I19" i="2"/>
  <c r="J19" i="2"/>
  <c r="K19" i="2"/>
  <c r="H20" i="2"/>
  <c r="I20" i="2"/>
  <c r="J20" i="2"/>
  <c r="K20" i="2"/>
  <c r="H21" i="2"/>
  <c r="I21" i="2"/>
  <c r="J21" i="2"/>
  <c r="K21" i="2"/>
  <c r="H22" i="2"/>
  <c r="I22" i="2"/>
  <c r="J22" i="2"/>
  <c r="K22" i="2"/>
  <c r="H23" i="2"/>
  <c r="I23" i="2"/>
  <c r="J23" i="2"/>
  <c r="K23" i="2"/>
  <c r="H24" i="2"/>
  <c r="I24" i="2"/>
  <c r="J24" i="2"/>
  <c r="K24" i="2"/>
  <c r="H25" i="2"/>
  <c r="I25" i="2"/>
  <c r="J25" i="2"/>
  <c r="K25" i="2"/>
  <c r="H26" i="2"/>
  <c r="I26" i="2"/>
  <c r="J26" i="2"/>
  <c r="K26" i="2"/>
  <c r="H27" i="2"/>
  <c r="I27" i="2"/>
  <c r="J27" i="2"/>
  <c r="K27" i="2"/>
  <c r="H28" i="2"/>
  <c r="I28" i="2"/>
  <c r="J28" i="2"/>
  <c r="K28" i="2"/>
  <c r="H29" i="2"/>
  <c r="I29" i="2"/>
  <c r="J29" i="2"/>
  <c r="K29" i="2"/>
  <c r="H30" i="2"/>
  <c r="I30" i="2"/>
  <c r="J30" i="2"/>
  <c r="K30" i="2"/>
  <c r="H31" i="2"/>
  <c r="I31" i="2"/>
  <c r="J31" i="2"/>
  <c r="K31" i="2"/>
  <c r="D4" i="2"/>
  <c r="E4" i="2" s="1"/>
  <c r="D5" i="2"/>
  <c r="E5" i="2" s="1"/>
  <c r="D6" i="2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D20" i="2"/>
  <c r="E20" i="2" s="1"/>
  <c r="D21" i="2"/>
  <c r="E21" i="2" s="1"/>
  <c r="D22" i="2"/>
  <c r="E22" i="2" s="1"/>
  <c r="D23" i="2"/>
  <c r="E23" i="2" s="1"/>
  <c r="D24" i="2"/>
  <c r="E24" i="2" s="1"/>
  <c r="D25" i="2"/>
  <c r="E25" i="2" s="1"/>
  <c r="D26" i="2"/>
  <c r="E26" i="2" s="1"/>
  <c r="D27" i="2"/>
  <c r="E27" i="2" s="1"/>
  <c r="D28" i="2"/>
  <c r="E28" i="2" s="1"/>
  <c r="D29" i="2"/>
  <c r="E29" i="2" s="1"/>
  <c r="D30" i="2"/>
  <c r="E30" i="2" s="1"/>
  <c r="D31" i="2"/>
  <c r="E31" i="2" s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2" i="2"/>
  <c r="B3" i="2"/>
  <c r="D2" i="2"/>
  <c r="E2" i="2" s="1"/>
  <c r="D3" i="2"/>
  <c r="E3" i="2" s="1"/>
  <c r="E719" i="2" l="1"/>
</calcChain>
</file>

<file path=xl/sharedStrings.xml><?xml version="1.0" encoding="utf-8"?>
<sst xmlns="http://schemas.openxmlformats.org/spreadsheetml/2006/main" count="2141" uniqueCount="753">
  <si>
    <t>LISTE FOURNITURES ALTERBURO</t>
  </si>
  <si>
    <t xml:space="preserve">Code </t>
  </si>
  <si>
    <t>Désignation</t>
  </si>
  <si>
    <t>Prix</t>
  </si>
  <si>
    <t xml:space="preserve">Page </t>
  </si>
  <si>
    <t>PILE BOUTON 390/389/1130/AG10/  LR54/SR54/189 1.5V</t>
  </si>
  <si>
    <t>EFFACEUR FEUTRE P/TABLEAU        A CRAIE</t>
  </si>
  <si>
    <t>ROLLER JETABLE COLLE PERM.TESA   8.5mx8.4mm</t>
  </si>
  <si>
    <t>BROSSE P/TABL.BLANC RECHARG.</t>
  </si>
  <si>
    <t>JEU 2 RECH.P/EFFACEUR 7500 REF  7510</t>
  </si>
  <si>
    <t>FEUTRE VELLEDA 1741 ROUGE PTE    OGIVE MOYENNE</t>
  </si>
  <si>
    <t>FEUTRE VELLEDA 1741 NOIR PTE     OGIVE MOYENNE</t>
  </si>
  <si>
    <t>FEUTRE VELLEDA 1741 VERT PTE     OGIVE MOYENNE</t>
  </si>
  <si>
    <t>FEUTRE VELLEDA 1741 BLEU PTE     OGIVE MOYENNE</t>
  </si>
  <si>
    <t>ROLLER V-BALL 07 NOIR(TRAIT 05   BL-VB7</t>
  </si>
  <si>
    <t>BIC CRISTAL P.M. BLEU</t>
  </si>
  <si>
    <t>BIC CRISTAL P.M. NOIR</t>
  </si>
  <si>
    <t>BIC CRISTAL P.M. ROUGE</t>
  </si>
  <si>
    <t>BIC CRISTAL P.M. VERT</t>
  </si>
  <si>
    <t>STYLO BILLE S/SOCLE R.982 NOIR   AVEC CHAINETTE</t>
  </si>
  <si>
    <t>RECH.BILLE INTERNATIONAL NOIR    METAL P.M.</t>
  </si>
  <si>
    <t>BIC M10 RETRACTABLE P.M. NOIR</t>
  </si>
  <si>
    <t>BIC M10 RETRACTABLE P.M. ROUGE</t>
  </si>
  <si>
    <t>BIC M10 RETRACTABLE P.M. BLEU</t>
  </si>
  <si>
    <t>BIC M10 RETRACTABLE P.M. VERT</t>
  </si>
  <si>
    <t>STYLO FEUTRE TEMPO NYLON BLEU</t>
  </si>
  <si>
    <t>STYLO FEUTRE TEMPO NYLON NOIR</t>
  </si>
  <si>
    <t>FEUTRE STYLIST 188 P.M NOIR</t>
  </si>
  <si>
    <t>FEUTRE STYLIST 188 P.M BLEU</t>
  </si>
  <si>
    <t>FEUTRE STYLIST 188 P.M ROUGE</t>
  </si>
  <si>
    <t>CORB. COURRIER GRIS REF.91265</t>
  </si>
  <si>
    <t>CORB. COURRIER NOIR REF.91265</t>
  </si>
  <si>
    <t>FEUTRE STYLIST 188 P.M VERT</t>
  </si>
  <si>
    <t>FEUTRE PERMANENT 313 NOIR PTE    SUPERFINE</t>
  </si>
  <si>
    <t>FEUTRE PERMANENT 313 BLEU PTE    SUPERFINE</t>
  </si>
  <si>
    <t>FEUTRE PERMANENT 313 ROUGE PTE   SUPERFINE</t>
  </si>
  <si>
    <t>FEUTRE PERMANENT 318 NOIR PTE    FINE</t>
  </si>
  <si>
    <t>FEUTRE PERMANENT 318 BLEU PTE    FINE</t>
  </si>
  <si>
    <t>FEUTRE PERMANENT 318 ROUGE PTE   FINE</t>
  </si>
  <si>
    <t>FEUTRE PERMANENT 317 NOIR PTE    MOYENNE</t>
  </si>
  <si>
    <t>FEUTRE PERMANENT 317 BLEU PTE    MOYENNE</t>
  </si>
  <si>
    <t>FEUTRE PERMANENT 317 ROUGE PTE   MOYENNE</t>
  </si>
  <si>
    <t>CALCUL.BUREAU 12 CHIFF.MS120     CASIO (TAXE 0.0084)</t>
  </si>
  <si>
    <t>BTE CLASS.PLIANTE PVC ROUGE      DOS 100</t>
  </si>
  <si>
    <t>A+B LOT 50 BTES ARCHIVE DOS 10   BLANC</t>
  </si>
  <si>
    <t>A+B LOT 50 BTES ARCHIVE DOS 15   BLANC</t>
  </si>
  <si>
    <t>A+B LOT 50 BTES ARCHIVE DOS 20   BLANC</t>
  </si>
  <si>
    <t>A+B LOT 50 BTES ARCHIVE DOS 8    BLANC</t>
  </si>
  <si>
    <t>BTE TRANSFERT 345x258x90 VERT    PASTEL DEGRADEE</t>
  </si>
  <si>
    <t>BTE TRANSFERT NOIR/VERT DOS 90   ANNONAY</t>
  </si>
  <si>
    <t>CHEM.3RAB.+ELAST.+ETIQ. MAUVE C.L. 5/10</t>
  </si>
  <si>
    <t>PQT 100 CHEM.SUPER.250G CANARI   24x32</t>
  </si>
  <si>
    <t>BTE 100 POCH.COIN INCOLORE PVC   SUPERIEUR</t>
  </si>
  <si>
    <t>CHEM.3 RAB.+ELAST.+ETIQ.GRIS     C.L. 5/10</t>
  </si>
  <si>
    <t>CHEM.3 RAB.+ELAST.+ETIQ.AZUR     C.L. 5/10</t>
  </si>
  <si>
    <t>CHEM.3 RAB.+ELAST.+ETIQ.ORANGE   C.L. 5/10</t>
  </si>
  <si>
    <t>CHEM.3 RAB.+ELAST.+ETIQ.VERT     C.L. 5/10</t>
  </si>
  <si>
    <t>CHEM.3 RAB.+ELAST.+ETIQ. ROUGE   C.L. 5/10</t>
  </si>
  <si>
    <t>PQT 100 CHEM.SUPER.250G ROSE     24x32</t>
  </si>
  <si>
    <t>PQT 100 CHEM.SUPER.250G ROUGE    24x32</t>
  </si>
  <si>
    <t>PQT 100 CHEM.SUPER.250G VERT     PRE 24x32</t>
  </si>
  <si>
    <t>CHEMISE A SANGLE MARINE DOS      TOILE</t>
  </si>
  <si>
    <t>CHEMISE A SANGLE BORDEAUX DOS    TOILE</t>
  </si>
  <si>
    <t>CHEMISE A SANGLE GRIS DOS        TOILE</t>
  </si>
  <si>
    <t>CHEMISE A SANGLE ORANGE DOS      TOILE</t>
  </si>
  <si>
    <t>CHEMISE A SANGLE VERT FONCE      DOS TOILE</t>
  </si>
  <si>
    <t>BTE CLASS.EUROBOX DOS 25 NOIR    C/L 7/10è</t>
  </si>
  <si>
    <t>BTE CLASS.EUROBOX DOS 40 NOIR    C.L. 7/10e</t>
  </si>
  <si>
    <t>BTE CLASS.EUROBOX DOS 60 NOIR    C.L. 7/10e</t>
  </si>
  <si>
    <t>A+B CLASSEUR LEVIER 8cm NOIR</t>
  </si>
  <si>
    <t>A+B CLASSEUR LEVIER 8cm ROUGE</t>
  </si>
  <si>
    <t>A+B CLASSEUR LEVIER 8cm VERT FONCE</t>
  </si>
  <si>
    <t>CORB. COURRIER BEIGE REF.91265</t>
  </si>
  <si>
    <t>CORB. COURRIER ROUGE REF.91265</t>
  </si>
  <si>
    <t>CORB. COURRIER FUME REF.91265</t>
  </si>
  <si>
    <t>A+B BTE 25 DOSS.SUSP.ARM. F15    ASSEMBLAGE UNIVERSEL</t>
  </si>
  <si>
    <t>A+B BTE 25 DOSS.SUSP.ARM. F30    ASSEMBLAGE UNIVERSEL</t>
  </si>
  <si>
    <t>A+B BTE 25 DOSS.SUSP.ARM. FV     ASSEMBLAGE UNIVERSEL</t>
  </si>
  <si>
    <t>A+B BTE 25 DOSS.SUSP.ARM. F50    ASSEMBLAGE UNIVERSEL</t>
  </si>
  <si>
    <t>A+B BTE 25 DOSS.SUSP.TIROIR FV   ASSEMBLAGE UNIVERSEL</t>
  </si>
  <si>
    <t>A+B BTE 25 DOSS.SUSP.TIR. F15    ASSEMBLAGE UNIVERSEL</t>
  </si>
  <si>
    <t>A+B BTE 25 DOSS.SUSP.TIR. F30    ASSEMBLAGE UNIVERSEL</t>
  </si>
  <si>
    <t>JEU 12 INTERCALAIRES C.L. A4</t>
  </si>
  <si>
    <t>PARAPHEUR 21x29,7 24 FLTS NOIR</t>
  </si>
  <si>
    <t>PARAPHEUR DIRECT.BORD.24 COMP.</t>
  </si>
  <si>
    <t>PARAPHEUR DIRECT.NOIR 24 COMP.</t>
  </si>
  <si>
    <t>BTE 100 POCH.PLAST.PERF.LISSE    9/100è A4 11 TROUS</t>
  </si>
  <si>
    <t>SACH.50 POCH.COIN INCOLORE A4    GRAINE POLYPRO 12/100è</t>
  </si>
  <si>
    <t>POT A CRAYONS ECONOMIQUE</t>
  </si>
  <si>
    <t>BTE 50 TRANSP.P/IMP.JET ENCRE    A4 100µ</t>
  </si>
  <si>
    <t>PQT 10 POCH.BULLE AIR  170x265   (D) AA</t>
  </si>
  <si>
    <t>PQT 10 POCH.BULLE AIR  290x445   (J) AA</t>
  </si>
  <si>
    <t>REGLE PLAST. 1 BISEAU 30cm       GRADUEE</t>
  </si>
  <si>
    <t>REGLE PLAST. 1 BISEAU 40cm       GRADUEE</t>
  </si>
  <si>
    <t>LOT 5 RECHARGES 65x100 UNI 56G  /TABLEAU CONFERENCE</t>
  </si>
  <si>
    <t>LOT 5 RECHARGES 65x100 QUADR.    P/TABLEAU</t>
  </si>
  <si>
    <t>BOITE 100 CRAIES BLANCHES</t>
  </si>
  <si>
    <t>BOITE 100 CRAIES COUL. ASS.</t>
  </si>
  <si>
    <t>PINCE AGRAFEUSE BOSTITCH P3      CHROME</t>
  </si>
  <si>
    <t>REPOSE PIEDS SOLESAVER</t>
  </si>
  <si>
    <t>BTE 5000 AGRAFES 24/6</t>
  </si>
  <si>
    <t>BTE 100 ATTACHES GEANTES 32x40</t>
  </si>
  <si>
    <t>BTE 100 ATTACHES GEANTES 47x53</t>
  </si>
  <si>
    <t>STICK DE COLLE UHU  8gr</t>
  </si>
  <si>
    <t>STICK DE COLLE UHU 21gr</t>
  </si>
  <si>
    <t>BTE 12 CRAYONS PAPIER HB 0290</t>
  </si>
  <si>
    <t>MARQUEUR PERMANENT POCKET 2000   BLEU PTE OGIVE</t>
  </si>
  <si>
    <t>MARQUEUR PERMANENT POCKET 2000   NOIR PTE OGIVE</t>
  </si>
  <si>
    <t>MARQUEUR PERMANENT POCHET 2000   ROUGE PTE OGIVE</t>
  </si>
  <si>
    <t>A+B MARQU. PERMANENT PTE OGIVE   VERT</t>
  </si>
  <si>
    <t>BTE 12 PORTE-MINES 0.7mm BIC     MATIC TRANSL. COL. ASS.</t>
  </si>
  <si>
    <t>BIC ORANGE P.F. BLEU</t>
  </si>
  <si>
    <t>BIC ORANGE P.F. NOIR</t>
  </si>
  <si>
    <t>BLOC DE CLASSEMENT 4 TIR. 394R   GRIS CL./NOIR ISIS GREENSPIR</t>
  </si>
  <si>
    <t>DOUZ. PINCE DOUBLE CLIP 19mm</t>
  </si>
  <si>
    <t>DOUZ. PINCE DOUBLE CLIP 24mm</t>
  </si>
  <si>
    <t>DOUZ. PINCE DOUBLE CLIP 32mm</t>
  </si>
  <si>
    <t>DOUZ. PINCE DOUBLE CLIP 41mm</t>
  </si>
  <si>
    <t>DOUZ. PINCE DOUBLE CLIP 51mm</t>
  </si>
  <si>
    <t>BTE 100G BRACELET 180x15         BANDE CAOUTCHOUC</t>
  </si>
  <si>
    <t>BTE 100G BRACELET 120x10         BANDE CAOUTCHOUC</t>
  </si>
  <si>
    <t>BTE 100GR BRACELETS FIL 180mm    CAOUTCHOUC</t>
  </si>
  <si>
    <t>A+B PAIRE DE CISEAUX 17cm DE BUREAU</t>
  </si>
  <si>
    <t>BTE 100 PORTE-CLES PLAST.ASS.</t>
  </si>
  <si>
    <t>FICHIER ROTATIF 500F.56x102mm    TUBE METAL</t>
  </si>
  <si>
    <t>TUBE DE COLLE SCOTCH NET 30ml    3045D</t>
  </si>
  <si>
    <t>TUBE DE COLLE UNIVERSELLE 30ml  330</t>
  </si>
  <si>
    <t>DEVIDOIR ESCARGOT PREMIUM</t>
  </si>
  <si>
    <t>FLACON CORRECTEUR RAPID TIPPEX   APPLICATEUR MOUSSE 20ml</t>
  </si>
  <si>
    <t>MINI POCKET MOUSE TIPP-EX 6mm</t>
  </si>
  <si>
    <t>STYLO CORRECT.SHAKE N SQUEEZE   PTE FINE METAL</t>
  </si>
  <si>
    <t>CUTTER PLASTIQUE 9mm (0139)</t>
  </si>
  <si>
    <t>CUTTER PLASTIQUE 18mm (0139)</t>
  </si>
  <si>
    <t>DOUZ.DOIGTIERS CAOUTC.MODELE 0</t>
  </si>
  <si>
    <t>BTE 500 EPING.TETE TRIANG.30mm</t>
  </si>
  <si>
    <t>GOMME MARS PLASTIC COMBI         STAEDTLER</t>
  </si>
  <si>
    <t>GOMME MARS PLASTIC 526-50</t>
  </si>
  <si>
    <t>MARQUEUR BLANC 100WS POINTE      OGIVE FINE PENTEL</t>
  </si>
  <si>
    <t>OTE AGRAFES</t>
  </si>
  <si>
    <t>A+B PERFORATEUR 2 TROUS 40FLES</t>
  </si>
  <si>
    <t>A+B PERFORATEUR 4 TROUS          (20FLES)</t>
  </si>
  <si>
    <t>STYLO FEUTRE V SIGNPEN NOIR      SW-VSP</t>
  </si>
  <si>
    <t>STYLO FEUTRE V SIGNPEN BLEU      SW-VSP</t>
  </si>
  <si>
    <t>BOITE 100 PUNAISES 3 POINTES</t>
  </si>
  <si>
    <t>BTE 100 PUNAISES ORDIN. N. 2</t>
  </si>
  <si>
    <t>ETUI 10 LAMES CUTTER 18mm</t>
  </si>
  <si>
    <t>ETUI 10 LAMES CUTTER  9mm</t>
  </si>
  <si>
    <t>RUBAN SCOTCH TRANSP.550 19x33</t>
  </si>
  <si>
    <t>RUBAN SCOTCH MAGIC 810 19x33</t>
  </si>
  <si>
    <t>SURLIGNEUR STABILO BOSS BLEU</t>
  </si>
  <si>
    <t>SURLIGNEUR STABILO BOSS JAUNE</t>
  </si>
  <si>
    <t>SURLIGNEUR STABILO BOSS ORANGE</t>
  </si>
  <si>
    <t>SURLIGNEUR STABILO BOSS VERT</t>
  </si>
  <si>
    <t>SURLIGNEUR STABILO BOSS ROSE</t>
  </si>
  <si>
    <t>TAILLE-CRAYONS ALU 1 USAGE</t>
  </si>
  <si>
    <t>TAILLE-CRAYONS ALU 2 USAGES</t>
  </si>
  <si>
    <t>TAILLE CRAYONS 2 USAGES A        RESERVOIR</t>
  </si>
  <si>
    <t>LOUPE DIAMETRE 75mm</t>
  </si>
  <si>
    <t>BTE 1000TROMBONES CHEVRON 32mm</t>
  </si>
  <si>
    <t>BTE 1000TROMBONES CHEVRON 25mm</t>
  </si>
  <si>
    <t>BTE 100 TROMBONES ONDULES 50mm</t>
  </si>
  <si>
    <t>BTE 100 TROMBONES ONDULES 77mm</t>
  </si>
  <si>
    <t>ROLLER V-BALL 07 BLEU(TRAIT 05   BL-VB7</t>
  </si>
  <si>
    <t>ROLLER V-BALL 07 ROUGE(TRAIT05   BL-VB7</t>
  </si>
  <si>
    <t>BLOC CUBE BLANC ENCOLLE 9x9x9</t>
  </si>
  <si>
    <t>A+B BLOC CUBE 76x76 NEON ASS.    320FLES</t>
  </si>
  <si>
    <t>CAHIER SPIRALE 17x22 100P 5x5    R. 62.402</t>
  </si>
  <si>
    <t>CAHIER SPIRALE 17x22 180P 5x5    REF.404</t>
  </si>
  <si>
    <t>CAHIER SPIRALE210x297 100P 5x5   REF.7552</t>
  </si>
  <si>
    <t>CAHIER SPIRALE210x297 180P 5x5   R.64.405</t>
  </si>
  <si>
    <t>PQT FICHES BRISTOL 210x297 5x5   BLANC</t>
  </si>
  <si>
    <t>PQT FICHES BRISTOL 210x297 UNI   BLANC</t>
  </si>
  <si>
    <t>CARNET SPIRALE 9x14 5x5 74.451   100P</t>
  </si>
  <si>
    <t>PORTE-BLOC SIMPLE PVC NOIR       355x235mm</t>
  </si>
  <si>
    <t>A+B LOT 12 BLOCS REPOSIT.38x51   JAUNE</t>
  </si>
  <si>
    <t>A+B LOT 12 BLOCS REPOSIT.76x76   JAUNE</t>
  </si>
  <si>
    <t>A+B LOT 12 BLOCS REPOSI.76x127   JAUNE</t>
  </si>
  <si>
    <t>REPERT.SPIRALE 110x170 6090.04   5x5 180P</t>
  </si>
  <si>
    <t>REPERT.SPIRALE 90x140  7090-04   180P 5x5</t>
  </si>
  <si>
    <t>PROTEGE DOCUMENT  20VUES NOIR</t>
  </si>
  <si>
    <t>PROTEGE-DOCUMENT  40VUES NOIR</t>
  </si>
  <si>
    <t>PROTEGE-DOCUMENT  60VUES NOIR</t>
  </si>
  <si>
    <t>PROTEGE-DOCUMENT  80VUES NOIR</t>
  </si>
  <si>
    <t>PROTEGE-DOCUMENT 100VUES NOIR</t>
  </si>
  <si>
    <t>BTE 100 POCH.PLAST.POLYPRO 11   TROUS LISSE</t>
  </si>
  <si>
    <t>JEU 12 INTERC. NEUTRES A4 C.L.</t>
  </si>
  <si>
    <t>JEU 12 INTERC.CARTE FORTE A4+    FORMAT POCH. (245x300)</t>
  </si>
  <si>
    <t>A+B BTE 100FLES ETIQ.63.5x38.1   MULTI-USAGES</t>
  </si>
  <si>
    <t>CAHIER PIQURE 170x220 96P 5x5    R.14.104</t>
  </si>
  <si>
    <t>CAHIER PIQURE 170x220 96P        SEYES R.12.103</t>
  </si>
  <si>
    <t>CHEM.3 RABATS ELAST.EUROFOLIO    BLEU A4 C.L.</t>
  </si>
  <si>
    <t>CHEM.3 RABATS ELAST.EUROFOLIO    ROUGE A4 C.L.</t>
  </si>
  <si>
    <t>CHEM.3 RABATS ELAST.EUROFOLIO    VERT A4 C.L.</t>
  </si>
  <si>
    <t>PQT 25 CHEMISES 3 RAB.ELAST.     CARTE LUST.EUROFOLIO A4 ASS.</t>
  </si>
  <si>
    <t>A+B CLASSEUR LEVIER 8cm BLEU     FONCE</t>
  </si>
  <si>
    <t>A+B CLASSEUR LEVIER 8cm ORANGE</t>
  </si>
  <si>
    <t>A+B CLASS.LEVIER 8cm BORDEAUX</t>
  </si>
  <si>
    <t>A+B CLASSEUR LEVIER 8cm GRIS     CLAIR</t>
  </si>
  <si>
    <t>A+B CLASS.LEVIER 8cm FUSCHIA/    ROSE FONCE</t>
  </si>
  <si>
    <t>A+B CLASSEUR LEVIER 8cm LAGON   (VERT MENTHE)</t>
  </si>
  <si>
    <t>A+B CLASSEUR LEVIER 8cm VIOLET</t>
  </si>
  <si>
    <t>PT.100 CHEM.ROCK S BLEU ROY     220GR</t>
  </si>
  <si>
    <t>PT.100 CHEM.ROCK S CITRON 220G</t>
  </si>
  <si>
    <t>PT.100 CHEM ROCK S ROUGE TURC   220GR</t>
  </si>
  <si>
    <t>PT.100 CHEM.ROCK S ORANGE/OCRE  220G</t>
  </si>
  <si>
    <t>PT.100 CHEM ROCK S VIOLINE      220 GR</t>
  </si>
  <si>
    <t>PT.100 CHEM.ROCK S ROSE VIF     220GR</t>
  </si>
  <si>
    <t>PT.100 CHEM.ROCK S NOIR 220G</t>
  </si>
  <si>
    <t>PT.100 CHEM.ROCK S VERT EMPIRE   220G</t>
  </si>
  <si>
    <t>PT.100 CHEM.ROCK S GRIS 220G</t>
  </si>
  <si>
    <t>PQT 100 S/CHEM.ROCK S BLEU ROY   80G</t>
  </si>
  <si>
    <t>PQT 100 S/CHEM.ROCK S CITRON     80G</t>
  </si>
  <si>
    <t>PQT 100 S/CHEM.ROCK S RGE TURC 80G</t>
  </si>
  <si>
    <t>PQT 100 S/CHEM.ROCK S OCRE 80</t>
  </si>
  <si>
    <t>PQT 100 S/CHEM.ROCK S VIOLINE 80G</t>
  </si>
  <si>
    <t>PQT 100 S/CHEM.ROCK S ROSE VIF 80G</t>
  </si>
  <si>
    <t>PQ 100 S/CHEM.ROCK S FRAMBOISE 80G</t>
  </si>
  <si>
    <t>PQ 100 S/CHEM.ROCK S VERT EMP. 80GR</t>
  </si>
  <si>
    <t>PQT 100 S/CHEM.ROCK S GRIS 80G</t>
  </si>
  <si>
    <t>PQT 100 S/CHEM.ROCK S HAVANE 80G</t>
  </si>
  <si>
    <t>PQT 100 S/CHEMISES ROCK S ASS. 80G</t>
  </si>
  <si>
    <t>REFERENCE</t>
  </si>
  <si>
    <t>DESIGNATION</t>
  </si>
  <si>
    <t>ENTREE</t>
  </si>
  <si>
    <t>SORTIE</t>
  </si>
  <si>
    <t>PU</t>
  </si>
  <si>
    <t>DATE</t>
  </si>
  <si>
    <t>IDENTIFIANT NOM</t>
  </si>
  <si>
    <t>NOM</t>
  </si>
  <si>
    <t>CODE</t>
  </si>
  <si>
    <t>AXE</t>
  </si>
  <si>
    <t>DETAILS</t>
  </si>
  <si>
    <t>TDU</t>
  </si>
  <si>
    <t>NCI</t>
  </si>
  <si>
    <t>PDU</t>
  </si>
  <si>
    <t>PDE</t>
  </si>
  <si>
    <t>ZGU</t>
  </si>
  <si>
    <t>KGH</t>
  </si>
  <si>
    <t>AMA</t>
  </si>
  <si>
    <t>NDES</t>
  </si>
  <si>
    <t>KBO</t>
  </si>
  <si>
    <t>CST</t>
  </si>
  <si>
    <t>SBE</t>
  </si>
  <si>
    <t>SHA</t>
  </si>
  <si>
    <t>FDE</t>
  </si>
  <si>
    <t>BFO</t>
  </si>
  <si>
    <t>MLI</t>
  </si>
  <si>
    <t>CYV</t>
  </si>
  <si>
    <t>CYVO</t>
  </si>
  <si>
    <t>EBOURD</t>
  </si>
  <si>
    <t>MDE</t>
  </si>
  <si>
    <t>MWA</t>
  </si>
  <si>
    <t>CBO</t>
  </si>
  <si>
    <t>MDU</t>
  </si>
  <si>
    <t>BME</t>
  </si>
  <si>
    <t>MBU</t>
  </si>
  <si>
    <t>CPR</t>
  </si>
  <si>
    <t>DBAL</t>
  </si>
  <si>
    <t>VDZ</t>
  </si>
  <si>
    <t>MMO</t>
  </si>
  <si>
    <t>MNG</t>
  </si>
  <si>
    <t>YVA</t>
  </si>
  <si>
    <t>Nom</t>
  </si>
  <si>
    <t>Prénom</t>
  </si>
  <si>
    <t xml:space="preserve">Axe </t>
  </si>
  <si>
    <t>Détails</t>
  </si>
  <si>
    <t>PAU</t>
  </si>
  <si>
    <t>Augez</t>
  </si>
  <si>
    <t>Servgene</t>
  </si>
  <si>
    <t xml:space="preserve">Entretien </t>
  </si>
  <si>
    <t>Atelier</t>
  </si>
  <si>
    <t>Balloy</t>
  </si>
  <si>
    <t>Deptecl</t>
  </si>
  <si>
    <t>Sc/Matiére</t>
  </si>
  <si>
    <t>APA</t>
  </si>
  <si>
    <t>Apajh</t>
  </si>
  <si>
    <t>Société nettoyage</t>
  </si>
  <si>
    <t>DBA</t>
  </si>
  <si>
    <t>Baranowski</t>
  </si>
  <si>
    <t>Fab-Mec</t>
  </si>
  <si>
    <t>Bekaert</t>
  </si>
  <si>
    <t>Dirgen</t>
  </si>
  <si>
    <t>Com</t>
  </si>
  <si>
    <t>Bounvilay</t>
  </si>
  <si>
    <t>EEA</t>
  </si>
  <si>
    <t>Bourdrel</t>
  </si>
  <si>
    <t>Etudes-DF</t>
  </si>
  <si>
    <t>Fonctetudes</t>
  </si>
  <si>
    <t>Magasin</t>
  </si>
  <si>
    <t>MBO</t>
  </si>
  <si>
    <t>Bourey</t>
  </si>
  <si>
    <t>Systinfo-DF</t>
  </si>
  <si>
    <t>Fonctinfo</t>
  </si>
  <si>
    <t>EBO</t>
  </si>
  <si>
    <t>Bourgery</t>
  </si>
  <si>
    <t>Servfin</t>
  </si>
  <si>
    <t>JBO</t>
  </si>
  <si>
    <t>Bout</t>
  </si>
  <si>
    <t>PBO</t>
  </si>
  <si>
    <t>Borne</t>
  </si>
  <si>
    <t>Lagis</t>
  </si>
  <si>
    <t>DBR</t>
  </si>
  <si>
    <t>Brégovic</t>
  </si>
  <si>
    <t>AGR</t>
  </si>
  <si>
    <t>Résidence</t>
  </si>
  <si>
    <t>Bukowski</t>
  </si>
  <si>
    <t>RI-DF</t>
  </si>
  <si>
    <t>Fonct</t>
  </si>
  <si>
    <t>SBU</t>
  </si>
  <si>
    <t>Burry</t>
  </si>
  <si>
    <t>Doc</t>
  </si>
  <si>
    <t>VCA</t>
  </si>
  <si>
    <t>Caigny</t>
  </si>
  <si>
    <t>Rech-DF</t>
  </si>
  <si>
    <t>Fonctrech</t>
  </si>
  <si>
    <t>HCA</t>
  </si>
  <si>
    <t>Carlier</t>
  </si>
  <si>
    <t>Admin</t>
  </si>
  <si>
    <t>ACH</t>
  </si>
  <si>
    <t>Charuau</t>
  </si>
  <si>
    <t>JCH</t>
  </si>
  <si>
    <t>Chatriot</t>
  </si>
  <si>
    <t>Cingolani</t>
  </si>
  <si>
    <t>Langues</t>
  </si>
  <si>
    <t>CCH</t>
  </si>
  <si>
    <t>Chrétien</t>
  </si>
  <si>
    <t>ECO</t>
  </si>
  <si>
    <t>Costantini</t>
  </si>
  <si>
    <t>DCO</t>
  </si>
  <si>
    <t>Corbeel</t>
  </si>
  <si>
    <t>Math/Info</t>
  </si>
  <si>
    <t>KCO</t>
  </si>
  <si>
    <t>Coquant</t>
  </si>
  <si>
    <t>Remplacement</t>
  </si>
  <si>
    <t>ACR</t>
  </si>
  <si>
    <t xml:space="preserve">Cristol </t>
  </si>
  <si>
    <t>Matériaux</t>
  </si>
  <si>
    <t>NDA</t>
  </si>
  <si>
    <t>Dangoumau</t>
  </si>
  <si>
    <t>Iteem</t>
  </si>
  <si>
    <t>Logistique</t>
  </si>
  <si>
    <t>MDA</t>
  </si>
  <si>
    <t>Daubercies</t>
  </si>
  <si>
    <t>FDA</t>
  </si>
  <si>
    <t>Dabin</t>
  </si>
  <si>
    <t>SDA</t>
  </si>
  <si>
    <t>Davies</t>
  </si>
  <si>
    <t>IDE</t>
  </si>
  <si>
    <t>Delattre</t>
  </si>
  <si>
    <t>Entr-DF</t>
  </si>
  <si>
    <t>Fonctentr</t>
  </si>
  <si>
    <t>ADE</t>
  </si>
  <si>
    <t>Dekimpe</t>
  </si>
  <si>
    <t>Delepaut</t>
  </si>
  <si>
    <t>Méca</t>
  </si>
  <si>
    <t>Cons-Mec</t>
  </si>
  <si>
    <t>JDE</t>
  </si>
  <si>
    <t>Deltourbe</t>
  </si>
  <si>
    <t>Delooz</t>
  </si>
  <si>
    <t xml:space="preserve">Desseyn </t>
  </si>
  <si>
    <t>NDE</t>
  </si>
  <si>
    <t>Génie-Civil</t>
  </si>
  <si>
    <t>ADES</t>
  </si>
  <si>
    <t>Desbuquoy</t>
  </si>
  <si>
    <t>1 et 2 BAT E</t>
  </si>
  <si>
    <t>EDO</t>
  </si>
  <si>
    <t>Dolhen</t>
  </si>
  <si>
    <t>Dubois</t>
  </si>
  <si>
    <t>Ducron</t>
  </si>
  <si>
    <t xml:space="preserve">Dupont </t>
  </si>
  <si>
    <t>Méca-Flu</t>
  </si>
  <si>
    <t>FDU</t>
  </si>
  <si>
    <t>Dutilleul</t>
  </si>
  <si>
    <t>Dhenry</t>
  </si>
  <si>
    <t>Dziwniel</t>
  </si>
  <si>
    <t>FED</t>
  </si>
  <si>
    <t>Eddoumi</t>
  </si>
  <si>
    <t>EWA</t>
  </si>
  <si>
    <t xml:space="preserve">Eliard </t>
  </si>
  <si>
    <t>Rh</t>
  </si>
  <si>
    <t>REM</t>
  </si>
  <si>
    <t>Emourgeon</t>
  </si>
  <si>
    <t>Eléves</t>
  </si>
  <si>
    <t>JFO</t>
  </si>
  <si>
    <t>Foucaut</t>
  </si>
  <si>
    <t>JFA</t>
  </si>
  <si>
    <t>Fargue</t>
  </si>
  <si>
    <t>Ingiénerie</t>
  </si>
  <si>
    <t>Foncez</t>
  </si>
  <si>
    <t>BFON</t>
  </si>
  <si>
    <t>Chimie</t>
  </si>
  <si>
    <t>NFI</t>
  </si>
  <si>
    <t>Finet</t>
  </si>
  <si>
    <t>VFL</t>
  </si>
  <si>
    <t>Fleury</t>
  </si>
  <si>
    <t>Valorisation</t>
  </si>
  <si>
    <t>AGA</t>
  </si>
  <si>
    <t>Gatelier</t>
  </si>
  <si>
    <t>JE</t>
  </si>
  <si>
    <t>PGA</t>
  </si>
  <si>
    <t>Gallais</t>
  </si>
  <si>
    <t>CGA</t>
  </si>
  <si>
    <t>Gaussot</t>
  </si>
  <si>
    <t>VGE</t>
  </si>
  <si>
    <t>Gervais</t>
  </si>
  <si>
    <t>Ghesquier</t>
  </si>
  <si>
    <t>Gueroui</t>
  </si>
  <si>
    <t>JGI</t>
  </si>
  <si>
    <t>Gilibert</t>
  </si>
  <si>
    <t>MGI</t>
  </si>
  <si>
    <t>Girard</t>
  </si>
  <si>
    <t>Rez de chaussée + 3 éme bat C</t>
  </si>
  <si>
    <t>CHE</t>
  </si>
  <si>
    <t>Herchuelz</t>
  </si>
  <si>
    <t>MHE</t>
  </si>
  <si>
    <t>Hespel</t>
  </si>
  <si>
    <t>PHI</t>
  </si>
  <si>
    <t>Hileke</t>
  </si>
  <si>
    <t>LHO</t>
  </si>
  <si>
    <t>Houttemane</t>
  </si>
  <si>
    <t>Halitim</t>
  </si>
  <si>
    <t>MHU</t>
  </si>
  <si>
    <t>Hurel</t>
  </si>
  <si>
    <t>2 éme Bat C</t>
  </si>
  <si>
    <t>AHU</t>
  </si>
  <si>
    <t>Husson</t>
  </si>
  <si>
    <t>IG2I</t>
  </si>
  <si>
    <t>Dépenses</t>
  </si>
  <si>
    <t>Jezequel</t>
  </si>
  <si>
    <t>ZLA</t>
  </si>
  <si>
    <t>Lafhaj</t>
  </si>
  <si>
    <t>JLA</t>
  </si>
  <si>
    <t>Lasue</t>
  </si>
  <si>
    <t>VLE</t>
  </si>
  <si>
    <t>Leclercq</t>
  </si>
  <si>
    <t>PLE</t>
  </si>
  <si>
    <t>Leconte</t>
  </si>
  <si>
    <t>MSO</t>
  </si>
  <si>
    <t>FLE</t>
  </si>
  <si>
    <t>Lesaffre</t>
  </si>
  <si>
    <t>Fonderie</t>
  </si>
  <si>
    <t>Liani</t>
  </si>
  <si>
    <t>SERVFIN</t>
  </si>
  <si>
    <t>VMA</t>
  </si>
  <si>
    <t>Malherd</t>
  </si>
  <si>
    <t>BDS</t>
  </si>
  <si>
    <t>Marcotte</t>
  </si>
  <si>
    <t>RH</t>
  </si>
  <si>
    <t>VMEI</t>
  </si>
  <si>
    <t>Meissner</t>
  </si>
  <si>
    <t>N'gwé</t>
  </si>
  <si>
    <t>LME</t>
  </si>
  <si>
    <t>Menez</t>
  </si>
  <si>
    <t>Menu</t>
  </si>
  <si>
    <t>AME</t>
  </si>
  <si>
    <t>Mejerevil</t>
  </si>
  <si>
    <t>AMO</t>
  </si>
  <si>
    <t>Mouze</t>
  </si>
  <si>
    <t>Mouvaux</t>
  </si>
  <si>
    <t>CNI</t>
  </si>
  <si>
    <t>Niclaeys</t>
  </si>
  <si>
    <t>LPAI</t>
  </si>
  <si>
    <t>Paindavoine</t>
  </si>
  <si>
    <t>LPA</t>
  </si>
  <si>
    <t>2,3,4 Bat E</t>
  </si>
  <si>
    <t>NMI</t>
  </si>
  <si>
    <t>Mille</t>
  </si>
  <si>
    <t>FPE</t>
  </si>
  <si>
    <t>Peeters</t>
  </si>
  <si>
    <t>SPI</t>
  </si>
  <si>
    <t>Pinto</t>
  </si>
  <si>
    <t>Prevost</t>
  </si>
  <si>
    <t>LPR</t>
  </si>
  <si>
    <t>Prouvost</t>
  </si>
  <si>
    <t>BQU</t>
  </si>
  <si>
    <t>Quenon</t>
  </si>
  <si>
    <t>PQU</t>
  </si>
  <si>
    <t>Quaegebeur</t>
  </si>
  <si>
    <t>NQU</t>
  </si>
  <si>
    <t>Quayle</t>
  </si>
  <si>
    <t>MRO</t>
  </si>
  <si>
    <t>Roussiére</t>
  </si>
  <si>
    <t>DRI</t>
  </si>
  <si>
    <t>Riviére</t>
  </si>
  <si>
    <t>DRIV</t>
  </si>
  <si>
    <t>HRO</t>
  </si>
  <si>
    <t>Rossi</t>
  </si>
  <si>
    <t>PRO</t>
  </si>
  <si>
    <t>Royes</t>
  </si>
  <si>
    <t>LRU</t>
  </si>
  <si>
    <t>Ruther</t>
  </si>
  <si>
    <t>CRY</t>
  </si>
  <si>
    <t>Rymeck</t>
  </si>
  <si>
    <t>BST</t>
  </si>
  <si>
    <t>Stievenard</t>
  </si>
  <si>
    <t>FCD</t>
  </si>
  <si>
    <t>MST</t>
  </si>
  <si>
    <t>Stanislas</t>
  </si>
  <si>
    <t>Deshayes</t>
  </si>
  <si>
    <t>BSZ</t>
  </si>
  <si>
    <t>Szukala</t>
  </si>
  <si>
    <t>MTA</t>
  </si>
  <si>
    <t>Tanghe</t>
  </si>
  <si>
    <t>NTI</t>
  </si>
  <si>
    <t>Tison</t>
  </si>
  <si>
    <t>1er Bat C</t>
  </si>
  <si>
    <t>OTA</t>
  </si>
  <si>
    <t>Tatem</t>
  </si>
  <si>
    <t>DTE</t>
  </si>
  <si>
    <t>Terly</t>
  </si>
  <si>
    <t>3 éme Bat C</t>
  </si>
  <si>
    <t>MTE</t>
  </si>
  <si>
    <t>Tellier</t>
  </si>
  <si>
    <t>Valin</t>
  </si>
  <si>
    <t>RVA</t>
  </si>
  <si>
    <t xml:space="preserve">Vandestienne </t>
  </si>
  <si>
    <t>MVA</t>
  </si>
  <si>
    <t>Vangreveninge</t>
  </si>
  <si>
    <t>Repro</t>
  </si>
  <si>
    <t>BVA</t>
  </si>
  <si>
    <t>Vanicatte</t>
  </si>
  <si>
    <t>JVE</t>
  </si>
  <si>
    <t>Verin</t>
  </si>
  <si>
    <t>TVE</t>
  </si>
  <si>
    <t>Vermelle</t>
  </si>
  <si>
    <t>CVI</t>
  </si>
  <si>
    <t>Vion</t>
  </si>
  <si>
    <t>BWA</t>
  </si>
  <si>
    <t>Warocquier</t>
  </si>
  <si>
    <t>Accueil</t>
  </si>
  <si>
    <t>Wauters</t>
  </si>
  <si>
    <t>Yvoz</t>
  </si>
  <si>
    <t>Ecole</t>
  </si>
  <si>
    <t>Fournisseur</t>
  </si>
  <si>
    <t>ALTER BURO</t>
  </si>
  <si>
    <t>AGENDA SEPT/SEPT 10X15</t>
  </si>
  <si>
    <t>AGENDA SEPT/SEPT 16X24</t>
  </si>
  <si>
    <t>AGENDA SEPT/SEPT 21x27</t>
  </si>
  <si>
    <t>AGENDA SEPT/SEPT 21x29,7 EU09</t>
  </si>
  <si>
    <t>BLOC DATE A GAUCHE</t>
  </si>
  <si>
    <t>CALENDRIER</t>
  </si>
  <si>
    <t>SUPPORT DE BLOC</t>
  </si>
  <si>
    <t>JJE</t>
  </si>
  <si>
    <t xml:space="preserve">PINCE AGRAFEUSE A+B </t>
  </si>
  <si>
    <t>BOITE D'AGRAFES POUR AGRAFEUSE A+B</t>
  </si>
  <si>
    <t>Prix Magasin</t>
  </si>
  <si>
    <t>PORTE BILLET</t>
  </si>
  <si>
    <t>CHEM.RAB.+ELAST.+ETIQ JAUNE</t>
  </si>
  <si>
    <t>PASTILLES GOMMETTES8MM</t>
  </si>
  <si>
    <t>PASTILLES GOMMETTES 12MM</t>
  </si>
  <si>
    <t>ETIQUETTE ADRESSE</t>
  </si>
  <si>
    <t>CRAYON GRIS</t>
  </si>
  <si>
    <t xml:space="preserve"> </t>
  </si>
  <si>
    <t>CLASSEUR A LEVIER ROUGE</t>
  </si>
  <si>
    <t>PAPERMATE NOIR</t>
  </si>
  <si>
    <t>PAPERMATE BLEU</t>
  </si>
  <si>
    <t>BLOC NOTE 14,8 X 21 CM</t>
  </si>
  <si>
    <t>BLOC NOTE 21X 29,7</t>
  </si>
  <si>
    <t>CLASSEUR 4 ANNEAU BLEU</t>
  </si>
  <si>
    <t>CLASSEUR 4 ANNEAU ROUGE</t>
  </si>
  <si>
    <t>ENV A SOUFFLET</t>
  </si>
  <si>
    <t xml:space="preserve">ENV DEMI FORMAT 162 X229 </t>
  </si>
  <si>
    <t>CHEMISE A RABAT JAUNE</t>
  </si>
  <si>
    <t>CHEMISE A RABAT BLEU</t>
  </si>
  <si>
    <t xml:space="preserve">CLASSEUR 4 ANNEAU NOIR </t>
  </si>
  <si>
    <t>OLA</t>
  </si>
  <si>
    <t>Lagache</t>
  </si>
  <si>
    <t>Olivier</t>
  </si>
  <si>
    <t>ENV PF SANS FENETRE</t>
  </si>
  <si>
    <t>ENV  GRAND FORMAT SANS FENETRE</t>
  </si>
  <si>
    <t>Van dewoestyne</t>
  </si>
  <si>
    <t>CVA</t>
  </si>
  <si>
    <t>Entr/sociéte</t>
  </si>
  <si>
    <t>CHEM.3 RABATS ELAST.EUROFOLIO    MAUVE</t>
  </si>
  <si>
    <t>CHEM.3 RABATS ELAST.EUROFOLIO    GRIS</t>
  </si>
  <si>
    <t>INTO</t>
  </si>
  <si>
    <t>ULTRA NEUF</t>
  </si>
  <si>
    <t>EPONGE SPONTEX</t>
  </si>
  <si>
    <t>LAVETTE SYNTHETIQUE ROSE</t>
  </si>
  <si>
    <t>SAVON AMPHOTENE</t>
  </si>
  <si>
    <t>CLASSEUR SOUPLE BLEU</t>
  </si>
  <si>
    <t>CLASSEUR SOUPLE ROUGE</t>
  </si>
  <si>
    <t xml:space="preserve">CLASSEUR SOUPLE VERT </t>
  </si>
  <si>
    <t>CLASSEUR SOUPLE NOIR</t>
  </si>
  <si>
    <t>CLASSEUR POLYPRO 4 ANN.30mm NOIR DUR</t>
  </si>
  <si>
    <t>CLASSEUR POLYPRO 4 ANN.30mm BLEU DUR</t>
  </si>
  <si>
    <t>CLASSEUR POLYPRO 4 ANN.30mm ROUGE DUR</t>
  </si>
  <si>
    <t>CLASSEUR POLYPRO 4 ANN.30mm VERT DUR</t>
  </si>
  <si>
    <t xml:space="preserve">BTE DE 25 PUNAISES </t>
  </si>
  <si>
    <t>MHA</t>
  </si>
  <si>
    <t>Habbas</t>
  </si>
  <si>
    <t xml:space="preserve">PAPIER TOILETTE </t>
  </si>
  <si>
    <t>PQT 100S/CHEM.ROCK S NOIR</t>
  </si>
  <si>
    <t>DLE</t>
  </si>
  <si>
    <t>Lepicart</t>
  </si>
  <si>
    <t xml:space="preserve">TAMPONS TRODAT </t>
  </si>
  <si>
    <t>TAMPON DATEUR</t>
  </si>
  <si>
    <t>ULTRA BAC</t>
  </si>
  <si>
    <t>CPRE</t>
  </si>
  <si>
    <t>MOR</t>
  </si>
  <si>
    <t>Orfao</t>
  </si>
  <si>
    <t>TRIEUR A CASES</t>
  </si>
  <si>
    <t>JAN</t>
  </si>
  <si>
    <t>André</t>
  </si>
  <si>
    <t>TRIEUR 12 COMPARTIMENT</t>
  </si>
  <si>
    <t>C10.925</t>
  </si>
  <si>
    <t>EPONGE A RECURER</t>
  </si>
  <si>
    <t>C42.142</t>
  </si>
  <si>
    <t>DEVLAEMYNCK</t>
  </si>
  <si>
    <t>LAVETTE SYNTHETIQUE VERTE</t>
  </si>
  <si>
    <t>GANTS VINYLE 8 1/2</t>
  </si>
  <si>
    <t>GANTS VINYLE 6 1/2</t>
  </si>
  <si>
    <t>GANTS VINYLE 7 1/2</t>
  </si>
  <si>
    <t>C42.510</t>
  </si>
  <si>
    <t>SAC POUBELLES 10L</t>
  </si>
  <si>
    <t>SAC POUBELLES 110L</t>
  </si>
  <si>
    <t>SAC POUBELLES 50L</t>
  </si>
  <si>
    <t>C42.050</t>
  </si>
  <si>
    <t>GANTS MAPA ROSE 6 1/2</t>
  </si>
  <si>
    <t>DOSETTES</t>
  </si>
  <si>
    <t>SAC POUBELLES 30L</t>
  </si>
  <si>
    <t>C42.522</t>
  </si>
  <si>
    <t>ENV PF AVEC FENETRE</t>
  </si>
  <si>
    <t>PRODUITS DEGRAISSANT</t>
  </si>
  <si>
    <t>GAZES IMPREGNEES</t>
  </si>
  <si>
    <t>REGISTRE</t>
  </si>
  <si>
    <t>CORBEILLE A COURRIER INCOLORE</t>
  </si>
  <si>
    <t>B11.720</t>
  </si>
  <si>
    <t>ENV A DIPLÔME</t>
  </si>
  <si>
    <t>LLE</t>
  </si>
  <si>
    <t>PRODUITS VAISSELLE</t>
  </si>
  <si>
    <t>Lecomte</t>
  </si>
  <si>
    <t>inventaire</t>
  </si>
  <si>
    <t>CSTI</t>
  </si>
  <si>
    <t>MDUC</t>
  </si>
  <si>
    <t>PLUMEAU</t>
  </si>
  <si>
    <t>PRODUITS POMME</t>
  </si>
  <si>
    <t>GANST MAPA ROSE 8 1/2</t>
  </si>
  <si>
    <t>GANTS MAPA ROSE 7 1/2</t>
  </si>
  <si>
    <t>C18.020</t>
  </si>
  <si>
    <t>SAC ASPIRATEUR HEPAFLO</t>
  </si>
  <si>
    <t>SEPIETER</t>
  </si>
  <si>
    <t>MINOT APURA</t>
  </si>
  <si>
    <t>BISMAN</t>
  </si>
  <si>
    <t>BERNARD</t>
  </si>
  <si>
    <t>LE GOFF</t>
  </si>
  <si>
    <t>AJAX VITRES</t>
  </si>
  <si>
    <t>LAVETTE MICROFIBRE BLEUE</t>
  </si>
  <si>
    <t xml:space="preserve">LAVETTE MICROFIBRE ROSE </t>
  </si>
  <si>
    <t xml:space="preserve">ENVELOPPES DEMI FORMAT </t>
  </si>
  <si>
    <t>PBU</t>
  </si>
  <si>
    <t>Burgnies</t>
  </si>
  <si>
    <t>PINCE AGRAFEUSE BB</t>
  </si>
  <si>
    <t>AGRAFES BB</t>
  </si>
  <si>
    <t>ROLLER VISION ELITE UB205 NOIR   ECRITURE FINE 0,3MM</t>
  </si>
  <si>
    <t>ROLLER VISION ELITE UB205 BLEU   ECRITURE FINE 0,3MM</t>
  </si>
  <si>
    <t>UNI BALL VISION ELITE 0,6 MM NOIR</t>
  </si>
  <si>
    <t>UNI BALL VISION ELITE 0,6 MM BLEU</t>
  </si>
  <si>
    <t>CALCUL, SHARP</t>
  </si>
  <si>
    <t>Lacroix</t>
  </si>
  <si>
    <t>LST</t>
  </si>
  <si>
    <t>CALENDRIER 13 MOIS 1 FACE</t>
  </si>
  <si>
    <t>AGENDA SEPT/SEPT 21X27</t>
  </si>
  <si>
    <t>CARTON MOUSSE</t>
  </si>
  <si>
    <t>CAHIER BROCHURE 21X29,7 5X5 180P</t>
  </si>
  <si>
    <t>PINCE AGRAFEUSE RAPID</t>
  </si>
  <si>
    <t>SBEK</t>
  </si>
  <si>
    <t>MIR</t>
  </si>
  <si>
    <t>C12.826</t>
  </si>
  <si>
    <t>AGRAFES TOT</t>
  </si>
  <si>
    <t>Pouliquen</t>
  </si>
  <si>
    <t>VPO</t>
  </si>
  <si>
    <t>CDH</t>
  </si>
  <si>
    <t>GCL</t>
  </si>
  <si>
    <t>Clèmens</t>
  </si>
  <si>
    <t>Delsalle</t>
  </si>
  <si>
    <t>JDEL</t>
  </si>
  <si>
    <t>DNA</t>
  </si>
  <si>
    <t>Najjar</t>
  </si>
  <si>
    <t>ADEP</t>
  </si>
  <si>
    <t>Deparcy</t>
  </si>
  <si>
    <t>AEH</t>
  </si>
  <si>
    <t>EHRHARDT</t>
  </si>
  <si>
    <t>Centrale Lille Projet</t>
  </si>
  <si>
    <t>DKA</t>
  </si>
  <si>
    <t>Kouane</t>
  </si>
  <si>
    <t>FLEG</t>
  </si>
  <si>
    <t>Léger</t>
  </si>
  <si>
    <t>AHA</t>
  </si>
  <si>
    <t>Haddid</t>
  </si>
  <si>
    <t>Ledrue</t>
  </si>
  <si>
    <t>CLE</t>
  </si>
  <si>
    <t>CGAU</t>
  </si>
  <si>
    <t>Gauthiez</t>
  </si>
  <si>
    <t>ALE</t>
  </si>
  <si>
    <t>Lemeitour</t>
  </si>
  <si>
    <t>Devogelaere</t>
  </si>
  <si>
    <t>CDE</t>
  </si>
  <si>
    <t>CBOT</t>
  </si>
  <si>
    <t>Botteau</t>
  </si>
  <si>
    <t>Boulogne</t>
  </si>
  <si>
    <t>DAA</t>
  </si>
  <si>
    <t>Aabar</t>
  </si>
  <si>
    <t>KDU</t>
  </si>
  <si>
    <t>LWE</t>
  </si>
  <si>
    <t>Wei</t>
  </si>
  <si>
    <t>SHE</t>
  </si>
  <si>
    <t>Duret</t>
  </si>
  <si>
    <t>Heyte</t>
  </si>
  <si>
    <t>ROULEAU ECO</t>
  </si>
  <si>
    <t xml:space="preserve">PHS NES </t>
  </si>
  <si>
    <t>SAVON 800ML</t>
  </si>
  <si>
    <t>PORTE CHEVALET</t>
  </si>
  <si>
    <t>POCHETTE INSERTIONS PORTE NOMS CHEVALET</t>
  </si>
  <si>
    <t xml:space="preserve">RALLONGE </t>
  </si>
  <si>
    <t>BOITE DE TRANSFERT</t>
  </si>
  <si>
    <t>SERPILLERES</t>
  </si>
  <si>
    <t>Entr/société</t>
  </si>
  <si>
    <t>Edelblut</t>
  </si>
  <si>
    <t>LED</t>
  </si>
  <si>
    <t>FRANGE MICROFIBRE</t>
  </si>
  <si>
    <t xml:space="preserve">Lhernout </t>
  </si>
  <si>
    <t>SLH</t>
  </si>
  <si>
    <t>LOT DE 4 CADRES</t>
  </si>
  <si>
    <t>PORTE NOMS CHEVALET</t>
  </si>
  <si>
    <t>PORTE NOMS DE LUXE</t>
  </si>
  <si>
    <t>AGRAFES SP19 1/4 5000        BOSTITCH</t>
  </si>
  <si>
    <t>ref</t>
  </si>
  <si>
    <t>designation</t>
  </si>
  <si>
    <t>fournisseur</t>
  </si>
  <si>
    <t>quantitees initiale</t>
  </si>
  <si>
    <t>entrer</t>
  </si>
  <si>
    <t>sorti</t>
  </si>
  <si>
    <t>stock final</t>
  </si>
  <si>
    <t>nom</t>
  </si>
  <si>
    <t>ALT</t>
  </si>
  <si>
    <t>alter buro</t>
  </si>
  <si>
    <t>sepieter</t>
  </si>
  <si>
    <t>devlaemynck</t>
  </si>
  <si>
    <t>bernard</t>
  </si>
  <si>
    <t>SEP</t>
  </si>
  <si>
    <t>DEV</t>
  </si>
  <si>
    <t>BER</t>
  </si>
  <si>
    <t>le goff</t>
  </si>
  <si>
    <t>LEG</t>
  </si>
  <si>
    <t>bisman</t>
  </si>
  <si>
    <t>minot apura</t>
  </si>
  <si>
    <t>phs nes</t>
  </si>
  <si>
    <t>PHS</t>
  </si>
  <si>
    <t>MIN</t>
  </si>
  <si>
    <t>BIS</t>
  </si>
  <si>
    <t>bis</t>
  </si>
  <si>
    <t>SORTIE QUANTITEES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</si>
</sst>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  <numFmt numFmtId="166" formatCode="dd/mm/yy;@"/>
  </numFmts>
  <fonts count="3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4"/>
      <color indexed="8"/>
      <name val="Calibri"/>
      <family val="2"/>
    </font>
    <font>
      <b/>
      <sz val="14"/>
      <color indexed="10"/>
      <name val="Calibri"/>
      <family val="2"/>
    </font>
    <font>
      <b/>
      <sz val="18"/>
      <name val="Times New Roman"/>
      <family val="1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52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</fills>
  <borders count="2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165" fontId="0" fillId="0" borderId="0"/>
    <xf numFmtId="165" fontId="17" fillId="2" borderId="0" applyNumberFormat="0" applyBorder="0" applyAlignment="0" applyProtection="0"/>
    <xf numFmtId="165" fontId="17" fillId="3" borderId="0" applyNumberFormat="0" applyBorder="0" applyAlignment="0" applyProtection="0"/>
    <xf numFmtId="165" fontId="17" fillId="4" borderId="0" applyNumberFormat="0" applyBorder="0" applyAlignment="0" applyProtection="0"/>
    <xf numFmtId="165" fontId="17" fillId="5" borderId="0" applyNumberFormat="0" applyBorder="0" applyAlignment="0" applyProtection="0"/>
    <xf numFmtId="165" fontId="17" fillId="20" borderId="0" applyNumberFormat="0" applyBorder="0" applyAlignment="0" applyProtection="0"/>
    <xf numFmtId="165" fontId="17" fillId="6" borderId="0" applyNumberFormat="0" applyBorder="0" applyAlignment="0" applyProtection="0"/>
    <xf numFmtId="165" fontId="17" fillId="7" borderId="0" applyNumberFormat="0" applyBorder="0" applyAlignment="0" applyProtection="0"/>
    <xf numFmtId="165" fontId="17" fillId="21" borderId="0" applyNumberFormat="0" applyBorder="0" applyAlignment="0" applyProtection="0"/>
    <xf numFmtId="165" fontId="17" fillId="9" borderId="0" applyNumberFormat="0" applyBorder="0" applyAlignment="0" applyProtection="0"/>
    <xf numFmtId="165" fontId="17" fillId="5" borderId="0" applyNumberFormat="0" applyBorder="0" applyAlignment="0" applyProtection="0"/>
    <xf numFmtId="165" fontId="17" fillId="7" borderId="0" applyNumberFormat="0" applyBorder="0" applyAlignment="0" applyProtection="0"/>
    <xf numFmtId="165" fontId="17" fillId="10" borderId="0" applyNumberFormat="0" applyBorder="0" applyAlignment="0" applyProtection="0"/>
    <xf numFmtId="165" fontId="18" fillId="11" borderId="0" applyNumberFormat="0" applyBorder="0" applyAlignment="0" applyProtection="0"/>
    <xf numFmtId="165" fontId="18" fillId="8" borderId="0" applyNumberFormat="0" applyBorder="0" applyAlignment="0" applyProtection="0"/>
    <xf numFmtId="165" fontId="18" fillId="9" borderId="0" applyNumberFormat="0" applyBorder="0" applyAlignment="0" applyProtection="0"/>
    <xf numFmtId="165" fontId="18" fillId="12" borderId="0" applyNumberFormat="0" applyBorder="0" applyAlignment="0" applyProtection="0"/>
    <xf numFmtId="165" fontId="18" fillId="13" borderId="0" applyNumberFormat="0" applyBorder="0" applyAlignment="0" applyProtection="0"/>
    <xf numFmtId="165" fontId="18" fillId="14" borderId="0" applyNumberFormat="0" applyBorder="0" applyAlignment="0" applyProtection="0"/>
    <xf numFmtId="165" fontId="18" fillId="15" borderId="0" applyNumberFormat="0" applyBorder="0" applyAlignment="0" applyProtection="0"/>
    <xf numFmtId="165" fontId="18" fillId="16" borderId="0" applyNumberFormat="0" applyBorder="0" applyAlignment="0" applyProtection="0"/>
    <xf numFmtId="165" fontId="18" fillId="17" borderId="0" applyNumberFormat="0" applyBorder="0" applyAlignment="0" applyProtection="0"/>
    <xf numFmtId="165" fontId="18" fillId="12" borderId="0" applyNumberFormat="0" applyBorder="0" applyAlignment="0" applyProtection="0"/>
    <xf numFmtId="165" fontId="18" fillId="22" borderId="0" applyNumberFormat="0" applyBorder="0" applyAlignment="0" applyProtection="0"/>
    <xf numFmtId="165" fontId="18" fillId="18" borderId="0" applyNumberFormat="0" applyBorder="0" applyAlignment="0" applyProtection="0"/>
    <xf numFmtId="165" fontId="19" fillId="0" borderId="0" applyNumberFormat="0" applyFill="0" applyBorder="0" applyAlignment="0" applyProtection="0"/>
    <xf numFmtId="165" fontId="20" fillId="6" borderId="17" applyNumberFormat="0" applyAlignment="0" applyProtection="0"/>
    <xf numFmtId="165" fontId="9" fillId="0" borderId="1" applyNumberFormat="0" applyFill="0" applyAlignment="0" applyProtection="0"/>
    <xf numFmtId="165" fontId="1" fillId="23" borderId="18" applyNumberFormat="0" applyFont="0" applyAlignment="0" applyProtection="0"/>
    <xf numFmtId="165" fontId="21" fillId="6" borderId="17" applyNumberFormat="0" applyAlignment="0" applyProtection="0"/>
    <xf numFmtId="165" fontId="22" fillId="3" borderId="0" applyNumberFormat="0" applyBorder="0" applyAlignment="0" applyProtection="0"/>
    <xf numFmtId="44" fontId="8" fillId="0" borderId="0" applyFont="0" applyFill="0" applyBorder="0" applyAlignment="0" applyProtection="0"/>
    <xf numFmtId="165" fontId="23" fillId="24" borderId="0" applyNumberFormat="0" applyBorder="0" applyAlignment="0" applyProtection="0"/>
    <xf numFmtId="165" fontId="24" fillId="4" borderId="0" applyNumberFormat="0" applyBorder="0" applyAlignment="0" applyProtection="0"/>
    <xf numFmtId="165" fontId="25" fillId="6" borderId="19" applyNumberFormat="0" applyAlignment="0" applyProtection="0"/>
    <xf numFmtId="165" fontId="26" fillId="0" borderId="0" applyNumberFormat="0" applyFill="0" applyBorder="0" applyAlignment="0" applyProtection="0"/>
    <xf numFmtId="165" fontId="10" fillId="0" borderId="0" applyNumberFormat="0" applyFill="0" applyBorder="0" applyAlignment="0" applyProtection="0"/>
    <xf numFmtId="165" fontId="11" fillId="0" borderId="2" applyNumberFormat="0" applyFill="0" applyAlignment="0" applyProtection="0"/>
    <xf numFmtId="165" fontId="12" fillId="0" borderId="3" applyNumberFormat="0" applyFill="0" applyAlignment="0" applyProtection="0"/>
    <xf numFmtId="165" fontId="13" fillId="0" borderId="4" applyNumberFormat="0" applyFill="0" applyAlignment="0" applyProtection="0"/>
    <xf numFmtId="165" fontId="13" fillId="0" borderId="0" applyNumberFormat="0" applyFill="0" applyBorder="0" applyAlignment="0" applyProtection="0"/>
    <xf numFmtId="165" fontId="27" fillId="0" borderId="5" applyNumberFormat="0" applyFill="0" applyAlignment="0" applyProtection="0"/>
    <xf numFmtId="165" fontId="28" fillId="25" borderId="20" applyNumberFormat="0" applyAlignment="0" applyProtection="0"/>
  </cellStyleXfs>
  <cellXfs count="101">
    <xf numFmtId="165" fontId="0" fillId="0" borderId="0" xfId="0"/>
    <xf numFmtId="165" fontId="3" fillId="0" borderId="0" xfId="0" applyFont="1" applyAlignment="1">
      <alignment horizontal="center" vertical="center"/>
    </xf>
    <xf numFmtId="165" fontId="3" fillId="0" borderId="6" xfId="0" applyFont="1" applyBorder="1" applyAlignment="1">
      <alignment horizontal="center" vertical="center"/>
    </xf>
    <xf numFmtId="165" fontId="0" fillId="0" borderId="6" xfId="0" applyBorder="1"/>
    <xf numFmtId="165" fontId="5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44" fontId="0" fillId="0" borderId="6" xfId="31" applyFont="1" applyBorder="1" applyAlignment="1" applyProtection="1">
      <alignment horizontal="center" vertical="center"/>
      <protection locked="0"/>
    </xf>
    <xf numFmtId="7" fontId="0" fillId="0" borderId="6" xfId="31" applyNumberFormat="1" applyFont="1" applyBorder="1" applyAlignment="1" applyProtection="1">
      <alignment horizontal="right"/>
    </xf>
    <xf numFmtId="14" fontId="0" fillId="0" borderId="6" xfId="0" applyNumberFormat="1" applyBorder="1"/>
    <xf numFmtId="165" fontId="5" fillId="0" borderId="7" xfId="0" applyFont="1" applyBorder="1" applyAlignment="1">
      <alignment horizontal="center" vertical="center"/>
    </xf>
    <xf numFmtId="165" fontId="5" fillId="0" borderId="8" xfId="0" applyFont="1" applyBorder="1" applyAlignment="1">
      <alignment horizontal="center" vertical="center"/>
    </xf>
    <xf numFmtId="165" fontId="5" fillId="0" borderId="9" xfId="0" applyFont="1" applyBorder="1" applyAlignment="1">
      <alignment horizontal="center" vertical="center"/>
    </xf>
    <xf numFmtId="165" fontId="0" fillId="0" borderId="10" xfId="0" applyFont="1" applyBorder="1"/>
    <xf numFmtId="165" fontId="0" fillId="0" borderId="11" xfId="0" applyFont="1" applyBorder="1"/>
    <xf numFmtId="165" fontId="0" fillId="0" borderId="12" xfId="0" applyFont="1" applyBorder="1"/>
    <xf numFmtId="165" fontId="0" fillId="0" borderId="13" xfId="0" applyFont="1" applyBorder="1"/>
    <xf numFmtId="165" fontId="0" fillId="0" borderId="6" xfId="0" applyFont="1" applyBorder="1"/>
    <xf numFmtId="165" fontId="0" fillId="0" borderId="14" xfId="0" applyFont="1" applyBorder="1"/>
    <xf numFmtId="165" fontId="0" fillId="0" borderId="13" xfId="0" applyBorder="1"/>
    <xf numFmtId="165" fontId="0" fillId="0" borderId="14" xfId="0" applyBorder="1"/>
    <xf numFmtId="165" fontId="0" fillId="0" borderId="14" xfId="0" applyFont="1" applyBorder="1" applyAlignment="1">
      <alignment wrapText="1"/>
    </xf>
    <xf numFmtId="165" fontId="0" fillId="0" borderId="0" xfId="0" applyFont="1"/>
    <xf numFmtId="164" fontId="4" fillId="0" borderId="15" xfId="0" applyNumberFormat="1" applyFont="1" applyBorder="1" applyAlignment="1">
      <alignment horizontal="center" vertical="center"/>
    </xf>
    <xf numFmtId="165" fontId="14" fillId="0" borderId="6" xfId="0" applyFont="1" applyBorder="1"/>
    <xf numFmtId="165" fontId="14" fillId="0" borderId="11" xfId="0" applyFont="1" applyBorder="1"/>
    <xf numFmtId="165" fontId="15" fillId="19" borderId="6" xfId="0" applyNumberFormat="1" applyFont="1" applyFill="1" applyBorder="1" applyAlignment="1">
      <alignment horizontal="center"/>
    </xf>
    <xf numFmtId="164" fontId="4" fillId="0" borderId="6" xfId="0" applyNumberFormat="1" applyFont="1" applyBorder="1" applyAlignment="1">
      <alignment horizontal="center"/>
    </xf>
    <xf numFmtId="165" fontId="3" fillId="0" borderId="6" xfId="0" applyFont="1" applyBorder="1"/>
    <xf numFmtId="164" fontId="4" fillId="0" borderId="16" xfId="0" applyNumberFormat="1" applyFont="1" applyBorder="1" applyAlignment="1">
      <alignment horizontal="center" vertical="center"/>
    </xf>
    <xf numFmtId="165" fontId="27" fillId="0" borderId="6" xfId="0" applyFont="1" applyBorder="1"/>
    <xf numFmtId="165" fontId="5" fillId="0" borderId="0" xfId="0" applyFont="1" applyAlignment="1">
      <alignment horizontal="right" vertical="center"/>
    </xf>
    <xf numFmtId="165" fontId="3" fillId="0" borderId="6" xfId="0" applyFont="1" applyBorder="1" applyAlignment="1">
      <alignment horizontal="right" vertical="center"/>
    </xf>
    <xf numFmtId="165" fontId="14" fillId="0" borderId="6" xfId="0" applyFont="1" applyBorder="1" applyAlignment="1">
      <alignment horizontal="right"/>
    </xf>
    <xf numFmtId="165" fontId="3" fillId="0" borderId="6" xfId="0" applyFont="1" applyBorder="1" applyAlignment="1">
      <alignment horizontal="right"/>
    </xf>
    <xf numFmtId="165" fontId="0" fillId="0" borderId="6" xfId="0" applyBorder="1" applyAlignment="1">
      <alignment horizontal="right"/>
    </xf>
    <xf numFmtId="165" fontId="0" fillId="0" borderId="0" xfId="0" applyAlignment="1">
      <alignment horizontal="right"/>
    </xf>
    <xf numFmtId="165" fontId="3" fillId="0" borderId="6" xfId="0" applyFont="1" applyBorder="1" applyAlignment="1">
      <alignment horizontal="left" vertical="center"/>
    </xf>
    <xf numFmtId="165" fontId="27" fillId="0" borderId="6" xfId="0" applyFont="1" applyBorder="1" applyAlignment="1">
      <alignment horizontal="right"/>
    </xf>
    <xf numFmtId="44" fontId="0" fillId="0" borderId="6" xfId="31" applyFont="1" applyBorder="1" applyAlignment="1" applyProtection="1">
      <alignment horizontal="center" vertical="center"/>
    </xf>
    <xf numFmtId="44" fontId="0" fillId="0" borderId="6" xfId="31" applyFont="1" applyBorder="1"/>
    <xf numFmtId="44" fontId="0" fillId="0" borderId="0" xfId="31" applyFont="1"/>
    <xf numFmtId="164" fontId="29" fillId="0" borderId="6" xfId="0" applyNumberFormat="1" applyFont="1" applyBorder="1" applyAlignment="1">
      <alignment horizontal="center" vertical="center"/>
    </xf>
    <xf numFmtId="165" fontId="30" fillId="0" borderId="6" xfId="0" applyFont="1" applyBorder="1"/>
    <xf numFmtId="0" fontId="0" fillId="0" borderId="6" xfId="0" applyNumberFormat="1" applyBorder="1" applyAlignment="1" applyProtection="1">
      <alignment horizontal="right" vertical="center"/>
      <protection locked="0"/>
    </xf>
    <xf numFmtId="0" fontId="0" fillId="0" borderId="6" xfId="0" applyNumberFormat="1" applyBorder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6" xfId="0" applyNumberFormat="1" applyBorder="1"/>
    <xf numFmtId="0" fontId="0" fillId="0" borderId="0" xfId="0" applyNumberFormat="1"/>
    <xf numFmtId="0" fontId="0" fillId="0" borderId="6" xfId="0" applyNumberFormat="1" applyBorder="1" applyAlignment="1" applyProtection="1">
      <alignment horizontal="center" vertical="center"/>
      <protection locked="0"/>
    </xf>
    <xf numFmtId="0" fontId="0" fillId="0" borderId="6" xfId="0" applyNumberFormat="1" applyFill="1" applyBorder="1"/>
    <xf numFmtId="0" fontId="5" fillId="0" borderId="0" xfId="0" applyNumberFormat="1" applyFont="1" applyAlignment="1">
      <alignment horizontal="center" vertical="center"/>
    </xf>
    <xf numFmtId="0" fontId="3" fillId="0" borderId="6" xfId="0" applyNumberFormat="1" applyFont="1" applyBorder="1" applyAlignment="1">
      <alignment horizontal="left" vertical="top"/>
    </xf>
    <xf numFmtId="0" fontId="14" fillId="0" borderId="6" xfId="0" applyNumberFormat="1" applyFont="1" applyBorder="1" applyAlignment="1">
      <alignment horizontal="left" vertical="top"/>
    </xf>
    <xf numFmtId="0" fontId="14" fillId="0" borderId="6" xfId="0" applyNumberFormat="1" applyFont="1" applyBorder="1" applyAlignment="1">
      <alignment horizontal="left"/>
    </xf>
    <xf numFmtId="0" fontId="14" fillId="0" borderId="10" xfId="0" applyNumberFormat="1" applyFont="1" applyBorder="1" applyAlignment="1">
      <alignment horizontal="left" vertical="top"/>
    </xf>
    <xf numFmtId="0" fontId="14" fillId="0" borderId="13" xfId="0" applyNumberFormat="1" applyFont="1" applyBorder="1" applyAlignment="1">
      <alignment horizontal="left" vertical="top"/>
    </xf>
    <xf numFmtId="0" fontId="14" fillId="0" borderId="16" xfId="0" applyNumberFormat="1" applyFont="1" applyBorder="1" applyAlignment="1">
      <alignment horizontal="left" vertical="top"/>
    </xf>
    <xf numFmtId="0" fontId="27" fillId="0" borderId="6" xfId="0" applyNumberFormat="1" applyFont="1" applyBorder="1" applyAlignment="1">
      <alignment horizontal="left" vertical="top"/>
    </xf>
    <xf numFmtId="0" fontId="30" fillId="0" borderId="6" xfId="0" applyNumberFormat="1" applyFon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0" fontId="0" fillId="0" borderId="0" xfId="0" applyNumberFormat="1" applyAlignment="1">
      <alignment horizontal="left" vertical="top"/>
    </xf>
    <xf numFmtId="0" fontId="3" fillId="0" borderId="15" xfId="0" applyNumberFormat="1" applyFont="1" applyBorder="1" applyAlignment="1">
      <alignment horizontal="center" vertical="center"/>
    </xf>
    <xf numFmtId="0" fontId="14" fillId="0" borderId="6" xfId="0" applyNumberFormat="1" applyFont="1" applyBorder="1"/>
    <xf numFmtId="0" fontId="27" fillId="0" borderId="6" xfId="0" applyNumberFormat="1" applyFont="1" applyBorder="1"/>
    <xf numFmtId="14" fontId="0" fillId="0" borderId="0" xfId="0" applyNumberFormat="1"/>
    <xf numFmtId="0" fontId="0" fillId="0" borderId="6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6" xfId="0" applyNumberFormat="1" applyBorder="1" applyAlignment="1">
      <alignment horizontal="center" vertical="center" wrapText="1"/>
    </xf>
    <xf numFmtId="0" fontId="0" fillId="0" borderId="6" xfId="0" applyNumberFormat="1" applyBorder="1" applyAlignment="1" applyProtection="1">
      <alignment horizontal="center" vertical="center"/>
    </xf>
    <xf numFmtId="0" fontId="0" fillId="0" borderId="6" xfId="0" applyNumberFormat="1" applyBorder="1" applyAlignment="1" applyProtection="1">
      <alignment horizontal="left"/>
    </xf>
    <xf numFmtId="14" fontId="0" fillId="0" borderId="6" xfId="0" applyNumberFormat="1" applyBorder="1" applyAlignment="1">
      <alignment horizontal="center" vertical="center"/>
    </xf>
    <xf numFmtId="165" fontId="7" fillId="0" borderId="0" xfId="0" applyFont="1" applyBorder="1" applyAlignment="1">
      <alignment horizontal="center" vertical="center"/>
    </xf>
    <xf numFmtId="165" fontId="15" fillId="19" borderId="15" xfId="0" applyNumberFormat="1" applyFont="1" applyFill="1" applyBorder="1" applyAlignment="1">
      <alignment horizontal="center"/>
    </xf>
    <xf numFmtId="164" fontId="2" fillId="0" borderId="15" xfId="0" applyNumberFormat="1" applyFont="1" applyBorder="1" applyAlignment="1">
      <alignment horizontal="center" vertical="center"/>
    </xf>
    <xf numFmtId="0" fontId="14" fillId="0" borderId="15" xfId="0" applyNumberFormat="1" applyFont="1" applyBorder="1"/>
    <xf numFmtId="0" fontId="3" fillId="0" borderId="6" xfId="0" applyNumberFormat="1" applyFont="1" applyBorder="1" applyAlignment="1">
      <alignment horizontal="center" vertical="center"/>
    </xf>
    <xf numFmtId="0" fontId="0" fillId="0" borderId="15" xfId="0" applyNumberFormat="1" applyBorder="1"/>
    <xf numFmtId="0" fontId="27" fillId="0" borderId="15" xfId="0" applyNumberFormat="1" applyFont="1" applyBorder="1"/>
    <xf numFmtId="0" fontId="0" fillId="0" borderId="6" xfId="0" applyNumberFormat="1" applyFill="1" applyBorder="1" applyAlignment="1">
      <alignment horizontal="center" vertical="center"/>
    </xf>
    <xf numFmtId="165" fontId="0" fillId="0" borderId="21" xfId="0" applyFont="1" applyBorder="1"/>
    <xf numFmtId="165" fontId="1" fillId="0" borderId="13" xfId="0" applyFont="1" applyBorder="1" applyAlignment="1">
      <alignment horizontal="left" vertical="center"/>
    </xf>
    <xf numFmtId="165" fontId="0" fillId="0" borderId="22" xfId="0" applyFont="1" applyBorder="1"/>
    <xf numFmtId="165" fontId="1" fillId="0" borderId="6" xfId="0" applyFont="1" applyBorder="1" applyAlignment="1">
      <alignment horizontal="left" vertical="center"/>
    </xf>
    <xf numFmtId="165" fontId="3" fillId="0" borderId="0" xfId="0" applyFont="1" applyBorder="1" applyAlignment="1">
      <alignment horizontal="right"/>
    </xf>
    <xf numFmtId="165" fontId="27" fillId="0" borderId="0" xfId="0" applyFont="1" applyBorder="1" applyAlignment="1">
      <alignment horizontal="right"/>
    </xf>
    <xf numFmtId="165" fontId="0" fillId="0" borderId="0" xfId="0" applyBorder="1"/>
    <xf numFmtId="166" fontId="0" fillId="0" borderId="6" xfId="0" applyNumberFormat="1" applyBorder="1" applyAlignment="1">
      <alignment horizontal="center" vertical="center"/>
    </xf>
    <xf numFmtId="164" fontId="0" fillId="0" borderId="6" xfId="31" applyNumberFormat="1" applyFont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>
      <alignment horizontal="left" vertical="top"/>
    </xf>
    <xf numFmtId="0" fontId="0" fillId="0" borderId="6" xfId="0" applyNumberFormat="1" applyBorder="1" applyAlignment="1">
      <alignment horizontal="left"/>
    </xf>
    <xf numFmtId="0" fontId="0" fillId="0" borderId="0" xfId="0" applyNumberFormat="1" applyAlignment="1">
      <alignment horizontal="left"/>
    </xf>
    <xf numFmtId="164" fontId="0" fillId="0" borderId="6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6" xfId="0" applyNumberFormat="1" applyBorder="1" applyAlignment="1" applyProtection="1">
      <alignment horizontal="center" vertical="center" wrapText="1"/>
      <protection locked="0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Monétaire" xfId="31" builtinId="4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0"/>
  <sheetViews>
    <sheetView workbookViewId="0">
      <pane ySplit="1" topLeftCell="A2" activePane="bottomLeft" state="frozen"/>
      <selection pane="bottomLeft" activeCell="D5" sqref="D5"/>
    </sheetView>
  </sheetViews>
  <sheetFormatPr baseColWidth="10" defaultRowHeight="15" x14ac:dyDescent="0.25"/>
  <cols>
    <col min="1" max="1" width="16.42578125" style="70" customWidth="1"/>
    <col min="2" max="2" width="59.28515625" style="70" bestFit="1" customWidth="1"/>
    <col min="3" max="3" width="14.140625" style="70" bestFit="1" customWidth="1"/>
    <col min="4" max="4" width="17.42578125" style="70" bestFit="1" customWidth="1"/>
    <col min="5" max="6" width="11.42578125" style="50"/>
    <col min="7" max="7" width="11.42578125" style="99"/>
  </cols>
  <sheetData>
    <row r="1" spans="1:7" x14ac:dyDescent="0.25">
      <c r="A1" s="68" t="s">
        <v>727</v>
      </c>
      <c r="B1" s="68" t="s">
        <v>728</v>
      </c>
      <c r="C1" s="68" t="s">
        <v>729</v>
      </c>
      <c r="D1" s="68" t="s">
        <v>730</v>
      </c>
      <c r="E1" s="82" t="s">
        <v>731</v>
      </c>
      <c r="F1" s="82" t="s">
        <v>732</v>
      </c>
      <c r="G1" s="82" t="s">
        <v>733</v>
      </c>
    </row>
    <row r="2" spans="1:7" x14ac:dyDescent="0.25">
      <c r="A2" s="56">
        <v>1</v>
      </c>
      <c r="B2" s="68" t="str">
        <f>VLOOKUP(A2,BASE!A4:B334,2)</f>
        <v>BLOC DATE A GAUCHE</v>
      </c>
      <c r="C2" s="68">
        <f>VLOOKUP(A2,BASE!A4:F334,6)</f>
        <v>0</v>
      </c>
      <c r="D2" s="68">
        <v>10</v>
      </c>
      <c r="E2" s="49"/>
      <c r="F2" s="49"/>
      <c r="G2" s="69">
        <f>((D2+E2)-F2)</f>
        <v>10</v>
      </c>
    </row>
    <row r="3" spans="1:7" x14ac:dyDescent="0.25">
      <c r="A3" s="56">
        <v>2</v>
      </c>
      <c r="B3" s="68" t="str">
        <f>VLOOKUP(A3,BASE!A5:B335,2)</f>
        <v>SUPPORT DE BLOC</v>
      </c>
      <c r="C3" s="68">
        <f>VLOOKUP(A3,BASE!A5:F335,6)</f>
        <v>0</v>
      </c>
      <c r="D3" s="68">
        <v>10</v>
      </c>
      <c r="E3" s="49"/>
      <c r="F3" s="49"/>
      <c r="G3" s="69">
        <f t="shared" ref="G3:G66" si="0">((D3+E3)-F3)</f>
        <v>10</v>
      </c>
    </row>
    <row r="4" spans="1:7" x14ac:dyDescent="0.25">
      <c r="A4" s="56">
        <v>3</v>
      </c>
      <c r="B4" s="68" t="str">
        <f>VLOOKUP(A4,BASE!A6:B336,2)</f>
        <v>CALENDRIER</v>
      </c>
      <c r="C4" s="68">
        <f>VLOOKUP(A4,BASE!A6:F336,6)</f>
        <v>0</v>
      </c>
      <c r="D4" s="68">
        <v>10</v>
      </c>
      <c r="E4" s="49"/>
      <c r="F4" s="49"/>
      <c r="G4" s="69">
        <f t="shared" si="0"/>
        <v>10</v>
      </c>
    </row>
    <row r="5" spans="1:7" x14ac:dyDescent="0.25">
      <c r="A5" s="56">
        <v>4</v>
      </c>
      <c r="B5" s="68" t="str">
        <f>VLOOKUP(A5,BASE!A7:B337,2)</f>
        <v>CALENDRIER 13 MOIS 1 FACE</v>
      </c>
      <c r="C5" s="68">
        <f>VLOOKUP(A5,BASE!A7:F337,6)</f>
        <v>0</v>
      </c>
      <c r="D5" s="68">
        <v>10</v>
      </c>
      <c r="E5" s="49"/>
      <c r="F5" s="49"/>
      <c r="G5" s="69">
        <f t="shared" si="0"/>
        <v>10</v>
      </c>
    </row>
    <row r="6" spans="1:7" x14ac:dyDescent="0.25">
      <c r="A6" s="56">
        <v>5</v>
      </c>
      <c r="B6" s="68" t="str">
        <f>VLOOKUP(A6,BASE!A8:B338,2)</f>
        <v>AGENDA SEPT/SEPT 21X27</v>
      </c>
      <c r="C6" s="68">
        <f>VLOOKUP(A6,BASE!A8:F338,6)</f>
        <v>0</v>
      </c>
      <c r="D6" s="68">
        <v>10</v>
      </c>
      <c r="E6" s="49"/>
      <c r="F6" s="49"/>
      <c r="G6" s="69">
        <f t="shared" si="0"/>
        <v>10</v>
      </c>
    </row>
    <row r="7" spans="1:7" x14ac:dyDescent="0.25">
      <c r="A7" s="56">
        <v>6</v>
      </c>
      <c r="B7" s="68" t="str">
        <f>VLOOKUP(A7,BASE!A9:B339,2)</f>
        <v>AGENDA SEPT/SEPT 21x29,7 EU09</v>
      </c>
      <c r="C7" s="68">
        <f>VLOOKUP(A7,BASE!A9:F339,6)</f>
        <v>0</v>
      </c>
      <c r="D7" s="68">
        <v>10</v>
      </c>
      <c r="E7" s="49"/>
      <c r="F7" s="49"/>
      <c r="G7" s="69">
        <f t="shared" si="0"/>
        <v>10</v>
      </c>
    </row>
    <row r="8" spans="1:7" x14ac:dyDescent="0.25">
      <c r="A8" s="56">
        <v>7</v>
      </c>
      <c r="B8" s="68" t="str">
        <f>VLOOKUP(A8,BASE!A10:B340,2)</f>
        <v>AGENDA SEPT/SEPT 16X24</v>
      </c>
      <c r="C8" s="68">
        <f>VLOOKUP(A8,BASE!A10:F340,6)</f>
        <v>0</v>
      </c>
      <c r="D8" s="68">
        <v>10</v>
      </c>
      <c r="E8" s="49"/>
      <c r="F8" s="49"/>
      <c r="G8" s="69">
        <f t="shared" si="0"/>
        <v>10</v>
      </c>
    </row>
    <row r="9" spans="1:7" x14ac:dyDescent="0.25">
      <c r="A9" s="56">
        <v>8</v>
      </c>
      <c r="B9" s="68" t="str">
        <f>VLOOKUP(A9,BASE!A11:B341,2)</f>
        <v>AGENDA SEPT/SEPT 10X15</v>
      </c>
      <c r="C9" s="68">
        <f>VLOOKUP(A9,BASE!A11:F341,6)</f>
        <v>0</v>
      </c>
      <c r="D9" s="68">
        <v>10</v>
      </c>
      <c r="E9" s="49"/>
      <c r="F9" s="49"/>
      <c r="G9" s="69">
        <f t="shared" si="0"/>
        <v>10</v>
      </c>
    </row>
    <row r="10" spans="1:7" x14ac:dyDescent="0.25">
      <c r="A10" s="60">
        <v>209</v>
      </c>
      <c r="B10" s="68" t="str">
        <f>VLOOKUP(A10,BASE!A12:B342,2)</f>
        <v>EPONGE A RECURER</v>
      </c>
      <c r="C10" s="68" t="str">
        <f>VLOOKUP(A10,BASE!A12:F342,6)</f>
        <v>DEVLAEMYNCK</v>
      </c>
      <c r="D10" s="68">
        <v>10</v>
      </c>
      <c r="E10" s="49"/>
      <c r="F10" s="49"/>
      <c r="G10" s="69">
        <f t="shared" si="0"/>
        <v>10</v>
      </c>
    </row>
    <row r="11" spans="1:7" x14ac:dyDescent="0.25">
      <c r="A11" s="60">
        <v>216</v>
      </c>
      <c r="B11" s="68" t="str">
        <f>VLOOKUP(A11,BASE!A13:B343,2)</f>
        <v>LAVETTE SYNTHETIQUE ROSE</v>
      </c>
      <c r="C11" s="68" t="str">
        <f>VLOOKUP(A11,BASE!A13:F343,6)</f>
        <v>DEVLAEMYNCK</v>
      </c>
      <c r="D11" s="68">
        <v>10</v>
      </c>
      <c r="E11" s="49"/>
      <c r="F11" s="49"/>
      <c r="G11" s="69">
        <f t="shared" si="0"/>
        <v>10</v>
      </c>
    </row>
    <row r="12" spans="1:7" x14ac:dyDescent="0.25">
      <c r="A12" s="60">
        <v>217</v>
      </c>
      <c r="B12" s="68" t="str">
        <f>VLOOKUP(A12,BASE!A14:B344,2)</f>
        <v>LAVETTE SYNTHETIQUE VERTE</v>
      </c>
      <c r="C12" s="68" t="str">
        <f>VLOOKUP(A12,BASE!A14:F344,6)</f>
        <v>DEVLAEMYNCK</v>
      </c>
      <c r="D12" s="68">
        <v>10</v>
      </c>
      <c r="E12" s="49"/>
      <c r="F12" s="49"/>
      <c r="G12" s="69">
        <f t="shared" si="0"/>
        <v>10</v>
      </c>
    </row>
    <row r="13" spans="1:7" x14ac:dyDescent="0.25">
      <c r="A13" s="60">
        <v>252</v>
      </c>
      <c r="B13" s="68" t="str">
        <f>VLOOKUP(A13,BASE!A15:B345,2)</f>
        <v>LAVETTE MICROFIBRE BLEUE</v>
      </c>
      <c r="C13" s="68">
        <f>VLOOKUP(A13,BASE!A15:F345,6)</f>
        <v>0</v>
      </c>
      <c r="D13" s="68">
        <v>10</v>
      </c>
      <c r="E13" s="49"/>
      <c r="F13" s="49"/>
      <c r="G13" s="69">
        <f t="shared" si="0"/>
        <v>10</v>
      </c>
    </row>
    <row r="14" spans="1:7" x14ac:dyDescent="0.25">
      <c r="A14" s="60">
        <v>255</v>
      </c>
      <c r="B14" s="68" t="str">
        <f>VLOOKUP(A14,BASE!A16:B346,2)</f>
        <v xml:space="preserve">LAVETTE MICROFIBRE ROSE </v>
      </c>
      <c r="C14" s="68">
        <f>VLOOKUP(A14,BASE!A16:F346,6)</f>
        <v>0</v>
      </c>
      <c r="D14" s="68">
        <v>10</v>
      </c>
      <c r="E14" s="49"/>
      <c r="F14" s="49"/>
      <c r="G14" s="69">
        <f t="shared" si="0"/>
        <v>10</v>
      </c>
    </row>
    <row r="15" spans="1:7" x14ac:dyDescent="0.25">
      <c r="A15" s="60">
        <v>257</v>
      </c>
      <c r="B15" s="68" t="str">
        <f>VLOOKUP(A15,BASE!A17:B347,2)</f>
        <v>INTO</v>
      </c>
      <c r="C15" s="68" t="str">
        <f>VLOOKUP(A15,BASE!A17:F347,6)</f>
        <v>DEVLAEMYNCK</v>
      </c>
      <c r="D15" s="68">
        <v>10</v>
      </c>
      <c r="E15" s="49"/>
      <c r="F15" s="49"/>
      <c r="G15" s="69">
        <f t="shared" si="0"/>
        <v>10</v>
      </c>
    </row>
    <row r="16" spans="1:7" x14ac:dyDescent="0.25">
      <c r="A16" s="60">
        <v>270</v>
      </c>
      <c r="B16" s="68" t="str">
        <f>VLOOKUP(A16,BASE!A18:B348,2)</f>
        <v>GANTS VINYLE 6 1/2</v>
      </c>
      <c r="C16" s="68" t="str">
        <f>VLOOKUP(A16,BASE!A18:F348,6)</f>
        <v>DEVLAEMYNCK</v>
      </c>
      <c r="D16" s="68">
        <v>10</v>
      </c>
      <c r="E16" s="49"/>
      <c r="F16" s="49"/>
      <c r="G16" s="69">
        <f t="shared" si="0"/>
        <v>10</v>
      </c>
    </row>
    <row r="17" spans="1:7" x14ac:dyDescent="0.25">
      <c r="A17" s="60">
        <v>271</v>
      </c>
      <c r="B17" s="68" t="str">
        <f>VLOOKUP(A17,BASE!A19:B349,2)</f>
        <v>GANTS VINYLE 7 1/2</v>
      </c>
      <c r="C17" s="68" t="str">
        <f>VLOOKUP(A17,BASE!A19:F349,6)</f>
        <v>DEVLAEMYNCK</v>
      </c>
      <c r="D17" s="68">
        <v>10</v>
      </c>
      <c r="E17" s="49"/>
      <c r="F17" s="49"/>
      <c r="G17" s="69">
        <f t="shared" si="0"/>
        <v>10</v>
      </c>
    </row>
    <row r="18" spans="1:7" x14ac:dyDescent="0.25">
      <c r="A18" s="60">
        <v>272</v>
      </c>
      <c r="B18" s="68" t="str">
        <f>VLOOKUP(A18,BASE!A20:B350,2)</f>
        <v>GANTS VINYLE 8 1/2</v>
      </c>
      <c r="C18" s="68" t="str">
        <f>VLOOKUP(A18,BASE!A20:F350,6)</f>
        <v>DEVLAEMYNCK</v>
      </c>
      <c r="D18" s="68">
        <v>10</v>
      </c>
      <c r="E18" s="49"/>
      <c r="F18" s="49"/>
      <c r="G18" s="69">
        <f t="shared" si="0"/>
        <v>10</v>
      </c>
    </row>
    <row r="19" spans="1:7" x14ac:dyDescent="0.25">
      <c r="A19" s="60">
        <v>949</v>
      </c>
      <c r="B19" s="68" t="str">
        <f>VLOOKUP(A19,BASE!A21:B351,2)</f>
        <v>GANTS MAPA ROSE 6 1/2</v>
      </c>
      <c r="C19" s="68" t="str">
        <f>VLOOKUP(A19,BASE!A21:F351,6)</f>
        <v>DEVLAEMYNCK</v>
      </c>
      <c r="D19" s="68">
        <v>10</v>
      </c>
      <c r="E19" s="49"/>
      <c r="F19" s="49"/>
      <c r="G19" s="69">
        <f t="shared" si="0"/>
        <v>10</v>
      </c>
    </row>
    <row r="20" spans="1:7" x14ac:dyDescent="0.25">
      <c r="A20" s="60">
        <v>950</v>
      </c>
      <c r="B20" s="68" t="str">
        <f>VLOOKUP(A20,BASE!A22:B352,2)</f>
        <v>GANTS MAPA ROSE 7 1/2</v>
      </c>
      <c r="C20" s="68" t="str">
        <f>VLOOKUP(A20,BASE!A22:F352,6)</f>
        <v>DEVLAEMYNCK</v>
      </c>
      <c r="D20" s="68">
        <v>10</v>
      </c>
      <c r="E20" s="49"/>
      <c r="F20" s="49"/>
      <c r="G20" s="69">
        <f t="shared" si="0"/>
        <v>10</v>
      </c>
    </row>
    <row r="21" spans="1:7" x14ac:dyDescent="0.25">
      <c r="A21" s="60">
        <v>951</v>
      </c>
      <c r="B21" s="68" t="str">
        <f>VLOOKUP(A21,BASE!A23:B353,2)</f>
        <v>GANST MAPA ROSE 8 1/2</v>
      </c>
      <c r="C21" s="68" t="str">
        <f>VLOOKUP(A21,BASE!A23:F353,6)</f>
        <v>DEVLAEMYNCK</v>
      </c>
      <c r="D21" s="68">
        <v>10</v>
      </c>
      <c r="E21" s="49"/>
      <c r="F21" s="49"/>
      <c r="G21" s="69">
        <f t="shared" si="0"/>
        <v>10</v>
      </c>
    </row>
    <row r="22" spans="1:7" x14ac:dyDescent="0.25">
      <c r="A22" s="60">
        <v>975</v>
      </c>
      <c r="B22" s="68" t="str">
        <f>VLOOKUP(A22,BASE!A24:B354,2)</f>
        <v>AJAX VITRES</v>
      </c>
      <c r="C22" s="68" t="str">
        <f>VLOOKUP(A22,BASE!A24:F354,6)</f>
        <v>DEVLAEMYNCK</v>
      </c>
      <c r="D22" s="68">
        <v>10</v>
      </c>
      <c r="E22" s="49"/>
      <c r="F22" s="49"/>
      <c r="G22" s="69">
        <f t="shared" si="0"/>
        <v>10</v>
      </c>
    </row>
    <row r="23" spans="1:7" x14ac:dyDescent="0.25">
      <c r="A23" s="60">
        <v>3820</v>
      </c>
      <c r="B23" s="68" t="str">
        <f>VLOOKUP(A23,BASE!A25:B355,2)</f>
        <v>DOSETTES</v>
      </c>
      <c r="C23" s="68" t="str">
        <f>VLOOKUP(A23,BASE!A25:F355,6)</f>
        <v>DEVLAEMYNCK</v>
      </c>
      <c r="D23" s="68">
        <v>10</v>
      </c>
      <c r="E23" s="49"/>
      <c r="F23" s="49"/>
      <c r="G23" s="69">
        <f t="shared" si="0"/>
        <v>10</v>
      </c>
    </row>
    <row r="24" spans="1:7" x14ac:dyDescent="0.25">
      <c r="A24" s="60">
        <v>3902</v>
      </c>
      <c r="B24" s="68" t="str">
        <f>VLOOKUP(A24,BASE!A26:B356,2)</f>
        <v>ULTRA NEUF</v>
      </c>
      <c r="C24" s="68" t="str">
        <f>VLOOKUP(A24,BASE!A26:F356,6)</f>
        <v>DEVLAEMYNCK</v>
      </c>
      <c r="D24" s="68">
        <v>10</v>
      </c>
      <c r="E24" s="49"/>
      <c r="F24" s="49"/>
      <c r="G24" s="69">
        <f t="shared" si="0"/>
        <v>10</v>
      </c>
    </row>
    <row r="25" spans="1:7" x14ac:dyDescent="0.25">
      <c r="A25" s="55">
        <v>4091</v>
      </c>
      <c r="B25" s="68" t="str">
        <f>VLOOKUP(A25,BASE!A27:B357,2)</f>
        <v>ULTRA BAC</v>
      </c>
      <c r="C25" s="68" t="str">
        <f>VLOOKUP(A25,BASE!A27:F357,6)</f>
        <v>ALTER BURO</v>
      </c>
      <c r="D25" s="68">
        <v>10</v>
      </c>
      <c r="E25" s="49"/>
      <c r="F25" s="49"/>
      <c r="G25" s="69">
        <f t="shared" si="0"/>
        <v>10</v>
      </c>
    </row>
    <row r="26" spans="1:7" x14ac:dyDescent="0.25">
      <c r="A26" s="56">
        <v>5203</v>
      </c>
      <c r="B26" s="68" t="str">
        <f>VLOOKUP(A26,BASE!A28:B358,2)</f>
        <v xml:space="preserve">TAMPONS TRODAT </v>
      </c>
      <c r="C26" s="68" t="str">
        <f>VLOOKUP(A26,BASE!A28:F358,6)</f>
        <v>BISMAN</v>
      </c>
      <c r="D26" s="68">
        <v>10</v>
      </c>
      <c r="E26" s="49"/>
      <c r="F26" s="49"/>
      <c r="G26" s="69">
        <f t="shared" si="0"/>
        <v>10</v>
      </c>
    </row>
    <row r="27" spans="1:7" x14ac:dyDescent="0.25">
      <c r="A27" s="56">
        <v>5430</v>
      </c>
      <c r="B27" s="68" t="str">
        <f>VLOOKUP(A27,BASE!A29:B359,2)</f>
        <v>TAMPON DATEUR</v>
      </c>
      <c r="C27" s="68" t="str">
        <f>VLOOKUP(A27,BASE!A29:F359,6)</f>
        <v>BISMAN</v>
      </c>
      <c r="D27" s="68">
        <v>10</v>
      </c>
      <c r="E27" s="49"/>
      <c r="F27" s="49"/>
      <c r="G27" s="69">
        <f t="shared" si="0"/>
        <v>10</v>
      </c>
    </row>
    <row r="28" spans="1:7" x14ac:dyDescent="0.25">
      <c r="A28" s="55">
        <v>10000</v>
      </c>
      <c r="B28" s="68" t="str">
        <f>VLOOKUP(A28,BASE!A30:B360,2)</f>
        <v xml:space="preserve">PAPIER TOILETTE </v>
      </c>
      <c r="C28" s="68" t="str">
        <f>VLOOKUP(A28,BASE!A30:F360,6)</f>
        <v>MINOT APURA</v>
      </c>
      <c r="D28" s="68">
        <v>10</v>
      </c>
      <c r="E28" s="49"/>
      <c r="F28" s="49"/>
      <c r="G28" s="69">
        <f t="shared" si="0"/>
        <v>10</v>
      </c>
    </row>
    <row r="29" spans="1:7" x14ac:dyDescent="0.25">
      <c r="A29" s="61">
        <v>10925</v>
      </c>
      <c r="B29" s="68" t="str">
        <f>VLOOKUP(A29,BASE!A31:B361,2)</f>
        <v>FRANGE MICROFIBRE</v>
      </c>
      <c r="C29" s="68" t="str">
        <f>VLOOKUP(A29,BASE!A31:F361,6)</f>
        <v>BERNARD</v>
      </c>
      <c r="D29" s="68">
        <v>10</v>
      </c>
      <c r="E29" s="49"/>
      <c r="F29" s="49"/>
      <c r="G29" s="69">
        <f t="shared" si="0"/>
        <v>10</v>
      </c>
    </row>
    <row r="30" spans="1:7" x14ac:dyDescent="0.25">
      <c r="A30" s="55">
        <v>12201</v>
      </c>
      <c r="B30" s="68" t="str">
        <f>VLOOKUP(A30,BASE!A32:B362,2)</f>
        <v>ENV PF AVEC FENETRE</v>
      </c>
      <c r="C30" s="68" t="str">
        <f>VLOOKUP(A30,BASE!A32:F362,6)</f>
        <v>SEPIETER</v>
      </c>
      <c r="D30" s="68">
        <v>10</v>
      </c>
      <c r="E30" s="49"/>
      <c r="F30" s="49"/>
      <c r="G30" s="69">
        <f t="shared" si="0"/>
        <v>10</v>
      </c>
    </row>
    <row r="31" spans="1:7" x14ac:dyDescent="0.25">
      <c r="A31" s="60">
        <v>18130</v>
      </c>
      <c r="B31" s="68" t="str">
        <f>VLOOKUP(A31,BASE!A33:B363,2)</f>
        <v>PRODUITS DEGRAISSANT</v>
      </c>
      <c r="C31" s="68" t="str">
        <f>VLOOKUP(A31,BASE!A33:F363,6)</f>
        <v>DEVLAEMYNCK</v>
      </c>
      <c r="D31" s="68">
        <v>10</v>
      </c>
      <c r="E31" s="49"/>
      <c r="F31" s="49"/>
      <c r="G31" s="69">
        <f t="shared" si="0"/>
        <v>10</v>
      </c>
    </row>
    <row r="32" spans="1:7" x14ac:dyDescent="0.25">
      <c r="A32" s="60">
        <v>18132</v>
      </c>
      <c r="B32" s="68" t="str">
        <f>VLOOKUP(A32,BASE!A34:B364,2)</f>
        <v>PRODUITS POMME</v>
      </c>
      <c r="C32" s="68" t="str">
        <f>VLOOKUP(A32,BASE!A34:F364,6)</f>
        <v>DEVLAEMYNCK</v>
      </c>
      <c r="D32" s="68">
        <v>10</v>
      </c>
      <c r="E32" s="49"/>
      <c r="F32" s="49"/>
      <c r="G32" s="69">
        <f t="shared" si="0"/>
        <v>10</v>
      </c>
    </row>
    <row r="33" spans="1:7" x14ac:dyDescent="0.25">
      <c r="A33" s="55">
        <v>22201</v>
      </c>
      <c r="B33" s="68" t="str">
        <f>VLOOKUP(A33,BASE!A35:B365,2)</f>
        <v>ENV PF SANS FENETRE</v>
      </c>
      <c r="C33" s="68" t="str">
        <f>VLOOKUP(A33,BASE!A35:F365,6)</f>
        <v>SEPIETER</v>
      </c>
      <c r="D33" s="68">
        <v>10</v>
      </c>
      <c r="E33" s="49"/>
      <c r="F33" s="49"/>
      <c r="G33" s="69">
        <f t="shared" si="0"/>
        <v>10</v>
      </c>
    </row>
    <row r="34" spans="1:7" x14ac:dyDescent="0.25">
      <c r="A34" s="60">
        <v>35038</v>
      </c>
      <c r="B34" s="68" t="str">
        <f>VLOOKUP(A34,BASE!A36:B366,2)</f>
        <v>GAZES IMPREGNEES</v>
      </c>
      <c r="C34" s="68" t="str">
        <f>VLOOKUP(A34,BASE!A36:F366,6)</f>
        <v>DEVLAEMYNCK</v>
      </c>
      <c r="D34" s="68">
        <v>10</v>
      </c>
      <c r="E34" s="49"/>
      <c r="F34" s="49"/>
      <c r="G34" s="69">
        <f t="shared" si="0"/>
        <v>10</v>
      </c>
    </row>
    <row r="35" spans="1:7" x14ac:dyDescent="0.25">
      <c r="A35" s="61">
        <v>42500</v>
      </c>
      <c r="B35" s="68" t="str">
        <f>VLOOKUP(A35,BASE!A37:B367,2)</f>
        <v>ROULEAU ECO</v>
      </c>
      <c r="C35" s="68" t="str">
        <f>VLOOKUP(A35,BASE!A37:F367,6)</f>
        <v xml:space="preserve">PHS NES </v>
      </c>
      <c r="D35" s="68">
        <v>10</v>
      </c>
      <c r="E35" s="49"/>
      <c r="F35" s="49"/>
      <c r="G35" s="69">
        <f t="shared" si="0"/>
        <v>10</v>
      </c>
    </row>
    <row r="36" spans="1:7" x14ac:dyDescent="0.25">
      <c r="A36" s="61">
        <v>44210</v>
      </c>
      <c r="B36" s="68" t="str">
        <f>VLOOKUP(A36,BASE!A38:B368,2)</f>
        <v xml:space="preserve">ENVELOPPES DEMI FORMAT </v>
      </c>
      <c r="C36" s="68" t="str">
        <f>VLOOKUP(A36,BASE!A38:F368,6)</f>
        <v>SEPIETER</v>
      </c>
      <c r="D36" s="68">
        <v>10</v>
      </c>
      <c r="E36" s="49"/>
      <c r="F36" s="49"/>
      <c r="G36" s="69">
        <f t="shared" si="0"/>
        <v>10</v>
      </c>
    </row>
    <row r="37" spans="1:7" x14ac:dyDescent="0.25">
      <c r="A37" s="54">
        <v>50076</v>
      </c>
      <c r="B37" s="68" t="str">
        <f>VLOOKUP(A37,BASE!A39:B369,2)</f>
        <v xml:space="preserve">RALLONGE </v>
      </c>
      <c r="C37" s="68">
        <f>VLOOKUP(A37,BASE!A39:F369,6)</f>
        <v>0</v>
      </c>
      <c r="D37" s="68">
        <v>10</v>
      </c>
      <c r="E37" s="49"/>
      <c r="F37" s="49"/>
      <c r="G37" s="69">
        <f t="shared" si="0"/>
        <v>10</v>
      </c>
    </row>
    <row r="38" spans="1:7" x14ac:dyDescent="0.25">
      <c r="A38" s="55">
        <v>50508</v>
      </c>
      <c r="B38" s="68" t="str">
        <f>VLOOKUP(A38,BASE!A40:B370,2)</f>
        <v>SAVON AMPHOTENE</v>
      </c>
      <c r="C38" s="68" t="str">
        <f>VLOOKUP(A38,BASE!A40:F370,6)</f>
        <v>MINOT APURA</v>
      </c>
      <c r="D38" s="68">
        <v>10</v>
      </c>
      <c r="E38" s="49"/>
      <c r="F38" s="49"/>
      <c r="G38" s="69">
        <f t="shared" si="0"/>
        <v>10</v>
      </c>
    </row>
    <row r="39" spans="1:7" x14ac:dyDescent="0.25">
      <c r="A39" s="55">
        <v>51210</v>
      </c>
      <c r="B39" s="68" t="str">
        <f>VLOOKUP(A39,BASE!A41:B371,2)</f>
        <v>ENV  GRAND FORMAT SANS FENETRE</v>
      </c>
      <c r="C39" s="68" t="str">
        <f>VLOOKUP(A39,BASE!A41:F371,6)</f>
        <v>SEPIETER</v>
      </c>
      <c r="D39" s="68">
        <v>10</v>
      </c>
      <c r="E39" s="49"/>
      <c r="F39" s="49"/>
      <c r="G39" s="69">
        <f t="shared" si="0"/>
        <v>10</v>
      </c>
    </row>
    <row r="40" spans="1:7" x14ac:dyDescent="0.25">
      <c r="A40" s="55">
        <v>62106</v>
      </c>
      <c r="B40" s="68" t="str">
        <f>VLOOKUP(A40,BASE!A42:B372,2)</f>
        <v xml:space="preserve">ENV DEMI FORMAT 162 X229 </v>
      </c>
      <c r="C40" s="68" t="str">
        <f>VLOOKUP(A40,BASE!A42:F372,6)</f>
        <v>SEPIETER</v>
      </c>
      <c r="D40" s="68">
        <v>10</v>
      </c>
      <c r="E40" s="49"/>
      <c r="F40" s="49"/>
      <c r="G40" s="69">
        <f t="shared" si="0"/>
        <v>10</v>
      </c>
    </row>
    <row r="41" spans="1:7" x14ac:dyDescent="0.25">
      <c r="A41" s="55">
        <v>78211</v>
      </c>
      <c r="B41" s="68" t="str">
        <f>VLOOKUP(A41,BASE!A43:B373,2)</f>
        <v>ENV A SOUFFLET</v>
      </c>
      <c r="C41" s="68" t="str">
        <f>VLOOKUP(A41,BASE!A43:F373,6)</f>
        <v>SEPIETER</v>
      </c>
      <c r="D41" s="68">
        <v>10</v>
      </c>
      <c r="E41" s="49"/>
      <c r="F41" s="49"/>
      <c r="G41" s="69">
        <f t="shared" si="0"/>
        <v>10</v>
      </c>
    </row>
    <row r="42" spans="1:7" x14ac:dyDescent="0.25">
      <c r="A42" s="55">
        <v>100026</v>
      </c>
      <c r="B42" s="68" t="str">
        <f>VLOOKUP(A42,BASE!A44:B374,2)</f>
        <v>AGRAFES SP19 1/4 5000        BOSTITCH</v>
      </c>
      <c r="C42" s="68" t="str">
        <f>VLOOKUP(A42,BASE!A44:F374,6)</f>
        <v>ALTER BURO</v>
      </c>
      <c r="D42" s="68">
        <v>10</v>
      </c>
      <c r="E42" s="49"/>
      <c r="F42" s="49"/>
      <c r="G42" s="69">
        <f t="shared" si="0"/>
        <v>10</v>
      </c>
    </row>
    <row r="43" spans="1:7" x14ac:dyDescent="0.25">
      <c r="A43" s="55">
        <v>100363</v>
      </c>
      <c r="B43" s="68" t="str">
        <f>VLOOKUP(A43,BASE!A45:B375,2)</f>
        <v>CARTON MOUSSE</v>
      </c>
      <c r="C43" s="68">
        <f>VLOOKUP(A43,BASE!A45:F375,6)</f>
        <v>0</v>
      </c>
      <c r="D43" s="68">
        <v>10</v>
      </c>
      <c r="E43" s="49"/>
      <c r="F43" s="49"/>
      <c r="G43" s="69">
        <f t="shared" si="0"/>
        <v>10</v>
      </c>
    </row>
    <row r="44" spans="1:7" x14ac:dyDescent="0.25">
      <c r="A44" s="55">
        <v>100611</v>
      </c>
      <c r="B44" s="68" t="str">
        <f>VLOOKUP(A44,BASE!A46:B376,2)</f>
        <v>GOMME MARS PLASTIC COMBI         STAEDTLER</v>
      </c>
      <c r="C44" s="68" t="str">
        <f>VLOOKUP(A44,BASE!A46:F376,6)</f>
        <v>ALTER BURO</v>
      </c>
      <c r="D44" s="68">
        <v>10</v>
      </c>
      <c r="E44" s="49"/>
      <c r="F44" s="49"/>
      <c r="G44" s="69">
        <f t="shared" si="0"/>
        <v>10</v>
      </c>
    </row>
    <row r="45" spans="1:7" x14ac:dyDescent="0.25">
      <c r="A45" s="54">
        <v>101111</v>
      </c>
      <c r="B45" s="68" t="str">
        <f>VLOOKUP(A45,BASE!A47:B377,2)</f>
        <v>PINCE AGRAFEUSE BB</v>
      </c>
      <c r="C45" s="68" t="str">
        <f>VLOOKUP(A45,BASE!A47:F377,6)</f>
        <v>ALTER BURO</v>
      </c>
      <c r="D45" s="68">
        <v>10</v>
      </c>
      <c r="E45" s="49"/>
      <c r="F45" s="49"/>
      <c r="G45" s="69">
        <f t="shared" si="0"/>
        <v>10</v>
      </c>
    </row>
    <row r="46" spans="1:7" x14ac:dyDescent="0.25">
      <c r="A46" s="54">
        <v>101120</v>
      </c>
      <c r="B46" s="68" t="str">
        <f>VLOOKUP(A46,BASE!A48:B378,2)</f>
        <v>PINCE AGRAFEUSE RAPID</v>
      </c>
      <c r="C46" s="68" t="str">
        <f>VLOOKUP(A46,BASE!A48:F378,6)</f>
        <v>ALTER BURO</v>
      </c>
      <c r="D46" s="68">
        <v>10</v>
      </c>
      <c r="E46" s="49"/>
      <c r="F46" s="49"/>
      <c r="G46" s="69">
        <f t="shared" si="0"/>
        <v>10</v>
      </c>
    </row>
    <row r="47" spans="1:7" x14ac:dyDescent="0.25">
      <c r="A47" s="55">
        <v>101621</v>
      </c>
      <c r="B47" s="68" t="str">
        <f>VLOOKUP(A47,BASE!A49:B379,2)</f>
        <v>OTE AGRAFES</v>
      </c>
      <c r="C47" s="68" t="str">
        <f>VLOOKUP(A47,BASE!A49:F379,6)</f>
        <v>ALTER BURO</v>
      </c>
      <c r="D47" s="68">
        <v>10</v>
      </c>
      <c r="E47" s="49"/>
      <c r="F47" s="49"/>
      <c r="G47" s="69">
        <f t="shared" si="0"/>
        <v>10</v>
      </c>
    </row>
    <row r="48" spans="1:7" x14ac:dyDescent="0.25">
      <c r="A48" s="54">
        <v>101712</v>
      </c>
      <c r="B48" s="68" t="str">
        <f>VLOOKUP(A48,BASE!A50:B380,2)</f>
        <v>BOITE D'AGRAFES POUR AGRAFEUSE A+B</v>
      </c>
      <c r="C48" s="68" t="str">
        <f>VLOOKUP(A48,BASE!A50:F380,6)</f>
        <v>ALTER BURO</v>
      </c>
      <c r="D48" s="68">
        <v>10</v>
      </c>
      <c r="E48" s="49"/>
      <c r="F48" s="49"/>
      <c r="G48" s="69">
        <f t="shared" si="0"/>
        <v>10</v>
      </c>
    </row>
    <row r="49" spans="1:7" x14ac:dyDescent="0.25">
      <c r="A49" s="55">
        <v>101712</v>
      </c>
      <c r="B49" s="68" t="str">
        <f>VLOOKUP(A49,BASE!A51:B381,2)</f>
        <v>BOITE D'AGRAFES POUR AGRAFEUSE A+B</v>
      </c>
      <c r="C49" s="68" t="str">
        <f>VLOOKUP(A49,BASE!A51:F381,6)</f>
        <v>ALTER BURO</v>
      </c>
      <c r="D49" s="68">
        <v>10</v>
      </c>
      <c r="E49" s="49"/>
      <c r="F49" s="49"/>
      <c r="G49" s="69">
        <f t="shared" si="0"/>
        <v>10</v>
      </c>
    </row>
    <row r="50" spans="1:7" x14ac:dyDescent="0.25">
      <c r="A50" s="54">
        <v>101729</v>
      </c>
      <c r="B50" s="68" t="str">
        <f>VLOOKUP(A50,BASE!A52:B382,2)</f>
        <v>AGRAFES TOT</v>
      </c>
      <c r="C50" s="68">
        <f>VLOOKUP(A50,BASE!A52:F382,6)</f>
        <v>0</v>
      </c>
      <c r="D50" s="68">
        <v>10</v>
      </c>
      <c r="E50" s="49"/>
      <c r="F50" s="49"/>
      <c r="G50" s="69">
        <f t="shared" si="0"/>
        <v>10</v>
      </c>
    </row>
    <row r="51" spans="1:7" x14ac:dyDescent="0.25">
      <c r="A51" s="55">
        <v>102114</v>
      </c>
      <c r="B51" s="68" t="str">
        <f>VLOOKUP(A51,BASE!A53:B383,2)</f>
        <v>BTE 1000TROMBONES CHEVRON 25mm</v>
      </c>
      <c r="C51" s="68" t="str">
        <f>VLOOKUP(A51,BASE!A53:F383,6)</f>
        <v>ALTER BURO</v>
      </c>
      <c r="D51" s="68">
        <v>10</v>
      </c>
      <c r="E51" s="49"/>
      <c r="F51" s="49"/>
      <c r="G51" s="69">
        <f t="shared" si="0"/>
        <v>10</v>
      </c>
    </row>
    <row r="52" spans="1:7" x14ac:dyDescent="0.25">
      <c r="A52" s="55">
        <v>102116</v>
      </c>
      <c r="B52" s="68" t="str">
        <f>VLOOKUP(A52,BASE!A54:B384,2)</f>
        <v>BTE 1000TROMBONES CHEVRON 32mm</v>
      </c>
      <c r="C52" s="68" t="str">
        <f>VLOOKUP(A52,BASE!A54:F384,6)</f>
        <v>ALTER BURO</v>
      </c>
      <c r="D52" s="68">
        <v>10</v>
      </c>
      <c r="E52" s="49"/>
      <c r="F52" s="49"/>
      <c r="G52" s="69">
        <f t="shared" si="0"/>
        <v>10</v>
      </c>
    </row>
    <row r="53" spans="1:7" x14ac:dyDescent="0.25">
      <c r="A53" s="55">
        <v>102121</v>
      </c>
      <c r="B53" s="68" t="str">
        <f>VLOOKUP(A53,BASE!A55:B385,2)</f>
        <v>BTE 100 ATTACHES GEANTES 32x40</v>
      </c>
      <c r="C53" s="68" t="str">
        <f>VLOOKUP(A53,BASE!A55:F385,6)</f>
        <v>ALTER BURO</v>
      </c>
      <c r="D53" s="68">
        <v>10</v>
      </c>
      <c r="E53" s="49"/>
      <c r="F53" s="49"/>
      <c r="G53" s="69">
        <f t="shared" si="0"/>
        <v>10</v>
      </c>
    </row>
    <row r="54" spans="1:7" x14ac:dyDescent="0.25">
      <c r="A54" s="55">
        <v>102122</v>
      </c>
      <c r="B54" s="68" t="str">
        <f>VLOOKUP(A54,BASE!A56:B386,2)</f>
        <v>BTE 100 ATTACHES GEANTES 47x53</v>
      </c>
      <c r="C54" s="68" t="str">
        <f>VLOOKUP(A54,BASE!A56:F386,6)</f>
        <v>ALTER BURO</v>
      </c>
      <c r="D54" s="68">
        <v>10</v>
      </c>
      <c r="E54" s="49"/>
      <c r="F54" s="49"/>
      <c r="G54" s="69">
        <f t="shared" si="0"/>
        <v>10</v>
      </c>
    </row>
    <row r="55" spans="1:7" x14ac:dyDescent="0.25">
      <c r="A55" s="55">
        <v>102131</v>
      </c>
      <c r="B55" s="68" t="str">
        <f>VLOOKUP(A55,BASE!A57:B387,2)</f>
        <v>BTE 100 TROMBONES ONDULES 50mm</v>
      </c>
      <c r="C55" s="68" t="str">
        <f>VLOOKUP(A55,BASE!A57:F387,6)</f>
        <v>ALTER BURO</v>
      </c>
      <c r="D55" s="68">
        <v>10</v>
      </c>
      <c r="E55" s="49"/>
      <c r="F55" s="49"/>
      <c r="G55" s="69">
        <f t="shared" si="0"/>
        <v>10</v>
      </c>
    </row>
    <row r="56" spans="1:7" x14ac:dyDescent="0.25">
      <c r="A56" s="55">
        <v>102132</v>
      </c>
      <c r="B56" s="68" t="str">
        <f>VLOOKUP(A56,BASE!A58:B388,2)</f>
        <v>BTE 100 TROMBONES ONDULES 77mm</v>
      </c>
      <c r="C56" s="68" t="str">
        <f>VLOOKUP(A56,BASE!A58:F388,6)</f>
        <v>ALTER BURO</v>
      </c>
      <c r="D56" s="68">
        <v>10</v>
      </c>
      <c r="E56" s="49"/>
      <c r="F56" s="49"/>
      <c r="G56" s="69">
        <f t="shared" si="0"/>
        <v>10</v>
      </c>
    </row>
    <row r="57" spans="1:7" x14ac:dyDescent="0.25">
      <c r="A57" s="55">
        <v>102221</v>
      </c>
      <c r="B57" s="68" t="str">
        <f>VLOOKUP(A57,BASE!A59:B389,2)</f>
        <v>BTE 500 EPING.TETE TRIANG.30mm</v>
      </c>
      <c r="C57" s="68" t="str">
        <f>VLOOKUP(A57,BASE!A59:F389,6)</f>
        <v>ALTER BURO</v>
      </c>
      <c r="D57" s="68">
        <v>10</v>
      </c>
      <c r="E57" s="49"/>
      <c r="F57" s="49"/>
      <c r="G57" s="69">
        <f t="shared" si="0"/>
        <v>10</v>
      </c>
    </row>
    <row r="58" spans="1:7" x14ac:dyDescent="0.25">
      <c r="A58" s="55">
        <v>102411</v>
      </c>
      <c r="B58" s="68" t="str">
        <f>VLOOKUP(A58,BASE!A60:B390,2)</f>
        <v>BOITE 100 PUNAISES 3 POINTES</v>
      </c>
      <c r="C58" s="68" t="str">
        <f>VLOOKUP(A58,BASE!A60:F390,6)</f>
        <v>ALTER BURO</v>
      </c>
      <c r="D58" s="68">
        <v>10</v>
      </c>
      <c r="E58" s="49"/>
      <c r="F58" s="49"/>
      <c r="G58" s="69">
        <f t="shared" si="0"/>
        <v>10</v>
      </c>
    </row>
    <row r="59" spans="1:7" x14ac:dyDescent="0.25">
      <c r="A59" s="55">
        <v>102421</v>
      </c>
      <c r="B59" s="68" t="str">
        <f>VLOOKUP(A59,BASE!A61:B391,2)</f>
        <v>BTE 100 PUNAISES ORDIN. N. 2</v>
      </c>
      <c r="C59" s="68" t="str">
        <f>VLOOKUP(A59,BASE!A61:F391,6)</f>
        <v>ALTER BURO</v>
      </c>
      <c r="D59" s="68">
        <v>10</v>
      </c>
      <c r="E59" s="49"/>
      <c r="F59" s="49"/>
      <c r="G59" s="69">
        <f t="shared" si="0"/>
        <v>10</v>
      </c>
    </row>
    <row r="60" spans="1:7" x14ac:dyDescent="0.25">
      <c r="A60" s="55">
        <v>102516</v>
      </c>
      <c r="B60" s="68" t="str">
        <f>VLOOKUP(A60,BASE!A62:B392,2)</f>
        <v>DOUZ. PINCE DOUBLE CLIP 19mm</v>
      </c>
      <c r="C60" s="68" t="str">
        <f>VLOOKUP(A60,BASE!A62:F392,6)</f>
        <v>ALTER BURO</v>
      </c>
      <c r="D60" s="68">
        <v>10</v>
      </c>
      <c r="E60" s="49"/>
      <c r="F60" s="49"/>
      <c r="G60" s="69">
        <f t="shared" si="0"/>
        <v>10</v>
      </c>
    </row>
    <row r="61" spans="1:7" x14ac:dyDescent="0.25">
      <c r="A61" s="55">
        <v>102517</v>
      </c>
      <c r="B61" s="68" t="str">
        <f>VLOOKUP(A61,BASE!A63:B393,2)</f>
        <v>DOUZ. PINCE DOUBLE CLIP 24mm</v>
      </c>
      <c r="C61" s="68" t="str">
        <f>VLOOKUP(A61,BASE!A63:F393,6)</f>
        <v>ALTER BURO</v>
      </c>
      <c r="D61" s="68">
        <v>10</v>
      </c>
      <c r="E61" s="49"/>
      <c r="F61" s="49"/>
      <c r="G61" s="69">
        <f t="shared" si="0"/>
        <v>10</v>
      </c>
    </row>
    <row r="62" spans="1:7" x14ac:dyDescent="0.25">
      <c r="A62" s="55">
        <v>102518</v>
      </c>
      <c r="B62" s="68" t="str">
        <f>VLOOKUP(A62,BASE!A64:B394,2)</f>
        <v>DOUZ. PINCE DOUBLE CLIP 32mm</v>
      </c>
      <c r="C62" s="68" t="str">
        <f>VLOOKUP(A62,BASE!A64:F394,6)</f>
        <v>ALTER BURO</v>
      </c>
      <c r="D62" s="68">
        <v>10</v>
      </c>
      <c r="E62" s="49"/>
      <c r="F62" s="49"/>
      <c r="G62" s="69">
        <f t="shared" si="0"/>
        <v>10</v>
      </c>
    </row>
    <row r="63" spans="1:7" x14ac:dyDescent="0.25">
      <c r="A63" s="55">
        <v>102519</v>
      </c>
      <c r="B63" s="68" t="str">
        <f>VLOOKUP(A63,BASE!A65:B395,2)</f>
        <v>DOUZ. PINCE DOUBLE CLIP 41mm</v>
      </c>
      <c r="C63" s="68" t="str">
        <f>VLOOKUP(A63,BASE!A65:F395,6)</f>
        <v>ALTER BURO</v>
      </c>
      <c r="D63" s="68">
        <v>10</v>
      </c>
      <c r="E63" s="49"/>
      <c r="F63" s="49"/>
      <c r="G63" s="69">
        <f t="shared" si="0"/>
        <v>10</v>
      </c>
    </row>
    <row r="64" spans="1:7" x14ac:dyDescent="0.25">
      <c r="A64" s="55">
        <v>102520</v>
      </c>
      <c r="B64" s="68" t="str">
        <f>VLOOKUP(A64,BASE!A66:B396,2)</f>
        <v>DOUZ. PINCE DOUBLE CLIP 51mm</v>
      </c>
      <c r="C64" s="68" t="str">
        <f>VLOOKUP(A64,BASE!A66:F396,6)</f>
        <v>ALTER BURO</v>
      </c>
      <c r="D64" s="68">
        <v>10</v>
      </c>
      <c r="E64" s="49"/>
      <c r="F64" s="49"/>
      <c r="G64" s="69">
        <f t="shared" si="0"/>
        <v>10</v>
      </c>
    </row>
    <row r="65" spans="1:7" x14ac:dyDescent="0.25">
      <c r="A65" s="55">
        <v>102724</v>
      </c>
      <c r="B65" s="68" t="str">
        <f>VLOOKUP(A65,BASE!A67:B397,2)</f>
        <v>BTE 100GR BRACELETS FIL 180mm    CAOUTCHOUC</v>
      </c>
      <c r="C65" s="68" t="str">
        <f>VLOOKUP(A65,BASE!A67:F397,6)</f>
        <v>ALTER BURO</v>
      </c>
      <c r="D65" s="68">
        <v>10</v>
      </c>
      <c r="E65" s="49"/>
      <c r="F65" s="49"/>
      <c r="G65" s="69">
        <f t="shared" si="0"/>
        <v>10</v>
      </c>
    </row>
    <row r="66" spans="1:7" x14ac:dyDescent="0.25">
      <c r="A66" s="55">
        <v>102755</v>
      </c>
      <c r="B66" s="68" t="str">
        <f>VLOOKUP(A66,BASE!A68:B398,2)</f>
        <v>BTE 100G BRACELET 120x10         BANDE CAOUTCHOUC</v>
      </c>
      <c r="C66" s="68" t="str">
        <f>VLOOKUP(A66,BASE!A68:F398,6)</f>
        <v>ALTER BURO</v>
      </c>
      <c r="D66" s="68">
        <v>10</v>
      </c>
      <c r="E66" s="49"/>
      <c r="F66" s="49"/>
      <c r="G66" s="69">
        <f t="shared" si="0"/>
        <v>10</v>
      </c>
    </row>
    <row r="67" spans="1:7" x14ac:dyDescent="0.25">
      <c r="A67" s="55">
        <v>102757</v>
      </c>
      <c r="B67" s="68" t="str">
        <f>VLOOKUP(A67,BASE!A69:B399,2)</f>
        <v>BTE 100G BRACELET 180x15         BANDE CAOUTCHOUC</v>
      </c>
      <c r="C67" s="68" t="str">
        <f>VLOOKUP(A67,BASE!A69:F399,6)</f>
        <v>ALTER BURO</v>
      </c>
      <c r="D67" s="68">
        <v>10</v>
      </c>
      <c r="E67" s="49"/>
      <c r="F67" s="49"/>
      <c r="G67" s="69">
        <f t="shared" ref="G67:G130" si="1">((D67+E67)-F67)</f>
        <v>10</v>
      </c>
    </row>
    <row r="68" spans="1:7" x14ac:dyDescent="0.25">
      <c r="A68" s="55">
        <v>102813</v>
      </c>
      <c r="B68" s="68" t="str">
        <f>VLOOKUP(A68,BASE!A70:B400,2)</f>
        <v>DOUZ.DOIGTIERS CAOUTC.MODELE 0</v>
      </c>
      <c r="C68" s="68" t="str">
        <f>VLOOKUP(A68,BASE!A70:F400,6)</f>
        <v>ALTER BURO</v>
      </c>
      <c r="D68" s="68">
        <v>10</v>
      </c>
      <c r="E68" s="49"/>
      <c r="F68" s="49"/>
      <c r="G68" s="69">
        <f t="shared" si="1"/>
        <v>10</v>
      </c>
    </row>
    <row r="69" spans="1:7" x14ac:dyDescent="0.25">
      <c r="A69" s="55">
        <v>104301</v>
      </c>
      <c r="B69" s="68" t="str">
        <f>VLOOKUP(A69,BASE!A71:B401,2)</f>
        <v>LOUPE DIAMETRE 75mm</v>
      </c>
      <c r="C69" s="68" t="str">
        <f>VLOOKUP(A69,BASE!A71:F401,6)</f>
        <v>ALTER BURO</v>
      </c>
      <c r="D69" s="68">
        <v>10</v>
      </c>
      <c r="E69" s="49"/>
      <c r="F69" s="49"/>
      <c r="G69" s="69">
        <f t="shared" si="1"/>
        <v>10</v>
      </c>
    </row>
    <row r="70" spans="1:7" x14ac:dyDescent="0.25">
      <c r="A70" s="55">
        <v>105211</v>
      </c>
      <c r="B70" s="68" t="str">
        <f>VLOOKUP(A70,BASE!A72:B402,2)</f>
        <v>CUTTER PLASTIQUE 9mm (0139)</v>
      </c>
      <c r="C70" s="68" t="str">
        <f>VLOOKUP(A70,BASE!A72:F402,6)</f>
        <v>ALTER BURO</v>
      </c>
      <c r="D70" s="68">
        <v>10</v>
      </c>
      <c r="E70" s="49"/>
      <c r="F70" s="49"/>
      <c r="G70" s="69">
        <f t="shared" si="1"/>
        <v>10</v>
      </c>
    </row>
    <row r="71" spans="1:7" x14ac:dyDescent="0.25">
      <c r="A71" s="55">
        <v>105221</v>
      </c>
      <c r="B71" s="68" t="str">
        <f>VLOOKUP(A71,BASE!A73:B403,2)</f>
        <v>ETUI 10 LAMES CUTTER  9mm</v>
      </c>
      <c r="C71" s="68" t="str">
        <f>VLOOKUP(A71,BASE!A73:F403,6)</f>
        <v>ALTER BURO</v>
      </c>
      <c r="D71" s="68">
        <v>10</v>
      </c>
      <c r="E71" s="49"/>
      <c r="F71" s="49"/>
      <c r="G71" s="69">
        <f t="shared" si="1"/>
        <v>10</v>
      </c>
    </row>
    <row r="72" spans="1:7" x14ac:dyDescent="0.25">
      <c r="A72" s="55">
        <v>105222</v>
      </c>
      <c r="B72" s="68" t="str">
        <f>VLOOKUP(A72,BASE!A74:B404,2)</f>
        <v>ETUI 10 LAMES CUTTER 18mm</v>
      </c>
      <c r="C72" s="68" t="str">
        <f>VLOOKUP(A72,BASE!A74:F404,6)</f>
        <v>ALTER BURO</v>
      </c>
      <c r="D72" s="68">
        <v>10</v>
      </c>
      <c r="E72" s="49"/>
      <c r="F72" s="49"/>
      <c r="G72" s="69">
        <f t="shared" si="1"/>
        <v>10</v>
      </c>
    </row>
    <row r="73" spans="1:7" x14ac:dyDescent="0.25">
      <c r="A73" s="55">
        <v>105311</v>
      </c>
      <c r="B73" s="68" t="str">
        <f>VLOOKUP(A73,BASE!A75:B405,2)</f>
        <v>CUTTER PLASTIQUE 18mm (0139)</v>
      </c>
      <c r="C73" s="68" t="str">
        <f>VLOOKUP(A73,BASE!A75:F405,6)</f>
        <v>ALTER BURO</v>
      </c>
      <c r="D73" s="68">
        <v>10</v>
      </c>
      <c r="E73" s="49"/>
      <c r="F73" s="49"/>
      <c r="G73" s="69">
        <f t="shared" si="1"/>
        <v>10</v>
      </c>
    </row>
    <row r="74" spans="1:7" x14ac:dyDescent="0.25">
      <c r="A74" s="55">
        <v>107133</v>
      </c>
      <c r="B74" s="68" t="str">
        <f>VLOOKUP(A74,BASE!A76:B406,2)</f>
        <v>STYLO CORRECT.SHAKE N SQUEEZE   PTE FINE METAL</v>
      </c>
      <c r="C74" s="68" t="str">
        <f>VLOOKUP(A74,BASE!A76:F406,6)</f>
        <v>ALTER BURO</v>
      </c>
      <c r="D74" s="68">
        <v>10</v>
      </c>
      <c r="E74" s="49"/>
      <c r="F74" s="49"/>
      <c r="G74" s="69">
        <f t="shared" si="1"/>
        <v>10</v>
      </c>
    </row>
    <row r="75" spans="1:7" x14ac:dyDescent="0.25">
      <c r="A75" s="55">
        <v>107204</v>
      </c>
      <c r="B75" s="68" t="str">
        <f>VLOOKUP(A75,BASE!A77:B407,2)</f>
        <v>FLACON CORRECTEUR RAPID TIPPEX   APPLICATEUR MOUSSE 20ml</v>
      </c>
      <c r="C75" s="68" t="str">
        <f>VLOOKUP(A75,BASE!A77:F407,6)</f>
        <v>ALTER BURO</v>
      </c>
      <c r="D75" s="68">
        <v>10</v>
      </c>
      <c r="E75" s="49"/>
      <c r="F75" s="49"/>
      <c r="G75" s="69">
        <f t="shared" si="1"/>
        <v>10</v>
      </c>
    </row>
    <row r="76" spans="1:7" x14ac:dyDescent="0.25">
      <c r="A76" s="55">
        <v>107505</v>
      </c>
      <c r="B76" s="68" t="str">
        <f>VLOOKUP(A76,BASE!A78:B408,2)</f>
        <v>MINI POCKET MOUSE TIPP-EX 6mm</v>
      </c>
      <c r="C76" s="68" t="str">
        <f>VLOOKUP(A76,BASE!A78:F408,6)</f>
        <v>ALTER BURO</v>
      </c>
      <c r="D76" s="68">
        <v>10</v>
      </c>
      <c r="E76" s="49"/>
      <c r="F76" s="49"/>
      <c r="G76" s="69">
        <f t="shared" si="1"/>
        <v>10</v>
      </c>
    </row>
    <row r="77" spans="1:7" x14ac:dyDescent="0.25">
      <c r="A77" s="55">
        <v>109601</v>
      </c>
      <c r="B77" s="68" t="str">
        <f>VLOOKUP(A77,BASE!A79:B409,2)</f>
        <v>GOMME MARS PLASTIC 526-50</v>
      </c>
      <c r="C77" s="68" t="str">
        <f>VLOOKUP(A77,BASE!A79:F409,6)</f>
        <v>ALTER BURO</v>
      </c>
      <c r="D77" s="68">
        <v>10</v>
      </c>
      <c r="E77" s="49"/>
      <c r="F77" s="49"/>
      <c r="G77" s="69">
        <f t="shared" si="1"/>
        <v>10</v>
      </c>
    </row>
    <row r="78" spans="1:7" x14ac:dyDescent="0.25">
      <c r="A78" s="55">
        <v>110106</v>
      </c>
      <c r="B78" s="68" t="str">
        <f>VLOOKUP(A78,BASE!A80:B410,2)</f>
        <v>BTE 12 PORTE-MINES 0.7mm BIC     MATIC TRANSL. COL. ASS.</v>
      </c>
      <c r="C78" s="68" t="str">
        <f>VLOOKUP(A78,BASE!A80:F410,6)</f>
        <v>ALTER BURO</v>
      </c>
      <c r="D78" s="68">
        <v>10</v>
      </c>
      <c r="E78" s="49"/>
      <c r="F78" s="49"/>
      <c r="G78" s="69">
        <f t="shared" si="1"/>
        <v>10</v>
      </c>
    </row>
    <row r="79" spans="1:7" x14ac:dyDescent="0.25">
      <c r="A79" s="55">
        <v>110292</v>
      </c>
      <c r="B79" s="68" t="str">
        <f>VLOOKUP(A79,BASE!A81:B411,2)</f>
        <v>BTE 12 CRAYONS PAPIER HB 0290</v>
      </c>
      <c r="C79" s="68" t="str">
        <f>VLOOKUP(A79,BASE!A81:F411,6)</f>
        <v>ALTER BURO</v>
      </c>
      <c r="D79" s="68">
        <v>10</v>
      </c>
      <c r="E79" s="49"/>
      <c r="F79" s="49"/>
      <c r="G79" s="69">
        <f t="shared" si="1"/>
        <v>10</v>
      </c>
    </row>
    <row r="80" spans="1:7" x14ac:dyDescent="0.25">
      <c r="A80" s="55">
        <v>110293</v>
      </c>
      <c r="B80" s="68" t="str">
        <f>VLOOKUP(A80,BASE!A82:B412,2)</f>
        <v>CRAYON GRIS</v>
      </c>
      <c r="C80" s="68" t="str">
        <f>VLOOKUP(A80,BASE!A82:F412,6)</f>
        <v>ALTER BURO</v>
      </c>
      <c r="D80" s="68">
        <v>10</v>
      </c>
      <c r="E80" s="49"/>
      <c r="F80" s="49"/>
      <c r="G80" s="69">
        <f t="shared" si="1"/>
        <v>10</v>
      </c>
    </row>
    <row r="81" spans="1:7" x14ac:dyDescent="0.25">
      <c r="A81" s="55">
        <v>110411</v>
      </c>
      <c r="B81" s="68" t="str">
        <f>VLOOKUP(A81,BASE!A83:B413,2)</f>
        <v>BOITE 100 CRAIES BLANCHES</v>
      </c>
      <c r="C81" s="68" t="str">
        <f>VLOOKUP(A81,BASE!A83:F413,6)</f>
        <v>ALTER BURO</v>
      </c>
      <c r="D81" s="68">
        <v>10</v>
      </c>
      <c r="E81" s="49"/>
      <c r="F81" s="49"/>
      <c r="G81" s="69">
        <f t="shared" si="1"/>
        <v>10</v>
      </c>
    </row>
    <row r="82" spans="1:7" x14ac:dyDescent="0.25">
      <c r="A82" s="55">
        <v>110412</v>
      </c>
      <c r="B82" s="68" t="str">
        <f>VLOOKUP(A82,BASE!A84:B414,2)</f>
        <v>BOITE 100 CRAIES COUL. ASS.</v>
      </c>
      <c r="C82" s="68" t="str">
        <f>VLOOKUP(A82,BASE!A84:F414,6)</f>
        <v>ALTER BURO</v>
      </c>
      <c r="D82" s="68">
        <v>10</v>
      </c>
      <c r="E82" s="49"/>
      <c r="F82" s="49"/>
      <c r="G82" s="69">
        <f t="shared" si="1"/>
        <v>10</v>
      </c>
    </row>
    <row r="83" spans="1:7" x14ac:dyDescent="0.25">
      <c r="A83" s="55">
        <v>110501</v>
      </c>
      <c r="B83" s="68" t="str">
        <f>VLOOKUP(A83,BASE!A85:B415,2)</f>
        <v>EFFACEUR FEUTRE P/TABLEAU        A CRAIE</v>
      </c>
      <c r="C83" s="68" t="str">
        <f>VLOOKUP(A83,BASE!A85:F415,6)</f>
        <v>ALTER BURO</v>
      </c>
      <c r="D83" s="68">
        <v>10</v>
      </c>
      <c r="E83" s="49"/>
      <c r="F83" s="49"/>
      <c r="G83" s="69">
        <f t="shared" si="1"/>
        <v>10</v>
      </c>
    </row>
    <row r="84" spans="1:7" x14ac:dyDescent="0.25">
      <c r="A84" s="55">
        <v>111101</v>
      </c>
      <c r="B84" s="68" t="str">
        <f>VLOOKUP(A84,BASE!A86:B416,2)</f>
        <v>BIC CRISTAL P.M. BLEU</v>
      </c>
      <c r="C84" s="68" t="str">
        <f>VLOOKUP(A84,BASE!A86:F416,6)</f>
        <v>ALTER BURO</v>
      </c>
      <c r="D84" s="68">
        <v>10</v>
      </c>
      <c r="E84" s="49"/>
      <c r="F84" s="49"/>
      <c r="G84" s="69">
        <f t="shared" si="1"/>
        <v>10</v>
      </c>
    </row>
    <row r="85" spans="1:7" x14ac:dyDescent="0.25">
      <c r="A85" s="55">
        <v>111102</v>
      </c>
      <c r="B85" s="68" t="str">
        <f>VLOOKUP(A85,BASE!A87:B417,2)</f>
        <v>BIC CRISTAL P.M. NOIR</v>
      </c>
      <c r="C85" s="68" t="str">
        <f>VLOOKUP(A85,BASE!A87:F417,6)</f>
        <v>ALTER BURO</v>
      </c>
      <c r="D85" s="68">
        <v>10</v>
      </c>
      <c r="E85" s="49"/>
      <c r="F85" s="49"/>
      <c r="G85" s="69">
        <f t="shared" si="1"/>
        <v>10</v>
      </c>
    </row>
    <row r="86" spans="1:7" x14ac:dyDescent="0.25">
      <c r="A86" s="55">
        <v>111103</v>
      </c>
      <c r="B86" s="68" t="str">
        <f>VLOOKUP(A86,BASE!A88:B418,2)</f>
        <v>BIC CRISTAL P.M. ROUGE</v>
      </c>
      <c r="C86" s="68" t="str">
        <f>VLOOKUP(A86,BASE!A88:F418,6)</f>
        <v>ALTER BURO</v>
      </c>
      <c r="D86" s="68">
        <v>10</v>
      </c>
      <c r="E86" s="49"/>
      <c r="F86" s="49"/>
      <c r="G86" s="69">
        <f t="shared" si="1"/>
        <v>10</v>
      </c>
    </row>
    <row r="87" spans="1:7" x14ac:dyDescent="0.25">
      <c r="A87" s="55">
        <v>111104</v>
      </c>
      <c r="B87" s="68" t="str">
        <f>VLOOKUP(A87,BASE!A89:B419,2)</f>
        <v>BIC CRISTAL P.M. VERT</v>
      </c>
      <c r="C87" s="68" t="str">
        <f>VLOOKUP(A87,BASE!A89:F419,6)</f>
        <v>ALTER BURO</v>
      </c>
      <c r="D87" s="68">
        <v>10</v>
      </c>
      <c r="E87" s="49"/>
      <c r="F87" s="49"/>
      <c r="G87" s="69">
        <f t="shared" si="1"/>
        <v>10</v>
      </c>
    </row>
    <row r="88" spans="1:7" x14ac:dyDescent="0.25">
      <c r="A88" s="55">
        <v>111180</v>
      </c>
      <c r="B88" s="68" t="str">
        <f>VLOOKUP(A88,BASE!A90:B420,2)</f>
        <v>PAPERMATE BLEU</v>
      </c>
      <c r="C88" s="68" t="str">
        <f>VLOOKUP(A88,BASE!A90:F420,6)</f>
        <v>ALTER BURO</v>
      </c>
      <c r="D88" s="68">
        <v>10</v>
      </c>
      <c r="E88" s="49"/>
      <c r="F88" s="49"/>
      <c r="G88" s="69">
        <f t="shared" si="1"/>
        <v>10</v>
      </c>
    </row>
    <row r="89" spans="1:7" x14ac:dyDescent="0.25">
      <c r="A89" s="55">
        <v>111181</v>
      </c>
      <c r="B89" s="68" t="str">
        <f>VLOOKUP(A89,BASE!A91:B421,2)</f>
        <v>PAPERMATE NOIR</v>
      </c>
      <c r="C89" s="68" t="str">
        <f>VLOOKUP(A89,BASE!A91:F421,6)</f>
        <v>ALTER BURO</v>
      </c>
      <c r="D89" s="68">
        <v>10</v>
      </c>
      <c r="E89" s="49"/>
      <c r="F89" s="49"/>
      <c r="G89" s="69">
        <f t="shared" si="1"/>
        <v>10</v>
      </c>
    </row>
    <row r="90" spans="1:7" x14ac:dyDescent="0.25">
      <c r="A90" s="55">
        <v>111201</v>
      </c>
      <c r="B90" s="68" t="str">
        <f>VLOOKUP(A90,BASE!A92:B422,2)</f>
        <v>BIC ORANGE P.F. BLEU</v>
      </c>
      <c r="C90" s="68" t="str">
        <f>VLOOKUP(A90,BASE!A92:F422,6)</f>
        <v>ALTER BURO</v>
      </c>
      <c r="D90" s="68">
        <v>10</v>
      </c>
      <c r="E90" s="49"/>
      <c r="F90" s="49"/>
      <c r="G90" s="69">
        <f t="shared" si="1"/>
        <v>10</v>
      </c>
    </row>
    <row r="91" spans="1:7" x14ac:dyDescent="0.25">
      <c r="A91" s="55">
        <v>111202</v>
      </c>
      <c r="B91" s="68" t="str">
        <f>VLOOKUP(A91,BASE!A93:B423,2)</f>
        <v>BIC ORANGE P.F. NOIR</v>
      </c>
      <c r="C91" s="68" t="str">
        <f>VLOOKUP(A91,BASE!A93:F423,6)</f>
        <v>ALTER BURO</v>
      </c>
      <c r="D91" s="68">
        <v>10</v>
      </c>
      <c r="E91" s="49"/>
      <c r="F91" s="49"/>
      <c r="G91" s="69">
        <f t="shared" si="1"/>
        <v>10</v>
      </c>
    </row>
    <row r="92" spans="1:7" x14ac:dyDescent="0.25">
      <c r="A92" s="55">
        <v>111501</v>
      </c>
      <c r="B92" s="68" t="str">
        <f>VLOOKUP(A92,BASE!A94:B424,2)</f>
        <v>BIC M10 RETRACTABLE P.M. BLEU</v>
      </c>
      <c r="C92" s="68" t="str">
        <f>VLOOKUP(A92,BASE!A94:F424,6)</f>
        <v>ALTER BURO</v>
      </c>
      <c r="D92" s="68">
        <v>10</v>
      </c>
      <c r="E92" s="49"/>
      <c r="F92" s="49"/>
      <c r="G92" s="69">
        <f t="shared" si="1"/>
        <v>10</v>
      </c>
    </row>
    <row r="93" spans="1:7" x14ac:dyDescent="0.25">
      <c r="A93" s="55">
        <v>111502</v>
      </c>
      <c r="B93" s="68" t="str">
        <f>VLOOKUP(A93,BASE!A95:B425,2)</f>
        <v>BIC M10 RETRACTABLE P.M. NOIR</v>
      </c>
      <c r="C93" s="68" t="str">
        <f>VLOOKUP(A93,BASE!A95:F425,6)</f>
        <v>ALTER BURO</v>
      </c>
      <c r="D93" s="68">
        <v>10</v>
      </c>
      <c r="E93" s="49"/>
      <c r="F93" s="49"/>
      <c r="G93" s="69">
        <f t="shared" si="1"/>
        <v>10</v>
      </c>
    </row>
    <row r="94" spans="1:7" x14ac:dyDescent="0.25">
      <c r="A94" s="55">
        <v>111503</v>
      </c>
      <c r="B94" s="68" t="str">
        <f>VLOOKUP(A94,BASE!A96:B426,2)</f>
        <v>BIC M10 RETRACTABLE P.M. ROUGE</v>
      </c>
      <c r="C94" s="68" t="str">
        <f>VLOOKUP(A94,BASE!A96:F426,6)</f>
        <v>ALTER BURO</v>
      </c>
      <c r="D94" s="68">
        <v>10</v>
      </c>
      <c r="E94" s="49"/>
      <c r="F94" s="49"/>
      <c r="G94" s="69">
        <f t="shared" si="1"/>
        <v>10</v>
      </c>
    </row>
    <row r="95" spans="1:7" x14ac:dyDescent="0.25">
      <c r="A95" s="55">
        <v>111504</v>
      </c>
      <c r="B95" s="68" t="str">
        <f>VLOOKUP(A95,BASE!A97:B427,2)</f>
        <v>BIC M10 RETRACTABLE P.M. VERT</v>
      </c>
      <c r="C95" s="68" t="str">
        <f>VLOOKUP(A95,BASE!A97:F427,6)</f>
        <v>ALTER BURO</v>
      </c>
      <c r="D95" s="68">
        <v>10</v>
      </c>
      <c r="E95" s="49"/>
      <c r="F95" s="49"/>
      <c r="G95" s="69">
        <f t="shared" si="1"/>
        <v>10</v>
      </c>
    </row>
    <row r="96" spans="1:7" x14ac:dyDescent="0.25">
      <c r="A96" s="55">
        <v>112712</v>
      </c>
      <c r="B96" s="68" t="str">
        <f>VLOOKUP(A96,BASE!A98:B428,2)</f>
        <v>STYLO BILLE S/SOCLE R.982 NOIR   AVEC CHAINETTE</v>
      </c>
      <c r="C96" s="68" t="str">
        <f>VLOOKUP(A96,BASE!A98:F428,6)</f>
        <v>ALTER BURO</v>
      </c>
      <c r="D96" s="68">
        <v>10</v>
      </c>
      <c r="E96" s="49"/>
      <c r="F96" s="49"/>
      <c r="G96" s="69">
        <f t="shared" si="1"/>
        <v>10</v>
      </c>
    </row>
    <row r="97" spans="1:7" x14ac:dyDescent="0.25">
      <c r="A97" s="55">
        <v>113232</v>
      </c>
      <c r="B97" s="68" t="str">
        <f>VLOOKUP(A97,BASE!A99:B429,2)</f>
        <v>RECH.BILLE INTERNATIONAL NOIR    METAL P.M.</v>
      </c>
      <c r="C97" s="68" t="str">
        <f>VLOOKUP(A97,BASE!A99:F429,6)</f>
        <v>ALTER BURO</v>
      </c>
      <c r="D97" s="68">
        <v>10</v>
      </c>
      <c r="E97" s="49"/>
      <c r="F97" s="49"/>
      <c r="G97" s="69">
        <f t="shared" si="1"/>
        <v>10</v>
      </c>
    </row>
    <row r="98" spans="1:7" x14ac:dyDescent="0.25">
      <c r="A98" s="55">
        <v>117291</v>
      </c>
      <c r="B98" s="68" t="str">
        <f>VLOOKUP(A98,BASE!A100:B430,2)</f>
        <v>STYLO FEUTRE V SIGNPEN NOIR      SW-VSP</v>
      </c>
      <c r="C98" s="68" t="str">
        <f>VLOOKUP(A98,BASE!A100:F430,6)</f>
        <v>ALTER BURO</v>
      </c>
      <c r="D98" s="68">
        <v>10</v>
      </c>
      <c r="E98" s="49"/>
      <c r="F98" s="49"/>
      <c r="G98" s="69">
        <f t="shared" si="1"/>
        <v>10</v>
      </c>
    </row>
    <row r="99" spans="1:7" x14ac:dyDescent="0.25">
      <c r="A99" s="55">
        <v>117292</v>
      </c>
      <c r="B99" s="68" t="str">
        <f>VLOOKUP(A99,BASE!A101:B431,2)</f>
        <v>STYLO FEUTRE V SIGNPEN BLEU      SW-VSP</v>
      </c>
      <c r="C99" s="68" t="str">
        <f>VLOOKUP(A99,BASE!A101:F431,6)</f>
        <v>ALTER BURO</v>
      </c>
      <c r="D99" s="68">
        <v>10</v>
      </c>
      <c r="E99" s="49"/>
      <c r="F99" s="49"/>
      <c r="G99" s="69">
        <f t="shared" si="1"/>
        <v>10</v>
      </c>
    </row>
    <row r="100" spans="1:7" x14ac:dyDescent="0.25">
      <c r="A100" s="55">
        <v>117300</v>
      </c>
      <c r="B100" s="68" t="str">
        <f>VLOOKUP(A100,BASE!A102:B432,2)</f>
        <v>ROLLER VISION ELITE UB205 NOIR   ECRITURE FINE 0,3MM</v>
      </c>
      <c r="C100" s="68" t="str">
        <f>VLOOKUP(A100,BASE!A102:F432,6)</f>
        <v>ALTER BURO</v>
      </c>
      <c r="D100" s="68">
        <v>10</v>
      </c>
      <c r="E100" s="49"/>
      <c r="F100" s="49"/>
      <c r="G100" s="69">
        <f t="shared" si="1"/>
        <v>10</v>
      </c>
    </row>
    <row r="101" spans="1:7" x14ac:dyDescent="0.25">
      <c r="A101" s="55">
        <v>117302</v>
      </c>
      <c r="B101" s="68" t="str">
        <f>VLOOKUP(A101,BASE!A103:B433,2)</f>
        <v>ROLLER VISION ELITE UB205 BLEU   ECRITURE FINE 0,3MM</v>
      </c>
      <c r="C101" s="68" t="str">
        <f>VLOOKUP(A101,BASE!A103:F433,6)</f>
        <v>ALTER BURO</v>
      </c>
      <c r="D101" s="68">
        <v>10</v>
      </c>
      <c r="E101" s="49"/>
      <c r="F101" s="49"/>
      <c r="G101" s="69">
        <f t="shared" si="1"/>
        <v>10</v>
      </c>
    </row>
    <row r="102" spans="1:7" x14ac:dyDescent="0.25">
      <c r="A102" s="55">
        <v>118121</v>
      </c>
      <c r="B102" s="68" t="str">
        <f>VLOOKUP(A102,BASE!A104:B434,2)</f>
        <v>STYLO FEUTRE TEMPO NYLON BLEU</v>
      </c>
      <c r="C102" s="68" t="str">
        <f>VLOOKUP(A102,BASE!A104:F434,6)</f>
        <v>ALTER BURO</v>
      </c>
      <c r="D102" s="68">
        <v>10</v>
      </c>
      <c r="E102" s="49"/>
      <c r="F102" s="49"/>
      <c r="G102" s="69">
        <f t="shared" si="1"/>
        <v>10</v>
      </c>
    </row>
    <row r="103" spans="1:7" x14ac:dyDescent="0.25">
      <c r="A103" s="55">
        <v>118122</v>
      </c>
      <c r="B103" s="68" t="str">
        <f>VLOOKUP(A103,BASE!A105:B435,2)</f>
        <v>STYLO FEUTRE TEMPO NYLON NOIR</v>
      </c>
      <c r="C103" s="68" t="str">
        <f>VLOOKUP(A103,BASE!A105:F435,6)</f>
        <v>ALTER BURO</v>
      </c>
      <c r="D103" s="68">
        <v>10</v>
      </c>
      <c r="E103" s="49"/>
      <c r="F103" s="49"/>
      <c r="G103" s="69">
        <f t="shared" si="1"/>
        <v>10</v>
      </c>
    </row>
    <row r="104" spans="1:7" x14ac:dyDescent="0.25">
      <c r="A104" s="55">
        <v>118240</v>
      </c>
      <c r="B104" s="68" t="str">
        <f>VLOOKUP(A104,BASE!A106:B436,2)</f>
        <v>FEUTRE STYLIST 188 P.M BLEU</v>
      </c>
      <c r="C104" s="68" t="str">
        <f>VLOOKUP(A104,BASE!A106:F436,6)</f>
        <v>ALTER BURO</v>
      </c>
      <c r="D104" s="68">
        <v>10</v>
      </c>
      <c r="E104" s="49"/>
      <c r="F104" s="49"/>
      <c r="G104" s="69">
        <f t="shared" si="1"/>
        <v>10</v>
      </c>
    </row>
    <row r="105" spans="1:7" x14ac:dyDescent="0.25">
      <c r="A105" s="55">
        <v>118241</v>
      </c>
      <c r="B105" s="68" t="str">
        <f>VLOOKUP(A105,BASE!A107:B437,2)</f>
        <v>FEUTRE STYLIST 188 P.M NOIR</v>
      </c>
      <c r="C105" s="68" t="str">
        <f>VLOOKUP(A105,BASE!A107:F437,6)</f>
        <v>ALTER BURO</v>
      </c>
      <c r="D105" s="68">
        <v>10</v>
      </c>
      <c r="E105" s="49"/>
      <c r="F105" s="49"/>
      <c r="G105" s="69">
        <f t="shared" si="1"/>
        <v>10</v>
      </c>
    </row>
    <row r="106" spans="1:7" x14ac:dyDescent="0.25">
      <c r="A106" s="55">
        <v>118242</v>
      </c>
      <c r="B106" s="68" t="str">
        <f>VLOOKUP(A106,BASE!A108:B438,2)</f>
        <v>FEUTRE STYLIST 188 P.M ROUGE</v>
      </c>
      <c r="C106" s="68" t="str">
        <f>VLOOKUP(A106,BASE!A108:F438,6)</f>
        <v>ALTER BURO</v>
      </c>
      <c r="D106" s="68">
        <v>10</v>
      </c>
      <c r="E106" s="49"/>
      <c r="F106" s="49"/>
      <c r="G106" s="69">
        <f t="shared" si="1"/>
        <v>10</v>
      </c>
    </row>
    <row r="107" spans="1:7" x14ac:dyDescent="0.25">
      <c r="A107" s="55">
        <v>118243</v>
      </c>
      <c r="B107" s="68" t="str">
        <f>VLOOKUP(A107,BASE!A109:B439,2)</f>
        <v>FEUTRE STYLIST 188 P.M VERT</v>
      </c>
      <c r="C107" s="68" t="str">
        <f>VLOOKUP(A107,BASE!A109:F439,6)</f>
        <v>ALTER BURO</v>
      </c>
      <c r="D107" s="68">
        <v>10</v>
      </c>
      <c r="E107" s="49"/>
      <c r="F107" s="49"/>
      <c r="G107" s="69">
        <f t="shared" si="1"/>
        <v>10</v>
      </c>
    </row>
    <row r="108" spans="1:7" x14ac:dyDescent="0.25">
      <c r="A108" s="55">
        <v>119176</v>
      </c>
      <c r="B108" s="68" t="str">
        <f>VLOOKUP(A108,BASE!A110:B440,2)</f>
        <v>UNI BALL VISION ELITE 0,6 MM BLEU</v>
      </c>
      <c r="C108" s="68">
        <f>VLOOKUP(A108,BASE!A110:F440,6)</f>
        <v>0</v>
      </c>
      <c r="D108" s="68">
        <v>10</v>
      </c>
      <c r="E108" s="49"/>
      <c r="F108" s="49"/>
      <c r="G108" s="69">
        <f t="shared" si="1"/>
        <v>10</v>
      </c>
    </row>
    <row r="109" spans="1:7" x14ac:dyDescent="0.25">
      <c r="A109" s="55">
        <v>119177</v>
      </c>
      <c r="B109" s="68" t="str">
        <f>VLOOKUP(A109,BASE!A111:B441,2)</f>
        <v>UNI BALL VISION ELITE 0,6 MM NOIR</v>
      </c>
      <c r="C109" s="68">
        <f>VLOOKUP(A109,BASE!A111:F441,6)</f>
        <v>0</v>
      </c>
      <c r="D109" s="68">
        <v>10</v>
      </c>
      <c r="E109" s="49"/>
      <c r="F109" s="49"/>
      <c r="G109" s="69">
        <f t="shared" si="1"/>
        <v>10</v>
      </c>
    </row>
    <row r="110" spans="1:7" x14ac:dyDescent="0.25">
      <c r="A110" s="55">
        <v>119191</v>
      </c>
      <c r="B110" s="68" t="str">
        <f>VLOOKUP(A110,BASE!A112:B442,2)</f>
        <v>ROLLER V-BALL 07 BLEU(TRAIT 05   BL-VB7</v>
      </c>
      <c r="C110" s="68" t="str">
        <f>VLOOKUP(A110,BASE!A112:F442,6)</f>
        <v>ALTER BURO</v>
      </c>
      <c r="D110" s="68">
        <v>10</v>
      </c>
      <c r="E110" s="49"/>
      <c r="F110" s="49"/>
      <c r="G110" s="69">
        <f t="shared" si="1"/>
        <v>10</v>
      </c>
    </row>
    <row r="111" spans="1:7" x14ac:dyDescent="0.25">
      <c r="A111" s="55">
        <v>119192</v>
      </c>
      <c r="B111" s="68" t="str">
        <f>VLOOKUP(A111,BASE!A113:B443,2)</f>
        <v>ROLLER V-BALL 07 NOIR(TRAIT 05   BL-VB7</v>
      </c>
      <c r="C111" s="68" t="str">
        <f>VLOOKUP(A111,BASE!A113:F443,6)</f>
        <v>ALTER BURO</v>
      </c>
      <c r="D111" s="68">
        <v>10</v>
      </c>
      <c r="E111" s="49"/>
      <c r="F111" s="49"/>
      <c r="G111" s="69">
        <f t="shared" si="1"/>
        <v>10</v>
      </c>
    </row>
    <row r="112" spans="1:7" x14ac:dyDescent="0.25">
      <c r="A112" s="55">
        <v>119193</v>
      </c>
      <c r="B112" s="68" t="str">
        <f>VLOOKUP(A112,BASE!A114:B444,2)</f>
        <v>ROLLER V-BALL 07 ROUGE(TRAIT05   BL-VB7</v>
      </c>
      <c r="C112" s="68" t="str">
        <f>VLOOKUP(A112,BASE!A114:F444,6)</f>
        <v>ALTER BURO</v>
      </c>
      <c r="D112" s="68">
        <v>10</v>
      </c>
      <c r="E112" s="49"/>
      <c r="F112" s="49"/>
      <c r="G112" s="69">
        <f t="shared" si="1"/>
        <v>10</v>
      </c>
    </row>
    <row r="113" spans="1:7" x14ac:dyDescent="0.25">
      <c r="A113" s="55">
        <v>120204</v>
      </c>
      <c r="B113" s="68" t="str">
        <f>VLOOKUP(A113,BASE!A115:B445,2)</f>
        <v>A+B MARQU. PERMANENT PTE OGIVE   VERT</v>
      </c>
      <c r="C113" s="68" t="str">
        <f>VLOOKUP(A113,BASE!A115:F445,6)</f>
        <v>ALTER BURO</v>
      </c>
      <c r="D113" s="68">
        <v>10</v>
      </c>
      <c r="E113" s="49"/>
      <c r="F113" s="49"/>
      <c r="G113" s="69">
        <f t="shared" si="1"/>
        <v>10</v>
      </c>
    </row>
    <row r="114" spans="1:7" x14ac:dyDescent="0.25">
      <c r="A114" s="55">
        <v>120225</v>
      </c>
      <c r="B114" s="68" t="str">
        <f>VLOOKUP(A114,BASE!A116:B446,2)</f>
        <v>MARQUEUR PERMANENT POCKET 2000   BLEU PTE OGIVE</v>
      </c>
      <c r="C114" s="68" t="str">
        <f>VLOOKUP(A114,BASE!A116:F446,6)</f>
        <v>ALTER BURO</v>
      </c>
      <c r="D114" s="68">
        <v>10</v>
      </c>
      <c r="E114" s="49"/>
      <c r="F114" s="49"/>
      <c r="G114" s="69">
        <f t="shared" si="1"/>
        <v>10</v>
      </c>
    </row>
    <row r="115" spans="1:7" x14ac:dyDescent="0.25">
      <c r="A115" s="55">
        <v>120226</v>
      </c>
      <c r="B115" s="68" t="str">
        <f>VLOOKUP(A115,BASE!A117:B447,2)</f>
        <v>MARQUEUR PERMANENT POCKET 2000   NOIR PTE OGIVE</v>
      </c>
      <c r="C115" s="68" t="str">
        <f>VLOOKUP(A115,BASE!A117:F447,6)</f>
        <v>ALTER BURO</v>
      </c>
      <c r="D115" s="68">
        <v>10</v>
      </c>
      <c r="E115" s="49"/>
      <c r="F115" s="49"/>
      <c r="G115" s="69">
        <f t="shared" si="1"/>
        <v>10</v>
      </c>
    </row>
    <row r="116" spans="1:7" x14ac:dyDescent="0.25">
      <c r="A116" s="55">
        <v>120227</v>
      </c>
      <c r="B116" s="68" t="str">
        <f>VLOOKUP(A116,BASE!A118:B448,2)</f>
        <v>MARQUEUR PERMANENT POCHET 2000   ROUGE PTE OGIVE</v>
      </c>
      <c r="C116" s="68" t="str">
        <f>VLOOKUP(A116,BASE!A118:F448,6)</f>
        <v>ALTER BURO</v>
      </c>
      <c r="D116" s="68">
        <v>10</v>
      </c>
      <c r="E116" s="49"/>
      <c r="F116" s="49"/>
      <c r="G116" s="69">
        <f t="shared" si="1"/>
        <v>10</v>
      </c>
    </row>
    <row r="117" spans="1:7" x14ac:dyDescent="0.25">
      <c r="A117" s="55">
        <v>120481</v>
      </c>
      <c r="B117" s="68" t="str">
        <f>VLOOKUP(A117,BASE!A119:B449,2)</f>
        <v>FEUTRE VELLEDA 1741 BLEU PTE     OGIVE MOYENNE</v>
      </c>
      <c r="C117" s="68" t="str">
        <f>VLOOKUP(A117,BASE!A119:F449,6)</f>
        <v>ALTER BURO</v>
      </c>
      <c r="D117" s="68">
        <v>10</v>
      </c>
      <c r="E117" s="49"/>
      <c r="F117" s="49"/>
      <c r="G117" s="69">
        <f t="shared" si="1"/>
        <v>10</v>
      </c>
    </row>
    <row r="118" spans="1:7" x14ac:dyDescent="0.25">
      <c r="A118" s="55">
        <v>120482</v>
      </c>
      <c r="B118" s="68" t="str">
        <f>VLOOKUP(A118,BASE!A120:B450,2)</f>
        <v>FEUTRE VELLEDA 1741 NOIR PTE     OGIVE MOYENNE</v>
      </c>
      <c r="C118" s="68" t="str">
        <f>VLOOKUP(A118,BASE!A120:F450,6)</f>
        <v>ALTER BURO</v>
      </c>
      <c r="D118" s="68">
        <v>10</v>
      </c>
      <c r="E118" s="49"/>
      <c r="F118" s="49"/>
      <c r="G118" s="69">
        <f t="shared" si="1"/>
        <v>10</v>
      </c>
    </row>
    <row r="119" spans="1:7" x14ac:dyDescent="0.25">
      <c r="A119" s="55">
        <v>120483</v>
      </c>
      <c r="B119" s="68" t="str">
        <f>VLOOKUP(A119,BASE!A121:B451,2)</f>
        <v>FEUTRE VELLEDA 1741 ROUGE PTE    OGIVE MOYENNE</v>
      </c>
      <c r="C119" s="68" t="str">
        <f>VLOOKUP(A119,BASE!A121:F451,6)</f>
        <v>ALTER BURO</v>
      </c>
      <c r="D119" s="68">
        <v>10</v>
      </c>
      <c r="E119" s="49"/>
      <c r="F119" s="49"/>
      <c r="G119" s="69">
        <f t="shared" si="1"/>
        <v>10</v>
      </c>
    </row>
    <row r="120" spans="1:7" x14ac:dyDescent="0.25">
      <c r="A120" s="55">
        <v>120484</v>
      </c>
      <c r="B120" s="68" t="str">
        <f>VLOOKUP(A120,BASE!A122:B452,2)</f>
        <v>FEUTRE VELLEDA 1741 VERT PTE     OGIVE MOYENNE</v>
      </c>
      <c r="C120" s="68" t="str">
        <f>VLOOKUP(A120,BASE!A122:F452,6)</f>
        <v>ALTER BURO</v>
      </c>
      <c r="D120" s="68">
        <v>10</v>
      </c>
      <c r="E120" s="49"/>
      <c r="F120" s="49"/>
      <c r="G120" s="69">
        <f t="shared" si="1"/>
        <v>10</v>
      </c>
    </row>
    <row r="121" spans="1:7" x14ac:dyDescent="0.25">
      <c r="A121" s="55">
        <v>120521</v>
      </c>
      <c r="B121" s="68" t="str">
        <f>VLOOKUP(A121,BASE!A123:B453,2)</f>
        <v>SURLIGNEUR STABILO BOSS BLEU</v>
      </c>
      <c r="C121" s="68" t="str">
        <f>VLOOKUP(A121,BASE!A123:F453,6)</f>
        <v>ALTER BURO</v>
      </c>
      <c r="D121" s="68">
        <v>10</v>
      </c>
      <c r="E121" s="49"/>
      <c r="F121" s="49"/>
      <c r="G121" s="69">
        <f t="shared" si="1"/>
        <v>10</v>
      </c>
    </row>
    <row r="122" spans="1:7" x14ac:dyDescent="0.25">
      <c r="A122" s="55">
        <v>120524</v>
      </c>
      <c r="B122" s="68" t="str">
        <f>VLOOKUP(A122,BASE!A124:B454,2)</f>
        <v>SURLIGNEUR STABILO BOSS VERT</v>
      </c>
      <c r="C122" s="68" t="str">
        <f>VLOOKUP(A122,BASE!A124:F454,6)</f>
        <v>ALTER BURO</v>
      </c>
      <c r="D122" s="68">
        <v>10</v>
      </c>
      <c r="E122" s="49"/>
      <c r="F122" s="49"/>
      <c r="G122" s="69">
        <f t="shared" si="1"/>
        <v>10</v>
      </c>
    </row>
    <row r="123" spans="1:7" x14ac:dyDescent="0.25">
      <c r="A123" s="55">
        <v>120525</v>
      </c>
      <c r="B123" s="68" t="str">
        <f>VLOOKUP(A123,BASE!A125:B455,2)</f>
        <v>SURLIGNEUR STABILO BOSS JAUNE</v>
      </c>
      <c r="C123" s="68" t="str">
        <f>VLOOKUP(A123,BASE!A125:F455,6)</f>
        <v>ALTER BURO</v>
      </c>
      <c r="D123" s="68">
        <v>10</v>
      </c>
      <c r="E123" s="49"/>
      <c r="F123" s="49"/>
      <c r="G123" s="69">
        <f t="shared" si="1"/>
        <v>10</v>
      </c>
    </row>
    <row r="124" spans="1:7" x14ac:dyDescent="0.25">
      <c r="A124" s="55">
        <v>120526</v>
      </c>
      <c r="B124" s="68" t="str">
        <f>VLOOKUP(A124,BASE!A126:B456,2)</f>
        <v>SURLIGNEUR STABILO BOSS ORANGE</v>
      </c>
      <c r="C124" s="68" t="str">
        <f>VLOOKUP(A124,BASE!A126:F456,6)</f>
        <v>ALTER BURO</v>
      </c>
      <c r="D124" s="68">
        <v>10</v>
      </c>
      <c r="E124" s="49"/>
      <c r="F124" s="49"/>
      <c r="G124" s="69">
        <f t="shared" si="1"/>
        <v>10</v>
      </c>
    </row>
    <row r="125" spans="1:7" x14ac:dyDescent="0.25">
      <c r="A125" s="55">
        <v>120527</v>
      </c>
      <c r="B125" s="68" t="str">
        <f>VLOOKUP(A125,BASE!A127:B457,2)</f>
        <v>SURLIGNEUR STABILO BOSS ROSE</v>
      </c>
      <c r="C125" s="68" t="str">
        <f>VLOOKUP(A125,BASE!A127:F457,6)</f>
        <v>ALTER BURO</v>
      </c>
      <c r="D125" s="68">
        <v>10</v>
      </c>
      <c r="E125" s="49"/>
      <c r="F125" s="49"/>
      <c r="G125" s="69">
        <f t="shared" si="1"/>
        <v>10</v>
      </c>
    </row>
    <row r="126" spans="1:7" x14ac:dyDescent="0.25">
      <c r="A126" s="55">
        <v>120611</v>
      </c>
      <c r="B126" s="68" t="str">
        <f>VLOOKUP(A126,BASE!A128:B458,2)</f>
        <v>MARQUEUR BLANC 100WS POINTE      OGIVE FINE PENTEL</v>
      </c>
      <c r="C126" s="68" t="str">
        <f>VLOOKUP(A126,BASE!A128:F458,6)</f>
        <v>ALTER BURO</v>
      </c>
      <c r="D126" s="68">
        <v>10</v>
      </c>
      <c r="E126" s="49"/>
      <c r="F126" s="49"/>
      <c r="G126" s="69">
        <f t="shared" si="1"/>
        <v>10</v>
      </c>
    </row>
    <row r="127" spans="1:7" x14ac:dyDescent="0.25">
      <c r="A127" s="55">
        <v>121101</v>
      </c>
      <c r="B127" s="68" t="str">
        <f>VLOOKUP(A127,BASE!A129:B459,2)</f>
        <v>RUBAN SCOTCH MAGIC 810 19x33</v>
      </c>
      <c r="C127" s="68" t="str">
        <f>VLOOKUP(A127,BASE!A129:F459,6)</f>
        <v>ALTER BURO</v>
      </c>
      <c r="D127" s="68">
        <v>10</v>
      </c>
      <c r="E127" s="49"/>
      <c r="F127" s="49"/>
      <c r="G127" s="69">
        <f t="shared" si="1"/>
        <v>10</v>
      </c>
    </row>
    <row r="128" spans="1:7" x14ac:dyDescent="0.25">
      <c r="A128" s="55">
        <v>121401</v>
      </c>
      <c r="B128" s="68" t="str">
        <f>VLOOKUP(A128,BASE!A130:B460,2)</f>
        <v>RUBAN SCOTCH TRANSP.550 19x33</v>
      </c>
      <c r="C128" s="68" t="str">
        <f>VLOOKUP(A128,BASE!A130:F460,6)</f>
        <v>ALTER BURO</v>
      </c>
      <c r="D128" s="68">
        <v>10</v>
      </c>
      <c r="E128" s="49"/>
      <c r="F128" s="49"/>
      <c r="G128" s="69">
        <f t="shared" si="1"/>
        <v>10</v>
      </c>
    </row>
    <row r="129" spans="1:7" x14ac:dyDescent="0.25">
      <c r="A129" s="55">
        <v>122601</v>
      </c>
      <c r="B129" s="68" t="str">
        <f>VLOOKUP(A129,BASE!A131:B461,2)</f>
        <v>DEVIDOIR ESCARGOT PREMIUM</v>
      </c>
      <c r="C129" s="68" t="str">
        <f>VLOOKUP(A129,BASE!A131:F461,6)</f>
        <v>ALTER BURO</v>
      </c>
      <c r="D129" s="68">
        <v>10</v>
      </c>
      <c r="E129" s="49"/>
      <c r="F129" s="49"/>
      <c r="G129" s="69">
        <f t="shared" si="1"/>
        <v>10</v>
      </c>
    </row>
    <row r="130" spans="1:7" x14ac:dyDescent="0.25">
      <c r="A130" s="55">
        <v>123011</v>
      </c>
      <c r="B130" s="68" t="str">
        <f>VLOOKUP(A130,BASE!A132:B462,2)</f>
        <v>STICK DE COLLE UHU  8gr</v>
      </c>
      <c r="C130" s="68" t="str">
        <f>VLOOKUP(A130,BASE!A132:F462,6)</f>
        <v>ALTER BURO</v>
      </c>
      <c r="D130" s="68">
        <v>10</v>
      </c>
      <c r="E130" s="49"/>
      <c r="F130" s="49"/>
      <c r="G130" s="69">
        <f t="shared" si="1"/>
        <v>10</v>
      </c>
    </row>
    <row r="131" spans="1:7" x14ac:dyDescent="0.25">
      <c r="A131" s="55">
        <v>123012</v>
      </c>
      <c r="B131" s="68" t="str">
        <f>VLOOKUP(A131,BASE!A133:B463,2)</f>
        <v>STICK DE COLLE UHU 21gr</v>
      </c>
      <c r="C131" s="68" t="str">
        <f>VLOOKUP(A131,BASE!A133:F463,6)</f>
        <v>ALTER BURO</v>
      </c>
      <c r="D131" s="68">
        <v>10</v>
      </c>
      <c r="E131" s="49"/>
      <c r="F131" s="49"/>
      <c r="G131" s="69">
        <f t="shared" ref="G131:G194" si="2">((D131+E131)-F131)</f>
        <v>10</v>
      </c>
    </row>
    <row r="132" spans="1:7" x14ac:dyDescent="0.25">
      <c r="A132" s="55">
        <v>123034</v>
      </c>
      <c r="B132" s="68" t="str">
        <f>VLOOKUP(A132,BASE!A134:B464,2)</f>
        <v>TUBE DE COLLE UNIVERSELLE 30ml  330</v>
      </c>
      <c r="C132" s="68" t="str">
        <f>VLOOKUP(A132,BASE!A134:F464,6)</f>
        <v>ALTER BURO</v>
      </c>
      <c r="D132" s="68">
        <v>10</v>
      </c>
      <c r="E132" s="49"/>
      <c r="F132" s="49"/>
      <c r="G132" s="69">
        <f t="shared" si="2"/>
        <v>10</v>
      </c>
    </row>
    <row r="133" spans="1:7" x14ac:dyDescent="0.25">
      <c r="A133" s="55">
        <v>123042</v>
      </c>
      <c r="B133" s="68" t="str">
        <f>VLOOKUP(A133,BASE!A135:B465,2)</f>
        <v>TUBE DE COLLE SCOTCH NET 30ml    3045D</v>
      </c>
      <c r="C133" s="68" t="str">
        <f>VLOOKUP(A133,BASE!A135:F465,6)</f>
        <v>ALTER BURO</v>
      </c>
      <c r="D133" s="68">
        <v>10</v>
      </c>
      <c r="E133" s="49"/>
      <c r="F133" s="49"/>
      <c r="G133" s="69">
        <f t="shared" si="2"/>
        <v>10</v>
      </c>
    </row>
    <row r="134" spans="1:7" x14ac:dyDescent="0.25">
      <c r="A134" s="60">
        <v>124844</v>
      </c>
      <c r="B134" s="68" t="str">
        <f>VLOOKUP(A134,BASE!A136:B466,2)</f>
        <v>SAC ASPIRATEUR HEPAFLO</v>
      </c>
      <c r="C134" s="68" t="str">
        <f>VLOOKUP(A134,BASE!A136:F466,6)</f>
        <v>LE GOFF</v>
      </c>
      <c r="D134" s="68">
        <v>10</v>
      </c>
      <c r="E134" s="49"/>
      <c r="F134" s="49"/>
      <c r="G134" s="69">
        <f t="shared" si="2"/>
        <v>10</v>
      </c>
    </row>
    <row r="135" spans="1:7" x14ac:dyDescent="0.25">
      <c r="A135" s="55">
        <v>125611</v>
      </c>
      <c r="B135" s="68" t="str">
        <f>VLOOKUP(A135,BASE!A137:B467,2)</f>
        <v>A+B BTE 100FLES ETIQ.63.5x38.1   MULTI-USAGES</v>
      </c>
      <c r="C135" s="68" t="str">
        <f>VLOOKUP(A135,BASE!A137:F467,6)</f>
        <v>ALTER BURO</v>
      </c>
      <c r="D135" s="68">
        <v>10</v>
      </c>
      <c r="E135" s="49"/>
      <c r="F135" s="49"/>
      <c r="G135" s="69">
        <f t="shared" si="2"/>
        <v>10</v>
      </c>
    </row>
    <row r="136" spans="1:7" x14ac:dyDescent="0.25">
      <c r="A136" s="55">
        <v>125703</v>
      </c>
      <c r="B136" s="68" t="str">
        <f>VLOOKUP(A136,BASE!A138:B468,2)</f>
        <v>ETIQUETTE ADRESSE</v>
      </c>
      <c r="C136" s="68" t="str">
        <f>VLOOKUP(A136,BASE!A138:F468,6)</f>
        <v>ALTER BURO</v>
      </c>
      <c r="D136" s="68">
        <v>10</v>
      </c>
      <c r="E136" s="49"/>
      <c r="F136" s="49"/>
      <c r="G136" s="69">
        <f t="shared" si="2"/>
        <v>10</v>
      </c>
    </row>
    <row r="137" spans="1:7" x14ac:dyDescent="0.25">
      <c r="A137" s="55">
        <v>126403</v>
      </c>
      <c r="B137" s="68" t="str">
        <f>VLOOKUP(A137,BASE!A139:B469,2)</f>
        <v>REGLE PLAST. 1 BISEAU 30cm       GRADUEE</v>
      </c>
      <c r="C137" s="68" t="str">
        <f>VLOOKUP(A137,BASE!A139:F469,6)</f>
        <v>ALTER BURO</v>
      </c>
      <c r="D137" s="68">
        <v>10</v>
      </c>
      <c r="E137" s="49"/>
      <c r="F137" s="49"/>
      <c r="G137" s="69">
        <f t="shared" si="2"/>
        <v>10</v>
      </c>
    </row>
    <row r="138" spans="1:7" x14ac:dyDescent="0.25">
      <c r="A138" s="55">
        <v>126404</v>
      </c>
      <c r="B138" s="68" t="str">
        <f>VLOOKUP(A138,BASE!A140:B470,2)</f>
        <v>REGLE PLAST. 1 BISEAU 40cm       GRADUEE</v>
      </c>
      <c r="C138" s="68" t="str">
        <f>VLOOKUP(A138,BASE!A140:F470,6)</f>
        <v>ALTER BURO</v>
      </c>
      <c r="D138" s="68">
        <v>10</v>
      </c>
      <c r="E138" s="49"/>
      <c r="F138" s="49"/>
      <c r="G138" s="69">
        <f t="shared" si="2"/>
        <v>10</v>
      </c>
    </row>
    <row r="139" spans="1:7" x14ac:dyDescent="0.25">
      <c r="A139" s="55">
        <v>127101</v>
      </c>
      <c r="B139" s="68" t="str">
        <f>VLOOKUP(A139,BASE!A141:B471,2)</f>
        <v>TAILLE-CRAYONS ALU 1 USAGE</v>
      </c>
      <c r="C139" s="68" t="str">
        <f>VLOOKUP(A139,BASE!A141:F471,6)</f>
        <v>ALTER BURO</v>
      </c>
      <c r="D139" s="68">
        <v>10</v>
      </c>
      <c r="E139" s="49"/>
      <c r="F139" s="49"/>
      <c r="G139" s="69">
        <f t="shared" si="2"/>
        <v>10</v>
      </c>
    </row>
    <row r="140" spans="1:7" x14ac:dyDescent="0.25">
      <c r="A140" s="55">
        <v>127102</v>
      </c>
      <c r="B140" s="68" t="str">
        <f>VLOOKUP(A140,BASE!A142:B472,2)</f>
        <v>TAILLE-CRAYONS ALU 2 USAGES</v>
      </c>
      <c r="C140" s="68" t="str">
        <f>VLOOKUP(A140,BASE!A142:F472,6)</f>
        <v>ALTER BURO</v>
      </c>
      <c r="D140" s="68">
        <v>10</v>
      </c>
      <c r="E140" s="49"/>
      <c r="F140" s="49"/>
      <c r="G140" s="69">
        <f t="shared" si="2"/>
        <v>10</v>
      </c>
    </row>
    <row r="141" spans="1:7" x14ac:dyDescent="0.25">
      <c r="A141" s="55">
        <v>127212</v>
      </c>
      <c r="B141" s="68" t="str">
        <f>VLOOKUP(A141,BASE!A143:B473,2)</f>
        <v>TAILLE CRAYONS 2 USAGES A        RESERVOIR</v>
      </c>
      <c r="C141" s="68" t="str">
        <f>VLOOKUP(A141,BASE!A143:F473,6)</f>
        <v>ALTER BURO</v>
      </c>
      <c r="D141" s="68">
        <v>10</v>
      </c>
      <c r="E141" s="49"/>
      <c r="F141" s="49"/>
      <c r="G141" s="69">
        <f t="shared" si="2"/>
        <v>10</v>
      </c>
    </row>
    <row r="142" spans="1:7" x14ac:dyDescent="0.25">
      <c r="A142" s="60">
        <v>130500</v>
      </c>
      <c r="B142" s="68" t="str">
        <f>VLOOKUP(A142,BASE!A144:B474,2)</f>
        <v>PRODUITS VAISSELLE</v>
      </c>
      <c r="C142" s="68" t="str">
        <f>VLOOKUP(A142,BASE!A144:F474,6)</f>
        <v>DEVLAEMYNCK</v>
      </c>
      <c r="D142" s="68">
        <v>10</v>
      </c>
      <c r="E142" s="49"/>
      <c r="F142" s="49"/>
      <c r="G142" s="69">
        <f t="shared" si="2"/>
        <v>10</v>
      </c>
    </row>
    <row r="143" spans="1:7" x14ac:dyDescent="0.25">
      <c r="A143" s="55">
        <v>132451</v>
      </c>
      <c r="B143" s="68" t="str">
        <f>VLOOKUP(A143,BASE!A145:B475,2)</f>
        <v>A+B PERFORATEUR 4 TROUS          (20FLES)</v>
      </c>
      <c r="C143" s="68" t="str">
        <f>VLOOKUP(A143,BASE!A145:F475,6)</f>
        <v>ALTER BURO</v>
      </c>
      <c r="D143" s="68">
        <v>10</v>
      </c>
      <c r="E143" s="49"/>
      <c r="F143" s="49"/>
      <c r="G143" s="69">
        <f t="shared" si="2"/>
        <v>10</v>
      </c>
    </row>
    <row r="144" spans="1:7" x14ac:dyDescent="0.25">
      <c r="A144" s="55">
        <v>136833</v>
      </c>
      <c r="B144" s="68" t="str">
        <f>VLOOKUP(A144,BASE!A146:B476,2)</f>
        <v>FICHIER ROTATIF 500F.56x102mm    TUBE METAL</v>
      </c>
      <c r="C144" s="68" t="str">
        <f>VLOOKUP(A144,BASE!A146:F476,6)</f>
        <v>ALTER BURO</v>
      </c>
      <c r="D144" s="68">
        <v>10</v>
      </c>
      <c r="E144" s="49"/>
      <c r="F144" s="49"/>
      <c r="G144" s="69">
        <f t="shared" si="2"/>
        <v>10</v>
      </c>
    </row>
    <row r="145" spans="1:7" x14ac:dyDescent="0.25">
      <c r="A145" s="55">
        <v>200252</v>
      </c>
      <c r="B145" s="68" t="str">
        <f>VLOOKUP(A145,BASE!A147:B477,2)</f>
        <v>BOITE DE TRANSFERT</v>
      </c>
      <c r="C145" s="68">
        <f>VLOOKUP(A145,BASE!A147:F477,6)</f>
        <v>0</v>
      </c>
      <c r="D145" s="68">
        <v>10</v>
      </c>
      <c r="E145" s="49"/>
      <c r="F145" s="49"/>
      <c r="G145" s="69">
        <f t="shared" si="2"/>
        <v>10</v>
      </c>
    </row>
    <row r="146" spans="1:7" x14ac:dyDescent="0.25">
      <c r="A146" s="55">
        <v>200253</v>
      </c>
      <c r="B146" s="68" t="str">
        <f>VLOOKUP(A146,BASE!A148:B478,2)</f>
        <v>BTE 100 POCH.PLAST.PERF.LISSE    9/100è A4 11 TROUS</v>
      </c>
      <c r="C146" s="68" t="str">
        <f>VLOOKUP(A146,BASE!A148:F478,6)</f>
        <v>ALTER BURO</v>
      </c>
      <c r="D146" s="68">
        <v>10</v>
      </c>
      <c r="E146" s="49"/>
      <c r="F146" s="49"/>
      <c r="G146" s="69">
        <f t="shared" si="2"/>
        <v>10</v>
      </c>
    </row>
    <row r="147" spans="1:7" x14ac:dyDescent="0.25">
      <c r="A147" s="55">
        <v>200331</v>
      </c>
      <c r="B147" s="68" t="str">
        <f>VLOOKUP(A147,BASE!A149:B479,2)</f>
        <v>SACH.50 POCH.COIN INCOLORE A4    GRAINE POLYPRO 12/100è</v>
      </c>
      <c r="C147" s="68" t="str">
        <f>VLOOKUP(A147,BASE!A149:F479,6)</f>
        <v>ALTER BURO</v>
      </c>
      <c r="D147" s="68">
        <v>10</v>
      </c>
      <c r="E147" s="49"/>
      <c r="F147" s="49"/>
      <c r="G147" s="69">
        <f t="shared" si="2"/>
        <v>10</v>
      </c>
    </row>
    <row r="148" spans="1:7" x14ac:dyDescent="0.25">
      <c r="A148" s="55">
        <v>201950</v>
      </c>
      <c r="B148" s="68" t="str">
        <f>VLOOKUP(A148,BASE!A150:B480,2)</f>
        <v>BTE 100 POCH.COIN INCOLORE PVC   SUPERIEUR</v>
      </c>
      <c r="C148" s="68" t="str">
        <f>VLOOKUP(A148,BASE!A150:F480,6)</f>
        <v>ALTER BURO</v>
      </c>
      <c r="D148" s="68">
        <v>10</v>
      </c>
      <c r="E148" s="49"/>
      <c r="F148" s="49"/>
      <c r="G148" s="69">
        <f t="shared" si="2"/>
        <v>10</v>
      </c>
    </row>
    <row r="149" spans="1:7" x14ac:dyDescent="0.25">
      <c r="A149" s="55">
        <v>202230</v>
      </c>
      <c r="B149" s="68" t="str">
        <f>VLOOKUP(A149,BASE!A151:B481,2)</f>
        <v>CHEMISE A RABAT BLEU</v>
      </c>
      <c r="C149" s="68" t="str">
        <f>VLOOKUP(A149,BASE!A151:F481,6)</f>
        <v>ALTER BURO</v>
      </c>
      <c r="D149" s="68">
        <v>10</v>
      </c>
      <c r="E149" s="49"/>
      <c r="F149" s="49"/>
      <c r="G149" s="69">
        <f t="shared" si="2"/>
        <v>10</v>
      </c>
    </row>
    <row r="150" spans="1:7" x14ac:dyDescent="0.25">
      <c r="A150" s="55">
        <v>202230</v>
      </c>
      <c r="B150" s="68" t="str">
        <f>VLOOKUP(A150,BASE!A152:B482,2)</f>
        <v>CHEMISE A RABAT BLEU</v>
      </c>
      <c r="C150" s="68" t="str">
        <f>VLOOKUP(A150,BASE!A152:F482,6)</f>
        <v>ALTER BURO</v>
      </c>
      <c r="D150" s="68">
        <v>10</v>
      </c>
      <c r="E150" s="49"/>
      <c r="F150" s="49"/>
      <c r="G150" s="69">
        <f t="shared" si="2"/>
        <v>10</v>
      </c>
    </row>
    <row r="151" spans="1:7" x14ac:dyDescent="0.25">
      <c r="A151" s="55">
        <v>202231</v>
      </c>
      <c r="B151" s="68" t="str">
        <f>VLOOKUP(A151,BASE!A153:B483,2)</f>
        <v>PQT 25 CHEMISES 3 RAB.ELAST.     CARTE LUST.EUROFOLIO A4 ASS.</v>
      </c>
      <c r="C151" s="68" t="str">
        <f>VLOOKUP(A151,BASE!A153:F483,6)</f>
        <v>ALTER BURO</v>
      </c>
      <c r="D151" s="68">
        <v>10</v>
      </c>
      <c r="E151" s="49"/>
      <c r="F151" s="49"/>
      <c r="G151" s="69">
        <f t="shared" si="2"/>
        <v>10</v>
      </c>
    </row>
    <row r="152" spans="1:7" x14ac:dyDescent="0.25">
      <c r="A152" s="55">
        <v>202231</v>
      </c>
      <c r="B152" s="68" t="str">
        <f>VLOOKUP(A152,BASE!A154:B484,2)</f>
        <v>PQT 25 CHEMISES 3 RAB.ELAST.     CARTE LUST.EUROFOLIO A4 ASS.</v>
      </c>
      <c r="C152" s="68" t="str">
        <f>VLOOKUP(A152,BASE!A154:F484,6)</f>
        <v>ALTER BURO</v>
      </c>
      <c r="D152" s="68">
        <v>10</v>
      </c>
      <c r="E152" s="49"/>
      <c r="F152" s="49"/>
      <c r="G152" s="69">
        <f t="shared" si="2"/>
        <v>10</v>
      </c>
    </row>
    <row r="153" spans="1:7" x14ac:dyDescent="0.25">
      <c r="A153" s="55">
        <v>202231</v>
      </c>
      <c r="B153" s="68" t="str">
        <f>VLOOKUP(A153,BASE!A155:B485,2)</f>
        <v>PQT 25 CHEMISES 3 RAB.ELAST.     CARTE LUST.EUROFOLIO A4 ASS.</v>
      </c>
      <c r="C153" s="68" t="str">
        <f>VLOOKUP(A153,BASE!A155:F485,6)</f>
        <v>ALTER BURO</v>
      </c>
      <c r="D153" s="68">
        <v>10</v>
      </c>
      <c r="E153" s="49"/>
      <c r="F153" s="49"/>
      <c r="G153" s="69">
        <f t="shared" si="2"/>
        <v>10</v>
      </c>
    </row>
    <row r="154" spans="1:7" x14ac:dyDescent="0.25">
      <c r="A154" s="55">
        <v>202232</v>
      </c>
      <c r="B154" s="68" t="str">
        <f>VLOOKUP(A154,BASE!A156:B486,2)</f>
        <v>CHEMISE A RABAT JAUNE</v>
      </c>
      <c r="C154" s="68" t="str">
        <f>VLOOKUP(A154,BASE!A156:F486,6)</f>
        <v>ALTER BURO</v>
      </c>
      <c r="D154" s="68">
        <v>10</v>
      </c>
      <c r="E154" s="49"/>
      <c r="F154" s="49"/>
      <c r="G154" s="69">
        <f t="shared" si="2"/>
        <v>10</v>
      </c>
    </row>
    <row r="155" spans="1:7" x14ac:dyDescent="0.25">
      <c r="A155" s="55">
        <v>202232</v>
      </c>
      <c r="B155" s="68" t="str">
        <f>VLOOKUP(A155,BASE!A157:B487,2)</f>
        <v>CHEMISE A RABAT JAUNE</v>
      </c>
      <c r="C155" s="68" t="str">
        <f>VLOOKUP(A155,BASE!A157:F487,6)</f>
        <v>ALTER BURO</v>
      </c>
      <c r="D155" s="68">
        <v>10</v>
      </c>
      <c r="E155" s="49"/>
      <c r="F155" s="49"/>
      <c r="G155" s="69">
        <f t="shared" si="2"/>
        <v>10</v>
      </c>
    </row>
    <row r="156" spans="1:7" x14ac:dyDescent="0.25">
      <c r="A156" s="55">
        <v>202233</v>
      </c>
      <c r="B156" s="68" t="str">
        <f>VLOOKUP(A156,BASE!A158:B488,2)</f>
        <v>CHEM.3 RABATS ELAST.EUROFOLIO    MAUVE</v>
      </c>
      <c r="C156" s="68" t="str">
        <f>VLOOKUP(A156,BASE!A158:F488,6)</f>
        <v>ALTER BURO</v>
      </c>
      <c r="D156" s="68">
        <v>10</v>
      </c>
      <c r="E156" s="49"/>
      <c r="F156" s="49"/>
      <c r="G156" s="69">
        <f t="shared" si="2"/>
        <v>10</v>
      </c>
    </row>
    <row r="157" spans="1:7" x14ac:dyDescent="0.25">
      <c r="A157" s="55">
        <v>202233</v>
      </c>
      <c r="B157" s="68" t="str">
        <f>VLOOKUP(A157,BASE!A159:B489,2)</f>
        <v>CHEM.3 RABATS ELAST.EUROFOLIO    MAUVE</v>
      </c>
      <c r="C157" s="68" t="str">
        <f>VLOOKUP(A157,BASE!A159:F489,6)</f>
        <v>ALTER BURO</v>
      </c>
      <c r="D157" s="68">
        <v>10</v>
      </c>
      <c r="E157" s="49"/>
      <c r="F157" s="49"/>
      <c r="G157" s="69">
        <f t="shared" si="2"/>
        <v>10</v>
      </c>
    </row>
    <row r="158" spans="1:7" x14ac:dyDescent="0.25">
      <c r="A158" s="55">
        <v>202235</v>
      </c>
      <c r="B158" s="68" t="str">
        <f>VLOOKUP(A158,BASE!A160:B490,2)</f>
        <v>CHEM.3 RABATS ELAST.EUROFOLIO    ROUGE A4 C.L.</v>
      </c>
      <c r="C158" s="68" t="str">
        <f>VLOOKUP(A158,BASE!A160:F490,6)</f>
        <v>ALTER BURO</v>
      </c>
      <c r="D158" s="68">
        <v>10</v>
      </c>
      <c r="E158" s="49"/>
      <c r="F158" s="49"/>
      <c r="G158" s="69">
        <f t="shared" si="2"/>
        <v>10</v>
      </c>
    </row>
    <row r="159" spans="1:7" x14ac:dyDescent="0.25">
      <c r="A159" s="55">
        <v>202235</v>
      </c>
      <c r="B159" s="68" t="str">
        <f>VLOOKUP(A159,BASE!A161:B491,2)</f>
        <v>CHEM.3 RABATS ELAST.EUROFOLIO    ROUGE A4 C.L.</v>
      </c>
      <c r="C159" s="68" t="str">
        <f>VLOOKUP(A159,BASE!A161:F491,6)</f>
        <v>ALTER BURO</v>
      </c>
      <c r="D159" s="68">
        <v>10</v>
      </c>
      <c r="E159" s="49"/>
      <c r="F159" s="49"/>
      <c r="G159" s="69">
        <f t="shared" si="2"/>
        <v>10</v>
      </c>
    </row>
    <row r="160" spans="1:7" x14ac:dyDescent="0.25">
      <c r="A160" s="55">
        <v>202236</v>
      </c>
      <c r="B160" s="68" t="str">
        <f>VLOOKUP(A160,BASE!A162:B492,2)</f>
        <v>CHEM.3 RAB.+ELAST.+ETIQ.AZUR     C.L. 5/10</v>
      </c>
      <c r="C160" s="68" t="str">
        <f>VLOOKUP(A160,BASE!A162:F492,6)</f>
        <v>ALTER BURO</v>
      </c>
      <c r="D160" s="68">
        <v>10</v>
      </c>
      <c r="E160" s="49"/>
      <c r="F160" s="49"/>
      <c r="G160" s="69">
        <f t="shared" si="2"/>
        <v>10</v>
      </c>
    </row>
    <row r="161" spans="1:7" x14ac:dyDescent="0.25">
      <c r="A161" s="55">
        <v>202239</v>
      </c>
      <c r="B161" s="68" t="str">
        <f>VLOOKUP(A161,BASE!A163:B493,2)</f>
        <v>CHEM.3 RABATS ELAST.EUROFOLIO    GRIS</v>
      </c>
      <c r="C161" s="68" t="str">
        <f>VLOOKUP(A161,BASE!A163:F493,6)</f>
        <v>ALTER BURO</v>
      </c>
      <c r="D161" s="68">
        <v>10</v>
      </c>
      <c r="E161" s="49"/>
      <c r="F161" s="49"/>
      <c r="G161" s="69">
        <f t="shared" si="2"/>
        <v>10</v>
      </c>
    </row>
    <row r="162" spans="1:7" x14ac:dyDescent="0.25">
      <c r="A162" s="55">
        <v>202239</v>
      </c>
      <c r="B162" s="68" t="str">
        <f>VLOOKUP(A162,BASE!A164:B494,2)</f>
        <v>CHEM.3 RABATS ELAST.EUROFOLIO    GRIS</v>
      </c>
      <c r="C162" s="68" t="str">
        <f>VLOOKUP(A162,BASE!A164:F494,6)</f>
        <v>ALTER BURO</v>
      </c>
      <c r="D162" s="68">
        <v>10</v>
      </c>
      <c r="E162" s="49"/>
      <c r="F162" s="49"/>
      <c r="G162" s="69">
        <f t="shared" si="2"/>
        <v>10</v>
      </c>
    </row>
    <row r="163" spans="1:7" x14ac:dyDescent="0.25">
      <c r="A163" s="55">
        <v>202248</v>
      </c>
      <c r="B163" s="68" t="str">
        <f>VLOOKUP(A163,BASE!A165:B495,2)</f>
        <v>CHEM.3 RAB.+ELAST.+ETIQ.ORANGE   C.L. 5/10</v>
      </c>
      <c r="C163" s="68" t="str">
        <f>VLOOKUP(A163,BASE!A165:F495,6)</f>
        <v>ALTER BURO</v>
      </c>
      <c r="D163" s="68">
        <v>10</v>
      </c>
      <c r="E163" s="49"/>
      <c r="F163" s="49"/>
      <c r="G163" s="69">
        <f t="shared" si="2"/>
        <v>10</v>
      </c>
    </row>
    <row r="164" spans="1:7" x14ac:dyDescent="0.25">
      <c r="A164" s="55">
        <v>202845</v>
      </c>
      <c r="B164" s="68" t="str">
        <f>VLOOKUP(A164,BASE!A166:B496,2)</f>
        <v>BTE TRANSFERT NOIR/VERT DOS 90   ANNONAY</v>
      </c>
      <c r="C164" s="68" t="str">
        <f>VLOOKUP(A164,BASE!A166:F496,6)</f>
        <v>ALTER BURO</v>
      </c>
      <c r="D164" s="68">
        <v>10</v>
      </c>
      <c r="E164" s="49"/>
      <c r="F164" s="49"/>
      <c r="G164" s="69">
        <f t="shared" si="2"/>
        <v>10</v>
      </c>
    </row>
    <row r="165" spans="1:7" x14ac:dyDescent="0.25">
      <c r="A165" s="55">
        <v>203101</v>
      </c>
      <c r="B165" s="68" t="str">
        <f>VLOOKUP(A165,BASE!A167:B497,2)</f>
        <v>CHEMISE A SANGLE MARINE DOS      TOILE</v>
      </c>
      <c r="C165" s="68" t="str">
        <f>VLOOKUP(A165,BASE!A167:F497,6)</f>
        <v>ALTER BURO</v>
      </c>
      <c r="D165" s="68">
        <v>10</v>
      </c>
      <c r="E165" s="49"/>
      <c r="F165" s="49"/>
      <c r="G165" s="69">
        <f t="shared" si="2"/>
        <v>10</v>
      </c>
    </row>
    <row r="166" spans="1:7" x14ac:dyDescent="0.25">
      <c r="A166" s="55">
        <v>203105</v>
      </c>
      <c r="B166" s="68" t="str">
        <f>VLOOKUP(A166,BASE!A168:B498,2)</f>
        <v>CHEMISE A SANGLE ORANGE DOS      TOILE</v>
      </c>
      <c r="C166" s="68" t="str">
        <f>VLOOKUP(A166,BASE!A168:F498,6)</f>
        <v>ALTER BURO</v>
      </c>
      <c r="D166" s="68">
        <v>10</v>
      </c>
      <c r="E166" s="49"/>
      <c r="F166" s="49"/>
      <c r="G166" s="69">
        <f t="shared" si="2"/>
        <v>10</v>
      </c>
    </row>
    <row r="167" spans="1:7" x14ac:dyDescent="0.25">
      <c r="A167" s="55">
        <v>203108</v>
      </c>
      <c r="B167" s="68" t="str">
        <f>VLOOKUP(A167,BASE!A169:B499,2)</f>
        <v>CHEMISE A SANGLE GRIS DOS        TOILE</v>
      </c>
      <c r="C167" s="68" t="str">
        <f>VLOOKUP(A167,BASE!A169:F499,6)</f>
        <v>ALTER BURO</v>
      </c>
      <c r="D167" s="68">
        <v>10</v>
      </c>
      <c r="E167" s="49"/>
      <c r="F167" s="49"/>
      <c r="G167" s="69">
        <f t="shared" si="2"/>
        <v>10</v>
      </c>
    </row>
    <row r="168" spans="1:7" x14ac:dyDescent="0.25">
      <c r="A168" s="55">
        <v>203116</v>
      </c>
      <c r="B168" s="68" t="str">
        <f>VLOOKUP(A168,BASE!A170:B500,2)</f>
        <v>CHEMISE A SANGLE BORDEAUX DOS    TOILE</v>
      </c>
      <c r="C168" s="68" t="str">
        <f>VLOOKUP(A168,BASE!A170:F500,6)</f>
        <v>ALTER BURO</v>
      </c>
      <c r="D168" s="68">
        <v>10</v>
      </c>
      <c r="E168" s="49"/>
      <c r="F168" s="49"/>
      <c r="G168" s="69">
        <f t="shared" si="2"/>
        <v>10</v>
      </c>
    </row>
    <row r="169" spans="1:7" x14ac:dyDescent="0.25">
      <c r="A169" s="55">
        <v>203119</v>
      </c>
      <c r="B169" s="68" t="str">
        <f>VLOOKUP(A169,BASE!A171:B501,2)</f>
        <v>CHEMISE A SANGLE VERT FONCE      DOS TOILE</v>
      </c>
      <c r="C169" s="68" t="str">
        <f>VLOOKUP(A169,BASE!A171:F501,6)</f>
        <v>ALTER BURO</v>
      </c>
      <c r="D169" s="68">
        <v>10</v>
      </c>
      <c r="E169" s="49"/>
      <c r="F169" s="49"/>
      <c r="G169" s="69">
        <f t="shared" si="2"/>
        <v>10</v>
      </c>
    </row>
    <row r="170" spans="1:7" x14ac:dyDescent="0.25">
      <c r="A170" s="55">
        <v>204114</v>
      </c>
      <c r="B170" s="68" t="str">
        <f>VLOOKUP(A170,BASE!A172:B502,2)</f>
        <v>A+B LOT 50 BTES ARCHIVE DOS 8    BLANC</v>
      </c>
      <c r="C170" s="68" t="str">
        <f>VLOOKUP(A170,BASE!A172:F502,6)</f>
        <v>ALTER BURO</v>
      </c>
      <c r="D170" s="68">
        <v>10</v>
      </c>
      <c r="E170" s="49"/>
      <c r="F170" s="49"/>
      <c r="G170" s="69">
        <f t="shared" si="2"/>
        <v>10</v>
      </c>
    </row>
    <row r="171" spans="1:7" x14ac:dyDescent="0.25">
      <c r="A171" s="55">
        <v>204115</v>
      </c>
      <c r="B171" s="68" t="str">
        <f>VLOOKUP(A171,BASE!A173:B503,2)</f>
        <v>A+B LOT 50 BTES ARCHIVE DOS 10   BLANC</v>
      </c>
      <c r="C171" s="68" t="str">
        <f>VLOOKUP(A171,BASE!A173:F503,6)</f>
        <v>ALTER BURO</v>
      </c>
      <c r="D171" s="68">
        <v>10</v>
      </c>
      <c r="E171" s="49"/>
      <c r="F171" s="49"/>
      <c r="G171" s="69">
        <f t="shared" si="2"/>
        <v>10</v>
      </c>
    </row>
    <row r="172" spans="1:7" x14ac:dyDescent="0.25">
      <c r="A172" s="55">
        <v>204116</v>
      </c>
      <c r="B172" s="68" t="str">
        <f>VLOOKUP(A172,BASE!A174:B504,2)</f>
        <v>A+B LOT 50 BTES ARCHIVE DOS 15   BLANC</v>
      </c>
      <c r="C172" s="68" t="str">
        <f>VLOOKUP(A172,BASE!A174:F504,6)</f>
        <v>ALTER BURO</v>
      </c>
      <c r="D172" s="68">
        <v>10</v>
      </c>
      <c r="E172" s="49"/>
      <c r="F172" s="49"/>
      <c r="G172" s="69">
        <f t="shared" si="2"/>
        <v>10</v>
      </c>
    </row>
    <row r="173" spans="1:7" x14ac:dyDescent="0.25">
      <c r="A173" s="55">
        <v>204117</v>
      </c>
      <c r="B173" s="68" t="str">
        <f>VLOOKUP(A173,BASE!A175:B505,2)</f>
        <v>A+B LOT 50 BTES ARCHIVE DOS 20   BLANC</v>
      </c>
      <c r="C173" s="68" t="str">
        <f>VLOOKUP(A173,BASE!A175:F505,6)</f>
        <v>ALTER BURO</v>
      </c>
      <c r="D173" s="68">
        <v>10</v>
      </c>
      <c r="E173" s="49"/>
      <c r="F173" s="49"/>
      <c r="G173" s="69">
        <f t="shared" si="2"/>
        <v>10</v>
      </c>
    </row>
    <row r="174" spans="1:7" x14ac:dyDescent="0.25">
      <c r="A174" s="55">
        <v>204173</v>
      </c>
      <c r="B174" s="68" t="str">
        <f>VLOOKUP(A174,BASE!A176:B506,2)</f>
        <v>BTE TRANSFERT 345x258x90 VERT    PASTEL DEGRADEE</v>
      </c>
      <c r="C174" s="68" t="str">
        <f>VLOOKUP(A174,BASE!A176:F506,6)</f>
        <v>ALTER BURO</v>
      </c>
      <c r="D174" s="68">
        <v>10</v>
      </c>
      <c r="E174" s="49"/>
      <c r="F174" s="49"/>
      <c r="G174" s="69">
        <f t="shared" si="2"/>
        <v>10</v>
      </c>
    </row>
    <row r="175" spans="1:7" x14ac:dyDescent="0.25">
      <c r="A175" s="55">
        <v>206401</v>
      </c>
      <c r="B175" s="68" t="str">
        <f>VLOOKUP(A175,BASE!A177:B507,2)</f>
        <v>A+B CLASSEUR LEVIER 8cm BLEU     FONCE</v>
      </c>
      <c r="C175" s="68" t="str">
        <f>VLOOKUP(A175,BASE!A177:F507,6)</f>
        <v>ALTER BURO</v>
      </c>
      <c r="D175" s="68">
        <v>10</v>
      </c>
      <c r="E175" s="49"/>
      <c r="F175" s="49"/>
      <c r="G175" s="69">
        <f t="shared" si="2"/>
        <v>10</v>
      </c>
    </row>
    <row r="176" spans="1:7" x14ac:dyDescent="0.25">
      <c r="A176" s="55">
        <v>206402</v>
      </c>
      <c r="B176" s="68" t="str">
        <f>VLOOKUP(A176,BASE!A178:B508,2)</f>
        <v>CLASSEUR A LEVIER ROUGE</v>
      </c>
      <c r="C176" s="68" t="str">
        <f>VLOOKUP(A176,BASE!A178:F508,6)</f>
        <v>ALTER BURO</v>
      </c>
      <c r="D176" s="68">
        <v>10</v>
      </c>
      <c r="E176" s="49"/>
      <c r="F176" s="49"/>
      <c r="G176" s="69">
        <f t="shared" si="2"/>
        <v>10</v>
      </c>
    </row>
    <row r="177" spans="1:7" x14ac:dyDescent="0.25">
      <c r="A177" s="55">
        <v>206403</v>
      </c>
      <c r="B177" s="68" t="str">
        <f>VLOOKUP(A177,BASE!A179:B509,2)</f>
        <v>A+B CLASSEUR LEVIER 8cm ROUGE</v>
      </c>
      <c r="C177" s="68" t="str">
        <f>VLOOKUP(A177,BASE!A179:F509,6)</f>
        <v>ALTER BURO</v>
      </c>
      <c r="D177" s="68">
        <v>10</v>
      </c>
      <c r="E177" s="49"/>
      <c r="F177" s="49"/>
      <c r="G177" s="69">
        <f t="shared" si="2"/>
        <v>10</v>
      </c>
    </row>
    <row r="178" spans="1:7" x14ac:dyDescent="0.25">
      <c r="A178" s="55">
        <v>206404</v>
      </c>
      <c r="B178" s="68" t="str">
        <f>VLOOKUP(A178,BASE!A180:B510,2)</f>
        <v>A+B CLASSEUR LEVIER 8cm VERT FONCE</v>
      </c>
      <c r="C178" s="68" t="str">
        <f>VLOOKUP(A178,BASE!A180:F510,6)</f>
        <v>ALTER BURO</v>
      </c>
      <c r="D178" s="68">
        <v>10</v>
      </c>
      <c r="E178" s="49"/>
      <c r="F178" s="49"/>
      <c r="G178" s="69">
        <f t="shared" si="2"/>
        <v>10</v>
      </c>
    </row>
    <row r="179" spans="1:7" x14ac:dyDescent="0.25">
      <c r="A179" s="55">
        <v>206405</v>
      </c>
      <c r="B179" s="68" t="str">
        <f>VLOOKUP(A179,BASE!A181:B511,2)</f>
        <v>A+B CLASSEUR LEVIER 8cm ORANGE</v>
      </c>
      <c r="C179" s="68" t="str">
        <f>VLOOKUP(A179,BASE!A181:F511,6)</f>
        <v>ALTER BURO</v>
      </c>
      <c r="D179" s="68">
        <v>10</v>
      </c>
      <c r="E179" s="49"/>
      <c r="F179" s="49"/>
      <c r="G179" s="69">
        <f t="shared" si="2"/>
        <v>10</v>
      </c>
    </row>
    <row r="180" spans="1:7" x14ac:dyDescent="0.25">
      <c r="A180" s="55">
        <v>206406</v>
      </c>
      <c r="B180" s="68" t="str">
        <f>VLOOKUP(A180,BASE!A182:B512,2)</f>
        <v>A+B CLASS.LEVIER 8cm BORDEAUX</v>
      </c>
      <c r="C180" s="68" t="str">
        <f>VLOOKUP(A180,BASE!A182:F512,6)</f>
        <v>ALTER BURO</v>
      </c>
      <c r="D180" s="68">
        <v>10</v>
      </c>
      <c r="E180" s="49"/>
      <c r="F180" s="49"/>
      <c r="G180" s="69">
        <f t="shared" si="2"/>
        <v>10</v>
      </c>
    </row>
    <row r="181" spans="1:7" x14ac:dyDescent="0.25">
      <c r="A181" s="55">
        <v>206408</v>
      </c>
      <c r="B181" s="68" t="str">
        <f>VLOOKUP(A181,BASE!A183:B513,2)</f>
        <v>A+B CLASSEUR LEVIER 8cm GRIS     CLAIR</v>
      </c>
      <c r="C181" s="68" t="str">
        <f>VLOOKUP(A181,BASE!A183:F513,6)</f>
        <v>ALTER BURO</v>
      </c>
      <c r="D181" s="68">
        <v>10</v>
      </c>
      <c r="E181" s="49"/>
      <c r="F181" s="49"/>
      <c r="G181" s="69">
        <f t="shared" si="2"/>
        <v>10</v>
      </c>
    </row>
    <row r="182" spans="1:7" x14ac:dyDescent="0.25">
      <c r="A182" s="55">
        <v>206410</v>
      </c>
      <c r="B182" s="68" t="str">
        <f>VLOOKUP(A182,BASE!A184:B514,2)</f>
        <v>A+B CLASS.LEVIER 8cm FUSCHIA/    ROSE FONCE</v>
      </c>
      <c r="C182" s="68" t="str">
        <f>VLOOKUP(A182,BASE!A184:F514,6)</f>
        <v>ALTER BURO</v>
      </c>
      <c r="D182" s="68">
        <v>10</v>
      </c>
      <c r="E182" s="49"/>
      <c r="F182" s="49"/>
      <c r="G182" s="69">
        <f t="shared" si="2"/>
        <v>10</v>
      </c>
    </row>
    <row r="183" spans="1:7" x14ac:dyDescent="0.25">
      <c r="A183" s="55">
        <v>206411</v>
      </c>
      <c r="B183" s="68" t="str">
        <f>VLOOKUP(A183,BASE!A185:B515,2)</f>
        <v>A+B CLASSEUR LEVIER 8cm VIOLET</v>
      </c>
      <c r="C183" s="68" t="str">
        <f>VLOOKUP(A183,BASE!A185:F515,6)</f>
        <v>ALTER BURO</v>
      </c>
      <c r="D183" s="68">
        <v>10</v>
      </c>
      <c r="E183" s="49"/>
      <c r="F183" s="49"/>
      <c r="G183" s="69">
        <f t="shared" si="2"/>
        <v>10</v>
      </c>
    </row>
    <row r="184" spans="1:7" x14ac:dyDescent="0.25">
      <c r="A184" s="55">
        <v>206412</v>
      </c>
      <c r="B184" s="68" t="str">
        <f>VLOOKUP(A184,BASE!A186:B516,2)</f>
        <v>A+B CLASSEUR LEVIER 8cm LAGON   (VERT MENTHE)</v>
      </c>
      <c r="C184" s="68" t="str">
        <f>VLOOKUP(A184,BASE!A186:F516,6)</f>
        <v>ALTER BURO</v>
      </c>
      <c r="D184" s="68">
        <v>10</v>
      </c>
      <c r="E184" s="49"/>
      <c r="F184" s="49"/>
      <c r="G184" s="69">
        <f t="shared" si="2"/>
        <v>10</v>
      </c>
    </row>
    <row r="185" spans="1:7" x14ac:dyDescent="0.25">
      <c r="A185" s="55">
        <v>206418</v>
      </c>
      <c r="B185" s="68" t="str">
        <f>VLOOKUP(A185,BASE!A187:B517,2)</f>
        <v>A+B CLASSEUR LEVIER 8cm NOIR</v>
      </c>
      <c r="C185" s="68" t="str">
        <f>VLOOKUP(A185,BASE!A187:F517,6)</f>
        <v>ALTER BURO</v>
      </c>
      <c r="D185" s="68">
        <v>10</v>
      </c>
      <c r="E185" s="49"/>
      <c r="F185" s="49"/>
      <c r="G185" s="69">
        <f t="shared" si="2"/>
        <v>10</v>
      </c>
    </row>
    <row r="186" spans="1:7" x14ac:dyDescent="0.25">
      <c r="A186" s="55">
        <v>207202</v>
      </c>
      <c r="B186" s="68" t="str">
        <f>VLOOKUP(A186,BASE!A188:B518,2)</f>
        <v>JEU 12 INTERC. NEUTRES A4 C.L.</v>
      </c>
      <c r="C186" s="68" t="str">
        <f>VLOOKUP(A186,BASE!A188:F518,6)</f>
        <v>ALTER BURO</v>
      </c>
      <c r="D186" s="68">
        <v>10</v>
      </c>
      <c r="E186" s="49"/>
      <c r="F186" s="49"/>
      <c r="G186" s="69">
        <f t="shared" si="2"/>
        <v>10</v>
      </c>
    </row>
    <row r="187" spans="1:7" x14ac:dyDescent="0.25">
      <c r="A187" s="55">
        <v>207223</v>
      </c>
      <c r="B187" s="68" t="str">
        <f>VLOOKUP(A187,BASE!A189:B519,2)</f>
        <v>JEU 12 INTERC.CARTE FORTE A4+    FORMAT POCH. (245x300)</v>
      </c>
      <c r="C187" s="68" t="str">
        <f>VLOOKUP(A187,BASE!A189:F519,6)</f>
        <v>ALTER BURO</v>
      </c>
      <c r="D187" s="68">
        <v>10</v>
      </c>
      <c r="E187" s="49"/>
      <c r="F187" s="49"/>
      <c r="G187" s="69">
        <f t="shared" si="2"/>
        <v>10</v>
      </c>
    </row>
    <row r="188" spans="1:7" x14ac:dyDescent="0.25">
      <c r="A188" s="55">
        <v>208552</v>
      </c>
      <c r="B188" s="68" t="str">
        <f>VLOOKUP(A188,BASE!A190:B520,2)</f>
        <v xml:space="preserve">CLASSEUR SOUPLE VERT </v>
      </c>
      <c r="C188" s="68" t="str">
        <f>VLOOKUP(A188,BASE!A190:F520,6)</f>
        <v>ALTER BURO</v>
      </c>
      <c r="D188" s="68">
        <v>10</v>
      </c>
      <c r="E188" s="49"/>
      <c r="F188" s="49"/>
      <c r="G188" s="69">
        <f t="shared" si="2"/>
        <v>10</v>
      </c>
    </row>
    <row r="189" spans="1:7" x14ac:dyDescent="0.25">
      <c r="A189" s="55">
        <v>208553</v>
      </c>
      <c r="B189" s="68" t="str">
        <f>VLOOKUP(A189,BASE!A191:B521,2)</f>
        <v>CLASSEUR SOUPLE BLEU</v>
      </c>
      <c r="C189" s="68" t="str">
        <f>VLOOKUP(A189,BASE!A191:F521,6)</f>
        <v>ALTER BURO</v>
      </c>
      <c r="D189" s="68">
        <v>10</v>
      </c>
      <c r="E189" s="49"/>
      <c r="F189" s="49"/>
      <c r="G189" s="69">
        <f t="shared" si="2"/>
        <v>10</v>
      </c>
    </row>
    <row r="190" spans="1:7" x14ac:dyDescent="0.25">
      <c r="A190" s="55">
        <v>208554</v>
      </c>
      <c r="B190" s="68" t="str">
        <f>VLOOKUP(A190,BASE!A192:B522,2)</f>
        <v>CLASSEUR SOUPLE NOIR</v>
      </c>
      <c r="C190" s="68" t="str">
        <f>VLOOKUP(A190,BASE!A192:F522,6)</f>
        <v>ALTER BURO</v>
      </c>
      <c r="D190" s="68">
        <v>10</v>
      </c>
      <c r="E190" s="49"/>
      <c r="F190" s="49"/>
      <c r="G190" s="69">
        <f t="shared" si="2"/>
        <v>10</v>
      </c>
    </row>
    <row r="191" spans="1:7" x14ac:dyDescent="0.25">
      <c r="A191" s="55">
        <v>208561</v>
      </c>
      <c r="B191" s="68" t="str">
        <f>VLOOKUP(A191,BASE!A193:B523,2)</f>
        <v>CLASSEUR 4 ANNEAU BLEU</v>
      </c>
      <c r="C191" s="68" t="str">
        <f>VLOOKUP(A191,BASE!A193:F523,6)</f>
        <v>ALTER BURO</v>
      </c>
      <c r="D191" s="68">
        <v>10</v>
      </c>
      <c r="E191" s="49"/>
      <c r="F191" s="49"/>
      <c r="G191" s="69">
        <f t="shared" si="2"/>
        <v>10</v>
      </c>
    </row>
    <row r="192" spans="1:7" x14ac:dyDescent="0.25">
      <c r="A192" s="55">
        <v>208561</v>
      </c>
      <c r="B192" s="68" t="str">
        <f>VLOOKUP(A192,BASE!A194:B524,2)</f>
        <v>CLASSEUR 4 ANNEAU BLEU</v>
      </c>
      <c r="C192" s="68" t="str">
        <f>VLOOKUP(A192,BASE!A194:F524,6)</f>
        <v>ALTER BURO</v>
      </c>
      <c r="D192" s="68">
        <v>10</v>
      </c>
      <c r="E192" s="49"/>
      <c r="F192" s="49"/>
      <c r="G192" s="69">
        <f t="shared" si="2"/>
        <v>10</v>
      </c>
    </row>
    <row r="193" spans="1:7" x14ac:dyDescent="0.25">
      <c r="A193" s="55">
        <v>208562</v>
      </c>
      <c r="B193" s="68" t="str">
        <f>VLOOKUP(A193,BASE!A195:B525,2)</f>
        <v xml:space="preserve">CLASSEUR 4 ANNEAU NOIR </v>
      </c>
      <c r="C193" s="68" t="str">
        <f>VLOOKUP(A193,BASE!A195:F525,6)</f>
        <v>ALTER BURO</v>
      </c>
      <c r="D193" s="68">
        <v>10</v>
      </c>
      <c r="E193" s="49"/>
      <c r="F193" s="49"/>
      <c r="G193" s="69">
        <f t="shared" si="2"/>
        <v>10</v>
      </c>
    </row>
    <row r="194" spans="1:7" x14ac:dyDescent="0.25">
      <c r="A194" s="55">
        <v>208562</v>
      </c>
      <c r="B194" s="68" t="str">
        <f>VLOOKUP(A194,BASE!A196:B526,2)</f>
        <v xml:space="preserve">CLASSEUR 4 ANNEAU NOIR </v>
      </c>
      <c r="C194" s="68" t="str">
        <f>VLOOKUP(A194,BASE!A196:F526,6)</f>
        <v>ALTER BURO</v>
      </c>
      <c r="D194" s="68">
        <v>10</v>
      </c>
      <c r="E194" s="49"/>
      <c r="F194" s="49"/>
      <c r="G194" s="69">
        <f t="shared" si="2"/>
        <v>10</v>
      </c>
    </row>
    <row r="195" spans="1:7" x14ac:dyDescent="0.25">
      <c r="A195" s="55">
        <v>208563</v>
      </c>
      <c r="B195" s="68" t="str">
        <f>VLOOKUP(A195,BASE!A197:B527,2)</f>
        <v>CLASSEUR 4 ANNEAU ROUGE</v>
      </c>
      <c r="C195" s="68" t="str">
        <f>VLOOKUP(A195,BASE!A197:F527,6)</f>
        <v>ALTER BURO</v>
      </c>
      <c r="D195" s="68">
        <v>10</v>
      </c>
      <c r="E195" s="49"/>
      <c r="F195" s="49"/>
      <c r="G195" s="69">
        <f t="shared" ref="G195:G258" si="3">((D195+E195)-F195)</f>
        <v>10</v>
      </c>
    </row>
    <row r="196" spans="1:7" x14ac:dyDescent="0.25">
      <c r="A196" s="55">
        <v>208563</v>
      </c>
      <c r="B196" s="68" t="str">
        <f>VLOOKUP(A196,BASE!A198:B528,2)</f>
        <v>CLASSEUR 4 ANNEAU ROUGE</v>
      </c>
      <c r="C196" s="68" t="str">
        <f>VLOOKUP(A196,BASE!A198:F528,6)</f>
        <v>ALTER BURO</v>
      </c>
      <c r="D196" s="68">
        <v>10</v>
      </c>
      <c r="E196" s="49"/>
      <c r="F196" s="49"/>
      <c r="G196" s="69">
        <f t="shared" si="3"/>
        <v>10</v>
      </c>
    </row>
    <row r="197" spans="1:7" x14ac:dyDescent="0.25">
      <c r="A197" s="55">
        <v>208564</v>
      </c>
      <c r="B197" s="68" t="str">
        <f>VLOOKUP(A197,BASE!A199:B529,2)</f>
        <v>CLASSEUR POLYPRO 4 ANN.30mm VERT DUR</v>
      </c>
      <c r="C197" s="68" t="str">
        <f>VLOOKUP(A197,BASE!A199:F529,6)</f>
        <v>ALTER BURO</v>
      </c>
      <c r="D197" s="68">
        <v>10</v>
      </c>
      <c r="E197" s="49"/>
      <c r="F197" s="49"/>
      <c r="G197" s="69">
        <f t="shared" si="3"/>
        <v>10</v>
      </c>
    </row>
    <row r="198" spans="1:7" x14ac:dyDescent="0.25">
      <c r="A198" s="55">
        <v>210026</v>
      </c>
      <c r="B198" s="68" t="str">
        <f>VLOOKUP(A198,BASE!A200:B530,2)</f>
        <v>BTE 100 POCH.PLAST.POLYPRO 11   TROUS LISSE</v>
      </c>
      <c r="C198" s="68" t="str">
        <f>VLOOKUP(A198,BASE!A200:F530,6)</f>
        <v>ALTER BURO</v>
      </c>
      <c r="D198" s="68">
        <v>10</v>
      </c>
      <c r="E198" s="49"/>
      <c r="F198" s="49"/>
      <c r="G198" s="69">
        <f t="shared" si="3"/>
        <v>10</v>
      </c>
    </row>
    <row r="199" spans="1:7" x14ac:dyDescent="0.25">
      <c r="A199" s="55">
        <v>211101</v>
      </c>
      <c r="B199" s="68" t="str">
        <f>VLOOKUP(A199,BASE!A201:B531,2)</f>
        <v>PT.100 CHEM.ROCK S BLEU ROY     220GR</v>
      </c>
      <c r="C199" s="68" t="str">
        <f>VLOOKUP(A199,BASE!A201:F531,6)</f>
        <v>ALTER BURO</v>
      </c>
      <c r="D199" s="68">
        <v>10</v>
      </c>
      <c r="E199" s="49"/>
      <c r="F199" s="49"/>
      <c r="G199" s="69">
        <f t="shared" si="3"/>
        <v>10</v>
      </c>
    </row>
    <row r="200" spans="1:7" x14ac:dyDescent="0.25">
      <c r="A200" s="55">
        <v>211103</v>
      </c>
      <c r="B200" s="68" t="str">
        <f>VLOOKUP(A200,BASE!A202:B532,2)</f>
        <v>PT.100 CHEM.ROCK S CITRON 220G</v>
      </c>
      <c r="C200" s="68" t="str">
        <f>VLOOKUP(A200,BASE!A202:F532,6)</f>
        <v>ALTER BURO</v>
      </c>
      <c r="D200" s="68">
        <v>10</v>
      </c>
      <c r="E200" s="49"/>
      <c r="F200" s="49"/>
      <c r="G200" s="69">
        <f t="shared" si="3"/>
        <v>10</v>
      </c>
    </row>
    <row r="201" spans="1:7" x14ac:dyDescent="0.25">
      <c r="A201" s="55">
        <v>211104</v>
      </c>
      <c r="B201" s="68" t="str">
        <f>VLOOKUP(A201,BASE!A203:B533,2)</f>
        <v>PT.100 CHEM ROCK S ROUGE TURC   220GR</v>
      </c>
      <c r="C201" s="68" t="str">
        <f>VLOOKUP(A201,BASE!A203:F533,6)</f>
        <v>ALTER BURO</v>
      </c>
      <c r="D201" s="68">
        <v>10</v>
      </c>
      <c r="E201" s="49"/>
      <c r="F201" s="49"/>
      <c r="G201" s="69">
        <f t="shared" si="3"/>
        <v>10</v>
      </c>
    </row>
    <row r="202" spans="1:7" x14ac:dyDescent="0.25">
      <c r="A202" s="55">
        <v>211106</v>
      </c>
      <c r="B202" s="68" t="str">
        <f>VLOOKUP(A202,BASE!A204:B534,2)</f>
        <v>PT.100 CHEM.ROCK S ORANGE/OCRE  220G</v>
      </c>
      <c r="C202" s="68" t="str">
        <f>VLOOKUP(A202,BASE!A204:F534,6)</f>
        <v>ALTER BURO</v>
      </c>
      <c r="D202" s="68">
        <v>10</v>
      </c>
      <c r="E202" s="49"/>
      <c r="F202" s="49"/>
      <c r="G202" s="69">
        <f t="shared" si="3"/>
        <v>10</v>
      </c>
    </row>
    <row r="203" spans="1:7" x14ac:dyDescent="0.25">
      <c r="A203" s="55">
        <v>211107</v>
      </c>
      <c r="B203" s="68" t="str">
        <f>VLOOKUP(A203,BASE!A205:B535,2)</f>
        <v>PT.100 CHEM ROCK S VIOLINE      220 GR</v>
      </c>
      <c r="C203" s="68" t="str">
        <f>VLOOKUP(A203,BASE!A205:F535,6)</f>
        <v>ALTER BURO</v>
      </c>
      <c r="D203" s="68">
        <v>10</v>
      </c>
      <c r="E203" s="49"/>
      <c r="F203" s="49"/>
      <c r="G203" s="69">
        <f t="shared" si="3"/>
        <v>10</v>
      </c>
    </row>
    <row r="204" spans="1:7" x14ac:dyDescent="0.25">
      <c r="A204" s="55">
        <v>211108</v>
      </c>
      <c r="B204" s="68" t="str">
        <f>VLOOKUP(A204,BASE!A206:B536,2)</f>
        <v>PT.100 CHEM.ROCK S ROSE VIF     220GR</v>
      </c>
      <c r="C204" s="68" t="str">
        <f>VLOOKUP(A204,BASE!A206:F536,6)</f>
        <v>ALTER BURO</v>
      </c>
      <c r="D204" s="68">
        <v>10</v>
      </c>
      <c r="E204" s="49"/>
      <c r="F204" s="49"/>
      <c r="G204" s="69">
        <f t="shared" si="3"/>
        <v>10</v>
      </c>
    </row>
    <row r="205" spans="1:7" x14ac:dyDescent="0.25">
      <c r="A205" s="55">
        <v>211111</v>
      </c>
      <c r="B205" s="68" t="str">
        <f>VLOOKUP(A205,BASE!A207:B537,2)</f>
        <v>PT.100 CHEM.ROCK S NOIR 220G</v>
      </c>
      <c r="C205" s="68" t="str">
        <f>VLOOKUP(A205,BASE!A207:F537,6)</f>
        <v>ALTER BURO</v>
      </c>
      <c r="D205" s="68">
        <v>10</v>
      </c>
      <c r="E205" s="49"/>
      <c r="F205" s="49"/>
      <c r="G205" s="69">
        <f t="shared" si="3"/>
        <v>10</v>
      </c>
    </row>
    <row r="206" spans="1:7" x14ac:dyDescent="0.25">
      <c r="A206" s="55">
        <v>211112</v>
      </c>
      <c r="B206" s="68" t="str">
        <f>VLOOKUP(A206,BASE!A208:B538,2)</f>
        <v>PT.100 CHEM.ROCK S VERT EMPIRE   220G</v>
      </c>
      <c r="C206" s="68" t="str">
        <f>VLOOKUP(A206,BASE!A208:F538,6)</f>
        <v>ALTER BURO</v>
      </c>
      <c r="D206" s="68">
        <v>10</v>
      </c>
      <c r="E206" s="49"/>
      <c r="F206" s="49"/>
      <c r="G206" s="69">
        <f t="shared" si="3"/>
        <v>10</v>
      </c>
    </row>
    <row r="207" spans="1:7" x14ac:dyDescent="0.25">
      <c r="A207" s="55">
        <v>211113</v>
      </c>
      <c r="B207" s="68" t="str">
        <f>VLOOKUP(A207,BASE!A209:B539,2)</f>
        <v>PT.100 CHEM.ROCK S GRIS 220G</v>
      </c>
      <c r="C207" s="68" t="str">
        <f>VLOOKUP(A207,BASE!A209:F539,6)</f>
        <v>ALTER BURO</v>
      </c>
      <c r="D207" s="68">
        <v>10</v>
      </c>
      <c r="E207" s="49"/>
      <c r="F207" s="49"/>
      <c r="G207" s="69">
        <f t="shared" si="3"/>
        <v>10</v>
      </c>
    </row>
    <row r="208" spans="1:7" x14ac:dyDescent="0.25">
      <c r="A208" s="55">
        <v>211117</v>
      </c>
      <c r="B208" s="68" t="str">
        <f>VLOOKUP(A208,BASE!A210:B540,2)</f>
        <v>PT.100 CHEM.ROCK S GRIS 220G</v>
      </c>
      <c r="C208" s="68" t="str">
        <f>VLOOKUP(A208,BASE!A210:F540,6)</f>
        <v>ALTER BURO</v>
      </c>
      <c r="D208" s="68">
        <v>10</v>
      </c>
      <c r="E208" s="49"/>
      <c r="F208" s="49"/>
      <c r="G208" s="69">
        <f t="shared" si="3"/>
        <v>10</v>
      </c>
    </row>
    <row r="209" spans="1:7" x14ac:dyDescent="0.25">
      <c r="A209" s="55">
        <v>211121</v>
      </c>
      <c r="B209" s="68" t="str">
        <f>VLOOKUP(A209,BASE!A211:B541,2)</f>
        <v>PQT 100 S/CHEM.ROCK S BLEU ROY   80G</v>
      </c>
      <c r="C209" s="68" t="str">
        <f>VLOOKUP(A209,BASE!A211:F541,6)</f>
        <v>ALTER BURO</v>
      </c>
      <c r="D209" s="68">
        <v>10</v>
      </c>
      <c r="E209" s="49"/>
      <c r="F209" s="49"/>
      <c r="G209" s="69">
        <f t="shared" si="3"/>
        <v>10</v>
      </c>
    </row>
    <row r="210" spans="1:7" x14ac:dyDescent="0.25">
      <c r="A210" s="55">
        <v>211123</v>
      </c>
      <c r="B210" s="68" t="str">
        <f>VLOOKUP(A210,BASE!A212:B542,2)</f>
        <v>PQT 100 S/CHEM.ROCK S CITRON     80G</v>
      </c>
      <c r="C210" s="68" t="str">
        <f>VLOOKUP(A210,BASE!A212:F542,6)</f>
        <v>ALTER BURO</v>
      </c>
      <c r="D210" s="68">
        <v>10</v>
      </c>
      <c r="E210" s="49"/>
      <c r="F210" s="49"/>
      <c r="G210" s="69">
        <f t="shared" si="3"/>
        <v>10</v>
      </c>
    </row>
    <row r="211" spans="1:7" x14ac:dyDescent="0.25">
      <c r="A211" s="55">
        <v>211124</v>
      </c>
      <c r="B211" s="68" t="str">
        <f>VLOOKUP(A211,BASE!A213:B543,2)</f>
        <v>PQT 100 S/CHEM.ROCK S RGE TURC 80G</v>
      </c>
      <c r="C211" s="68" t="str">
        <f>VLOOKUP(A211,BASE!A213:F543,6)</f>
        <v>ALTER BURO</v>
      </c>
      <c r="D211" s="68">
        <v>10</v>
      </c>
      <c r="E211" s="49"/>
      <c r="F211" s="49"/>
      <c r="G211" s="69">
        <f t="shared" si="3"/>
        <v>10</v>
      </c>
    </row>
    <row r="212" spans="1:7" x14ac:dyDescent="0.25">
      <c r="A212" s="55">
        <v>211126</v>
      </c>
      <c r="B212" s="68" t="str">
        <f>VLOOKUP(A212,BASE!A214:B544,2)</f>
        <v>PQT 100 S/CHEM.ROCK S OCRE 80</v>
      </c>
      <c r="C212" s="68" t="str">
        <f>VLOOKUP(A212,BASE!A214:F544,6)</f>
        <v>ALTER BURO</v>
      </c>
      <c r="D212" s="68">
        <v>10</v>
      </c>
      <c r="E212" s="49"/>
      <c r="F212" s="49"/>
      <c r="G212" s="69">
        <f t="shared" si="3"/>
        <v>10</v>
      </c>
    </row>
    <row r="213" spans="1:7" x14ac:dyDescent="0.25">
      <c r="A213" s="55">
        <v>211127</v>
      </c>
      <c r="B213" s="68" t="str">
        <f>VLOOKUP(A213,BASE!A215:B545,2)</f>
        <v>PQT 100 S/CHEM.ROCK S VIOLINE 80G</v>
      </c>
      <c r="C213" s="68" t="str">
        <f>VLOOKUP(A213,BASE!A215:F545,6)</f>
        <v>ALTER BURO</v>
      </c>
      <c r="D213" s="68">
        <v>10</v>
      </c>
      <c r="E213" s="49"/>
      <c r="F213" s="49"/>
      <c r="G213" s="69">
        <f t="shared" si="3"/>
        <v>10</v>
      </c>
    </row>
    <row r="214" spans="1:7" x14ac:dyDescent="0.25">
      <c r="A214" s="55">
        <v>211128</v>
      </c>
      <c r="B214" s="68" t="str">
        <f>VLOOKUP(A214,BASE!A216:B546,2)</f>
        <v>PQT 100 S/CHEM.ROCK S ROSE VIF 80G</v>
      </c>
      <c r="C214" s="68" t="str">
        <f>VLOOKUP(A214,BASE!A216:F546,6)</f>
        <v>ALTER BURO</v>
      </c>
      <c r="D214" s="68">
        <v>10</v>
      </c>
      <c r="E214" s="49"/>
      <c r="F214" s="49"/>
      <c r="G214" s="69">
        <f t="shared" si="3"/>
        <v>10</v>
      </c>
    </row>
    <row r="215" spans="1:7" x14ac:dyDescent="0.25">
      <c r="A215" s="55">
        <v>211129</v>
      </c>
      <c r="B215" s="68" t="str">
        <f>VLOOKUP(A215,BASE!A217:B547,2)</f>
        <v>PQT 100 S/CHEMISES ROCK S ASS. 80G</v>
      </c>
      <c r="C215" s="68" t="str">
        <f>VLOOKUP(A215,BASE!A217:F547,6)</f>
        <v>ALTER BURO</v>
      </c>
      <c r="D215" s="68">
        <v>10</v>
      </c>
      <c r="E215" s="49"/>
      <c r="F215" s="49"/>
      <c r="G215" s="69">
        <f t="shared" si="3"/>
        <v>10</v>
      </c>
    </row>
    <row r="216" spans="1:7" x14ac:dyDescent="0.25">
      <c r="A216" s="55">
        <v>211155</v>
      </c>
      <c r="B216" s="68" t="str">
        <f>VLOOKUP(A216,BASE!A218:B548,2)</f>
        <v>PQ 100 S/CHEM.ROCK S FRAMBOISE 80G</v>
      </c>
      <c r="C216" s="68" t="str">
        <f>VLOOKUP(A216,BASE!A218:F548,6)</f>
        <v>ALTER BURO</v>
      </c>
      <c r="D216" s="68">
        <v>10</v>
      </c>
      <c r="E216" s="49"/>
      <c r="F216" s="49"/>
      <c r="G216" s="69">
        <f t="shared" si="3"/>
        <v>10</v>
      </c>
    </row>
    <row r="217" spans="1:7" x14ac:dyDescent="0.25">
      <c r="A217" s="55">
        <v>211156</v>
      </c>
      <c r="B217" s="68" t="str">
        <f>VLOOKUP(A217,BASE!A219:B549,2)</f>
        <v>PQT 100S/CHEM.ROCK S NOIR</v>
      </c>
      <c r="C217" s="68" t="str">
        <f>VLOOKUP(A217,BASE!A219:F549,6)</f>
        <v>ALTER BURO</v>
      </c>
      <c r="D217" s="68">
        <v>10</v>
      </c>
      <c r="E217" s="49"/>
      <c r="F217" s="49"/>
      <c r="G217" s="69">
        <f t="shared" si="3"/>
        <v>10</v>
      </c>
    </row>
    <row r="218" spans="1:7" x14ac:dyDescent="0.25">
      <c r="A218" s="55">
        <v>211157</v>
      </c>
      <c r="B218" s="68" t="str">
        <f>VLOOKUP(A218,BASE!A220:B550,2)</f>
        <v>PQ 100 S/CHEM.ROCK S VERT EMP. 80GR</v>
      </c>
      <c r="C218" s="68" t="str">
        <f>VLOOKUP(A218,BASE!A220:F550,6)</f>
        <v>ALTER BURO</v>
      </c>
      <c r="D218" s="68">
        <v>10</v>
      </c>
      <c r="E218" s="49"/>
      <c r="F218" s="49"/>
      <c r="G218" s="69">
        <f t="shared" si="3"/>
        <v>10</v>
      </c>
    </row>
    <row r="219" spans="1:7" x14ac:dyDescent="0.25">
      <c r="A219" s="55">
        <v>211158</v>
      </c>
      <c r="B219" s="68" t="str">
        <f>VLOOKUP(A219,BASE!A221:B551,2)</f>
        <v>PQT 100 S/CHEM.ROCK S GRIS 80G</v>
      </c>
      <c r="C219" s="68" t="str">
        <f>VLOOKUP(A219,BASE!A221:F551,6)</f>
        <v>ALTER BURO</v>
      </c>
      <c r="D219" s="68">
        <v>10</v>
      </c>
      <c r="E219" s="49"/>
      <c r="F219" s="49"/>
      <c r="G219" s="69">
        <f t="shared" si="3"/>
        <v>10</v>
      </c>
    </row>
    <row r="220" spans="1:7" x14ac:dyDescent="0.25">
      <c r="A220" s="55">
        <v>211159</v>
      </c>
      <c r="B220" s="68" t="str">
        <f>VLOOKUP(A220,BASE!A222:B552,2)</f>
        <v>PQT 100 S/CHEM.ROCK S HAVANE 80G</v>
      </c>
      <c r="C220" s="68" t="str">
        <f>VLOOKUP(A220,BASE!A222:F552,6)</f>
        <v>ALTER BURO</v>
      </c>
      <c r="D220" s="68">
        <v>10</v>
      </c>
      <c r="E220" s="49"/>
      <c r="F220" s="49"/>
      <c r="G220" s="69">
        <f t="shared" si="3"/>
        <v>10</v>
      </c>
    </row>
    <row r="221" spans="1:7" x14ac:dyDescent="0.25">
      <c r="A221" s="55">
        <v>211241</v>
      </c>
      <c r="B221" s="68" t="str">
        <f>VLOOKUP(A221,BASE!A223:B553,2)</f>
        <v>BTE CLASS.EUROBOX DOS 40 NOIR    C.L. 7/10e</v>
      </c>
      <c r="C221" s="68" t="str">
        <f>VLOOKUP(A221,BASE!A223:F553,6)</f>
        <v>ALTER BURO</v>
      </c>
      <c r="D221" s="68">
        <v>10</v>
      </c>
      <c r="E221" s="49"/>
      <c r="F221" s="49"/>
      <c r="G221" s="69">
        <f t="shared" si="3"/>
        <v>10</v>
      </c>
    </row>
    <row r="222" spans="1:7" x14ac:dyDescent="0.25">
      <c r="A222" s="55">
        <v>211271</v>
      </c>
      <c r="B222" s="68" t="str">
        <f>VLOOKUP(A222,BASE!A224:B554,2)</f>
        <v>BTE CLASS.EUROBOX DOS 60 NOIR    C.L. 7/10e</v>
      </c>
      <c r="C222" s="68" t="str">
        <f>VLOOKUP(A222,BASE!A224:F554,6)</f>
        <v>ALTER BURO</v>
      </c>
      <c r="D222" s="68">
        <v>10</v>
      </c>
      <c r="E222" s="49"/>
      <c r="F222" s="49"/>
      <c r="G222" s="69">
        <f t="shared" si="3"/>
        <v>10</v>
      </c>
    </row>
    <row r="223" spans="1:7" x14ac:dyDescent="0.25">
      <c r="A223" s="55">
        <v>211281</v>
      </c>
      <c r="B223" s="68" t="str">
        <f>VLOOKUP(A223,BASE!A225:B555,2)</f>
        <v>BTE CLASS.EUROBOX DOS 25 NOIR    C/L 7/10è</v>
      </c>
      <c r="C223" s="68" t="str">
        <f>VLOOKUP(A223,BASE!A225:F555,6)</f>
        <v>ALTER BURO</v>
      </c>
      <c r="D223" s="68">
        <v>10</v>
      </c>
      <c r="E223" s="49"/>
      <c r="F223" s="49"/>
      <c r="G223" s="69">
        <f t="shared" si="3"/>
        <v>10</v>
      </c>
    </row>
    <row r="224" spans="1:7" x14ac:dyDescent="0.25">
      <c r="A224" s="55">
        <v>211296</v>
      </c>
      <c r="B224" s="68" t="str">
        <f>VLOOKUP(A224,BASE!A226:B556,2)</f>
        <v>BTE CLASS.PLIANTE PVC ROUGE      DOS 100</v>
      </c>
      <c r="C224" s="68" t="str">
        <f>VLOOKUP(A224,BASE!A226:F556,6)</f>
        <v>ALTER BURO</v>
      </c>
      <c r="D224" s="68">
        <v>10</v>
      </c>
      <c r="E224" s="49"/>
      <c r="F224" s="49"/>
      <c r="G224" s="69">
        <f t="shared" si="3"/>
        <v>10</v>
      </c>
    </row>
    <row r="225" spans="1:7" x14ac:dyDescent="0.25">
      <c r="A225" s="55">
        <v>213400</v>
      </c>
      <c r="B225" s="68" t="str">
        <f>VLOOKUP(A225,BASE!A227:B557,2)</f>
        <v>PROTEGE DOCUMENT  20VUES NOIR</v>
      </c>
      <c r="C225" s="68" t="str">
        <f>VLOOKUP(A225,BASE!A227:F557,6)</f>
        <v>ALTER BURO</v>
      </c>
      <c r="D225" s="68">
        <v>10</v>
      </c>
      <c r="E225" s="49"/>
      <c r="F225" s="49"/>
      <c r="G225" s="69">
        <f t="shared" si="3"/>
        <v>10</v>
      </c>
    </row>
    <row r="226" spans="1:7" x14ac:dyDescent="0.25">
      <c r="A226" s="55">
        <v>213420</v>
      </c>
      <c r="B226" s="68" t="str">
        <f>VLOOKUP(A226,BASE!A228:B558,2)</f>
        <v>PROTEGE-DOCUMENT  40VUES NOIR</v>
      </c>
      <c r="C226" s="68" t="str">
        <f>VLOOKUP(A226,BASE!A228:F558,6)</f>
        <v>ALTER BURO</v>
      </c>
      <c r="D226" s="68">
        <v>10</v>
      </c>
      <c r="E226" s="49"/>
      <c r="F226" s="49"/>
      <c r="G226" s="69">
        <f t="shared" si="3"/>
        <v>10</v>
      </c>
    </row>
    <row r="227" spans="1:7" x14ac:dyDescent="0.25">
      <c r="A227" s="55">
        <v>213430</v>
      </c>
      <c r="B227" s="68" t="str">
        <f>VLOOKUP(A227,BASE!A229:B559,2)</f>
        <v>PROTEGE-DOCUMENT  60VUES NOIR</v>
      </c>
      <c r="C227" s="68" t="str">
        <f>VLOOKUP(A227,BASE!A229:F559,6)</f>
        <v>ALTER BURO</v>
      </c>
      <c r="D227" s="68">
        <v>10</v>
      </c>
      <c r="E227" s="49"/>
      <c r="F227" s="49"/>
      <c r="G227" s="69">
        <f t="shared" si="3"/>
        <v>10</v>
      </c>
    </row>
    <row r="228" spans="1:7" x14ac:dyDescent="0.25">
      <c r="A228" s="55">
        <v>213440</v>
      </c>
      <c r="B228" s="68" t="str">
        <f>VLOOKUP(A228,BASE!A230:B560,2)</f>
        <v>PROTEGE-DOCUMENT  80VUES NOIR</v>
      </c>
      <c r="C228" s="68" t="str">
        <f>VLOOKUP(A228,BASE!A230:F560,6)</f>
        <v>ALTER BURO</v>
      </c>
      <c r="D228" s="68">
        <v>10</v>
      </c>
      <c r="E228" s="49"/>
      <c r="F228" s="49"/>
      <c r="G228" s="69">
        <f t="shared" si="3"/>
        <v>10</v>
      </c>
    </row>
    <row r="229" spans="1:7" x14ac:dyDescent="0.25">
      <c r="A229" s="55">
        <v>213450</v>
      </c>
      <c r="B229" s="68" t="str">
        <f>VLOOKUP(A229,BASE!A231:B561,2)</f>
        <v>PROTEGE-DOCUMENT 100VUES NOIR</v>
      </c>
      <c r="C229" s="68" t="str">
        <f>VLOOKUP(A229,BASE!A231:F561,6)</f>
        <v>ALTER BURO</v>
      </c>
      <c r="D229" s="68">
        <v>10</v>
      </c>
      <c r="E229" s="49"/>
      <c r="F229" s="49"/>
      <c r="G229" s="69">
        <f t="shared" si="3"/>
        <v>10</v>
      </c>
    </row>
    <row r="230" spans="1:7" x14ac:dyDescent="0.25">
      <c r="A230" s="55">
        <v>218116</v>
      </c>
      <c r="B230" s="68" t="str">
        <f>VLOOKUP(A230,BASE!A232:B562,2)</f>
        <v>A+B BTE 25 DOSS.SUSP.TIROIR FV   ASSEMBLAGE UNIVERSEL</v>
      </c>
      <c r="C230" s="68" t="str">
        <f>VLOOKUP(A230,BASE!A232:F562,6)</f>
        <v>ALTER BURO</v>
      </c>
      <c r="D230" s="68">
        <v>10</v>
      </c>
      <c r="E230" s="49"/>
      <c r="F230" s="49"/>
      <c r="G230" s="69">
        <f t="shared" si="3"/>
        <v>10</v>
      </c>
    </row>
    <row r="231" spans="1:7" x14ac:dyDescent="0.25">
      <c r="A231" s="55">
        <v>218117</v>
      </c>
      <c r="B231" s="68" t="str">
        <f>VLOOKUP(A231,BASE!A233:B563,2)</f>
        <v>A+B BTE 25 DOSS.SUSP.TIR. F15    ASSEMBLAGE UNIVERSEL</v>
      </c>
      <c r="C231" s="68" t="str">
        <f>VLOOKUP(A231,BASE!A233:F563,6)</f>
        <v>ALTER BURO</v>
      </c>
      <c r="D231" s="68">
        <v>10</v>
      </c>
      <c r="E231" s="49"/>
      <c r="F231" s="49"/>
      <c r="G231" s="69">
        <f t="shared" si="3"/>
        <v>10</v>
      </c>
    </row>
    <row r="232" spans="1:7" x14ac:dyDescent="0.25">
      <c r="A232" s="55">
        <v>218118</v>
      </c>
      <c r="B232" s="68" t="str">
        <f>VLOOKUP(A232,BASE!A234:B564,2)</f>
        <v>A+B BTE 25 DOSS.SUSP.TIR. F30    ASSEMBLAGE UNIVERSEL</v>
      </c>
      <c r="C232" s="68" t="str">
        <f>VLOOKUP(A232,BASE!A234:F564,6)</f>
        <v>ALTER BURO</v>
      </c>
      <c r="D232" s="68">
        <v>10</v>
      </c>
      <c r="E232" s="49"/>
      <c r="F232" s="49"/>
      <c r="G232" s="69">
        <f t="shared" si="3"/>
        <v>10</v>
      </c>
    </row>
    <row r="233" spans="1:7" x14ac:dyDescent="0.25">
      <c r="A233" s="55">
        <v>218216</v>
      </c>
      <c r="B233" s="68" t="str">
        <f>VLOOKUP(A233,BASE!A235:B565,2)</f>
        <v>A+B BTE 25 DOSS.SUSP.ARM. FV     ASSEMBLAGE UNIVERSEL</v>
      </c>
      <c r="C233" s="68" t="str">
        <f>VLOOKUP(A233,BASE!A235:F565,6)</f>
        <v>ALTER BURO</v>
      </c>
      <c r="D233" s="68">
        <v>10</v>
      </c>
      <c r="E233" s="49"/>
      <c r="F233" s="49"/>
      <c r="G233" s="69">
        <f t="shared" si="3"/>
        <v>10</v>
      </c>
    </row>
    <row r="234" spans="1:7" x14ac:dyDescent="0.25">
      <c r="A234" s="55">
        <v>218217</v>
      </c>
      <c r="B234" s="68" t="str">
        <f>VLOOKUP(A234,BASE!A236:B566,2)</f>
        <v>A+B BTE 25 DOSS.SUSP.ARM. F15    ASSEMBLAGE UNIVERSEL</v>
      </c>
      <c r="C234" s="68" t="str">
        <f>VLOOKUP(A234,BASE!A236:F566,6)</f>
        <v>ALTER BURO</v>
      </c>
      <c r="D234" s="68">
        <v>10</v>
      </c>
      <c r="E234" s="49"/>
      <c r="F234" s="49"/>
      <c r="G234" s="69">
        <f t="shared" si="3"/>
        <v>10</v>
      </c>
    </row>
    <row r="235" spans="1:7" x14ac:dyDescent="0.25">
      <c r="A235" s="55">
        <v>218218</v>
      </c>
      <c r="B235" s="68" t="str">
        <f>VLOOKUP(A235,BASE!A237:B567,2)</f>
        <v>A+B BTE 25 DOSS.SUSP.ARM. F30    ASSEMBLAGE UNIVERSEL</v>
      </c>
      <c r="C235" s="68" t="str">
        <f>VLOOKUP(A235,BASE!A237:F567,6)</f>
        <v>ALTER BURO</v>
      </c>
      <c r="D235" s="68">
        <v>10</v>
      </c>
      <c r="E235" s="49"/>
      <c r="F235" s="49"/>
      <c r="G235" s="69">
        <f t="shared" si="3"/>
        <v>10</v>
      </c>
    </row>
    <row r="236" spans="1:7" x14ac:dyDescent="0.25">
      <c r="A236" s="55">
        <v>218220</v>
      </c>
      <c r="B236" s="68" t="str">
        <f>VLOOKUP(A236,BASE!A238:B568,2)</f>
        <v>A+B BTE 25 DOSS.SUSP.ARM. F50    ASSEMBLAGE UNIVERSEL</v>
      </c>
      <c r="C236" s="68" t="str">
        <f>VLOOKUP(A236,BASE!A238:F568,6)</f>
        <v>ALTER BURO</v>
      </c>
      <c r="D236" s="68">
        <v>10</v>
      </c>
      <c r="E236" s="49"/>
      <c r="F236" s="49"/>
      <c r="G236" s="69">
        <f t="shared" si="3"/>
        <v>10</v>
      </c>
    </row>
    <row r="237" spans="1:7" x14ac:dyDescent="0.25">
      <c r="A237" s="55">
        <v>219154</v>
      </c>
      <c r="B237" s="68" t="str">
        <f>VLOOKUP(A237,BASE!A239:B569,2)</f>
        <v>PARAPHEUR DIRECT.NOIR 24 COMP.</v>
      </c>
      <c r="C237" s="68" t="str">
        <f>VLOOKUP(A237,BASE!A239:F569,6)</f>
        <v>ALTER BURO</v>
      </c>
      <c r="D237" s="68">
        <v>10</v>
      </c>
      <c r="E237" s="49"/>
      <c r="F237" s="49"/>
      <c r="G237" s="69">
        <f t="shared" si="3"/>
        <v>10</v>
      </c>
    </row>
    <row r="238" spans="1:7" x14ac:dyDescent="0.25">
      <c r="A238" s="55">
        <v>219155</v>
      </c>
      <c r="B238" s="68" t="str">
        <f>VLOOKUP(A238,BASE!A240:B570,2)</f>
        <v>PARAPHEUR DIRECT.BORD.24 COMP.</v>
      </c>
      <c r="C238" s="68" t="str">
        <f>VLOOKUP(A238,BASE!A240:F570,6)</f>
        <v>ALTER BURO</v>
      </c>
      <c r="D238" s="68">
        <v>10</v>
      </c>
      <c r="E238" s="49"/>
      <c r="F238" s="49"/>
      <c r="G238" s="69">
        <f t="shared" si="3"/>
        <v>10</v>
      </c>
    </row>
    <row r="239" spans="1:7" x14ac:dyDescent="0.25">
      <c r="A239" s="55">
        <v>219203</v>
      </c>
      <c r="B239" s="68" t="str">
        <f>VLOOKUP(A239,BASE!A241:B571,2)</f>
        <v>PARAPHEUR 21x29,7 24 FLTS NOIR</v>
      </c>
      <c r="C239" s="68" t="str">
        <f>VLOOKUP(A239,BASE!A241:F571,6)</f>
        <v>ALTER BURO</v>
      </c>
      <c r="D239" s="68">
        <v>10</v>
      </c>
      <c r="E239" s="49"/>
      <c r="F239" s="49"/>
      <c r="G239" s="69">
        <f t="shared" si="3"/>
        <v>10</v>
      </c>
    </row>
    <row r="240" spans="1:7" x14ac:dyDescent="0.25">
      <c r="A240" s="60">
        <v>219720</v>
      </c>
      <c r="B240" s="68" t="str">
        <f>VLOOKUP(A240,BASE!A242:B572,2)</f>
        <v>TRIEUR 12 COMPARTIMENT</v>
      </c>
      <c r="C240" s="68" t="str">
        <f>VLOOKUP(A240,BASE!A242:F572,6)</f>
        <v>DEVLAEMYNCK</v>
      </c>
      <c r="D240" s="68">
        <v>10</v>
      </c>
      <c r="E240" s="49"/>
      <c r="F240" s="49"/>
      <c r="G240" s="69">
        <f t="shared" si="3"/>
        <v>10</v>
      </c>
    </row>
    <row r="241" spans="1:7" x14ac:dyDescent="0.25">
      <c r="A241" s="55">
        <v>219801</v>
      </c>
      <c r="B241" s="68" t="str">
        <f>VLOOKUP(A241,BASE!A243:B573,2)</f>
        <v>PORTE BILLET</v>
      </c>
      <c r="C241" s="68" t="str">
        <f>VLOOKUP(A241,BASE!A243:F573,6)</f>
        <v>ALTER BURO</v>
      </c>
      <c r="D241" s="68">
        <v>10</v>
      </c>
      <c r="E241" s="49"/>
      <c r="F241" s="49"/>
      <c r="G241" s="69">
        <f t="shared" si="3"/>
        <v>10</v>
      </c>
    </row>
    <row r="242" spans="1:7" x14ac:dyDescent="0.25">
      <c r="A242" s="55">
        <v>220134</v>
      </c>
      <c r="B242" s="68" t="str">
        <f>VLOOKUP(A242,BASE!A244:B574,2)</f>
        <v>CLASSEUR SOUPLE ROUGE</v>
      </c>
      <c r="C242" s="68" t="str">
        <f>VLOOKUP(A242,BASE!A244:F574,6)</f>
        <v>ALTER BURO</v>
      </c>
      <c r="D242" s="68">
        <v>10</v>
      </c>
      <c r="E242" s="49"/>
      <c r="F242" s="49"/>
      <c r="G242" s="69">
        <f t="shared" si="3"/>
        <v>10</v>
      </c>
    </row>
    <row r="243" spans="1:7" x14ac:dyDescent="0.25">
      <c r="A243" s="55">
        <v>221509</v>
      </c>
      <c r="B243" s="68" t="str">
        <f>VLOOKUP(A243,BASE!A245:B575,2)</f>
        <v>JEU 12 INTERCALAIRES C.L. A4</v>
      </c>
      <c r="C243" s="68" t="str">
        <f>VLOOKUP(A243,BASE!A245:F575,6)</f>
        <v>ALTER BURO</v>
      </c>
      <c r="D243" s="68">
        <v>10</v>
      </c>
      <c r="E243" s="49"/>
      <c r="F243" s="49"/>
      <c r="G243" s="69">
        <f t="shared" si="3"/>
        <v>10</v>
      </c>
    </row>
    <row r="244" spans="1:7" x14ac:dyDescent="0.25">
      <c r="A244" s="55">
        <v>290402</v>
      </c>
      <c r="B244" s="68" t="str">
        <f>VLOOKUP(A244,BASE!A246:B576,2)</f>
        <v>PQT 100 CHEM.SUPER.250G CANARI   24x32</v>
      </c>
      <c r="C244" s="68" t="str">
        <f>VLOOKUP(A244,BASE!A246:F576,6)</f>
        <v>ALTER BURO</v>
      </c>
      <c r="D244" s="68">
        <v>10</v>
      </c>
      <c r="E244" s="49"/>
      <c r="F244" s="49"/>
      <c r="G244" s="69">
        <f t="shared" si="3"/>
        <v>10</v>
      </c>
    </row>
    <row r="245" spans="1:7" x14ac:dyDescent="0.25">
      <c r="A245" s="55">
        <v>290403</v>
      </c>
      <c r="B245" s="68" t="str">
        <f>VLOOKUP(A245,BASE!A247:B577,2)</f>
        <v>PQT 100 CHEM.SUPER.250G ROUGE    24x32</v>
      </c>
      <c r="C245" s="68" t="str">
        <f>VLOOKUP(A245,BASE!A247:F577,6)</f>
        <v>ALTER BURO</v>
      </c>
      <c r="D245" s="68">
        <v>10</v>
      </c>
      <c r="E245" s="49"/>
      <c r="F245" s="49"/>
      <c r="G245" s="69">
        <f t="shared" si="3"/>
        <v>10</v>
      </c>
    </row>
    <row r="246" spans="1:7" x14ac:dyDescent="0.25">
      <c r="A246" s="55">
        <v>290404</v>
      </c>
      <c r="B246" s="68" t="str">
        <f>VLOOKUP(A246,BASE!A248:B578,2)</f>
        <v>PQT 100 CHEM.SUPER.250G VERT     PRE 24x32</v>
      </c>
      <c r="C246" s="68" t="str">
        <f>VLOOKUP(A246,BASE!A248:F578,6)</f>
        <v>ALTER BURO</v>
      </c>
      <c r="D246" s="68">
        <v>10</v>
      </c>
      <c r="E246" s="49"/>
      <c r="F246" s="49"/>
      <c r="G246" s="69">
        <f t="shared" si="3"/>
        <v>10</v>
      </c>
    </row>
    <row r="247" spans="1:7" x14ac:dyDescent="0.25">
      <c r="A247" s="55">
        <v>290407</v>
      </c>
      <c r="B247" s="68" t="str">
        <f>VLOOKUP(A247,BASE!A249:B579,2)</f>
        <v>PQT 100 CHEM.SUPER.250G ROSE     24x32</v>
      </c>
      <c r="C247" s="68" t="str">
        <f>VLOOKUP(A247,BASE!A249:F579,6)</f>
        <v>ALTER BURO</v>
      </c>
      <c r="D247" s="68">
        <v>10</v>
      </c>
      <c r="E247" s="49"/>
      <c r="F247" s="49"/>
      <c r="G247" s="69">
        <f t="shared" si="3"/>
        <v>10</v>
      </c>
    </row>
    <row r="248" spans="1:7" x14ac:dyDescent="0.25">
      <c r="A248" s="56">
        <v>303102</v>
      </c>
      <c r="B248" s="68" t="str">
        <f>VLOOKUP(A248,BASE!A250:B580,2)</f>
        <v>BLOC DATE A GAUCHE</v>
      </c>
      <c r="C248" s="68" t="str">
        <f>VLOOKUP(A248,BASE!A250:F580,6)</f>
        <v>ALTER BURO</v>
      </c>
      <c r="D248" s="68">
        <v>10</v>
      </c>
      <c r="E248" s="49"/>
      <c r="F248" s="49"/>
      <c r="G248" s="69">
        <f t="shared" si="3"/>
        <v>10</v>
      </c>
    </row>
    <row r="249" spans="1:7" x14ac:dyDescent="0.25">
      <c r="A249" s="56">
        <v>303502</v>
      </c>
      <c r="B249" s="68" t="str">
        <f>VLOOKUP(A249,BASE!A251:B581,2)</f>
        <v>SUPPORT DE BLOC</v>
      </c>
      <c r="C249" s="68" t="str">
        <f>VLOOKUP(A249,BASE!A251:F581,6)</f>
        <v>ALTER BURO</v>
      </c>
      <c r="D249" s="68">
        <v>10</v>
      </c>
      <c r="E249" s="49"/>
      <c r="F249" s="49"/>
      <c r="G249" s="69">
        <f t="shared" si="3"/>
        <v>10</v>
      </c>
    </row>
    <row r="250" spans="1:7" x14ac:dyDescent="0.25">
      <c r="A250" s="56">
        <v>304610</v>
      </c>
      <c r="B250" s="68" t="str">
        <f>VLOOKUP(A250,BASE!A252:B582,2)</f>
        <v>CALENDRIER</v>
      </c>
      <c r="C250" s="68" t="str">
        <f>VLOOKUP(A250,BASE!A252:F582,6)</f>
        <v>ALTER BURO</v>
      </c>
      <c r="D250" s="68">
        <v>10</v>
      </c>
      <c r="E250" s="49"/>
      <c r="F250" s="49"/>
      <c r="G250" s="69">
        <f t="shared" si="3"/>
        <v>10</v>
      </c>
    </row>
    <row r="251" spans="1:7" x14ac:dyDescent="0.25">
      <c r="A251" s="56">
        <v>306220</v>
      </c>
      <c r="B251" s="68" t="str">
        <f>VLOOKUP(A251,BASE!A253:B583,2)</f>
        <v>AGENDA SEPT/SEPT 21x29,7 EU09</v>
      </c>
      <c r="C251" s="68" t="str">
        <f>VLOOKUP(A251,BASE!A253:F583,6)</f>
        <v>ALTER BURO</v>
      </c>
      <c r="D251" s="68">
        <v>10</v>
      </c>
      <c r="E251" s="49"/>
      <c r="F251" s="49"/>
      <c r="G251" s="69">
        <f t="shared" si="3"/>
        <v>10</v>
      </c>
    </row>
    <row r="252" spans="1:7" x14ac:dyDescent="0.25">
      <c r="A252" s="56">
        <v>306481</v>
      </c>
      <c r="B252" s="68" t="str">
        <f>VLOOKUP(A252,BASE!A254:B584,2)</f>
        <v>AGENDA SEPT/SEPT 10X15</v>
      </c>
      <c r="C252" s="68" t="str">
        <f>VLOOKUP(A252,BASE!A254:F584,6)</f>
        <v>ALTER BURO</v>
      </c>
      <c r="D252" s="68">
        <v>10</v>
      </c>
      <c r="E252" s="49"/>
      <c r="F252" s="49"/>
      <c r="G252" s="69">
        <f t="shared" si="3"/>
        <v>10</v>
      </c>
    </row>
    <row r="253" spans="1:7" x14ac:dyDescent="0.25">
      <c r="A253" s="56">
        <v>306486</v>
      </c>
      <c r="B253" s="68" t="str">
        <f>VLOOKUP(A253,BASE!A255:B585,2)</f>
        <v>AGENDA SEPT/SEPT 16X24</v>
      </c>
      <c r="C253" s="68" t="str">
        <f>VLOOKUP(A253,BASE!A255:F585,6)</f>
        <v>ALTER BURO</v>
      </c>
      <c r="D253" s="68">
        <v>10</v>
      </c>
      <c r="E253" s="49"/>
      <c r="F253" s="49"/>
      <c r="G253" s="69">
        <f t="shared" si="3"/>
        <v>10</v>
      </c>
    </row>
    <row r="254" spans="1:7" x14ac:dyDescent="0.25">
      <c r="A254" s="56">
        <v>306491</v>
      </c>
      <c r="B254" s="68" t="str">
        <f>VLOOKUP(A254,BASE!A256:B586,2)</f>
        <v>AGENDA SEPT/SEPT 21x27</v>
      </c>
      <c r="C254" s="68" t="str">
        <f>VLOOKUP(A254,BASE!A256:F586,6)</f>
        <v>ALTER BURO</v>
      </c>
      <c r="D254" s="68">
        <v>10</v>
      </c>
      <c r="E254" s="49"/>
      <c r="F254" s="49"/>
      <c r="G254" s="69">
        <f t="shared" si="3"/>
        <v>10</v>
      </c>
    </row>
    <row r="255" spans="1:7" x14ac:dyDescent="0.25">
      <c r="A255" s="55">
        <v>307201</v>
      </c>
      <c r="B255" s="68" t="str">
        <f>VLOOKUP(A255,BASE!A257:B587,2)</f>
        <v>BLOC NOTE 14,8 X 21 CM</v>
      </c>
      <c r="C255" s="68" t="str">
        <f>VLOOKUP(A255,BASE!A257:F587,6)</f>
        <v>ALTER BURO</v>
      </c>
      <c r="D255" s="68">
        <v>10</v>
      </c>
      <c r="E255" s="49"/>
      <c r="F255" s="49"/>
      <c r="G255" s="69">
        <f t="shared" si="3"/>
        <v>10</v>
      </c>
    </row>
    <row r="256" spans="1:7" x14ac:dyDescent="0.25">
      <c r="A256" s="55">
        <v>307202</v>
      </c>
      <c r="B256" s="68" t="str">
        <f>VLOOKUP(A256,BASE!A258:B588,2)</f>
        <v>BLOC NOTE 21X 29,7</v>
      </c>
      <c r="C256" s="68" t="str">
        <f>VLOOKUP(A256,BASE!A258:F588,6)</f>
        <v>ALTER BURO</v>
      </c>
      <c r="D256" s="68">
        <v>10</v>
      </c>
      <c r="E256" s="49"/>
      <c r="F256" s="49"/>
      <c r="G256" s="69">
        <f t="shared" si="3"/>
        <v>10</v>
      </c>
    </row>
    <row r="257" spans="1:7" x14ac:dyDescent="0.25">
      <c r="A257" s="55">
        <v>308233</v>
      </c>
      <c r="B257" s="68" t="str">
        <f>VLOOKUP(A257,BASE!A259:B589,2)</f>
        <v>PORTE-BLOC SIMPLE PVC NOIR       355x235mm</v>
      </c>
      <c r="C257" s="68" t="str">
        <f>VLOOKUP(A257,BASE!A259:F589,6)</f>
        <v>ALTER BURO</v>
      </c>
      <c r="D257" s="68">
        <v>10</v>
      </c>
      <c r="E257" s="49"/>
      <c r="F257" s="49"/>
      <c r="G257" s="69">
        <f t="shared" si="3"/>
        <v>10</v>
      </c>
    </row>
    <row r="258" spans="1:7" x14ac:dyDescent="0.25">
      <c r="A258" s="55">
        <v>309174</v>
      </c>
      <c r="B258" s="68" t="str">
        <f>VLOOKUP(A258,BASE!A260:B590,2)</f>
        <v>A+B LOT 12 BLOCS REPOSIT.38x51   JAUNE</v>
      </c>
      <c r="C258" s="68" t="str">
        <f>VLOOKUP(A258,BASE!A260:F590,6)</f>
        <v>ALTER BURO</v>
      </c>
      <c r="D258" s="68">
        <v>10</v>
      </c>
      <c r="E258" s="49"/>
      <c r="F258" s="49"/>
      <c r="G258" s="69">
        <f t="shared" si="3"/>
        <v>10</v>
      </c>
    </row>
    <row r="259" spans="1:7" x14ac:dyDescent="0.25">
      <c r="A259" s="55">
        <v>309175</v>
      </c>
      <c r="B259" s="68" t="str">
        <f>VLOOKUP(A259,BASE!A261:B591,2)</f>
        <v>A+B LOT 12 BLOCS REPOSIT.76x76   JAUNE</v>
      </c>
      <c r="C259" s="68" t="str">
        <f>VLOOKUP(A259,BASE!A261:F591,6)</f>
        <v>ALTER BURO</v>
      </c>
      <c r="D259" s="68">
        <v>10</v>
      </c>
      <c r="E259" s="49"/>
      <c r="F259" s="49"/>
      <c r="G259" s="69">
        <f t="shared" ref="G259:G322" si="4">((D259+E259)-F259)</f>
        <v>10</v>
      </c>
    </row>
    <row r="260" spans="1:7" x14ac:dyDescent="0.25">
      <c r="A260" s="55">
        <v>309177</v>
      </c>
      <c r="B260" s="68" t="str">
        <f>VLOOKUP(A260,BASE!A262:B592,2)</f>
        <v>A+B LOT 12 BLOCS REPOSI.76x127   JAUNE</v>
      </c>
      <c r="C260" s="68" t="str">
        <f>VLOOKUP(A260,BASE!A262:F592,6)</f>
        <v>ALTER BURO</v>
      </c>
      <c r="D260" s="68">
        <v>10</v>
      </c>
      <c r="E260" s="49"/>
      <c r="F260" s="49"/>
      <c r="G260" s="69">
        <f t="shared" si="4"/>
        <v>10</v>
      </c>
    </row>
    <row r="261" spans="1:7" x14ac:dyDescent="0.25">
      <c r="A261" s="55">
        <v>310201</v>
      </c>
      <c r="B261" s="68" t="str">
        <f>VLOOKUP(A261,BASE!A263:B593,2)</f>
        <v>BLOC CUBE BLANC ENCOLLE 9x9x9</v>
      </c>
      <c r="C261" s="68" t="str">
        <f>VLOOKUP(A261,BASE!A263:F593,6)</f>
        <v>ALTER BURO</v>
      </c>
      <c r="D261" s="68">
        <v>10</v>
      </c>
      <c r="E261" s="49"/>
      <c r="F261" s="49"/>
      <c r="G261" s="69">
        <f t="shared" si="4"/>
        <v>10</v>
      </c>
    </row>
    <row r="262" spans="1:7" x14ac:dyDescent="0.25">
      <c r="A262" s="55">
        <v>311161</v>
      </c>
      <c r="B262" s="68" t="str">
        <f>VLOOKUP(A262,BASE!A264:B594,2)</f>
        <v>REPERT.SPIRALE 90x140  7090-04   180P 5x5</v>
      </c>
      <c r="C262" s="68" t="str">
        <f>VLOOKUP(A262,BASE!A264:F594,6)</f>
        <v>ALTER BURO</v>
      </c>
      <c r="D262" s="68">
        <v>10</v>
      </c>
      <c r="E262" s="49"/>
      <c r="F262" s="49"/>
      <c r="G262" s="69">
        <f t="shared" si="4"/>
        <v>10</v>
      </c>
    </row>
    <row r="263" spans="1:7" x14ac:dyDescent="0.25">
      <c r="A263" s="55">
        <v>311162</v>
      </c>
      <c r="B263" s="68" t="str">
        <f>VLOOKUP(A263,BASE!A265:B595,2)</f>
        <v>REPERT.SPIRALE 110x170 6090.04   5x5 180P</v>
      </c>
      <c r="C263" s="68" t="str">
        <f>VLOOKUP(A263,BASE!A265:F595,6)</f>
        <v>ALTER BURO</v>
      </c>
      <c r="D263" s="68">
        <v>10</v>
      </c>
      <c r="E263" s="49"/>
      <c r="F263" s="49"/>
      <c r="G263" s="69">
        <f t="shared" si="4"/>
        <v>10</v>
      </c>
    </row>
    <row r="264" spans="1:7" x14ac:dyDescent="0.25">
      <c r="A264" s="55">
        <v>311220</v>
      </c>
      <c r="B264" s="68" t="str">
        <f>VLOOKUP(A264,BASE!A266:B596,2)</f>
        <v>CAHIER PIQURE 170x220 96P        SEYES R.12.103</v>
      </c>
      <c r="C264" s="68" t="str">
        <f>VLOOKUP(A264,BASE!A266:F596,6)</f>
        <v>ALTER BURO</v>
      </c>
      <c r="D264" s="68">
        <v>10</v>
      </c>
      <c r="E264" s="49"/>
      <c r="F264" s="49"/>
      <c r="G264" s="69">
        <f t="shared" si="4"/>
        <v>10</v>
      </c>
    </row>
    <row r="265" spans="1:7" x14ac:dyDescent="0.25">
      <c r="A265" s="55">
        <v>311221</v>
      </c>
      <c r="B265" s="68" t="str">
        <f>VLOOKUP(A265,BASE!A267:B597,2)</f>
        <v>CAHIER PIQURE 170x220 96P 5x5    R.14.104</v>
      </c>
      <c r="C265" s="68" t="str">
        <f>VLOOKUP(A265,BASE!A267:F597,6)</f>
        <v>ALTER BURO</v>
      </c>
      <c r="D265" s="68">
        <v>10</v>
      </c>
      <c r="E265" s="49"/>
      <c r="F265" s="49"/>
      <c r="G265" s="69">
        <f t="shared" si="4"/>
        <v>10</v>
      </c>
    </row>
    <row r="266" spans="1:7" x14ac:dyDescent="0.25">
      <c r="A266" s="55">
        <v>311433</v>
      </c>
      <c r="B266" s="68" t="str">
        <f>VLOOKUP(A266,BASE!A268:B598,2)</f>
        <v>CAHIER BROCHURE 21X29,7 5X5 180P</v>
      </c>
      <c r="C266" s="68">
        <f>VLOOKUP(A266,BASE!A268:F598,6)</f>
        <v>0</v>
      </c>
      <c r="D266" s="68">
        <v>10</v>
      </c>
      <c r="E266" s="49"/>
      <c r="F266" s="49"/>
      <c r="G266" s="69">
        <f t="shared" si="4"/>
        <v>10</v>
      </c>
    </row>
    <row r="267" spans="1:7" x14ac:dyDescent="0.25">
      <c r="A267" s="55">
        <v>311521</v>
      </c>
      <c r="B267" s="68" t="str">
        <f>VLOOKUP(A267,BASE!A269:B599,2)</f>
        <v>CAHIER SPIRALE 17x22 100P 5x5    R. 62.402</v>
      </c>
      <c r="C267" s="68" t="str">
        <f>VLOOKUP(A267,BASE!A269:F599,6)</f>
        <v>ALTER BURO</v>
      </c>
      <c r="D267" s="68">
        <v>10</v>
      </c>
      <c r="E267" s="49"/>
      <c r="F267" s="49"/>
      <c r="G267" s="69">
        <f t="shared" si="4"/>
        <v>10</v>
      </c>
    </row>
    <row r="268" spans="1:7" x14ac:dyDescent="0.25">
      <c r="A268" s="55">
        <v>311523</v>
      </c>
      <c r="B268" s="68" t="str">
        <f>VLOOKUP(A268,BASE!A270:B600,2)</f>
        <v>CAHIER SPIRALE 17x22 180P 5x5    REF.404</v>
      </c>
      <c r="C268" s="68" t="str">
        <f>VLOOKUP(A268,BASE!A270:F600,6)</f>
        <v>ALTER BURO</v>
      </c>
      <c r="D268" s="68">
        <v>10</v>
      </c>
      <c r="E268" s="49"/>
      <c r="F268" s="49"/>
      <c r="G268" s="69">
        <f t="shared" si="4"/>
        <v>10</v>
      </c>
    </row>
    <row r="269" spans="1:7" x14ac:dyDescent="0.25">
      <c r="A269" s="55">
        <v>311531</v>
      </c>
      <c r="B269" s="68" t="str">
        <f>VLOOKUP(A269,BASE!A271:B601,2)</f>
        <v>CAHIER SPIRALE210x297 100P 5x5   REF.7552</v>
      </c>
      <c r="C269" s="68" t="str">
        <f>VLOOKUP(A269,BASE!A271:F601,6)</f>
        <v>ALTER BURO</v>
      </c>
      <c r="D269" s="68">
        <v>10</v>
      </c>
      <c r="E269" s="49"/>
      <c r="F269" s="49"/>
      <c r="G269" s="69">
        <f t="shared" si="4"/>
        <v>10</v>
      </c>
    </row>
    <row r="270" spans="1:7" x14ac:dyDescent="0.25">
      <c r="A270" s="55">
        <v>311533</v>
      </c>
      <c r="B270" s="68" t="str">
        <f>VLOOKUP(A270,BASE!A272:B602,2)</f>
        <v>CAHIER SPIRALE210x297 180P 5x5   R.64.405</v>
      </c>
      <c r="C270" s="68" t="str">
        <f>VLOOKUP(A270,BASE!A272:F602,6)</f>
        <v>ALTER BURO</v>
      </c>
      <c r="D270" s="68">
        <v>10</v>
      </c>
      <c r="E270" s="49"/>
      <c r="F270" s="49"/>
      <c r="G270" s="69">
        <f t="shared" si="4"/>
        <v>10</v>
      </c>
    </row>
    <row r="271" spans="1:7" x14ac:dyDescent="0.25">
      <c r="A271" s="55">
        <v>311712</v>
      </c>
      <c r="B271" s="68" t="str">
        <f>VLOOKUP(A271,BASE!A273:B603,2)</f>
        <v>CARNET SPIRALE 9x14 5x5 74.451   100P</v>
      </c>
      <c r="C271" s="68" t="str">
        <f>VLOOKUP(A271,BASE!A273:F603,6)</f>
        <v>ALTER BURO</v>
      </c>
      <c r="D271" s="68">
        <v>10</v>
      </c>
      <c r="E271" s="49"/>
      <c r="F271" s="49"/>
      <c r="G271" s="69">
        <f t="shared" si="4"/>
        <v>10</v>
      </c>
    </row>
    <row r="272" spans="1:7" x14ac:dyDescent="0.25">
      <c r="A272" s="55">
        <v>313161</v>
      </c>
      <c r="B272" s="68" t="str">
        <f>VLOOKUP(A272,BASE!A274:B604,2)</f>
        <v>PQT FICHES BRISTOL 210x297 UNI   BLANC</v>
      </c>
      <c r="C272" s="68" t="str">
        <f>VLOOKUP(A272,BASE!A274:F604,6)</f>
        <v>ALTER BURO</v>
      </c>
      <c r="D272" s="68">
        <v>10</v>
      </c>
      <c r="E272" s="49"/>
      <c r="F272" s="49"/>
      <c r="G272" s="69">
        <f t="shared" si="4"/>
        <v>10</v>
      </c>
    </row>
    <row r="273" spans="1:7" x14ac:dyDescent="0.25">
      <c r="A273" s="55">
        <v>313162</v>
      </c>
      <c r="B273" s="68" t="str">
        <f>VLOOKUP(A273,BASE!A275:B605,2)</f>
        <v>PQT FICHES BRISTOL 210x297 5x5   BLANC</v>
      </c>
      <c r="C273" s="68" t="str">
        <f>VLOOKUP(A273,BASE!A275:F605,6)</f>
        <v>ALTER BURO</v>
      </c>
      <c r="D273" s="68">
        <v>10</v>
      </c>
      <c r="E273" s="49"/>
      <c r="F273" s="49"/>
      <c r="G273" s="69">
        <f t="shared" si="4"/>
        <v>10</v>
      </c>
    </row>
    <row r="274" spans="1:7" x14ac:dyDescent="0.25">
      <c r="A274" s="55">
        <v>315312</v>
      </c>
      <c r="B274" s="68" t="str">
        <f>VLOOKUP(A274,BASE!A276:B606,2)</f>
        <v>REGISTRE</v>
      </c>
      <c r="C274" s="68" t="str">
        <f>VLOOKUP(A274,BASE!A276:F606,6)</f>
        <v>ALTER BURO</v>
      </c>
      <c r="D274" s="68">
        <v>10</v>
      </c>
      <c r="E274" s="49"/>
      <c r="F274" s="49"/>
      <c r="G274" s="69">
        <f t="shared" si="4"/>
        <v>10</v>
      </c>
    </row>
    <row r="275" spans="1:7" x14ac:dyDescent="0.25">
      <c r="A275" s="55">
        <v>318862</v>
      </c>
      <c r="B275" s="68" t="str">
        <f>VLOOKUP(A275,BASE!A277:B607,2)</f>
        <v>PQT 10 POCH.BULLE AIR  170x265   (D) AA</v>
      </c>
      <c r="C275" s="68" t="str">
        <f>VLOOKUP(A275,BASE!A277:F607,6)</f>
        <v>ALTER BURO</v>
      </c>
      <c r="D275" s="68">
        <v>10</v>
      </c>
      <c r="E275" s="49"/>
      <c r="F275" s="49"/>
      <c r="G275" s="69">
        <f t="shared" si="4"/>
        <v>10</v>
      </c>
    </row>
    <row r="276" spans="1:7" x14ac:dyDescent="0.25">
      <c r="A276" s="55">
        <v>318866</v>
      </c>
      <c r="B276" s="68" t="str">
        <f>VLOOKUP(A276,BASE!A278:B608,2)</f>
        <v>PQT 10 POCH.BULLE AIR  290x445   (J) AA</v>
      </c>
      <c r="C276" s="68" t="str">
        <f>VLOOKUP(A276,BASE!A278:F608,6)</f>
        <v>ALTER BURO</v>
      </c>
      <c r="D276" s="68">
        <v>10</v>
      </c>
      <c r="E276" s="49"/>
      <c r="F276" s="49"/>
      <c r="G276" s="69">
        <f t="shared" si="4"/>
        <v>10</v>
      </c>
    </row>
    <row r="277" spans="1:7" x14ac:dyDescent="0.25">
      <c r="A277" s="55">
        <v>325006</v>
      </c>
      <c r="B277" s="68" t="str">
        <f>VLOOKUP(A277,BASE!A279:B609,2)</f>
        <v>PASTILLES GOMMETTES 12MM</v>
      </c>
      <c r="C277" s="68" t="str">
        <f>VLOOKUP(A277,BASE!A279:F609,6)</f>
        <v>ALTER BURO</v>
      </c>
      <c r="D277" s="68">
        <v>10</v>
      </c>
      <c r="E277" s="49"/>
      <c r="F277" s="49"/>
      <c r="G277" s="69">
        <f t="shared" si="4"/>
        <v>10</v>
      </c>
    </row>
    <row r="278" spans="1:7" x14ac:dyDescent="0.25">
      <c r="A278" s="55">
        <v>325008</v>
      </c>
      <c r="B278" s="68" t="str">
        <f>VLOOKUP(A278,BASE!A280:B610,2)</f>
        <v>PASTILLES GOMMETTES8MM</v>
      </c>
      <c r="C278" s="68" t="str">
        <f>VLOOKUP(A278,BASE!A280:F610,6)</f>
        <v>ALTER BURO</v>
      </c>
      <c r="D278" s="68">
        <v>10</v>
      </c>
      <c r="E278" s="49"/>
      <c r="F278" s="49"/>
      <c r="G278" s="69">
        <f t="shared" si="4"/>
        <v>10</v>
      </c>
    </row>
    <row r="279" spans="1:7" x14ac:dyDescent="0.25">
      <c r="A279" s="55">
        <v>400011</v>
      </c>
      <c r="B279" s="68" t="str">
        <f>VLOOKUP(A279,BASE!A281:B611,2)</f>
        <v>CARTON MOUSSE</v>
      </c>
      <c r="C279" s="68">
        <f>VLOOKUP(A279,BASE!A281:F611,6)</f>
        <v>0</v>
      </c>
      <c r="D279" s="68">
        <v>10</v>
      </c>
      <c r="E279" s="49"/>
      <c r="F279" s="49"/>
      <c r="G279" s="69">
        <f t="shared" si="4"/>
        <v>10</v>
      </c>
    </row>
    <row r="280" spans="1:7" x14ac:dyDescent="0.25">
      <c r="A280" s="55">
        <v>400012</v>
      </c>
      <c r="B280" s="68" t="str">
        <f>VLOOKUP(A280,BASE!A282:B612,2)</f>
        <v>CARTON MOUSSE</v>
      </c>
      <c r="C280" s="68">
        <f>VLOOKUP(A280,BASE!A282:F612,6)</f>
        <v>0</v>
      </c>
      <c r="D280" s="68">
        <v>10</v>
      </c>
      <c r="E280" s="49"/>
      <c r="F280" s="49"/>
      <c r="G280" s="69">
        <f t="shared" si="4"/>
        <v>10</v>
      </c>
    </row>
    <row r="281" spans="1:7" x14ac:dyDescent="0.25">
      <c r="A281" s="55">
        <v>500022</v>
      </c>
      <c r="B281" s="68" t="str">
        <f>VLOOKUP(A281,BASE!A283:B613,2)</f>
        <v>POT A CRAYONS ECONOMIQUE</v>
      </c>
      <c r="C281" s="68" t="str">
        <f>VLOOKUP(A281,BASE!A283:F613,6)</f>
        <v>ALTER BURO</v>
      </c>
      <c r="D281" s="68">
        <v>10</v>
      </c>
      <c r="E281" s="49"/>
      <c r="F281" s="49"/>
      <c r="G281" s="69">
        <f t="shared" si="4"/>
        <v>10</v>
      </c>
    </row>
    <row r="282" spans="1:7" x14ac:dyDescent="0.25">
      <c r="A282" s="55">
        <v>500307</v>
      </c>
      <c r="B282" s="68" t="str">
        <f>VLOOKUP(A282,BASE!A284:B614,2)</f>
        <v>BLOC DE CLASSEMENT 4 TIR. 394R   GRIS CL./NOIR ISIS GREENSPIR</v>
      </c>
      <c r="C282" s="68" t="str">
        <f>VLOOKUP(A282,BASE!A284:F614,6)</f>
        <v>ALTER BURO</v>
      </c>
      <c r="D282" s="68">
        <v>10</v>
      </c>
      <c r="E282" s="49"/>
      <c r="F282" s="49"/>
      <c r="G282" s="69">
        <f t="shared" si="4"/>
        <v>10</v>
      </c>
    </row>
    <row r="283" spans="1:7" x14ac:dyDescent="0.25">
      <c r="A283" s="55">
        <v>501120</v>
      </c>
      <c r="B283" s="68" t="str">
        <f>VLOOKUP(A283,BASE!A285:B615,2)</f>
        <v>BTE 100 PORTE-CLES PLAST.ASS.</v>
      </c>
      <c r="C283" s="68" t="str">
        <f>VLOOKUP(A283,BASE!A285:F615,6)</f>
        <v>ALTER BURO</v>
      </c>
      <c r="D283" s="68">
        <v>10</v>
      </c>
      <c r="E283" s="49"/>
      <c r="F283" s="49"/>
      <c r="G283" s="69">
        <f t="shared" si="4"/>
        <v>10</v>
      </c>
    </row>
    <row r="284" spans="1:7" x14ac:dyDescent="0.25">
      <c r="A284" s="55">
        <v>502727</v>
      </c>
      <c r="B284" s="68" t="str">
        <f>VLOOKUP(A284,BASE!A286:B616,2)</f>
        <v>REPOSE PIEDS SOLESAVER</v>
      </c>
      <c r="C284" s="68" t="str">
        <f>VLOOKUP(A284,BASE!A286:F616,6)</f>
        <v>ALTER BURO</v>
      </c>
      <c r="D284" s="68">
        <v>10</v>
      </c>
      <c r="E284" s="49"/>
      <c r="F284" s="49"/>
      <c r="G284" s="69">
        <f t="shared" si="4"/>
        <v>10</v>
      </c>
    </row>
    <row r="285" spans="1:7" x14ac:dyDescent="0.25">
      <c r="A285" s="55">
        <v>504166</v>
      </c>
      <c r="B285" s="68" t="str">
        <f>VLOOKUP(A285,BASE!A287:B617,2)</f>
        <v>CORBEILLE A COURRIER INCOLORE</v>
      </c>
      <c r="C285" s="68" t="str">
        <f>VLOOKUP(A285,BASE!A287:F617,6)</f>
        <v>ALTER BURO</v>
      </c>
      <c r="D285" s="68">
        <v>10</v>
      </c>
      <c r="E285" s="49"/>
      <c r="F285" s="49"/>
      <c r="G285" s="69">
        <f t="shared" si="4"/>
        <v>10</v>
      </c>
    </row>
    <row r="286" spans="1:7" x14ac:dyDescent="0.25">
      <c r="A286" s="55">
        <v>504401</v>
      </c>
      <c r="B286" s="68" t="str">
        <f>VLOOKUP(A286,BASE!A288:B618,2)</f>
        <v>CORB. COURRIER GRIS REF.91265</v>
      </c>
      <c r="C286" s="68" t="str">
        <f>VLOOKUP(A286,BASE!A288:F618,6)</f>
        <v>ALTER BURO</v>
      </c>
      <c r="D286" s="68">
        <v>10</v>
      </c>
      <c r="E286" s="49"/>
      <c r="F286" s="49"/>
      <c r="G286" s="69">
        <f t="shared" si="4"/>
        <v>10</v>
      </c>
    </row>
    <row r="287" spans="1:7" x14ac:dyDescent="0.25">
      <c r="A287" s="55">
        <v>504405</v>
      </c>
      <c r="B287" s="68" t="str">
        <f>VLOOKUP(A287,BASE!A289:B619,2)</f>
        <v>CORB. COURRIER NOIR REF.91265</v>
      </c>
      <c r="C287" s="68" t="str">
        <f>VLOOKUP(A287,BASE!A289:F619,6)</f>
        <v>ALTER BURO</v>
      </c>
      <c r="D287" s="68">
        <v>10</v>
      </c>
      <c r="E287" s="49"/>
      <c r="F287" s="49"/>
      <c r="G287" s="69">
        <f t="shared" si="4"/>
        <v>10</v>
      </c>
    </row>
    <row r="288" spans="1:7" x14ac:dyDescent="0.25">
      <c r="A288" s="55">
        <v>504406</v>
      </c>
      <c r="B288" s="68" t="str">
        <f>VLOOKUP(A288,BASE!A290:B620,2)</f>
        <v>CORB. COURRIER ROUGE REF.91265</v>
      </c>
      <c r="C288" s="68" t="str">
        <f>VLOOKUP(A288,BASE!A290:F620,6)</f>
        <v>ALTER BURO</v>
      </c>
      <c r="D288" s="68">
        <v>10</v>
      </c>
      <c r="E288" s="49"/>
      <c r="F288" s="49"/>
      <c r="G288" s="69">
        <f t="shared" si="4"/>
        <v>10</v>
      </c>
    </row>
    <row r="289" spans="1:7" x14ac:dyDescent="0.25">
      <c r="A289" s="55">
        <v>504408</v>
      </c>
      <c r="B289" s="68" t="str">
        <f>VLOOKUP(A289,BASE!A291:B621,2)</f>
        <v>CORB. COURRIER FUME REF.91265</v>
      </c>
      <c r="C289" s="68" t="str">
        <f>VLOOKUP(A289,BASE!A291:F621,6)</f>
        <v>ALTER BURO</v>
      </c>
      <c r="D289" s="68">
        <v>10</v>
      </c>
      <c r="E289" s="49"/>
      <c r="F289" s="49"/>
      <c r="G289" s="69">
        <f t="shared" si="4"/>
        <v>10</v>
      </c>
    </row>
    <row r="290" spans="1:7" x14ac:dyDescent="0.25">
      <c r="A290" s="55">
        <v>504410</v>
      </c>
      <c r="B290" s="68" t="str">
        <f>VLOOKUP(A290,BASE!A292:B622,2)</f>
        <v>CORB. COURRIER BEIGE REF.91265</v>
      </c>
      <c r="C290" s="68" t="str">
        <f>VLOOKUP(A290,BASE!A292:F622,6)</f>
        <v>ALTER BURO</v>
      </c>
      <c r="D290" s="68">
        <v>10</v>
      </c>
      <c r="E290" s="49"/>
      <c r="F290" s="49"/>
      <c r="G290" s="69">
        <f t="shared" si="4"/>
        <v>10</v>
      </c>
    </row>
    <row r="291" spans="1:7" x14ac:dyDescent="0.25">
      <c r="A291" s="60">
        <v>505080</v>
      </c>
      <c r="B291" s="68" t="str">
        <f>VLOOKUP(A291,BASE!A293:B623,2)</f>
        <v>SAVON 800ML</v>
      </c>
      <c r="C291" s="68">
        <f>VLOOKUP(A291,BASE!A293:F623,6)</f>
        <v>0</v>
      </c>
      <c r="D291" s="68">
        <v>10</v>
      </c>
      <c r="E291" s="49"/>
      <c r="F291" s="49"/>
      <c r="G291" s="69">
        <f t="shared" si="4"/>
        <v>10</v>
      </c>
    </row>
    <row r="292" spans="1:7" x14ac:dyDescent="0.25">
      <c r="A292" s="56">
        <v>506983</v>
      </c>
      <c r="B292" s="68" t="str">
        <f>VLOOKUP(A292,BASE!A294:B624,2)</f>
        <v>TRIEUR A CASES</v>
      </c>
      <c r="C292" s="68" t="str">
        <f>VLOOKUP(A292,BASE!A294:F624,6)</f>
        <v>ALTER BURO</v>
      </c>
      <c r="D292" s="68">
        <v>10</v>
      </c>
      <c r="E292" s="49"/>
      <c r="F292" s="49"/>
      <c r="G292" s="69">
        <f t="shared" si="4"/>
        <v>10</v>
      </c>
    </row>
    <row r="293" spans="1:7" x14ac:dyDescent="0.25">
      <c r="A293" s="55">
        <v>517600</v>
      </c>
      <c r="B293" s="68" t="str">
        <f>VLOOKUP(A293,BASE!A295:B625,2)</f>
        <v>BROSSE P/TABL.BLANC RECHARG.</v>
      </c>
      <c r="C293" s="68" t="str">
        <f>VLOOKUP(A293,BASE!A295:F625,6)</f>
        <v>ALTER BURO</v>
      </c>
      <c r="D293" s="68">
        <v>10</v>
      </c>
      <c r="E293" s="49"/>
      <c r="F293" s="49"/>
      <c r="G293" s="69">
        <f t="shared" si="4"/>
        <v>10</v>
      </c>
    </row>
    <row r="294" spans="1:7" x14ac:dyDescent="0.25">
      <c r="A294" s="55">
        <v>517605</v>
      </c>
      <c r="B294" s="68" t="str">
        <f>VLOOKUP(A294,BASE!A296:B626,2)</f>
        <v>JEU 2 RECH.P/EFFACEUR 7500 REF  7510</v>
      </c>
      <c r="C294" s="68" t="str">
        <f>VLOOKUP(A294,BASE!A296:F626,6)</f>
        <v>ALTER BURO</v>
      </c>
      <c r="D294" s="68">
        <v>10</v>
      </c>
      <c r="E294" s="49"/>
      <c r="F294" s="49"/>
      <c r="G294" s="69">
        <f t="shared" si="4"/>
        <v>10</v>
      </c>
    </row>
    <row r="295" spans="1:7" x14ac:dyDescent="0.25">
      <c r="A295" s="55">
        <v>524531</v>
      </c>
      <c r="B295" s="68" t="str">
        <f>VLOOKUP(A295,BASE!A297:B627,2)</f>
        <v xml:space="preserve">BTE DE 25 PUNAISES </v>
      </c>
      <c r="C295" s="68" t="str">
        <f>VLOOKUP(A295,BASE!A297:F627,6)</f>
        <v>ALTER BURO</v>
      </c>
      <c r="D295" s="68">
        <v>10</v>
      </c>
      <c r="E295" s="49"/>
      <c r="F295" s="49"/>
      <c r="G295" s="69">
        <f t="shared" si="4"/>
        <v>10</v>
      </c>
    </row>
    <row r="296" spans="1:7" x14ac:dyDescent="0.25">
      <c r="A296" s="55">
        <v>533382</v>
      </c>
      <c r="B296" s="68" t="str">
        <f>VLOOKUP(A296,BASE!A298:B628,2)</f>
        <v>BTE 50 TRANSP.P/IMP.JET ENCRE    A4 100µ</v>
      </c>
      <c r="C296" s="68" t="str">
        <f>VLOOKUP(A296,BASE!A298:F628,6)</f>
        <v>ALTER BURO</v>
      </c>
      <c r="D296" s="68">
        <v>10</v>
      </c>
      <c r="E296" s="49"/>
      <c r="F296" s="49"/>
      <c r="G296" s="69">
        <f t="shared" si="4"/>
        <v>10</v>
      </c>
    </row>
    <row r="297" spans="1:7" x14ac:dyDescent="0.25">
      <c r="A297" s="55">
        <v>534101</v>
      </c>
      <c r="B297" s="68" t="str">
        <f>VLOOKUP(A297,BASE!A299:B629,2)</f>
        <v>FEUTRE PERMANENT 313 ROUGE PTE   SUPERFINE</v>
      </c>
      <c r="C297" s="68" t="str">
        <f>VLOOKUP(A297,BASE!A299:F629,6)</f>
        <v>ALTER BURO</v>
      </c>
      <c r="D297" s="68">
        <v>10</v>
      </c>
      <c r="E297" s="49"/>
      <c r="F297" s="49"/>
      <c r="G297" s="69">
        <f t="shared" si="4"/>
        <v>10</v>
      </c>
    </row>
    <row r="298" spans="1:7" x14ac:dyDescent="0.25">
      <c r="A298" s="55">
        <v>534102</v>
      </c>
      <c r="B298" s="68" t="str">
        <f>VLOOKUP(A298,BASE!A300:B630,2)</f>
        <v>FEUTRE PERMANENT 313 BLEU PTE    SUPERFINE</v>
      </c>
      <c r="C298" s="68" t="str">
        <f>VLOOKUP(A298,BASE!A300:F630,6)</f>
        <v>ALTER BURO</v>
      </c>
      <c r="D298" s="68">
        <v>10</v>
      </c>
      <c r="E298" s="49"/>
      <c r="F298" s="49"/>
      <c r="G298" s="69">
        <f t="shared" si="4"/>
        <v>10</v>
      </c>
    </row>
    <row r="299" spans="1:7" x14ac:dyDescent="0.25">
      <c r="A299" s="55">
        <v>534107</v>
      </c>
      <c r="B299" s="68" t="str">
        <f>VLOOKUP(A299,BASE!A301:B631,2)</f>
        <v>FEUTRE PERMANENT 313 NOIR PTE    SUPERFINE</v>
      </c>
      <c r="C299" s="68" t="str">
        <f>VLOOKUP(A299,BASE!A301:F631,6)</f>
        <v>ALTER BURO</v>
      </c>
      <c r="D299" s="68">
        <v>10</v>
      </c>
      <c r="E299" s="49"/>
      <c r="F299" s="49"/>
      <c r="G299" s="69">
        <f t="shared" si="4"/>
        <v>10</v>
      </c>
    </row>
    <row r="300" spans="1:7" x14ac:dyDescent="0.25">
      <c r="A300" s="55">
        <v>534201</v>
      </c>
      <c r="B300" s="68" t="str">
        <f>VLOOKUP(A300,BASE!A302:B632,2)</f>
        <v>FEUTRE PERMANENT 318 ROUGE PTE   FINE</v>
      </c>
      <c r="C300" s="68" t="str">
        <f>VLOOKUP(A300,BASE!A302:F632,6)</f>
        <v>ALTER BURO</v>
      </c>
      <c r="D300" s="68">
        <v>10</v>
      </c>
      <c r="E300" s="49"/>
      <c r="F300" s="49"/>
      <c r="G300" s="69">
        <f t="shared" si="4"/>
        <v>10</v>
      </c>
    </row>
    <row r="301" spans="1:7" x14ac:dyDescent="0.25">
      <c r="A301" s="55">
        <v>534202</v>
      </c>
      <c r="B301" s="68" t="str">
        <f>VLOOKUP(A301,BASE!A303:B633,2)</f>
        <v>FEUTRE PERMANENT 318 BLEU PTE    FINE</v>
      </c>
      <c r="C301" s="68" t="str">
        <f>VLOOKUP(A301,BASE!A303:F633,6)</f>
        <v>ALTER BURO</v>
      </c>
      <c r="D301" s="68">
        <v>10</v>
      </c>
      <c r="E301" s="49"/>
      <c r="F301" s="49"/>
      <c r="G301" s="69">
        <f t="shared" si="4"/>
        <v>10</v>
      </c>
    </row>
    <row r="302" spans="1:7" x14ac:dyDescent="0.25">
      <c r="A302" s="55">
        <v>534207</v>
      </c>
      <c r="B302" s="68" t="str">
        <f>VLOOKUP(A302,BASE!A304:B634,2)</f>
        <v>FEUTRE PERMANENT 318 NOIR PTE    FINE</v>
      </c>
      <c r="C302" s="68" t="str">
        <f>VLOOKUP(A302,BASE!A304:F634,6)</f>
        <v>ALTER BURO</v>
      </c>
      <c r="D302" s="68">
        <v>10</v>
      </c>
      <c r="E302" s="49"/>
      <c r="F302" s="49"/>
      <c r="G302" s="69">
        <f t="shared" si="4"/>
        <v>10</v>
      </c>
    </row>
    <row r="303" spans="1:7" x14ac:dyDescent="0.25">
      <c r="A303" s="55">
        <v>534301</v>
      </c>
      <c r="B303" s="68" t="str">
        <f>VLOOKUP(A303,BASE!A305:B635,2)</f>
        <v>FEUTRE PERMANENT 317 ROUGE PTE   MOYENNE</v>
      </c>
      <c r="C303" s="68" t="str">
        <f>VLOOKUP(A303,BASE!A305:F635,6)</f>
        <v>ALTER BURO</v>
      </c>
      <c r="D303" s="68">
        <v>10</v>
      </c>
      <c r="E303" s="49"/>
      <c r="F303" s="49"/>
      <c r="G303" s="69">
        <f t="shared" si="4"/>
        <v>10</v>
      </c>
    </row>
    <row r="304" spans="1:7" x14ac:dyDescent="0.25">
      <c r="A304" s="55">
        <v>534302</v>
      </c>
      <c r="B304" s="68" t="str">
        <f>VLOOKUP(A304,BASE!A306:B636,2)</f>
        <v>FEUTRE PERMANENT 317 BLEU PTE    MOYENNE</v>
      </c>
      <c r="C304" s="68" t="str">
        <f>VLOOKUP(A304,BASE!A306:F636,6)</f>
        <v>ALTER BURO</v>
      </c>
      <c r="D304" s="68">
        <v>10</v>
      </c>
      <c r="E304" s="49"/>
      <c r="F304" s="49"/>
      <c r="G304" s="69">
        <f t="shared" si="4"/>
        <v>10</v>
      </c>
    </row>
    <row r="305" spans="1:7" x14ac:dyDescent="0.25">
      <c r="A305" s="55">
        <v>534307</v>
      </c>
      <c r="B305" s="68" t="str">
        <f>VLOOKUP(A305,BASE!A307:B637,2)</f>
        <v>FEUTRE PERMANENT 317 NOIR PTE    MOYENNE</v>
      </c>
      <c r="C305" s="68" t="str">
        <f>VLOOKUP(A305,BASE!A307:F637,6)</f>
        <v>ALTER BURO</v>
      </c>
      <c r="D305" s="68">
        <v>10</v>
      </c>
      <c r="E305" s="49"/>
      <c r="F305" s="49"/>
      <c r="G305" s="69">
        <f t="shared" si="4"/>
        <v>10</v>
      </c>
    </row>
    <row r="306" spans="1:7" x14ac:dyDescent="0.25">
      <c r="A306" s="55">
        <v>535204</v>
      </c>
      <c r="B306" s="68" t="str">
        <f>VLOOKUP(A306,BASE!A308:B638,2)</f>
        <v>PILE BOUTON 390/389/1130/AG10/  LR54/SR54/189 1.5V</v>
      </c>
      <c r="C306" s="68" t="str">
        <f>VLOOKUP(A306,BASE!A308:F638,6)</f>
        <v>ALTER BURO</v>
      </c>
      <c r="D306" s="68">
        <v>10</v>
      </c>
      <c r="E306" s="49"/>
      <c r="F306" s="49"/>
      <c r="G306" s="69">
        <f t="shared" si="4"/>
        <v>10</v>
      </c>
    </row>
    <row r="307" spans="1:7" x14ac:dyDescent="0.25">
      <c r="A307" s="55">
        <v>537201</v>
      </c>
      <c r="B307" s="68" t="str">
        <f>VLOOKUP(A307,BASE!A309:B639,2)</f>
        <v>CALCUL, SHARP</v>
      </c>
      <c r="C307" s="68" t="str">
        <f>VLOOKUP(A307,BASE!A309:F639,6)</f>
        <v>ALTER BURO</v>
      </c>
      <c r="D307" s="68">
        <v>10</v>
      </c>
      <c r="E307" s="49"/>
      <c r="F307" s="49"/>
      <c r="G307" s="69">
        <f t="shared" si="4"/>
        <v>10</v>
      </c>
    </row>
    <row r="308" spans="1:7" x14ac:dyDescent="0.25">
      <c r="A308" s="55">
        <v>537272</v>
      </c>
      <c r="B308" s="68" t="str">
        <f>VLOOKUP(A308,BASE!A310:B640,2)</f>
        <v>CALCUL.BUREAU 12 CHIFF.MS120     CASIO (TAXE 0.0084)</v>
      </c>
      <c r="C308" s="68" t="str">
        <f>VLOOKUP(A308,BASE!A310:F640,6)</f>
        <v>ALTER BURO</v>
      </c>
      <c r="D308" s="68">
        <v>10</v>
      </c>
      <c r="E308" s="49"/>
      <c r="F308" s="49"/>
      <c r="G308" s="69">
        <f t="shared" si="4"/>
        <v>10</v>
      </c>
    </row>
    <row r="309" spans="1:7" x14ac:dyDescent="0.25">
      <c r="A309" s="61">
        <v>990026</v>
      </c>
      <c r="B309" s="68" t="str">
        <f>VLOOKUP(A309,BASE!A311:B641,2)</f>
        <v>SERPILLERES</v>
      </c>
      <c r="C309" s="68">
        <f>VLOOKUP(A309,BASE!A311:F641,6)</f>
        <v>0</v>
      </c>
      <c r="D309" s="68">
        <v>10</v>
      </c>
      <c r="E309" s="49"/>
      <c r="F309" s="49"/>
      <c r="G309" s="69">
        <f t="shared" si="4"/>
        <v>10</v>
      </c>
    </row>
    <row r="310" spans="1:7" x14ac:dyDescent="0.25">
      <c r="A310" s="55">
        <v>1000347</v>
      </c>
      <c r="B310" s="68" t="str">
        <f>VLOOKUP(A310,BASE!A312:B642,2)</f>
        <v xml:space="preserve">PINCE AGRAFEUSE A+B </v>
      </c>
      <c r="C310" s="68" t="str">
        <f>VLOOKUP(A310,BASE!A312:F642,6)</f>
        <v>ALTER BURO</v>
      </c>
      <c r="D310" s="68">
        <v>10</v>
      </c>
      <c r="E310" s="49"/>
      <c r="F310" s="49"/>
      <c r="G310" s="69">
        <f t="shared" si="4"/>
        <v>10</v>
      </c>
    </row>
    <row r="311" spans="1:7" x14ac:dyDescent="0.25">
      <c r="A311" s="55">
        <v>1002005</v>
      </c>
      <c r="B311" s="68" t="str">
        <f>VLOOKUP(A311,BASE!A313:B643,2)</f>
        <v>PINCE AGRAFEUSE BOSTITCH P3      CHROME</v>
      </c>
      <c r="C311" s="68" t="str">
        <f>VLOOKUP(A311,BASE!A313:F643,6)</f>
        <v>ALTER BURO</v>
      </c>
      <c r="D311" s="68">
        <v>10</v>
      </c>
      <c r="E311" s="49"/>
      <c r="F311" s="49"/>
      <c r="G311" s="69">
        <f t="shared" si="4"/>
        <v>10</v>
      </c>
    </row>
    <row r="312" spans="1:7" x14ac:dyDescent="0.25">
      <c r="A312" s="55">
        <v>1004003</v>
      </c>
      <c r="B312" s="68" t="str">
        <f>VLOOKUP(A312,BASE!A314:B644,2)</f>
        <v>A+B PERFORATEUR 2 TROUS 40FLES</v>
      </c>
      <c r="C312" s="68" t="str">
        <f>VLOOKUP(A312,BASE!A314:F644,6)</f>
        <v>ALTER BURO</v>
      </c>
      <c r="D312" s="68">
        <v>10</v>
      </c>
      <c r="E312" s="49"/>
      <c r="F312" s="49"/>
      <c r="G312" s="69">
        <f t="shared" si="4"/>
        <v>10</v>
      </c>
    </row>
    <row r="313" spans="1:7" x14ac:dyDescent="0.25">
      <c r="A313" s="55">
        <v>1005010</v>
      </c>
      <c r="B313" s="68" t="str">
        <f>VLOOKUP(A313,BASE!A315:B645,2)</f>
        <v>A+B PAIRE DE CISEAUX 17cm DE BUREAU</v>
      </c>
      <c r="C313" s="68" t="str">
        <f>VLOOKUP(A313,BASE!A315:F645,6)</f>
        <v>ALTER BURO</v>
      </c>
      <c r="D313" s="68">
        <v>10</v>
      </c>
      <c r="E313" s="49"/>
      <c r="F313" s="49"/>
      <c r="G313" s="69">
        <f t="shared" si="4"/>
        <v>10</v>
      </c>
    </row>
    <row r="314" spans="1:7" x14ac:dyDescent="0.25">
      <c r="A314" s="55">
        <v>1010725</v>
      </c>
      <c r="B314" s="68" t="str">
        <f>VLOOKUP(A314,BASE!A316:B646,2)</f>
        <v>BTE 5000 AGRAFES 24/6</v>
      </c>
      <c r="C314" s="68" t="str">
        <f>VLOOKUP(A314,BASE!A316:F646,6)</f>
        <v>ALTER BURO</v>
      </c>
      <c r="D314" s="68">
        <v>10</v>
      </c>
      <c r="E314" s="49"/>
      <c r="F314" s="49"/>
      <c r="G314" s="69">
        <f t="shared" si="4"/>
        <v>10</v>
      </c>
    </row>
    <row r="315" spans="1:7" x14ac:dyDescent="0.25">
      <c r="A315" s="55">
        <v>1023031</v>
      </c>
      <c r="B315" s="68" t="str">
        <f>VLOOKUP(A315,BASE!A317:B647,2)</f>
        <v>ROLLER JETABLE COLLE PERM.TESA   8.5mx8.4mm</v>
      </c>
      <c r="C315" s="68" t="str">
        <f>VLOOKUP(A315,BASE!A317:F647,6)</f>
        <v>ALTER BURO</v>
      </c>
      <c r="D315" s="68">
        <v>10</v>
      </c>
      <c r="E315" s="49"/>
      <c r="F315" s="49"/>
      <c r="G315" s="69">
        <f t="shared" si="4"/>
        <v>10</v>
      </c>
    </row>
    <row r="316" spans="1:7" x14ac:dyDescent="0.25">
      <c r="A316" s="54">
        <v>1200250</v>
      </c>
      <c r="B316" s="68" t="str">
        <f>VLOOKUP(A316,BASE!A318:B648,2)</f>
        <v>LOT DE 4 CADRES</v>
      </c>
      <c r="C316" s="68">
        <f>VLOOKUP(A316,BASE!A318:F648,6)</f>
        <v>0</v>
      </c>
      <c r="D316" s="68">
        <v>10</v>
      </c>
      <c r="E316" s="49"/>
      <c r="F316" s="49"/>
      <c r="G316" s="69">
        <f t="shared" si="4"/>
        <v>10</v>
      </c>
    </row>
    <row r="317" spans="1:7" x14ac:dyDescent="0.25">
      <c r="A317" s="55">
        <v>1201015</v>
      </c>
      <c r="B317" s="68" t="str">
        <f>VLOOKUP(A317,BASE!A319:B649,2)</f>
        <v>LOT 5 RECHARGES 65x100 UNI 56G  /TABLEAU CONFERENCE</v>
      </c>
      <c r="C317" s="68" t="str">
        <f>VLOOKUP(A317,BASE!A319:F649,6)</f>
        <v>ALTER BURO</v>
      </c>
      <c r="D317" s="68">
        <v>10</v>
      </c>
      <c r="E317" s="49"/>
      <c r="F317" s="49"/>
      <c r="G317" s="69">
        <f t="shared" si="4"/>
        <v>10</v>
      </c>
    </row>
    <row r="318" spans="1:7" x14ac:dyDescent="0.25">
      <c r="A318" s="55">
        <v>1201016</v>
      </c>
      <c r="B318" s="68" t="str">
        <f>VLOOKUP(A318,BASE!A320:B650,2)</f>
        <v>LOT 5 RECHARGES 65x100 QUADR.    P/TABLEAU</v>
      </c>
      <c r="C318" s="68" t="str">
        <f>VLOOKUP(A318,BASE!A320:F650,6)</f>
        <v>ALTER BURO</v>
      </c>
      <c r="D318" s="68">
        <v>10</v>
      </c>
      <c r="E318" s="49"/>
      <c r="F318" s="49"/>
      <c r="G318" s="69">
        <f t="shared" si="4"/>
        <v>10</v>
      </c>
    </row>
    <row r="319" spans="1:7" x14ac:dyDescent="0.25">
      <c r="A319" s="54">
        <v>1201267</v>
      </c>
      <c r="B319" s="68" t="str">
        <f>VLOOKUP(A319,BASE!A321:B651,2)</f>
        <v>PORTE NOMS DE LUXE</v>
      </c>
      <c r="C319" s="68">
        <f>VLOOKUP(A319,BASE!A321:F651,6)</f>
        <v>0</v>
      </c>
      <c r="D319" s="68">
        <v>10</v>
      </c>
      <c r="E319" s="49"/>
      <c r="F319" s="49"/>
      <c r="G319" s="69">
        <f t="shared" si="4"/>
        <v>10</v>
      </c>
    </row>
    <row r="320" spans="1:7" x14ac:dyDescent="0.25">
      <c r="A320" s="54">
        <v>1201627</v>
      </c>
      <c r="B320" s="68" t="str">
        <f>VLOOKUP(A320,BASE!A322:B652,2)</f>
        <v>PORTE CHEVALET</v>
      </c>
      <c r="C320" s="68">
        <f>VLOOKUP(A320,BASE!A322:F652,6)</f>
        <v>0</v>
      </c>
      <c r="D320" s="68">
        <v>10</v>
      </c>
      <c r="E320" s="49"/>
      <c r="F320" s="49"/>
      <c r="G320" s="69">
        <f t="shared" si="4"/>
        <v>10</v>
      </c>
    </row>
    <row r="321" spans="1:7" x14ac:dyDescent="0.25">
      <c r="A321" s="54">
        <v>1201628</v>
      </c>
      <c r="B321" s="68" t="str">
        <f>VLOOKUP(A321,BASE!A323:B653,2)</f>
        <v>POCHETTE INSERTIONS PORTE NOMS CHEVALET</v>
      </c>
      <c r="C321" s="68">
        <f>VLOOKUP(A321,BASE!A323:F653,6)</f>
        <v>0</v>
      </c>
      <c r="D321" s="68">
        <v>10</v>
      </c>
      <c r="E321" s="49"/>
      <c r="F321" s="49"/>
      <c r="G321" s="69">
        <f t="shared" si="4"/>
        <v>10</v>
      </c>
    </row>
    <row r="322" spans="1:7" x14ac:dyDescent="0.25">
      <c r="A322" s="54">
        <v>1201628</v>
      </c>
      <c r="B322" s="68" t="str">
        <f>VLOOKUP(A322,BASE!A324:B654,2)</f>
        <v>POCHETTE INSERTIONS PORTE NOMS CHEVALET</v>
      </c>
      <c r="C322" s="68">
        <f>VLOOKUP(A322,BASE!A324:F654,6)</f>
        <v>0</v>
      </c>
      <c r="D322" s="68">
        <v>10</v>
      </c>
      <c r="E322" s="49"/>
      <c r="F322" s="49"/>
      <c r="G322" s="69">
        <f t="shared" si="4"/>
        <v>10</v>
      </c>
    </row>
    <row r="323" spans="1:7" x14ac:dyDescent="0.25">
      <c r="A323" s="55">
        <v>1302105</v>
      </c>
      <c r="B323" s="68" t="str">
        <f>VLOOKUP(A323,BASE!A325:B655,2)</f>
        <v>A+B BLOC CUBE 76x76 NEON ASS.    320FLES</v>
      </c>
      <c r="C323" s="68" t="str">
        <f>VLOOKUP(A323,BASE!A325:F655,6)</f>
        <v>ALTER BURO</v>
      </c>
      <c r="D323" s="68">
        <v>10</v>
      </c>
      <c r="E323" s="49"/>
      <c r="F323" s="49"/>
      <c r="G323" s="69">
        <f t="shared" ref="G323:G386" si="5">((D323+E323)-F323)</f>
        <v>10</v>
      </c>
    </row>
    <row r="324" spans="1:7" x14ac:dyDescent="0.25">
      <c r="A324" s="54" t="s">
        <v>627</v>
      </c>
      <c r="B324" s="68" t="str">
        <f>VLOOKUP(A324,BASE!A326:B656,2)</f>
        <v>ENV A DIPLÔME</v>
      </c>
      <c r="C324" s="68" t="str">
        <f>VLOOKUP(A324,BASE!A326:F656,6)</f>
        <v>SEPIETER</v>
      </c>
      <c r="D324" s="68">
        <v>10</v>
      </c>
      <c r="E324" s="49"/>
      <c r="F324" s="49"/>
      <c r="G324" s="69">
        <f t="shared" si="5"/>
        <v>10</v>
      </c>
    </row>
    <row r="325" spans="1:7" x14ac:dyDescent="0.25">
      <c r="A325" s="60" t="s">
        <v>605</v>
      </c>
      <c r="B325" s="68" t="str">
        <f>VLOOKUP(A325,BASE!A327:B657,2)</f>
        <v>EPONGE SPONTEX</v>
      </c>
      <c r="C325" s="68" t="str">
        <f>VLOOKUP(A325,BASE!A327:F657,6)</f>
        <v>DEVLAEMYNCK</v>
      </c>
      <c r="D325" s="68">
        <v>10</v>
      </c>
      <c r="E325" s="49"/>
      <c r="F325" s="49"/>
      <c r="G325" s="69">
        <f t="shared" si="5"/>
        <v>10</v>
      </c>
    </row>
    <row r="326" spans="1:7" x14ac:dyDescent="0.25">
      <c r="A326" s="61" t="s">
        <v>668</v>
      </c>
      <c r="B326" s="68" t="str">
        <f>VLOOKUP(A326,BASE!A328:B658,2)</f>
        <v>MIR</v>
      </c>
      <c r="C326" s="68">
        <f>VLOOKUP(A326,BASE!A328:F658,6)</f>
        <v>0</v>
      </c>
      <c r="D326" s="68">
        <v>10</v>
      </c>
      <c r="E326" s="49"/>
      <c r="F326" s="49"/>
      <c r="G326" s="69">
        <f t="shared" si="5"/>
        <v>10</v>
      </c>
    </row>
    <row r="327" spans="1:7" x14ac:dyDescent="0.25">
      <c r="A327" s="60" t="s">
        <v>639</v>
      </c>
      <c r="B327" s="68" t="str">
        <f>VLOOKUP(A327,BASE!A329:B659,2)</f>
        <v>PLUMEAU</v>
      </c>
      <c r="C327" s="68" t="str">
        <f>VLOOKUP(A327,BASE!A329:F659,6)</f>
        <v>BERNARD</v>
      </c>
      <c r="D327" s="68">
        <v>10</v>
      </c>
      <c r="E327" s="49"/>
      <c r="F327" s="49"/>
      <c r="G327" s="69">
        <f t="shared" si="5"/>
        <v>10</v>
      </c>
    </row>
    <row r="328" spans="1:7" x14ac:dyDescent="0.25">
      <c r="A328" s="60" t="s">
        <v>617</v>
      </c>
      <c r="B328" s="68" t="str">
        <f>VLOOKUP(A328,BASE!A330:B660,2)</f>
        <v>SAC POUBELLES 50L</v>
      </c>
      <c r="C328" s="68" t="str">
        <f>VLOOKUP(A328,BASE!A330:F660,6)</f>
        <v>BERNARD</v>
      </c>
      <c r="D328" s="68">
        <v>10</v>
      </c>
      <c r="E328" s="49"/>
      <c r="F328" s="49"/>
      <c r="G328" s="69">
        <f t="shared" si="5"/>
        <v>10</v>
      </c>
    </row>
    <row r="329" spans="1:7" x14ac:dyDescent="0.25">
      <c r="A329" s="60" t="s">
        <v>607</v>
      </c>
      <c r="B329" s="68" t="str">
        <f>VLOOKUP(A329,BASE!A331:B661,2)</f>
        <v>SAC POUBELLES 110L</v>
      </c>
      <c r="C329" s="68" t="str">
        <f>VLOOKUP(A329,BASE!A331:F661,6)</f>
        <v>BERNARD</v>
      </c>
      <c r="D329" s="68">
        <v>10</v>
      </c>
      <c r="E329" s="49"/>
      <c r="F329" s="49"/>
      <c r="G329" s="69">
        <f t="shared" si="5"/>
        <v>10</v>
      </c>
    </row>
    <row r="330" spans="1:7" x14ac:dyDescent="0.25">
      <c r="A330" s="60" t="s">
        <v>613</v>
      </c>
      <c r="B330" s="68" t="str">
        <f>VLOOKUP(A330,BASE!A332:B662,2)</f>
        <v>SAC POUBELLES 10L</v>
      </c>
      <c r="C330" s="68" t="str">
        <f>VLOOKUP(A330,BASE!A332:F662,6)</f>
        <v>BERNARD</v>
      </c>
      <c r="D330" s="68">
        <v>10</v>
      </c>
      <c r="E330" s="49"/>
      <c r="F330" s="49"/>
      <c r="G330" s="69">
        <f t="shared" si="5"/>
        <v>10</v>
      </c>
    </row>
    <row r="331" spans="1:7" x14ac:dyDescent="0.25">
      <c r="A331" s="60" t="s">
        <v>621</v>
      </c>
      <c r="B331" s="68" t="str">
        <f>VLOOKUP(A331,BASE!A333:B663,2)</f>
        <v>SAC POUBELLES 30L</v>
      </c>
      <c r="C331" s="68" t="str">
        <f>VLOOKUP(A331,BASE!A333:F663,6)</f>
        <v>BERNARD</v>
      </c>
      <c r="D331" s="68">
        <v>10</v>
      </c>
      <c r="E331" s="49"/>
      <c r="F331" s="49"/>
      <c r="G331" s="69">
        <f t="shared" si="5"/>
        <v>10</v>
      </c>
    </row>
    <row r="332" spans="1:7" x14ac:dyDescent="0.25">
      <c r="B332" s="70" t="e">
        <f>VLOOKUP(A332,BASE!A334:B664,2)</f>
        <v>#N/A</v>
      </c>
      <c r="C332" s="70" t="e">
        <f>VLOOKUP(A332,BASE!A334:F664,6)</f>
        <v>#N/A</v>
      </c>
      <c r="D332" s="68">
        <v>10</v>
      </c>
      <c r="G332" s="99">
        <f t="shared" si="5"/>
        <v>10</v>
      </c>
    </row>
    <row r="333" spans="1:7" x14ac:dyDescent="0.25">
      <c r="B333" s="70" t="e">
        <f>VLOOKUP(A333,BASE!A335:B665,2)</f>
        <v>#N/A</v>
      </c>
      <c r="C333" s="70" t="e">
        <f>VLOOKUP(A333,BASE!A335:F665,6)</f>
        <v>#N/A</v>
      </c>
      <c r="D333" s="68">
        <v>10</v>
      </c>
      <c r="G333" s="99">
        <f t="shared" si="5"/>
        <v>10</v>
      </c>
    </row>
    <row r="334" spans="1:7" x14ac:dyDescent="0.25">
      <c r="B334" s="70" t="e">
        <f>VLOOKUP(A334,BASE!A336:B666,2)</f>
        <v>#N/A</v>
      </c>
      <c r="C334" s="70" t="e">
        <f>VLOOKUP(A334,BASE!A336:F666,6)</f>
        <v>#N/A</v>
      </c>
      <c r="D334" s="68">
        <v>10</v>
      </c>
      <c r="G334" s="99">
        <f t="shared" si="5"/>
        <v>10</v>
      </c>
    </row>
    <row r="335" spans="1:7" x14ac:dyDescent="0.25">
      <c r="B335" s="70" t="e">
        <f>VLOOKUP(A335,BASE!A337:B667,2)</f>
        <v>#N/A</v>
      </c>
      <c r="C335" s="70" t="e">
        <f>VLOOKUP(A335,BASE!A337:F667,6)</f>
        <v>#N/A</v>
      </c>
      <c r="D335" s="68">
        <v>10</v>
      </c>
      <c r="G335" s="99">
        <f t="shared" si="5"/>
        <v>10</v>
      </c>
    </row>
    <row r="336" spans="1:7" x14ac:dyDescent="0.25">
      <c r="B336" s="70" t="e">
        <f>VLOOKUP(A336,BASE!A338:B668,2)</f>
        <v>#N/A</v>
      </c>
      <c r="C336" s="70" t="e">
        <f>VLOOKUP(A336,BASE!A338:F668,6)</f>
        <v>#N/A</v>
      </c>
      <c r="D336" s="68">
        <v>10</v>
      </c>
      <c r="G336" s="99">
        <f t="shared" si="5"/>
        <v>10</v>
      </c>
    </row>
    <row r="337" spans="2:7" x14ac:dyDescent="0.25">
      <c r="B337" s="70" t="e">
        <f>VLOOKUP(A337,BASE!A339:B669,2)</f>
        <v>#N/A</v>
      </c>
      <c r="C337" s="70" t="e">
        <f>VLOOKUP(A337,BASE!A339:F669,6)</f>
        <v>#N/A</v>
      </c>
      <c r="D337" s="68">
        <v>10</v>
      </c>
      <c r="G337" s="99">
        <f t="shared" si="5"/>
        <v>10</v>
      </c>
    </row>
    <row r="338" spans="2:7" x14ac:dyDescent="0.25">
      <c r="B338" s="70" t="e">
        <f>VLOOKUP(A338,BASE!A340:B670,2)</f>
        <v>#N/A</v>
      </c>
      <c r="C338" s="70" t="e">
        <f>VLOOKUP(A338,BASE!A340:F670,6)</f>
        <v>#N/A</v>
      </c>
      <c r="D338" s="68">
        <v>10</v>
      </c>
      <c r="G338" s="99">
        <f t="shared" si="5"/>
        <v>10</v>
      </c>
    </row>
    <row r="339" spans="2:7" x14ac:dyDescent="0.25">
      <c r="B339" s="70" t="e">
        <f>VLOOKUP(A339,BASE!A341:B671,2)</f>
        <v>#N/A</v>
      </c>
      <c r="C339" s="70" t="e">
        <f>VLOOKUP(A339,BASE!A341:F671,6)</f>
        <v>#N/A</v>
      </c>
      <c r="D339" s="68">
        <v>10</v>
      </c>
      <c r="G339" s="99">
        <f t="shared" si="5"/>
        <v>10</v>
      </c>
    </row>
    <row r="340" spans="2:7" x14ac:dyDescent="0.25">
      <c r="B340" s="70" t="e">
        <f>VLOOKUP(A340,BASE!A342:B672,2)</f>
        <v>#N/A</v>
      </c>
      <c r="C340" s="70" t="e">
        <f>VLOOKUP(A340,BASE!A342:F672,6)</f>
        <v>#N/A</v>
      </c>
      <c r="D340" s="68">
        <v>10</v>
      </c>
      <c r="G340" s="99">
        <f t="shared" si="5"/>
        <v>10</v>
      </c>
    </row>
    <row r="341" spans="2:7" x14ac:dyDescent="0.25">
      <c r="B341" s="70" t="e">
        <f>VLOOKUP(A341,BASE!A343:B673,2)</f>
        <v>#N/A</v>
      </c>
      <c r="C341" s="70" t="e">
        <f>VLOOKUP(A341,BASE!A343:F673,6)</f>
        <v>#N/A</v>
      </c>
      <c r="D341" s="68">
        <v>10</v>
      </c>
      <c r="G341" s="99">
        <f t="shared" si="5"/>
        <v>10</v>
      </c>
    </row>
    <row r="342" spans="2:7" x14ac:dyDescent="0.25">
      <c r="B342" s="70" t="e">
        <f>VLOOKUP(A342,BASE!A344:B674,2)</f>
        <v>#N/A</v>
      </c>
      <c r="C342" s="70" t="e">
        <f>VLOOKUP(A342,BASE!A344:F674,6)</f>
        <v>#N/A</v>
      </c>
      <c r="D342" s="68">
        <v>10</v>
      </c>
      <c r="G342" s="99">
        <f t="shared" si="5"/>
        <v>10</v>
      </c>
    </row>
    <row r="343" spans="2:7" x14ac:dyDescent="0.25">
      <c r="B343" s="70" t="e">
        <f>VLOOKUP(A343,BASE!A345:B675,2)</f>
        <v>#N/A</v>
      </c>
      <c r="C343" s="70" t="e">
        <f>VLOOKUP(A343,BASE!A345:F675,6)</f>
        <v>#N/A</v>
      </c>
      <c r="D343" s="68">
        <v>10</v>
      </c>
      <c r="G343" s="99">
        <f t="shared" si="5"/>
        <v>10</v>
      </c>
    </row>
    <row r="344" spans="2:7" x14ac:dyDescent="0.25">
      <c r="B344" s="70" t="e">
        <f>VLOOKUP(A344,BASE!A346:B676,2)</f>
        <v>#N/A</v>
      </c>
      <c r="C344" s="70" t="e">
        <f>VLOOKUP(A344,BASE!A346:F676,6)</f>
        <v>#N/A</v>
      </c>
      <c r="D344" s="68">
        <v>10</v>
      </c>
      <c r="G344" s="99">
        <f t="shared" si="5"/>
        <v>10</v>
      </c>
    </row>
    <row r="345" spans="2:7" x14ac:dyDescent="0.25">
      <c r="B345" s="70" t="e">
        <f>VLOOKUP(A345,BASE!A347:B677,2)</f>
        <v>#N/A</v>
      </c>
      <c r="C345" s="70" t="e">
        <f>VLOOKUP(A345,BASE!A347:F677,6)</f>
        <v>#N/A</v>
      </c>
      <c r="D345" s="68">
        <v>10</v>
      </c>
      <c r="G345" s="99">
        <f t="shared" si="5"/>
        <v>10</v>
      </c>
    </row>
    <row r="346" spans="2:7" x14ac:dyDescent="0.25">
      <c r="B346" s="70" t="e">
        <f>VLOOKUP(A346,BASE!A348:B678,2)</f>
        <v>#N/A</v>
      </c>
      <c r="C346" s="70" t="e">
        <f>VLOOKUP(A346,BASE!A348:F678,6)</f>
        <v>#N/A</v>
      </c>
      <c r="D346" s="68">
        <v>10</v>
      </c>
      <c r="G346" s="99">
        <f t="shared" si="5"/>
        <v>10</v>
      </c>
    </row>
    <row r="347" spans="2:7" x14ac:dyDescent="0.25">
      <c r="B347" s="70" t="e">
        <f>VLOOKUP(A347,BASE!A349:B679,2)</f>
        <v>#N/A</v>
      </c>
      <c r="C347" s="70" t="e">
        <f>VLOOKUP(A347,BASE!A349:F679,6)</f>
        <v>#N/A</v>
      </c>
      <c r="D347" s="68">
        <v>10</v>
      </c>
      <c r="G347" s="99">
        <f t="shared" si="5"/>
        <v>10</v>
      </c>
    </row>
    <row r="348" spans="2:7" x14ac:dyDescent="0.25">
      <c r="B348" s="70" t="e">
        <f>VLOOKUP(A348,BASE!A350:B680,2)</f>
        <v>#N/A</v>
      </c>
      <c r="C348" s="70" t="e">
        <f>VLOOKUP(A348,BASE!A350:F680,6)</f>
        <v>#N/A</v>
      </c>
      <c r="D348" s="68">
        <v>10</v>
      </c>
      <c r="G348" s="99">
        <f t="shared" si="5"/>
        <v>10</v>
      </c>
    </row>
    <row r="349" spans="2:7" x14ac:dyDescent="0.25">
      <c r="B349" s="70" t="e">
        <f>VLOOKUP(A349,BASE!A351:B681,2)</f>
        <v>#N/A</v>
      </c>
      <c r="C349" s="70" t="e">
        <f>VLOOKUP(A349,BASE!A351:F681,6)</f>
        <v>#N/A</v>
      </c>
      <c r="D349" s="68">
        <v>10</v>
      </c>
      <c r="G349" s="99">
        <f t="shared" si="5"/>
        <v>10</v>
      </c>
    </row>
    <row r="350" spans="2:7" x14ac:dyDescent="0.25">
      <c r="B350" s="70" t="e">
        <f>VLOOKUP(A350,BASE!A352:B682,2)</f>
        <v>#N/A</v>
      </c>
      <c r="C350" s="70" t="e">
        <f>VLOOKUP(A350,BASE!A352:F682,6)</f>
        <v>#N/A</v>
      </c>
      <c r="D350" s="68">
        <v>10</v>
      </c>
      <c r="G350" s="99">
        <f t="shared" si="5"/>
        <v>10</v>
      </c>
    </row>
    <row r="351" spans="2:7" x14ac:dyDescent="0.25">
      <c r="B351" s="70" t="e">
        <f>VLOOKUP(A351,BASE!A353:B683,2)</f>
        <v>#N/A</v>
      </c>
      <c r="C351" s="70" t="e">
        <f>VLOOKUP(A351,BASE!A353:F683,6)</f>
        <v>#N/A</v>
      </c>
      <c r="D351" s="68">
        <v>10</v>
      </c>
      <c r="G351" s="99">
        <f t="shared" si="5"/>
        <v>10</v>
      </c>
    </row>
    <row r="352" spans="2:7" x14ac:dyDescent="0.25">
      <c r="B352" s="70" t="e">
        <f>VLOOKUP(A352,BASE!A354:B684,2)</f>
        <v>#N/A</v>
      </c>
      <c r="C352" s="70" t="e">
        <f>VLOOKUP(A352,BASE!A354:F684,6)</f>
        <v>#N/A</v>
      </c>
      <c r="D352" s="68">
        <v>10</v>
      </c>
      <c r="G352" s="99">
        <f t="shared" si="5"/>
        <v>10</v>
      </c>
    </row>
    <row r="353" spans="2:7" x14ac:dyDescent="0.25">
      <c r="B353" s="70" t="e">
        <f>VLOOKUP(A353,BASE!A355:B685,2)</f>
        <v>#N/A</v>
      </c>
      <c r="C353" s="70" t="e">
        <f>VLOOKUP(A353,BASE!A355:F685,6)</f>
        <v>#N/A</v>
      </c>
      <c r="D353" s="68">
        <v>10</v>
      </c>
      <c r="G353" s="99">
        <f t="shared" si="5"/>
        <v>10</v>
      </c>
    </row>
    <row r="354" spans="2:7" x14ac:dyDescent="0.25">
      <c r="B354" s="70" t="e">
        <f>VLOOKUP(A354,BASE!A356:B686,2)</f>
        <v>#N/A</v>
      </c>
      <c r="C354" s="70" t="e">
        <f>VLOOKUP(A354,BASE!A356:F686,6)</f>
        <v>#N/A</v>
      </c>
      <c r="D354" s="68">
        <v>10</v>
      </c>
      <c r="G354" s="99">
        <f t="shared" si="5"/>
        <v>10</v>
      </c>
    </row>
    <row r="355" spans="2:7" x14ac:dyDescent="0.25">
      <c r="B355" s="70" t="e">
        <f>VLOOKUP(A355,BASE!A357:B687,2)</f>
        <v>#N/A</v>
      </c>
      <c r="C355" s="70" t="e">
        <f>VLOOKUP(A355,BASE!A357:F687,6)</f>
        <v>#N/A</v>
      </c>
      <c r="D355" s="68">
        <v>10</v>
      </c>
      <c r="G355" s="99">
        <f t="shared" si="5"/>
        <v>10</v>
      </c>
    </row>
    <row r="356" spans="2:7" x14ac:dyDescent="0.25">
      <c r="B356" s="70" t="e">
        <f>VLOOKUP(A356,BASE!A358:B688,2)</f>
        <v>#N/A</v>
      </c>
      <c r="C356" s="70" t="e">
        <f>VLOOKUP(A356,BASE!A358:F688,6)</f>
        <v>#N/A</v>
      </c>
      <c r="D356" s="68">
        <v>10</v>
      </c>
      <c r="G356" s="99">
        <f t="shared" si="5"/>
        <v>10</v>
      </c>
    </row>
    <row r="357" spans="2:7" x14ac:dyDescent="0.25">
      <c r="B357" s="70" t="e">
        <f>VLOOKUP(A357,BASE!A359:B689,2)</f>
        <v>#N/A</v>
      </c>
      <c r="C357" s="70" t="e">
        <f>VLOOKUP(A357,BASE!A359:F689,6)</f>
        <v>#N/A</v>
      </c>
      <c r="D357" s="68">
        <v>10</v>
      </c>
      <c r="G357" s="99">
        <f t="shared" si="5"/>
        <v>10</v>
      </c>
    </row>
    <row r="358" spans="2:7" x14ac:dyDescent="0.25">
      <c r="B358" s="70" t="e">
        <f>VLOOKUP(A358,BASE!A360:B690,2)</f>
        <v>#N/A</v>
      </c>
      <c r="C358" s="70" t="e">
        <f>VLOOKUP(A358,BASE!A360:F690,6)</f>
        <v>#N/A</v>
      </c>
      <c r="D358" s="68">
        <v>10</v>
      </c>
      <c r="G358" s="99">
        <f t="shared" si="5"/>
        <v>10</v>
      </c>
    </row>
    <row r="359" spans="2:7" x14ac:dyDescent="0.25">
      <c r="B359" s="70" t="e">
        <f>VLOOKUP(A359,BASE!A361:B691,2)</f>
        <v>#N/A</v>
      </c>
      <c r="C359" s="70" t="e">
        <f>VLOOKUP(A359,BASE!A361:F691,6)</f>
        <v>#N/A</v>
      </c>
      <c r="D359" s="68">
        <v>10</v>
      </c>
      <c r="G359" s="99">
        <f t="shared" si="5"/>
        <v>10</v>
      </c>
    </row>
    <row r="360" spans="2:7" x14ac:dyDescent="0.25">
      <c r="B360" s="70" t="e">
        <f>VLOOKUP(A360,BASE!A362:B692,2)</f>
        <v>#N/A</v>
      </c>
      <c r="C360" s="70" t="e">
        <f>VLOOKUP(A360,BASE!A362:F692,6)</f>
        <v>#N/A</v>
      </c>
      <c r="D360" s="68">
        <v>10</v>
      </c>
      <c r="G360" s="99">
        <f t="shared" si="5"/>
        <v>10</v>
      </c>
    </row>
    <row r="361" spans="2:7" x14ac:dyDescent="0.25">
      <c r="B361" s="70" t="e">
        <f>VLOOKUP(A361,BASE!A363:B693,2)</f>
        <v>#N/A</v>
      </c>
      <c r="C361" s="70" t="e">
        <f>VLOOKUP(A361,BASE!A363:F693,6)</f>
        <v>#N/A</v>
      </c>
      <c r="D361" s="68">
        <v>10</v>
      </c>
      <c r="G361" s="99">
        <f t="shared" si="5"/>
        <v>10</v>
      </c>
    </row>
    <row r="362" spans="2:7" x14ac:dyDescent="0.25">
      <c r="B362" s="70" t="e">
        <f>VLOOKUP(A362,BASE!A364:B694,2)</f>
        <v>#N/A</v>
      </c>
      <c r="C362" s="70" t="e">
        <f>VLOOKUP(A362,BASE!A364:F694,6)</f>
        <v>#N/A</v>
      </c>
      <c r="D362" s="68">
        <v>10</v>
      </c>
      <c r="G362" s="99">
        <f t="shared" si="5"/>
        <v>10</v>
      </c>
    </row>
    <row r="363" spans="2:7" x14ac:dyDescent="0.25">
      <c r="B363" s="70" t="e">
        <f>VLOOKUP(A363,BASE!A365:B695,2)</f>
        <v>#N/A</v>
      </c>
      <c r="C363" s="70" t="e">
        <f>VLOOKUP(A363,BASE!A365:F695,6)</f>
        <v>#N/A</v>
      </c>
      <c r="D363" s="68">
        <v>10</v>
      </c>
      <c r="G363" s="99">
        <f t="shared" si="5"/>
        <v>10</v>
      </c>
    </row>
    <row r="364" spans="2:7" x14ac:dyDescent="0.25">
      <c r="B364" s="70" t="e">
        <f>VLOOKUP(A364,BASE!A366:B696,2)</f>
        <v>#N/A</v>
      </c>
      <c r="C364" s="70" t="e">
        <f>VLOOKUP(A364,BASE!A366:F696,6)</f>
        <v>#N/A</v>
      </c>
      <c r="D364" s="68">
        <v>10</v>
      </c>
      <c r="G364" s="99">
        <f t="shared" si="5"/>
        <v>10</v>
      </c>
    </row>
    <row r="365" spans="2:7" x14ac:dyDescent="0.25">
      <c r="B365" s="70" t="e">
        <f>VLOOKUP(A365,BASE!A367:B697,2)</f>
        <v>#N/A</v>
      </c>
      <c r="C365" s="70" t="e">
        <f>VLOOKUP(A365,BASE!A367:F697,6)</f>
        <v>#N/A</v>
      </c>
      <c r="D365" s="68">
        <v>10</v>
      </c>
      <c r="G365" s="99">
        <f t="shared" si="5"/>
        <v>10</v>
      </c>
    </row>
    <row r="366" spans="2:7" x14ac:dyDescent="0.25">
      <c r="B366" s="70" t="e">
        <f>VLOOKUP(A366,BASE!A368:B698,2)</f>
        <v>#N/A</v>
      </c>
      <c r="C366" s="70" t="e">
        <f>VLOOKUP(A366,BASE!A368:F698,6)</f>
        <v>#N/A</v>
      </c>
      <c r="D366" s="68">
        <v>10</v>
      </c>
      <c r="G366" s="99">
        <f t="shared" si="5"/>
        <v>10</v>
      </c>
    </row>
    <row r="367" spans="2:7" x14ac:dyDescent="0.25">
      <c r="B367" s="70" t="e">
        <f>VLOOKUP(A367,BASE!A369:B699,2)</f>
        <v>#N/A</v>
      </c>
      <c r="C367" s="70" t="e">
        <f>VLOOKUP(A367,BASE!A369:F699,6)</f>
        <v>#N/A</v>
      </c>
      <c r="D367" s="68">
        <v>10</v>
      </c>
      <c r="G367" s="99">
        <f t="shared" si="5"/>
        <v>10</v>
      </c>
    </row>
    <row r="368" spans="2:7" x14ac:dyDescent="0.25">
      <c r="B368" s="70" t="e">
        <f>VLOOKUP(A368,BASE!A370:B700,2)</f>
        <v>#N/A</v>
      </c>
      <c r="C368" s="70" t="e">
        <f>VLOOKUP(A368,BASE!A370:F700,6)</f>
        <v>#N/A</v>
      </c>
      <c r="D368" s="68">
        <v>10</v>
      </c>
      <c r="G368" s="99">
        <f t="shared" si="5"/>
        <v>10</v>
      </c>
    </row>
    <row r="369" spans="2:7" x14ac:dyDescent="0.25">
      <c r="B369" s="70" t="e">
        <f>VLOOKUP(A369,BASE!A371:B701,2)</f>
        <v>#N/A</v>
      </c>
      <c r="C369" s="70" t="e">
        <f>VLOOKUP(A369,BASE!A371:F701,6)</f>
        <v>#N/A</v>
      </c>
      <c r="D369" s="68">
        <v>10</v>
      </c>
      <c r="G369" s="99">
        <f t="shared" si="5"/>
        <v>10</v>
      </c>
    </row>
    <row r="370" spans="2:7" x14ac:dyDescent="0.25">
      <c r="B370" s="70" t="e">
        <f>VLOOKUP(A370,BASE!A372:B702,2)</f>
        <v>#N/A</v>
      </c>
      <c r="C370" s="70" t="e">
        <f>VLOOKUP(A370,BASE!A372:F702,6)</f>
        <v>#N/A</v>
      </c>
      <c r="D370" s="68">
        <v>10</v>
      </c>
      <c r="G370" s="99">
        <f t="shared" si="5"/>
        <v>10</v>
      </c>
    </row>
    <row r="371" spans="2:7" x14ac:dyDescent="0.25">
      <c r="B371" s="70" t="e">
        <f>VLOOKUP(A371,BASE!A373:B703,2)</f>
        <v>#N/A</v>
      </c>
      <c r="C371" s="70" t="e">
        <f>VLOOKUP(A371,BASE!A373:F703,6)</f>
        <v>#N/A</v>
      </c>
      <c r="D371" s="68">
        <v>10</v>
      </c>
      <c r="G371" s="99">
        <f t="shared" si="5"/>
        <v>10</v>
      </c>
    </row>
    <row r="372" spans="2:7" x14ac:dyDescent="0.25">
      <c r="B372" s="70" t="e">
        <f>VLOOKUP(A372,BASE!A374:B704,2)</f>
        <v>#N/A</v>
      </c>
      <c r="C372" s="70" t="e">
        <f>VLOOKUP(A372,BASE!A374:F704,6)</f>
        <v>#N/A</v>
      </c>
      <c r="D372" s="68">
        <v>10</v>
      </c>
      <c r="G372" s="99">
        <f t="shared" si="5"/>
        <v>10</v>
      </c>
    </row>
    <row r="373" spans="2:7" x14ac:dyDescent="0.25">
      <c r="B373" s="70" t="e">
        <f>VLOOKUP(A373,BASE!A375:B705,2)</f>
        <v>#N/A</v>
      </c>
      <c r="C373" s="70" t="e">
        <f>VLOOKUP(A373,BASE!A375:F705,6)</f>
        <v>#N/A</v>
      </c>
      <c r="D373" s="68">
        <v>10</v>
      </c>
      <c r="G373" s="99">
        <f t="shared" si="5"/>
        <v>10</v>
      </c>
    </row>
    <row r="374" spans="2:7" x14ac:dyDescent="0.25">
      <c r="B374" s="70" t="e">
        <f>VLOOKUP(A374,BASE!A376:B706,2)</f>
        <v>#N/A</v>
      </c>
      <c r="C374" s="70" t="e">
        <f>VLOOKUP(A374,BASE!A376:F706,6)</f>
        <v>#N/A</v>
      </c>
      <c r="D374" s="68">
        <v>10</v>
      </c>
      <c r="G374" s="99">
        <f t="shared" si="5"/>
        <v>10</v>
      </c>
    </row>
    <row r="375" spans="2:7" x14ac:dyDescent="0.25">
      <c r="B375" s="70" t="e">
        <f>VLOOKUP(A375,BASE!A377:B707,2)</f>
        <v>#N/A</v>
      </c>
      <c r="C375" s="70" t="e">
        <f>VLOOKUP(A375,BASE!A377:F707,6)</f>
        <v>#N/A</v>
      </c>
      <c r="D375" s="68">
        <v>10</v>
      </c>
      <c r="G375" s="99">
        <f t="shared" si="5"/>
        <v>10</v>
      </c>
    </row>
    <row r="376" spans="2:7" x14ac:dyDescent="0.25">
      <c r="B376" s="70" t="e">
        <f>VLOOKUP(A376,BASE!A378:B708,2)</f>
        <v>#N/A</v>
      </c>
      <c r="C376" s="70" t="e">
        <f>VLOOKUP(A376,BASE!A378:F708,6)</f>
        <v>#N/A</v>
      </c>
      <c r="D376" s="68">
        <v>10</v>
      </c>
      <c r="G376" s="99">
        <f t="shared" si="5"/>
        <v>10</v>
      </c>
    </row>
    <row r="377" spans="2:7" x14ac:dyDescent="0.25">
      <c r="B377" s="70" t="e">
        <f>VLOOKUP(A377,BASE!A379:B709,2)</f>
        <v>#N/A</v>
      </c>
      <c r="C377" s="70" t="e">
        <f>VLOOKUP(A377,BASE!A379:F709,6)</f>
        <v>#N/A</v>
      </c>
      <c r="D377" s="68">
        <v>10</v>
      </c>
      <c r="G377" s="99">
        <f t="shared" si="5"/>
        <v>10</v>
      </c>
    </row>
    <row r="378" spans="2:7" x14ac:dyDescent="0.25">
      <c r="B378" s="70" t="e">
        <f>VLOOKUP(A378,BASE!A380:B710,2)</f>
        <v>#N/A</v>
      </c>
      <c r="C378" s="70" t="e">
        <f>VLOOKUP(A378,BASE!A380:F710,6)</f>
        <v>#N/A</v>
      </c>
      <c r="D378" s="68">
        <v>10</v>
      </c>
      <c r="G378" s="99">
        <f t="shared" si="5"/>
        <v>10</v>
      </c>
    </row>
    <row r="379" spans="2:7" x14ac:dyDescent="0.25">
      <c r="B379" s="70" t="e">
        <f>VLOOKUP(A379,BASE!A381:B711,2)</f>
        <v>#N/A</v>
      </c>
      <c r="C379" s="70" t="e">
        <f>VLOOKUP(A379,BASE!A381:F711,6)</f>
        <v>#N/A</v>
      </c>
      <c r="D379" s="68">
        <v>10</v>
      </c>
      <c r="G379" s="99">
        <f t="shared" si="5"/>
        <v>10</v>
      </c>
    </row>
    <row r="380" spans="2:7" x14ac:dyDescent="0.25">
      <c r="B380" s="70" t="e">
        <f>VLOOKUP(A380,BASE!A382:B712,2)</f>
        <v>#N/A</v>
      </c>
      <c r="C380" s="70" t="e">
        <f>VLOOKUP(A380,BASE!A382:F712,6)</f>
        <v>#N/A</v>
      </c>
      <c r="D380" s="68">
        <v>10</v>
      </c>
      <c r="G380" s="99">
        <f t="shared" si="5"/>
        <v>10</v>
      </c>
    </row>
    <row r="381" spans="2:7" x14ac:dyDescent="0.25">
      <c r="B381" s="70" t="e">
        <f>VLOOKUP(A381,BASE!A383:B713,2)</f>
        <v>#N/A</v>
      </c>
      <c r="C381" s="70" t="e">
        <f>VLOOKUP(A381,BASE!A383:F713,6)</f>
        <v>#N/A</v>
      </c>
      <c r="D381" s="68">
        <v>10</v>
      </c>
      <c r="G381" s="99">
        <f t="shared" si="5"/>
        <v>10</v>
      </c>
    </row>
    <row r="382" spans="2:7" x14ac:dyDescent="0.25">
      <c r="B382" s="70" t="e">
        <f>VLOOKUP(A382,BASE!A384:B714,2)</f>
        <v>#N/A</v>
      </c>
      <c r="C382" s="70" t="e">
        <f>VLOOKUP(A382,BASE!A384:F714,6)</f>
        <v>#N/A</v>
      </c>
      <c r="D382" s="68">
        <v>10</v>
      </c>
      <c r="G382" s="99">
        <f t="shared" si="5"/>
        <v>10</v>
      </c>
    </row>
    <row r="383" spans="2:7" x14ac:dyDescent="0.25">
      <c r="B383" s="70" t="e">
        <f>VLOOKUP(A383,BASE!A385:B715,2)</f>
        <v>#N/A</v>
      </c>
      <c r="C383" s="70" t="e">
        <f>VLOOKUP(A383,BASE!A385:F715,6)</f>
        <v>#N/A</v>
      </c>
      <c r="D383" s="68">
        <v>10</v>
      </c>
      <c r="G383" s="99">
        <f t="shared" si="5"/>
        <v>10</v>
      </c>
    </row>
    <row r="384" spans="2:7" x14ac:dyDescent="0.25">
      <c r="B384" s="70" t="e">
        <f>VLOOKUP(A384,BASE!A386:B716,2)</f>
        <v>#N/A</v>
      </c>
      <c r="C384" s="70" t="e">
        <f>VLOOKUP(A384,BASE!A386:F716,6)</f>
        <v>#N/A</v>
      </c>
      <c r="D384" s="68">
        <v>10</v>
      </c>
      <c r="G384" s="99">
        <f t="shared" si="5"/>
        <v>10</v>
      </c>
    </row>
    <row r="385" spans="2:7" x14ac:dyDescent="0.25">
      <c r="B385" s="70" t="e">
        <f>VLOOKUP(A385,BASE!A387:B717,2)</f>
        <v>#N/A</v>
      </c>
      <c r="C385" s="70" t="e">
        <f>VLOOKUP(A385,BASE!A387:F717,6)</f>
        <v>#N/A</v>
      </c>
      <c r="D385" s="68">
        <v>10</v>
      </c>
      <c r="G385" s="99">
        <f t="shared" si="5"/>
        <v>10</v>
      </c>
    </row>
    <row r="386" spans="2:7" x14ac:dyDescent="0.25">
      <c r="B386" s="70" t="e">
        <f>VLOOKUP(A386,BASE!A388:B718,2)</f>
        <v>#N/A</v>
      </c>
      <c r="C386" s="70" t="e">
        <f>VLOOKUP(A386,BASE!A388:F718,6)</f>
        <v>#N/A</v>
      </c>
      <c r="D386" s="68">
        <v>10</v>
      </c>
      <c r="G386" s="99">
        <f t="shared" si="5"/>
        <v>10</v>
      </c>
    </row>
    <row r="387" spans="2:7" x14ac:dyDescent="0.25">
      <c r="B387" s="70" t="e">
        <f>VLOOKUP(A387,BASE!A389:B719,2)</f>
        <v>#N/A</v>
      </c>
      <c r="C387" s="70" t="e">
        <f>VLOOKUP(A387,BASE!A389:F719,6)</f>
        <v>#N/A</v>
      </c>
      <c r="D387" s="68">
        <v>10</v>
      </c>
      <c r="G387" s="99">
        <f t="shared" ref="G387:G450" si="6">((D387+E387)-F387)</f>
        <v>10</v>
      </c>
    </row>
    <row r="388" spans="2:7" x14ac:dyDescent="0.25">
      <c r="B388" s="70" t="e">
        <f>VLOOKUP(A388,BASE!A390:B720,2)</f>
        <v>#N/A</v>
      </c>
      <c r="C388" s="70" t="e">
        <f>VLOOKUP(A388,BASE!A390:F720,6)</f>
        <v>#N/A</v>
      </c>
      <c r="D388" s="68">
        <v>10</v>
      </c>
      <c r="G388" s="99">
        <f t="shared" si="6"/>
        <v>10</v>
      </c>
    </row>
    <row r="389" spans="2:7" x14ac:dyDescent="0.25">
      <c r="B389" s="70" t="e">
        <f>VLOOKUP(A389,BASE!A391:B721,2)</f>
        <v>#N/A</v>
      </c>
      <c r="C389" s="70" t="e">
        <f>VLOOKUP(A389,BASE!A391:F721,6)</f>
        <v>#N/A</v>
      </c>
      <c r="D389" s="68">
        <v>10</v>
      </c>
      <c r="G389" s="99">
        <f t="shared" si="6"/>
        <v>10</v>
      </c>
    </row>
    <row r="390" spans="2:7" x14ac:dyDescent="0.25">
      <c r="B390" s="70" t="e">
        <f>VLOOKUP(A390,BASE!A392:B722,2)</f>
        <v>#N/A</v>
      </c>
      <c r="C390" s="70" t="e">
        <f>VLOOKUP(A390,BASE!A392:F722,6)</f>
        <v>#N/A</v>
      </c>
      <c r="D390" s="68">
        <v>10</v>
      </c>
      <c r="G390" s="99">
        <f t="shared" si="6"/>
        <v>10</v>
      </c>
    </row>
    <row r="391" spans="2:7" x14ac:dyDescent="0.25">
      <c r="B391" s="70" t="e">
        <f>VLOOKUP(A391,BASE!A393:B723,2)</f>
        <v>#N/A</v>
      </c>
      <c r="C391" s="70" t="e">
        <f>VLOOKUP(A391,BASE!A393:F723,6)</f>
        <v>#N/A</v>
      </c>
      <c r="D391" s="68">
        <v>10</v>
      </c>
      <c r="G391" s="99">
        <f t="shared" si="6"/>
        <v>10</v>
      </c>
    </row>
    <row r="392" spans="2:7" x14ac:dyDescent="0.25">
      <c r="B392" s="70" t="e">
        <f>VLOOKUP(A392,BASE!A394:B724,2)</f>
        <v>#N/A</v>
      </c>
      <c r="C392" s="70" t="e">
        <f>VLOOKUP(A392,BASE!A394:F724,6)</f>
        <v>#N/A</v>
      </c>
      <c r="D392" s="68">
        <v>10</v>
      </c>
      <c r="G392" s="99">
        <f t="shared" si="6"/>
        <v>10</v>
      </c>
    </row>
    <row r="393" spans="2:7" x14ac:dyDescent="0.25">
      <c r="B393" s="70" t="e">
        <f>VLOOKUP(A393,BASE!A395:B725,2)</f>
        <v>#N/A</v>
      </c>
      <c r="C393" s="70" t="e">
        <f>VLOOKUP(A393,BASE!A395:F725,6)</f>
        <v>#N/A</v>
      </c>
      <c r="D393" s="68">
        <v>10</v>
      </c>
      <c r="G393" s="99">
        <f t="shared" si="6"/>
        <v>10</v>
      </c>
    </row>
    <row r="394" spans="2:7" x14ac:dyDescent="0.25">
      <c r="B394" s="70" t="e">
        <f>VLOOKUP(A394,BASE!A396:B726,2)</f>
        <v>#N/A</v>
      </c>
      <c r="C394" s="70" t="e">
        <f>VLOOKUP(A394,BASE!A396:F726,6)</f>
        <v>#N/A</v>
      </c>
      <c r="D394" s="68">
        <v>10</v>
      </c>
      <c r="G394" s="99">
        <f t="shared" si="6"/>
        <v>10</v>
      </c>
    </row>
    <row r="395" spans="2:7" x14ac:dyDescent="0.25">
      <c r="B395" s="70" t="e">
        <f>VLOOKUP(A395,BASE!A397:B727,2)</f>
        <v>#N/A</v>
      </c>
      <c r="C395" s="70" t="e">
        <f>VLOOKUP(A395,BASE!A397:F727,6)</f>
        <v>#N/A</v>
      </c>
      <c r="D395" s="68">
        <v>10</v>
      </c>
      <c r="G395" s="99">
        <f t="shared" si="6"/>
        <v>10</v>
      </c>
    </row>
    <row r="396" spans="2:7" x14ac:dyDescent="0.25">
      <c r="B396" s="70" t="e">
        <f>VLOOKUP(A396,BASE!A398:B728,2)</f>
        <v>#N/A</v>
      </c>
      <c r="C396" s="70" t="e">
        <f>VLOOKUP(A396,BASE!A398:F728,6)</f>
        <v>#N/A</v>
      </c>
      <c r="D396" s="68">
        <v>10</v>
      </c>
      <c r="G396" s="99">
        <f t="shared" si="6"/>
        <v>10</v>
      </c>
    </row>
    <row r="397" spans="2:7" x14ac:dyDescent="0.25">
      <c r="B397" s="70" t="e">
        <f>VLOOKUP(A397,BASE!A399:B729,2)</f>
        <v>#N/A</v>
      </c>
      <c r="C397" s="70" t="e">
        <f>VLOOKUP(A397,BASE!A399:F729,6)</f>
        <v>#N/A</v>
      </c>
      <c r="D397" s="68">
        <v>10</v>
      </c>
      <c r="G397" s="99">
        <f t="shared" si="6"/>
        <v>10</v>
      </c>
    </row>
    <row r="398" spans="2:7" x14ac:dyDescent="0.25">
      <c r="B398" s="70" t="e">
        <f>VLOOKUP(A398,BASE!A400:B730,2)</f>
        <v>#N/A</v>
      </c>
      <c r="C398" s="70" t="e">
        <f>VLOOKUP(A398,BASE!A400:F730,6)</f>
        <v>#N/A</v>
      </c>
      <c r="D398" s="68">
        <v>10</v>
      </c>
      <c r="G398" s="99">
        <f t="shared" si="6"/>
        <v>10</v>
      </c>
    </row>
    <row r="399" spans="2:7" x14ac:dyDescent="0.25">
      <c r="B399" s="70" t="e">
        <f>VLOOKUP(A399,BASE!A401:B731,2)</f>
        <v>#N/A</v>
      </c>
      <c r="C399" s="70" t="e">
        <f>VLOOKUP(A399,BASE!A401:F731,6)</f>
        <v>#N/A</v>
      </c>
      <c r="D399" s="68">
        <v>10</v>
      </c>
      <c r="G399" s="99">
        <f t="shared" si="6"/>
        <v>10</v>
      </c>
    </row>
    <row r="400" spans="2:7" x14ac:dyDescent="0.25">
      <c r="B400" s="70" t="e">
        <f>VLOOKUP(A400,BASE!A402:B732,2)</f>
        <v>#N/A</v>
      </c>
      <c r="C400" s="70" t="e">
        <f>VLOOKUP(A400,BASE!A402:F732,6)</f>
        <v>#N/A</v>
      </c>
      <c r="D400" s="68">
        <v>10</v>
      </c>
      <c r="G400" s="99">
        <f t="shared" si="6"/>
        <v>10</v>
      </c>
    </row>
    <row r="401" spans="2:7" x14ac:dyDescent="0.25">
      <c r="B401" s="70" t="e">
        <f>VLOOKUP(A401,BASE!A403:B733,2)</f>
        <v>#N/A</v>
      </c>
      <c r="C401" s="70" t="e">
        <f>VLOOKUP(A401,BASE!A403:F733,6)</f>
        <v>#N/A</v>
      </c>
      <c r="D401" s="68">
        <v>10</v>
      </c>
      <c r="G401" s="99">
        <f t="shared" si="6"/>
        <v>10</v>
      </c>
    </row>
    <row r="402" spans="2:7" x14ac:dyDescent="0.25">
      <c r="B402" s="70" t="e">
        <f>VLOOKUP(A402,BASE!A404:B734,2)</f>
        <v>#N/A</v>
      </c>
      <c r="C402" s="70" t="e">
        <f>VLOOKUP(A402,BASE!A404:F734,6)</f>
        <v>#N/A</v>
      </c>
      <c r="D402" s="68">
        <v>10</v>
      </c>
      <c r="G402" s="99">
        <f t="shared" si="6"/>
        <v>10</v>
      </c>
    </row>
    <row r="403" spans="2:7" x14ac:dyDescent="0.25">
      <c r="B403" s="70" t="e">
        <f>VLOOKUP(A403,BASE!A405:B735,2)</f>
        <v>#N/A</v>
      </c>
      <c r="C403" s="70" t="e">
        <f>VLOOKUP(A403,BASE!A405:F735,6)</f>
        <v>#N/A</v>
      </c>
      <c r="D403" s="68">
        <v>10</v>
      </c>
      <c r="G403" s="99">
        <f t="shared" si="6"/>
        <v>10</v>
      </c>
    </row>
    <row r="404" spans="2:7" x14ac:dyDescent="0.25">
      <c r="B404" s="70" t="e">
        <f>VLOOKUP(A404,BASE!A406:B736,2)</f>
        <v>#N/A</v>
      </c>
      <c r="C404" s="70" t="e">
        <f>VLOOKUP(A404,BASE!A406:F736,6)</f>
        <v>#N/A</v>
      </c>
      <c r="D404" s="68">
        <v>10</v>
      </c>
      <c r="G404" s="99">
        <f t="shared" si="6"/>
        <v>10</v>
      </c>
    </row>
    <row r="405" spans="2:7" x14ac:dyDescent="0.25">
      <c r="B405" s="70" t="e">
        <f>VLOOKUP(A405,BASE!A407:B737,2)</f>
        <v>#N/A</v>
      </c>
      <c r="C405" s="70" t="e">
        <f>VLOOKUP(A405,BASE!A407:F737,6)</f>
        <v>#N/A</v>
      </c>
      <c r="D405" s="68">
        <v>10</v>
      </c>
      <c r="G405" s="99">
        <f t="shared" si="6"/>
        <v>10</v>
      </c>
    </row>
    <row r="406" spans="2:7" x14ac:dyDescent="0.25">
      <c r="B406" s="70" t="e">
        <f>VLOOKUP(A406,BASE!A408:B738,2)</f>
        <v>#N/A</v>
      </c>
      <c r="C406" s="70" t="e">
        <f>VLOOKUP(A406,BASE!A408:F738,6)</f>
        <v>#N/A</v>
      </c>
      <c r="D406" s="68">
        <v>10</v>
      </c>
      <c r="G406" s="99">
        <f t="shared" si="6"/>
        <v>10</v>
      </c>
    </row>
    <row r="407" spans="2:7" x14ac:dyDescent="0.25">
      <c r="B407" s="70" t="e">
        <f>VLOOKUP(A407,BASE!A409:B739,2)</f>
        <v>#N/A</v>
      </c>
      <c r="C407" s="70" t="e">
        <f>VLOOKUP(A407,BASE!A409:F739,6)</f>
        <v>#N/A</v>
      </c>
      <c r="D407" s="68">
        <v>10</v>
      </c>
      <c r="G407" s="99">
        <f t="shared" si="6"/>
        <v>10</v>
      </c>
    </row>
    <row r="408" spans="2:7" x14ac:dyDescent="0.25">
      <c r="B408" s="70" t="e">
        <f>VLOOKUP(A408,BASE!A410:B740,2)</f>
        <v>#N/A</v>
      </c>
      <c r="C408" s="70" t="e">
        <f>VLOOKUP(A408,BASE!A410:F740,6)</f>
        <v>#N/A</v>
      </c>
      <c r="D408" s="68">
        <v>10</v>
      </c>
      <c r="G408" s="99">
        <f t="shared" si="6"/>
        <v>10</v>
      </c>
    </row>
    <row r="409" spans="2:7" x14ac:dyDescent="0.25">
      <c r="B409" s="70" t="e">
        <f>VLOOKUP(A409,BASE!A411:B741,2)</f>
        <v>#N/A</v>
      </c>
      <c r="C409" s="70" t="e">
        <f>VLOOKUP(A409,BASE!A411:F741,6)</f>
        <v>#N/A</v>
      </c>
      <c r="D409" s="68">
        <v>10</v>
      </c>
      <c r="G409" s="99">
        <f t="shared" si="6"/>
        <v>10</v>
      </c>
    </row>
    <row r="410" spans="2:7" x14ac:dyDescent="0.25">
      <c r="B410" s="70" t="e">
        <f>VLOOKUP(A410,BASE!A412:B742,2)</f>
        <v>#N/A</v>
      </c>
      <c r="C410" s="70" t="e">
        <f>VLOOKUP(A410,BASE!A412:F742,6)</f>
        <v>#N/A</v>
      </c>
      <c r="D410" s="68">
        <v>10</v>
      </c>
      <c r="G410" s="99">
        <f t="shared" si="6"/>
        <v>10</v>
      </c>
    </row>
    <row r="411" spans="2:7" x14ac:dyDescent="0.25">
      <c r="B411" s="70" t="e">
        <f>VLOOKUP(A411,BASE!A413:B743,2)</f>
        <v>#N/A</v>
      </c>
      <c r="C411" s="70" t="e">
        <f>VLOOKUP(A411,BASE!A413:F743,6)</f>
        <v>#N/A</v>
      </c>
      <c r="D411" s="68">
        <v>10</v>
      </c>
      <c r="G411" s="99">
        <f t="shared" si="6"/>
        <v>10</v>
      </c>
    </row>
    <row r="412" spans="2:7" x14ac:dyDescent="0.25">
      <c r="B412" s="70" t="e">
        <f>VLOOKUP(A412,BASE!A414:B744,2)</f>
        <v>#N/A</v>
      </c>
      <c r="C412" s="70" t="e">
        <f>VLOOKUP(A412,BASE!A414:F744,6)</f>
        <v>#N/A</v>
      </c>
      <c r="D412" s="68">
        <v>10</v>
      </c>
      <c r="G412" s="99">
        <f t="shared" si="6"/>
        <v>10</v>
      </c>
    </row>
    <row r="413" spans="2:7" x14ac:dyDescent="0.25">
      <c r="B413" s="70" t="e">
        <f>VLOOKUP(A413,BASE!A415:B745,2)</f>
        <v>#N/A</v>
      </c>
      <c r="C413" s="70" t="e">
        <f>VLOOKUP(A413,BASE!A415:F745,6)</f>
        <v>#N/A</v>
      </c>
      <c r="D413" s="68">
        <v>10</v>
      </c>
      <c r="G413" s="99">
        <f t="shared" si="6"/>
        <v>10</v>
      </c>
    </row>
    <row r="414" spans="2:7" x14ac:dyDescent="0.25">
      <c r="B414" s="70" t="e">
        <f>VLOOKUP(A414,BASE!A416:B746,2)</f>
        <v>#N/A</v>
      </c>
      <c r="C414" s="70" t="e">
        <f>VLOOKUP(A414,BASE!A416:F746,6)</f>
        <v>#N/A</v>
      </c>
      <c r="D414" s="68">
        <v>10</v>
      </c>
      <c r="G414" s="99">
        <f t="shared" si="6"/>
        <v>10</v>
      </c>
    </row>
    <row r="415" spans="2:7" x14ac:dyDescent="0.25">
      <c r="B415" s="70" t="e">
        <f>VLOOKUP(A415,BASE!A417:B747,2)</f>
        <v>#N/A</v>
      </c>
      <c r="C415" s="70" t="e">
        <f>VLOOKUP(A415,BASE!A417:F747,6)</f>
        <v>#N/A</v>
      </c>
      <c r="D415" s="68">
        <v>10</v>
      </c>
      <c r="G415" s="99">
        <f t="shared" si="6"/>
        <v>10</v>
      </c>
    </row>
    <row r="416" spans="2:7" x14ac:dyDescent="0.25">
      <c r="B416" s="70" t="e">
        <f>VLOOKUP(A416,BASE!A418:B748,2)</f>
        <v>#N/A</v>
      </c>
      <c r="C416" s="70" t="e">
        <f>VLOOKUP(A416,BASE!A418:F748,6)</f>
        <v>#N/A</v>
      </c>
      <c r="D416" s="68">
        <v>10</v>
      </c>
      <c r="G416" s="99">
        <f t="shared" si="6"/>
        <v>10</v>
      </c>
    </row>
    <row r="417" spans="2:7" x14ac:dyDescent="0.25">
      <c r="B417" s="70" t="e">
        <f>VLOOKUP(A417,BASE!A419:B749,2)</f>
        <v>#N/A</v>
      </c>
      <c r="C417" s="70" t="e">
        <f>VLOOKUP(A417,BASE!A419:F749,6)</f>
        <v>#N/A</v>
      </c>
      <c r="D417" s="68">
        <v>10</v>
      </c>
      <c r="G417" s="99">
        <f t="shared" si="6"/>
        <v>10</v>
      </c>
    </row>
    <row r="418" spans="2:7" x14ac:dyDescent="0.25">
      <c r="B418" s="70" t="e">
        <f>VLOOKUP(A418,BASE!A420:B750,2)</f>
        <v>#N/A</v>
      </c>
      <c r="C418" s="70" t="e">
        <f>VLOOKUP(A418,BASE!A420:F750,6)</f>
        <v>#N/A</v>
      </c>
      <c r="D418" s="68">
        <v>10</v>
      </c>
      <c r="G418" s="99">
        <f t="shared" si="6"/>
        <v>10</v>
      </c>
    </row>
    <row r="419" spans="2:7" x14ac:dyDescent="0.25">
      <c r="B419" s="70" t="e">
        <f>VLOOKUP(A419,BASE!A421:B751,2)</f>
        <v>#N/A</v>
      </c>
      <c r="C419" s="70" t="e">
        <f>VLOOKUP(A419,BASE!A421:F751,6)</f>
        <v>#N/A</v>
      </c>
      <c r="D419" s="68">
        <v>10</v>
      </c>
      <c r="G419" s="99">
        <f t="shared" si="6"/>
        <v>10</v>
      </c>
    </row>
    <row r="420" spans="2:7" x14ac:dyDescent="0.25">
      <c r="B420" s="70" t="e">
        <f>VLOOKUP(A420,BASE!A422:B752,2)</f>
        <v>#N/A</v>
      </c>
      <c r="C420" s="70" t="e">
        <f>VLOOKUP(A420,BASE!A422:F752,6)</f>
        <v>#N/A</v>
      </c>
      <c r="D420" s="68">
        <v>10</v>
      </c>
      <c r="G420" s="99">
        <f t="shared" si="6"/>
        <v>10</v>
      </c>
    </row>
    <row r="421" spans="2:7" x14ac:dyDescent="0.25">
      <c r="B421" s="70" t="e">
        <f>VLOOKUP(A421,BASE!A423:B753,2)</f>
        <v>#N/A</v>
      </c>
      <c r="C421" s="70" t="e">
        <f>VLOOKUP(A421,BASE!A423:F753,6)</f>
        <v>#N/A</v>
      </c>
      <c r="D421" s="68">
        <v>10</v>
      </c>
      <c r="G421" s="99">
        <f t="shared" si="6"/>
        <v>10</v>
      </c>
    </row>
    <row r="422" spans="2:7" x14ac:dyDescent="0.25">
      <c r="B422" s="70" t="e">
        <f>VLOOKUP(A422,BASE!A424:B754,2)</f>
        <v>#N/A</v>
      </c>
      <c r="C422" s="70" t="e">
        <f>VLOOKUP(A422,BASE!A424:F754,6)</f>
        <v>#N/A</v>
      </c>
      <c r="D422" s="68">
        <v>10</v>
      </c>
      <c r="G422" s="99">
        <f t="shared" si="6"/>
        <v>10</v>
      </c>
    </row>
    <row r="423" spans="2:7" x14ac:dyDescent="0.25">
      <c r="B423" s="70" t="e">
        <f>VLOOKUP(A423,BASE!A425:B755,2)</f>
        <v>#N/A</v>
      </c>
      <c r="C423" s="70" t="e">
        <f>VLOOKUP(A423,BASE!A425:F755,6)</f>
        <v>#N/A</v>
      </c>
      <c r="D423" s="68">
        <v>10</v>
      </c>
      <c r="G423" s="99">
        <f t="shared" si="6"/>
        <v>10</v>
      </c>
    </row>
    <row r="424" spans="2:7" x14ac:dyDescent="0.25">
      <c r="B424" s="70" t="e">
        <f>VLOOKUP(A424,BASE!A426:B756,2)</f>
        <v>#N/A</v>
      </c>
      <c r="C424" s="70" t="e">
        <f>VLOOKUP(A424,BASE!A426:F756,6)</f>
        <v>#N/A</v>
      </c>
      <c r="D424" s="68">
        <v>10</v>
      </c>
      <c r="G424" s="99">
        <f t="shared" si="6"/>
        <v>10</v>
      </c>
    </row>
    <row r="425" spans="2:7" x14ac:dyDescent="0.25">
      <c r="B425" s="70" t="e">
        <f>VLOOKUP(A425,BASE!A427:B757,2)</f>
        <v>#N/A</v>
      </c>
      <c r="C425" s="70" t="e">
        <f>VLOOKUP(A425,BASE!A427:F757,6)</f>
        <v>#N/A</v>
      </c>
      <c r="D425" s="68">
        <v>10</v>
      </c>
      <c r="G425" s="99">
        <f t="shared" si="6"/>
        <v>10</v>
      </c>
    </row>
    <row r="426" spans="2:7" x14ac:dyDescent="0.25">
      <c r="B426" s="70" t="e">
        <f>VLOOKUP(A426,BASE!A428:B758,2)</f>
        <v>#N/A</v>
      </c>
      <c r="C426" s="70" t="e">
        <f>VLOOKUP(A426,BASE!A428:F758,6)</f>
        <v>#N/A</v>
      </c>
      <c r="D426" s="68">
        <v>10</v>
      </c>
      <c r="G426" s="99">
        <f t="shared" si="6"/>
        <v>10</v>
      </c>
    </row>
    <row r="427" spans="2:7" x14ac:dyDescent="0.25">
      <c r="B427" s="70" t="e">
        <f>VLOOKUP(A427,BASE!A429:B759,2)</f>
        <v>#N/A</v>
      </c>
      <c r="C427" s="70" t="e">
        <f>VLOOKUP(A427,BASE!A429:F759,6)</f>
        <v>#N/A</v>
      </c>
      <c r="D427" s="68">
        <v>10</v>
      </c>
      <c r="G427" s="99">
        <f t="shared" si="6"/>
        <v>10</v>
      </c>
    </row>
    <row r="428" spans="2:7" x14ac:dyDescent="0.25">
      <c r="B428" s="70" t="e">
        <f>VLOOKUP(A428,BASE!A430:B760,2)</f>
        <v>#N/A</v>
      </c>
      <c r="C428" s="70" t="e">
        <f>VLOOKUP(A428,BASE!A430:F760,6)</f>
        <v>#N/A</v>
      </c>
      <c r="D428" s="68">
        <v>10</v>
      </c>
      <c r="G428" s="99">
        <f t="shared" si="6"/>
        <v>10</v>
      </c>
    </row>
    <row r="429" spans="2:7" x14ac:dyDescent="0.25">
      <c r="B429" s="70" t="e">
        <f>VLOOKUP(A429,BASE!A431:B761,2)</f>
        <v>#N/A</v>
      </c>
      <c r="C429" s="70" t="e">
        <f>VLOOKUP(A429,BASE!A431:F761,6)</f>
        <v>#N/A</v>
      </c>
      <c r="D429" s="68">
        <v>10</v>
      </c>
      <c r="G429" s="99">
        <f t="shared" si="6"/>
        <v>10</v>
      </c>
    </row>
    <row r="430" spans="2:7" x14ac:dyDescent="0.25">
      <c r="B430" s="70" t="e">
        <f>VLOOKUP(A430,BASE!A432:B762,2)</f>
        <v>#N/A</v>
      </c>
      <c r="C430" s="70" t="e">
        <f>VLOOKUP(A430,BASE!A432:F762,6)</f>
        <v>#N/A</v>
      </c>
      <c r="D430" s="68">
        <v>10</v>
      </c>
      <c r="G430" s="99">
        <f t="shared" si="6"/>
        <v>10</v>
      </c>
    </row>
    <row r="431" spans="2:7" x14ac:dyDescent="0.25">
      <c r="B431" s="70" t="e">
        <f>VLOOKUP(A431,BASE!A433:B763,2)</f>
        <v>#N/A</v>
      </c>
      <c r="C431" s="70" t="e">
        <f>VLOOKUP(A431,BASE!A433:F763,6)</f>
        <v>#N/A</v>
      </c>
      <c r="D431" s="68">
        <v>10</v>
      </c>
      <c r="G431" s="99">
        <f t="shared" si="6"/>
        <v>10</v>
      </c>
    </row>
    <row r="432" spans="2:7" x14ac:dyDescent="0.25">
      <c r="B432" s="70" t="e">
        <f>VLOOKUP(A432,BASE!A434:B764,2)</f>
        <v>#N/A</v>
      </c>
      <c r="C432" s="70" t="e">
        <f>VLOOKUP(A432,BASE!A434:F764,6)</f>
        <v>#N/A</v>
      </c>
      <c r="D432" s="68">
        <v>10</v>
      </c>
      <c r="G432" s="99">
        <f t="shared" si="6"/>
        <v>10</v>
      </c>
    </row>
    <row r="433" spans="2:7" x14ac:dyDescent="0.25">
      <c r="B433" s="70" t="e">
        <f>VLOOKUP(A433,BASE!A435:B765,2)</f>
        <v>#N/A</v>
      </c>
      <c r="C433" s="70" t="e">
        <f>VLOOKUP(A433,BASE!A435:F765,6)</f>
        <v>#N/A</v>
      </c>
      <c r="D433" s="68">
        <v>10</v>
      </c>
      <c r="G433" s="99">
        <f t="shared" si="6"/>
        <v>10</v>
      </c>
    </row>
    <row r="434" spans="2:7" x14ac:dyDescent="0.25">
      <c r="B434" s="70" t="e">
        <f>VLOOKUP(A434,BASE!A436:B766,2)</f>
        <v>#N/A</v>
      </c>
      <c r="C434" s="70" t="e">
        <f>VLOOKUP(A434,BASE!A436:F766,6)</f>
        <v>#N/A</v>
      </c>
      <c r="D434" s="68">
        <v>10</v>
      </c>
      <c r="G434" s="99">
        <f t="shared" si="6"/>
        <v>10</v>
      </c>
    </row>
    <row r="435" spans="2:7" x14ac:dyDescent="0.25">
      <c r="B435" s="70" t="e">
        <f>VLOOKUP(A435,BASE!A437:B767,2)</f>
        <v>#N/A</v>
      </c>
      <c r="C435" s="70" t="e">
        <f>VLOOKUP(A435,BASE!A437:F767,6)</f>
        <v>#N/A</v>
      </c>
      <c r="D435" s="68">
        <v>10</v>
      </c>
      <c r="G435" s="99">
        <f t="shared" si="6"/>
        <v>10</v>
      </c>
    </row>
    <row r="436" spans="2:7" x14ac:dyDescent="0.25">
      <c r="B436" s="70" t="e">
        <f>VLOOKUP(A436,BASE!A438:B768,2)</f>
        <v>#N/A</v>
      </c>
      <c r="C436" s="70" t="e">
        <f>VLOOKUP(A436,BASE!A438:F768,6)</f>
        <v>#N/A</v>
      </c>
      <c r="D436" s="68">
        <v>10</v>
      </c>
      <c r="G436" s="99">
        <f t="shared" si="6"/>
        <v>10</v>
      </c>
    </row>
    <row r="437" spans="2:7" x14ac:dyDescent="0.25">
      <c r="B437" s="70" t="e">
        <f>VLOOKUP(A437,BASE!A439:B769,2)</f>
        <v>#N/A</v>
      </c>
      <c r="C437" s="70" t="e">
        <f>VLOOKUP(A437,BASE!A439:F769,6)</f>
        <v>#N/A</v>
      </c>
      <c r="D437" s="68">
        <v>10</v>
      </c>
      <c r="G437" s="99">
        <f t="shared" si="6"/>
        <v>10</v>
      </c>
    </row>
    <row r="438" spans="2:7" x14ac:dyDescent="0.25">
      <c r="B438" s="70" t="e">
        <f>VLOOKUP(A438,BASE!A440:B770,2)</f>
        <v>#N/A</v>
      </c>
      <c r="C438" s="70" t="e">
        <f>VLOOKUP(A438,BASE!A440:F770,6)</f>
        <v>#N/A</v>
      </c>
      <c r="D438" s="68">
        <v>10</v>
      </c>
      <c r="G438" s="99">
        <f t="shared" si="6"/>
        <v>10</v>
      </c>
    </row>
    <row r="439" spans="2:7" x14ac:dyDescent="0.25">
      <c r="B439" s="70" t="e">
        <f>VLOOKUP(A439,BASE!A441:B771,2)</f>
        <v>#N/A</v>
      </c>
      <c r="C439" s="70" t="e">
        <f>VLOOKUP(A439,BASE!A441:F771,6)</f>
        <v>#N/A</v>
      </c>
      <c r="D439" s="68">
        <v>10</v>
      </c>
      <c r="G439" s="99">
        <f t="shared" si="6"/>
        <v>10</v>
      </c>
    </row>
    <row r="440" spans="2:7" x14ac:dyDescent="0.25">
      <c r="B440" s="70" t="e">
        <f>VLOOKUP(A440,BASE!A442:B772,2)</f>
        <v>#N/A</v>
      </c>
      <c r="C440" s="70" t="e">
        <f>VLOOKUP(A440,BASE!A442:F772,6)</f>
        <v>#N/A</v>
      </c>
      <c r="D440" s="68">
        <v>10</v>
      </c>
      <c r="G440" s="99">
        <f t="shared" si="6"/>
        <v>10</v>
      </c>
    </row>
    <row r="441" spans="2:7" x14ac:dyDescent="0.25">
      <c r="B441" s="70" t="e">
        <f>VLOOKUP(A441,BASE!A443:B773,2)</f>
        <v>#N/A</v>
      </c>
      <c r="C441" s="70" t="e">
        <f>VLOOKUP(A441,BASE!A443:F773,6)</f>
        <v>#N/A</v>
      </c>
      <c r="D441" s="68">
        <v>10</v>
      </c>
      <c r="G441" s="99">
        <f t="shared" si="6"/>
        <v>10</v>
      </c>
    </row>
    <row r="442" spans="2:7" x14ac:dyDescent="0.25">
      <c r="B442" s="70" t="e">
        <f>VLOOKUP(A442,BASE!A444:B774,2)</f>
        <v>#N/A</v>
      </c>
      <c r="C442" s="70" t="e">
        <f>VLOOKUP(A442,BASE!A444:F774,6)</f>
        <v>#N/A</v>
      </c>
      <c r="D442" s="68">
        <v>10</v>
      </c>
      <c r="G442" s="99">
        <f t="shared" si="6"/>
        <v>10</v>
      </c>
    </row>
    <row r="443" spans="2:7" x14ac:dyDescent="0.25">
      <c r="B443" s="70" t="e">
        <f>VLOOKUP(A443,BASE!A445:B775,2)</f>
        <v>#N/A</v>
      </c>
      <c r="C443" s="70" t="e">
        <f>VLOOKUP(A443,BASE!A445:F775,6)</f>
        <v>#N/A</v>
      </c>
      <c r="D443" s="68">
        <v>10</v>
      </c>
      <c r="G443" s="99">
        <f t="shared" si="6"/>
        <v>10</v>
      </c>
    </row>
    <row r="444" spans="2:7" x14ac:dyDescent="0.25">
      <c r="B444" s="70" t="e">
        <f>VLOOKUP(A444,BASE!A446:B776,2)</f>
        <v>#N/A</v>
      </c>
      <c r="C444" s="70" t="e">
        <f>VLOOKUP(A444,BASE!A446:F776,6)</f>
        <v>#N/A</v>
      </c>
      <c r="D444" s="68">
        <v>10</v>
      </c>
      <c r="G444" s="99">
        <f t="shared" si="6"/>
        <v>10</v>
      </c>
    </row>
    <row r="445" spans="2:7" x14ac:dyDescent="0.25">
      <c r="B445" s="70" t="e">
        <f>VLOOKUP(A445,BASE!A447:B777,2)</f>
        <v>#N/A</v>
      </c>
      <c r="C445" s="70" t="e">
        <f>VLOOKUP(A445,BASE!A447:F777,6)</f>
        <v>#N/A</v>
      </c>
      <c r="D445" s="68">
        <v>10</v>
      </c>
      <c r="G445" s="99">
        <f t="shared" si="6"/>
        <v>10</v>
      </c>
    </row>
    <row r="446" spans="2:7" x14ac:dyDescent="0.25">
      <c r="B446" s="70" t="e">
        <f>VLOOKUP(A446,BASE!A448:B778,2)</f>
        <v>#N/A</v>
      </c>
      <c r="C446" s="70" t="e">
        <f>VLOOKUP(A446,BASE!A448:F778,6)</f>
        <v>#N/A</v>
      </c>
      <c r="D446" s="68">
        <v>10</v>
      </c>
      <c r="G446" s="99">
        <f t="shared" si="6"/>
        <v>10</v>
      </c>
    </row>
    <row r="447" spans="2:7" x14ac:dyDescent="0.25">
      <c r="B447" s="70" t="e">
        <f>VLOOKUP(A447,BASE!A449:B779,2)</f>
        <v>#N/A</v>
      </c>
      <c r="C447" s="70" t="e">
        <f>VLOOKUP(A447,BASE!A449:F779,6)</f>
        <v>#N/A</v>
      </c>
      <c r="D447" s="68">
        <v>10</v>
      </c>
      <c r="G447" s="99">
        <f t="shared" si="6"/>
        <v>10</v>
      </c>
    </row>
    <row r="448" spans="2:7" x14ac:dyDescent="0.25">
      <c r="B448" s="70" t="e">
        <f>VLOOKUP(A448,BASE!A450:B780,2)</f>
        <v>#N/A</v>
      </c>
      <c r="C448" s="70" t="e">
        <f>VLOOKUP(A448,BASE!A450:F780,6)</f>
        <v>#N/A</v>
      </c>
      <c r="D448" s="68">
        <v>10</v>
      </c>
      <c r="G448" s="99">
        <f t="shared" si="6"/>
        <v>10</v>
      </c>
    </row>
    <row r="449" spans="2:7" x14ac:dyDescent="0.25">
      <c r="B449" s="70" t="e">
        <f>VLOOKUP(A449,BASE!A451:B781,2)</f>
        <v>#N/A</v>
      </c>
      <c r="C449" s="70" t="e">
        <f>VLOOKUP(A449,BASE!A451:F781,6)</f>
        <v>#N/A</v>
      </c>
      <c r="D449" s="68">
        <v>10</v>
      </c>
      <c r="G449" s="99">
        <f t="shared" si="6"/>
        <v>10</v>
      </c>
    </row>
    <row r="450" spans="2:7" x14ac:dyDescent="0.25">
      <c r="B450" s="70" t="e">
        <f>VLOOKUP(A450,BASE!A452:B782,2)</f>
        <v>#N/A</v>
      </c>
      <c r="C450" s="70" t="e">
        <f>VLOOKUP(A450,BASE!A452:F782,6)</f>
        <v>#N/A</v>
      </c>
      <c r="D450" s="68">
        <v>10</v>
      </c>
      <c r="G450" s="99">
        <f t="shared" si="6"/>
        <v>10</v>
      </c>
    </row>
    <row r="451" spans="2:7" x14ac:dyDescent="0.25">
      <c r="B451" s="70" t="e">
        <f>VLOOKUP(A451,BASE!A453:B783,2)</f>
        <v>#N/A</v>
      </c>
      <c r="C451" s="70" t="e">
        <f>VLOOKUP(A451,BASE!A453:F783,6)</f>
        <v>#N/A</v>
      </c>
      <c r="D451" s="68">
        <v>10</v>
      </c>
      <c r="G451" s="99">
        <f t="shared" ref="G451:G514" si="7">((D451+E451)-F451)</f>
        <v>10</v>
      </c>
    </row>
    <row r="452" spans="2:7" x14ac:dyDescent="0.25">
      <c r="B452" s="70" t="e">
        <f>VLOOKUP(A452,BASE!A454:B784,2)</f>
        <v>#N/A</v>
      </c>
      <c r="C452" s="70" t="e">
        <f>VLOOKUP(A452,BASE!A454:F784,6)</f>
        <v>#N/A</v>
      </c>
      <c r="D452" s="68">
        <v>10</v>
      </c>
      <c r="G452" s="99">
        <f t="shared" si="7"/>
        <v>10</v>
      </c>
    </row>
    <row r="453" spans="2:7" x14ac:dyDescent="0.25">
      <c r="B453" s="70" t="e">
        <f>VLOOKUP(A453,BASE!A455:B785,2)</f>
        <v>#N/A</v>
      </c>
      <c r="C453" s="70" t="e">
        <f>VLOOKUP(A453,BASE!A455:F785,6)</f>
        <v>#N/A</v>
      </c>
      <c r="D453" s="68">
        <v>10</v>
      </c>
      <c r="G453" s="99">
        <f t="shared" si="7"/>
        <v>10</v>
      </c>
    </row>
    <row r="454" spans="2:7" x14ac:dyDescent="0.25">
      <c r="B454" s="70" t="e">
        <f>VLOOKUP(A454,BASE!A456:B786,2)</f>
        <v>#N/A</v>
      </c>
      <c r="C454" s="70" t="e">
        <f>VLOOKUP(A454,BASE!A456:F786,6)</f>
        <v>#N/A</v>
      </c>
      <c r="D454" s="68">
        <v>10</v>
      </c>
      <c r="G454" s="99">
        <f t="shared" si="7"/>
        <v>10</v>
      </c>
    </row>
    <row r="455" spans="2:7" x14ac:dyDescent="0.25">
      <c r="B455" s="70" t="e">
        <f>VLOOKUP(A455,BASE!A457:B787,2)</f>
        <v>#N/A</v>
      </c>
      <c r="C455" s="70" t="e">
        <f>VLOOKUP(A455,BASE!A457:F787,6)</f>
        <v>#N/A</v>
      </c>
      <c r="D455" s="68">
        <v>10</v>
      </c>
      <c r="G455" s="99">
        <f t="shared" si="7"/>
        <v>10</v>
      </c>
    </row>
    <row r="456" spans="2:7" x14ac:dyDescent="0.25">
      <c r="B456" s="70" t="e">
        <f>VLOOKUP(A456,BASE!A458:B788,2)</f>
        <v>#N/A</v>
      </c>
      <c r="C456" s="70" t="e">
        <f>VLOOKUP(A456,BASE!A458:F788,6)</f>
        <v>#N/A</v>
      </c>
      <c r="D456" s="68">
        <v>10</v>
      </c>
      <c r="G456" s="99">
        <f t="shared" si="7"/>
        <v>10</v>
      </c>
    </row>
    <row r="457" spans="2:7" x14ac:dyDescent="0.25">
      <c r="B457" s="70" t="e">
        <f>VLOOKUP(A457,BASE!A459:B789,2)</f>
        <v>#N/A</v>
      </c>
      <c r="C457" s="70" t="e">
        <f>VLOOKUP(A457,BASE!A459:F789,6)</f>
        <v>#N/A</v>
      </c>
      <c r="D457" s="68">
        <v>10</v>
      </c>
      <c r="G457" s="99">
        <f t="shared" si="7"/>
        <v>10</v>
      </c>
    </row>
    <row r="458" spans="2:7" x14ac:dyDescent="0.25">
      <c r="B458" s="70" t="e">
        <f>VLOOKUP(A458,BASE!A460:B790,2)</f>
        <v>#N/A</v>
      </c>
      <c r="C458" s="70" t="e">
        <f>VLOOKUP(A458,BASE!A460:F790,6)</f>
        <v>#N/A</v>
      </c>
      <c r="D458" s="68">
        <v>10</v>
      </c>
      <c r="G458" s="99">
        <f t="shared" si="7"/>
        <v>10</v>
      </c>
    </row>
    <row r="459" spans="2:7" x14ac:dyDescent="0.25">
      <c r="B459" s="70" t="e">
        <f>VLOOKUP(A459,BASE!A461:B791,2)</f>
        <v>#N/A</v>
      </c>
      <c r="C459" s="70" t="e">
        <f>VLOOKUP(A459,BASE!A461:F791,6)</f>
        <v>#N/A</v>
      </c>
      <c r="D459" s="68">
        <v>10</v>
      </c>
      <c r="G459" s="99">
        <f t="shared" si="7"/>
        <v>10</v>
      </c>
    </row>
    <row r="460" spans="2:7" x14ac:dyDescent="0.25">
      <c r="B460" s="70" t="e">
        <f>VLOOKUP(A460,BASE!A462:B792,2)</f>
        <v>#N/A</v>
      </c>
      <c r="C460" s="70" t="e">
        <f>VLOOKUP(A460,BASE!A462:F792,6)</f>
        <v>#N/A</v>
      </c>
      <c r="D460" s="68">
        <v>10</v>
      </c>
      <c r="G460" s="99">
        <f t="shared" si="7"/>
        <v>10</v>
      </c>
    </row>
    <row r="461" spans="2:7" x14ac:dyDescent="0.25">
      <c r="B461" s="70" t="e">
        <f>VLOOKUP(A461,BASE!A463:B793,2)</f>
        <v>#N/A</v>
      </c>
      <c r="C461" s="70" t="e">
        <f>VLOOKUP(A461,BASE!A463:F793,6)</f>
        <v>#N/A</v>
      </c>
      <c r="D461" s="68">
        <v>10</v>
      </c>
      <c r="G461" s="99">
        <f t="shared" si="7"/>
        <v>10</v>
      </c>
    </row>
    <row r="462" spans="2:7" x14ac:dyDescent="0.25">
      <c r="B462" s="70" t="e">
        <f>VLOOKUP(A462,BASE!A464:B794,2)</f>
        <v>#N/A</v>
      </c>
      <c r="C462" s="70" t="e">
        <f>VLOOKUP(A462,BASE!A464:F794,6)</f>
        <v>#N/A</v>
      </c>
      <c r="D462" s="68">
        <v>10</v>
      </c>
      <c r="G462" s="99">
        <f t="shared" si="7"/>
        <v>10</v>
      </c>
    </row>
    <row r="463" spans="2:7" x14ac:dyDescent="0.25">
      <c r="B463" s="70" t="e">
        <f>VLOOKUP(A463,BASE!A465:B795,2)</f>
        <v>#N/A</v>
      </c>
      <c r="C463" s="70" t="e">
        <f>VLOOKUP(A463,BASE!A465:F795,6)</f>
        <v>#N/A</v>
      </c>
      <c r="D463" s="68">
        <v>10</v>
      </c>
      <c r="G463" s="99">
        <f t="shared" si="7"/>
        <v>10</v>
      </c>
    </row>
    <row r="464" spans="2:7" x14ac:dyDescent="0.25">
      <c r="B464" s="70" t="e">
        <f>VLOOKUP(A464,BASE!A466:B796,2)</f>
        <v>#N/A</v>
      </c>
      <c r="C464" s="70" t="e">
        <f>VLOOKUP(A464,BASE!A466:F796,6)</f>
        <v>#N/A</v>
      </c>
      <c r="D464" s="68">
        <v>10</v>
      </c>
      <c r="G464" s="99">
        <f t="shared" si="7"/>
        <v>10</v>
      </c>
    </row>
    <row r="465" spans="2:7" x14ac:dyDescent="0.25">
      <c r="B465" s="70" t="e">
        <f>VLOOKUP(A465,BASE!A467:B797,2)</f>
        <v>#N/A</v>
      </c>
      <c r="C465" s="70" t="e">
        <f>VLOOKUP(A465,BASE!A467:F797,6)</f>
        <v>#N/A</v>
      </c>
      <c r="D465" s="68">
        <v>10</v>
      </c>
      <c r="G465" s="99">
        <f t="shared" si="7"/>
        <v>10</v>
      </c>
    </row>
    <row r="466" spans="2:7" x14ac:dyDescent="0.25">
      <c r="B466" s="70" t="e">
        <f>VLOOKUP(A466,BASE!A468:B798,2)</f>
        <v>#N/A</v>
      </c>
      <c r="C466" s="70" t="e">
        <f>VLOOKUP(A466,BASE!A468:F798,6)</f>
        <v>#N/A</v>
      </c>
      <c r="D466" s="68">
        <v>10</v>
      </c>
      <c r="G466" s="99">
        <f t="shared" si="7"/>
        <v>10</v>
      </c>
    </row>
    <row r="467" spans="2:7" x14ac:dyDescent="0.25">
      <c r="B467" s="70" t="e">
        <f>VLOOKUP(A467,BASE!A469:B799,2)</f>
        <v>#N/A</v>
      </c>
      <c r="C467" s="70" t="e">
        <f>VLOOKUP(A467,BASE!A469:F799,6)</f>
        <v>#N/A</v>
      </c>
      <c r="D467" s="68">
        <v>10</v>
      </c>
      <c r="G467" s="99">
        <f t="shared" si="7"/>
        <v>10</v>
      </c>
    </row>
    <row r="468" spans="2:7" x14ac:dyDescent="0.25">
      <c r="B468" s="70" t="e">
        <f>VLOOKUP(A468,BASE!A470:B800,2)</f>
        <v>#N/A</v>
      </c>
      <c r="C468" s="70" t="e">
        <f>VLOOKUP(A468,BASE!A470:F800,6)</f>
        <v>#N/A</v>
      </c>
      <c r="D468" s="68">
        <v>10</v>
      </c>
      <c r="G468" s="99">
        <f t="shared" si="7"/>
        <v>10</v>
      </c>
    </row>
    <row r="469" spans="2:7" x14ac:dyDescent="0.25">
      <c r="B469" s="70" t="e">
        <f>VLOOKUP(A469,BASE!A471:B801,2)</f>
        <v>#N/A</v>
      </c>
      <c r="C469" s="70" t="e">
        <f>VLOOKUP(A469,BASE!A471:F801,6)</f>
        <v>#N/A</v>
      </c>
      <c r="D469" s="68">
        <v>10</v>
      </c>
      <c r="G469" s="99">
        <f t="shared" si="7"/>
        <v>10</v>
      </c>
    </row>
    <row r="470" spans="2:7" x14ac:dyDescent="0.25">
      <c r="B470" s="70" t="e">
        <f>VLOOKUP(A470,BASE!A472:B802,2)</f>
        <v>#N/A</v>
      </c>
      <c r="C470" s="70" t="e">
        <f>VLOOKUP(A470,BASE!A472:F802,6)</f>
        <v>#N/A</v>
      </c>
      <c r="D470" s="68">
        <v>10</v>
      </c>
      <c r="G470" s="99">
        <f t="shared" si="7"/>
        <v>10</v>
      </c>
    </row>
    <row r="471" spans="2:7" x14ac:dyDescent="0.25">
      <c r="B471" s="70" t="e">
        <f>VLOOKUP(A471,BASE!A473:B803,2)</f>
        <v>#N/A</v>
      </c>
      <c r="C471" s="70" t="e">
        <f>VLOOKUP(A471,BASE!A473:F803,6)</f>
        <v>#N/A</v>
      </c>
      <c r="D471" s="68">
        <v>10</v>
      </c>
      <c r="G471" s="99">
        <f t="shared" si="7"/>
        <v>10</v>
      </c>
    </row>
    <row r="472" spans="2:7" x14ac:dyDescent="0.25">
      <c r="B472" s="70" t="e">
        <f>VLOOKUP(A472,BASE!A474:B804,2)</f>
        <v>#N/A</v>
      </c>
      <c r="C472" s="70" t="e">
        <f>VLOOKUP(A472,BASE!A474:F804,6)</f>
        <v>#N/A</v>
      </c>
      <c r="D472" s="68">
        <v>10</v>
      </c>
      <c r="G472" s="99">
        <f t="shared" si="7"/>
        <v>10</v>
      </c>
    </row>
    <row r="473" spans="2:7" x14ac:dyDescent="0.25">
      <c r="B473" s="70" t="e">
        <f>VLOOKUP(A473,BASE!A475:B805,2)</f>
        <v>#N/A</v>
      </c>
      <c r="C473" s="70" t="e">
        <f>VLOOKUP(A473,BASE!A475:F805,6)</f>
        <v>#N/A</v>
      </c>
      <c r="D473" s="68">
        <v>10</v>
      </c>
      <c r="G473" s="99">
        <f t="shared" si="7"/>
        <v>10</v>
      </c>
    </row>
    <row r="474" spans="2:7" x14ac:dyDescent="0.25">
      <c r="B474" s="70" t="e">
        <f>VLOOKUP(A474,BASE!A476:B806,2)</f>
        <v>#N/A</v>
      </c>
      <c r="C474" s="70" t="e">
        <f>VLOOKUP(A474,BASE!A476:F806,6)</f>
        <v>#N/A</v>
      </c>
      <c r="D474" s="68">
        <v>10</v>
      </c>
      <c r="G474" s="99">
        <f t="shared" si="7"/>
        <v>10</v>
      </c>
    </row>
    <row r="475" spans="2:7" x14ac:dyDescent="0.25">
      <c r="B475" s="70" t="e">
        <f>VLOOKUP(A475,BASE!A477:B807,2)</f>
        <v>#N/A</v>
      </c>
      <c r="C475" s="70" t="e">
        <f>VLOOKUP(A475,BASE!A477:F807,6)</f>
        <v>#N/A</v>
      </c>
      <c r="D475" s="68">
        <v>10</v>
      </c>
      <c r="G475" s="99">
        <f t="shared" si="7"/>
        <v>10</v>
      </c>
    </row>
    <row r="476" spans="2:7" x14ac:dyDescent="0.25">
      <c r="B476" s="70" t="e">
        <f>VLOOKUP(A476,BASE!A478:B808,2)</f>
        <v>#N/A</v>
      </c>
      <c r="C476" s="70" t="e">
        <f>VLOOKUP(A476,BASE!A478:F808,6)</f>
        <v>#N/A</v>
      </c>
      <c r="D476" s="68">
        <v>10</v>
      </c>
      <c r="G476" s="99">
        <f t="shared" si="7"/>
        <v>10</v>
      </c>
    </row>
    <row r="477" spans="2:7" x14ac:dyDescent="0.25">
      <c r="B477" s="70" t="e">
        <f>VLOOKUP(A477,BASE!A479:B809,2)</f>
        <v>#N/A</v>
      </c>
      <c r="C477" s="70" t="e">
        <f>VLOOKUP(A477,BASE!A479:F809,6)</f>
        <v>#N/A</v>
      </c>
      <c r="D477" s="68">
        <v>10</v>
      </c>
      <c r="G477" s="99">
        <f t="shared" si="7"/>
        <v>10</v>
      </c>
    </row>
    <row r="478" spans="2:7" x14ac:dyDescent="0.25">
      <c r="B478" s="70" t="e">
        <f>VLOOKUP(A478,BASE!A480:B810,2)</f>
        <v>#N/A</v>
      </c>
      <c r="C478" s="70" t="e">
        <f>VLOOKUP(A478,BASE!A480:F810,6)</f>
        <v>#N/A</v>
      </c>
      <c r="D478" s="68">
        <v>10</v>
      </c>
      <c r="G478" s="99">
        <f t="shared" si="7"/>
        <v>10</v>
      </c>
    </row>
    <row r="479" spans="2:7" x14ac:dyDescent="0.25">
      <c r="B479" s="70" t="e">
        <f>VLOOKUP(A479,BASE!A481:B811,2)</f>
        <v>#N/A</v>
      </c>
      <c r="C479" s="70" t="e">
        <f>VLOOKUP(A479,BASE!A481:F811,6)</f>
        <v>#N/A</v>
      </c>
      <c r="D479" s="68">
        <v>10</v>
      </c>
      <c r="G479" s="99">
        <f t="shared" si="7"/>
        <v>10</v>
      </c>
    </row>
    <row r="480" spans="2:7" x14ac:dyDescent="0.25">
      <c r="B480" s="70" t="e">
        <f>VLOOKUP(A480,BASE!A482:B812,2)</f>
        <v>#N/A</v>
      </c>
      <c r="C480" s="70" t="e">
        <f>VLOOKUP(A480,BASE!A482:F812,6)</f>
        <v>#N/A</v>
      </c>
      <c r="D480" s="68">
        <v>10</v>
      </c>
      <c r="G480" s="99">
        <f t="shared" si="7"/>
        <v>10</v>
      </c>
    </row>
    <row r="481" spans="2:7" x14ac:dyDescent="0.25">
      <c r="B481" s="70" t="e">
        <f>VLOOKUP(A481,BASE!A483:B813,2)</f>
        <v>#N/A</v>
      </c>
      <c r="C481" s="70" t="e">
        <f>VLOOKUP(A481,BASE!A483:F813,6)</f>
        <v>#N/A</v>
      </c>
      <c r="D481" s="68">
        <v>10</v>
      </c>
      <c r="G481" s="99">
        <f t="shared" si="7"/>
        <v>10</v>
      </c>
    </row>
    <row r="482" spans="2:7" x14ac:dyDescent="0.25">
      <c r="B482" s="70" t="e">
        <f>VLOOKUP(A482,BASE!A484:B814,2)</f>
        <v>#N/A</v>
      </c>
      <c r="C482" s="70" t="e">
        <f>VLOOKUP(A482,BASE!A484:F814,6)</f>
        <v>#N/A</v>
      </c>
      <c r="D482" s="68">
        <v>10</v>
      </c>
      <c r="G482" s="99">
        <f t="shared" si="7"/>
        <v>10</v>
      </c>
    </row>
    <row r="483" spans="2:7" x14ac:dyDescent="0.25">
      <c r="B483" s="70" t="e">
        <f>VLOOKUP(A483,BASE!A485:B815,2)</f>
        <v>#N/A</v>
      </c>
      <c r="C483" s="70" t="e">
        <f>VLOOKUP(A483,BASE!A485:F815,6)</f>
        <v>#N/A</v>
      </c>
      <c r="D483" s="68">
        <v>10</v>
      </c>
      <c r="G483" s="99">
        <f t="shared" si="7"/>
        <v>10</v>
      </c>
    </row>
    <row r="484" spans="2:7" x14ac:dyDescent="0.25">
      <c r="B484" s="70" t="e">
        <f>VLOOKUP(A484,BASE!A486:B816,2)</f>
        <v>#N/A</v>
      </c>
      <c r="C484" s="70" t="e">
        <f>VLOOKUP(A484,BASE!A486:F816,6)</f>
        <v>#N/A</v>
      </c>
      <c r="D484" s="68">
        <v>10</v>
      </c>
      <c r="G484" s="99">
        <f t="shared" si="7"/>
        <v>10</v>
      </c>
    </row>
    <row r="485" spans="2:7" x14ac:dyDescent="0.25">
      <c r="B485" s="70" t="e">
        <f>VLOOKUP(A485,BASE!A487:B817,2)</f>
        <v>#N/A</v>
      </c>
      <c r="C485" s="70" t="e">
        <f>VLOOKUP(A485,BASE!A487:F817,6)</f>
        <v>#N/A</v>
      </c>
      <c r="D485" s="68">
        <v>10</v>
      </c>
      <c r="G485" s="99">
        <f t="shared" si="7"/>
        <v>10</v>
      </c>
    </row>
    <row r="486" spans="2:7" x14ac:dyDescent="0.25">
      <c r="B486" s="70" t="e">
        <f>VLOOKUP(A486,BASE!A488:B818,2)</f>
        <v>#N/A</v>
      </c>
      <c r="C486" s="70" t="e">
        <f>VLOOKUP(A486,BASE!A488:F818,6)</f>
        <v>#N/A</v>
      </c>
      <c r="D486" s="68">
        <v>10</v>
      </c>
      <c r="G486" s="99">
        <f t="shared" si="7"/>
        <v>10</v>
      </c>
    </row>
    <row r="487" spans="2:7" x14ac:dyDescent="0.25">
      <c r="B487" s="70" t="e">
        <f>VLOOKUP(A487,BASE!A489:B819,2)</f>
        <v>#N/A</v>
      </c>
      <c r="C487" s="70" t="e">
        <f>VLOOKUP(A487,BASE!A489:F819,6)</f>
        <v>#N/A</v>
      </c>
      <c r="D487" s="68">
        <v>10</v>
      </c>
      <c r="G487" s="99">
        <f t="shared" si="7"/>
        <v>10</v>
      </c>
    </row>
    <row r="488" spans="2:7" x14ac:dyDescent="0.25">
      <c r="B488" s="70" t="e">
        <f>VLOOKUP(A488,BASE!A490:B820,2)</f>
        <v>#N/A</v>
      </c>
      <c r="C488" s="70" t="e">
        <f>VLOOKUP(A488,BASE!A490:F820,6)</f>
        <v>#N/A</v>
      </c>
      <c r="D488" s="68">
        <v>10</v>
      </c>
      <c r="G488" s="99">
        <f t="shared" si="7"/>
        <v>10</v>
      </c>
    </row>
    <row r="489" spans="2:7" x14ac:dyDescent="0.25">
      <c r="B489" s="70" t="e">
        <f>VLOOKUP(A489,BASE!A491:B821,2)</f>
        <v>#N/A</v>
      </c>
      <c r="C489" s="70" t="e">
        <f>VLOOKUP(A489,BASE!A491:F821,6)</f>
        <v>#N/A</v>
      </c>
      <c r="D489" s="68">
        <v>10</v>
      </c>
      <c r="G489" s="99">
        <f t="shared" si="7"/>
        <v>10</v>
      </c>
    </row>
    <row r="490" spans="2:7" x14ac:dyDescent="0.25">
      <c r="B490" s="70" t="e">
        <f>VLOOKUP(A490,BASE!A492:B822,2)</f>
        <v>#N/A</v>
      </c>
      <c r="C490" s="70" t="e">
        <f>VLOOKUP(A490,BASE!A492:F822,6)</f>
        <v>#N/A</v>
      </c>
      <c r="D490" s="68">
        <v>10</v>
      </c>
      <c r="G490" s="99">
        <f t="shared" si="7"/>
        <v>10</v>
      </c>
    </row>
    <row r="491" spans="2:7" x14ac:dyDescent="0.25">
      <c r="B491" s="70" t="e">
        <f>VLOOKUP(A491,BASE!A493:B823,2)</f>
        <v>#N/A</v>
      </c>
      <c r="C491" s="70" t="e">
        <f>VLOOKUP(A491,BASE!A493:F823,6)</f>
        <v>#N/A</v>
      </c>
      <c r="D491" s="68">
        <v>10</v>
      </c>
      <c r="G491" s="99">
        <f t="shared" si="7"/>
        <v>10</v>
      </c>
    </row>
    <row r="492" spans="2:7" x14ac:dyDescent="0.25">
      <c r="B492" s="70" t="e">
        <f>VLOOKUP(A492,BASE!A494:B824,2)</f>
        <v>#N/A</v>
      </c>
      <c r="C492" s="70" t="e">
        <f>VLOOKUP(A492,BASE!A494:F824,6)</f>
        <v>#N/A</v>
      </c>
      <c r="D492" s="68">
        <v>10</v>
      </c>
      <c r="G492" s="99">
        <f t="shared" si="7"/>
        <v>10</v>
      </c>
    </row>
    <row r="493" spans="2:7" x14ac:dyDescent="0.25">
      <c r="B493" s="70" t="e">
        <f>VLOOKUP(A493,BASE!A495:B825,2)</f>
        <v>#N/A</v>
      </c>
      <c r="C493" s="70" t="e">
        <f>VLOOKUP(A493,BASE!A495:F825,6)</f>
        <v>#N/A</v>
      </c>
      <c r="D493" s="68">
        <v>10</v>
      </c>
      <c r="G493" s="99">
        <f t="shared" si="7"/>
        <v>10</v>
      </c>
    </row>
    <row r="494" spans="2:7" x14ac:dyDescent="0.25">
      <c r="B494" s="70" t="e">
        <f>VLOOKUP(A494,BASE!A496:B826,2)</f>
        <v>#N/A</v>
      </c>
      <c r="C494" s="70" t="e">
        <f>VLOOKUP(A494,BASE!A496:F826,6)</f>
        <v>#N/A</v>
      </c>
      <c r="D494" s="68">
        <v>10</v>
      </c>
      <c r="G494" s="99">
        <f t="shared" si="7"/>
        <v>10</v>
      </c>
    </row>
    <row r="495" spans="2:7" x14ac:dyDescent="0.25">
      <c r="B495" s="70" t="e">
        <f>VLOOKUP(A495,BASE!A497:B827,2)</f>
        <v>#N/A</v>
      </c>
      <c r="C495" s="70" t="e">
        <f>VLOOKUP(A495,BASE!A497:F827,6)</f>
        <v>#N/A</v>
      </c>
      <c r="D495" s="68">
        <v>10</v>
      </c>
      <c r="G495" s="99">
        <f t="shared" si="7"/>
        <v>10</v>
      </c>
    </row>
    <row r="496" spans="2:7" x14ac:dyDescent="0.25">
      <c r="B496" s="70" t="e">
        <f>VLOOKUP(A496,BASE!A498:B828,2)</f>
        <v>#N/A</v>
      </c>
      <c r="C496" s="70" t="e">
        <f>VLOOKUP(A496,BASE!A498:F828,6)</f>
        <v>#N/A</v>
      </c>
      <c r="D496" s="68">
        <v>10</v>
      </c>
      <c r="G496" s="99">
        <f t="shared" si="7"/>
        <v>10</v>
      </c>
    </row>
    <row r="497" spans="2:7" x14ac:dyDescent="0.25">
      <c r="B497" s="70" t="e">
        <f>VLOOKUP(A497,BASE!A499:B829,2)</f>
        <v>#N/A</v>
      </c>
      <c r="C497" s="70" t="e">
        <f>VLOOKUP(A497,BASE!A499:F829,6)</f>
        <v>#N/A</v>
      </c>
      <c r="D497" s="68">
        <v>10</v>
      </c>
      <c r="G497" s="99">
        <f t="shared" si="7"/>
        <v>10</v>
      </c>
    </row>
    <row r="498" spans="2:7" x14ac:dyDescent="0.25">
      <c r="B498" s="70" t="e">
        <f>VLOOKUP(A498,BASE!A500:B830,2)</f>
        <v>#N/A</v>
      </c>
      <c r="C498" s="70" t="e">
        <f>VLOOKUP(A498,BASE!A500:F830,6)</f>
        <v>#N/A</v>
      </c>
      <c r="D498" s="68">
        <v>10</v>
      </c>
      <c r="G498" s="99">
        <f t="shared" si="7"/>
        <v>10</v>
      </c>
    </row>
    <row r="499" spans="2:7" x14ac:dyDescent="0.25">
      <c r="B499" s="70" t="e">
        <f>VLOOKUP(A499,BASE!A501:B831,2)</f>
        <v>#N/A</v>
      </c>
      <c r="C499" s="70" t="e">
        <f>VLOOKUP(A499,BASE!A501:F831,6)</f>
        <v>#N/A</v>
      </c>
      <c r="D499" s="68">
        <v>10</v>
      </c>
      <c r="G499" s="99">
        <f t="shared" si="7"/>
        <v>10</v>
      </c>
    </row>
    <row r="500" spans="2:7" x14ac:dyDescent="0.25">
      <c r="B500" s="70" t="e">
        <f>VLOOKUP(A500,BASE!A502:B832,2)</f>
        <v>#N/A</v>
      </c>
      <c r="C500" s="70" t="e">
        <f>VLOOKUP(A500,BASE!A502:F832,6)</f>
        <v>#N/A</v>
      </c>
      <c r="D500" s="68">
        <v>10</v>
      </c>
      <c r="G500" s="99">
        <f t="shared" si="7"/>
        <v>10</v>
      </c>
    </row>
    <row r="501" spans="2:7" x14ac:dyDescent="0.25">
      <c r="B501" s="70" t="e">
        <f>VLOOKUP(A501,BASE!A503:B833,2)</f>
        <v>#N/A</v>
      </c>
      <c r="C501" s="70" t="e">
        <f>VLOOKUP(A501,BASE!A503:F833,6)</f>
        <v>#N/A</v>
      </c>
      <c r="D501" s="68">
        <v>10</v>
      </c>
      <c r="G501" s="99">
        <f t="shared" si="7"/>
        <v>10</v>
      </c>
    </row>
    <row r="502" spans="2:7" x14ac:dyDescent="0.25">
      <c r="B502" s="70" t="e">
        <f>VLOOKUP(A502,BASE!A504:B834,2)</f>
        <v>#N/A</v>
      </c>
      <c r="C502" s="70" t="e">
        <f>VLOOKUP(A502,BASE!A504:F834,6)</f>
        <v>#N/A</v>
      </c>
      <c r="D502" s="68">
        <v>10</v>
      </c>
      <c r="G502" s="99">
        <f t="shared" si="7"/>
        <v>10</v>
      </c>
    </row>
    <row r="503" spans="2:7" x14ac:dyDescent="0.25">
      <c r="B503" s="70" t="e">
        <f>VLOOKUP(A503,BASE!A505:B835,2)</f>
        <v>#N/A</v>
      </c>
      <c r="C503" s="70" t="e">
        <f>VLOOKUP(A503,BASE!A505:F835,6)</f>
        <v>#N/A</v>
      </c>
      <c r="D503" s="68">
        <v>10</v>
      </c>
      <c r="G503" s="99">
        <f t="shared" si="7"/>
        <v>10</v>
      </c>
    </row>
    <row r="504" spans="2:7" x14ac:dyDescent="0.25">
      <c r="B504" s="70" t="e">
        <f>VLOOKUP(A504,BASE!A506:B836,2)</f>
        <v>#N/A</v>
      </c>
      <c r="C504" s="70" t="e">
        <f>VLOOKUP(A504,BASE!A506:F836,6)</f>
        <v>#N/A</v>
      </c>
      <c r="D504" s="68">
        <v>10</v>
      </c>
      <c r="G504" s="99">
        <f t="shared" si="7"/>
        <v>10</v>
      </c>
    </row>
    <row r="505" spans="2:7" x14ac:dyDescent="0.25">
      <c r="B505" s="70" t="e">
        <f>VLOOKUP(A505,BASE!A507:B837,2)</f>
        <v>#N/A</v>
      </c>
      <c r="C505" s="70" t="e">
        <f>VLOOKUP(A505,BASE!A507:F837,6)</f>
        <v>#N/A</v>
      </c>
      <c r="D505" s="68">
        <v>10</v>
      </c>
      <c r="G505" s="99">
        <f t="shared" si="7"/>
        <v>10</v>
      </c>
    </row>
    <row r="506" spans="2:7" x14ac:dyDescent="0.25">
      <c r="B506" s="70" t="e">
        <f>VLOOKUP(A506,BASE!A508:B838,2)</f>
        <v>#N/A</v>
      </c>
      <c r="C506" s="70" t="e">
        <f>VLOOKUP(A506,BASE!A508:F838,6)</f>
        <v>#N/A</v>
      </c>
      <c r="D506" s="68">
        <v>10</v>
      </c>
      <c r="G506" s="99">
        <f t="shared" si="7"/>
        <v>10</v>
      </c>
    </row>
    <row r="507" spans="2:7" x14ac:dyDescent="0.25">
      <c r="B507" s="70" t="e">
        <f>VLOOKUP(A507,BASE!A509:B839,2)</f>
        <v>#N/A</v>
      </c>
      <c r="C507" s="70" t="e">
        <f>VLOOKUP(A507,BASE!A509:F839,6)</f>
        <v>#N/A</v>
      </c>
      <c r="D507" s="68">
        <v>10</v>
      </c>
      <c r="G507" s="99">
        <f t="shared" si="7"/>
        <v>10</v>
      </c>
    </row>
    <row r="508" spans="2:7" x14ac:dyDescent="0.25">
      <c r="B508" s="70" t="e">
        <f>VLOOKUP(A508,BASE!A510:B840,2)</f>
        <v>#N/A</v>
      </c>
      <c r="C508" s="70" t="e">
        <f>VLOOKUP(A508,BASE!A510:F840,6)</f>
        <v>#N/A</v>
      </c>
      <c r="D508" s="68">
        <v>10</v>
      </c>
      <c r="G508" s="99">
        <f t="shared" si="7"/>
        <v>10</v>
      </c>
    </row>
    <row r="509" spans="2:7" x14ac:dyDescent="0.25">
      <c r="B509" s="70" t="e">
        <f>VLOOKUP(A509,BASE!A511:B841,2)</f>
        <v>#N/A</v>
      </c>
      <c r="C509" s="70" t="e">
        <f>VLOOKUP(A509,BASE!A511:F841,6)</f>
        <v>#N/A</v>
      </c>
      <c r="D509" s="68">
        <v>10</v>
      </c>
      <c r="G509" s="99">
        <f t="shared" si="7"/>
        <v>10</v>
      </c>
    </row>
    <row r="510" spans="2:7" x14ac:dyDescent="0.25">
      <c r="B510" s="70" t="e">
        <f>VLOOKUP(A510,BASE!A512:B842,2)</f>
        <v>#N/A</v>
      </c>
      <c r="C510" s="70" t="e">
        <f>VLOOKUP(A510,BASE!A512:F842,6)</f>
        <v>#N/A</v>
      </c>
      <c r="D510" s="68">
        <v>10</v>
      </c>
      <c r="G510" s="99">
        <f t="shared" si="7"/>
        <v>10</v>
      </c>
    </row>
    <row r="511" spans="2:7" x14ac:dyDescent="0.25">
      <c r="B511" s="70" t="e">
        <f>VLOOKUP(A511,BASE!A513:B843,2)</f>
        <v>#N/A</v>
      </c>
      <c r="C511" s="70" t="e">
        <f>VLOOKUP(A511,BASE!A513:F843,6)</f>
        <v>#N/A</v>
      </c>
      <c r="D511" s="68">
        <v>10</v>
      </c>
      <c r="G511" s="99">
        <f t="shared" si="7"/>
        <v>10</v>
      </c>
    </row>
    <row r="512" spans="2:7" x14ac:dyDescent="0.25">
      <c r="B512" s="70" t="e">
        <f>VLOOKUP(A512,BASE!A514:B844,2)</f>
        <v>#N/A</v>
      </c>
      <c r="C512" s="70" t="e">
        <f>VLOOKUP(A512,BASE!A514:F844,6)</f>
        <v>#N/A</v>
      </c>
      <c r="D512" s="68">
        <v>10</v>
      </c>
      <c r="G512" s="99">
        <f t="shared" si="7"/>
        <v>10</v>
      </c>
    </row>
    <row r="513" spans="2:7" x14ac:dyDescent="0.25">
      <c r="B513" s="70" t="e">
        <f>VLOOKUP(A513,BASE!A515:B845,2)</f>
        <v>#N/A</v>
      </c>
      <c r="C513" s="70" t="e">
        <f>VLOOKUP(A513,BASE!A515:F845,6)</f>
        <v>#N/A</v>
      </c>
      <c r="D513" s="68">
        <v>10</v>
      </c>
      <c r="G513" s="99">
        <f t="shared" si="7"/>
        <v>10</v>
      </c>
    </row>
    <row r="514" spans="2:7" x14ac:dyDescent="0.25">
      <c r="B514" s="70" t="e">
        <f>VLOOKUP(A514,BASE!A516:B846,2)</f>
        <v>#N/A</v>
      </c>
      <c r="C514" s="70" t="e">
        <f>VLOOKUP(A514,BASE!A516:F846,6)</f>
        <v>#N/A</v>
      </c>
      <c r="D514" s="68">
        <v>10</v>
      </c>
      <c r="G514" s="99">
        <f t="shared" si="7"/>
        <v>10</v>
      </c>
    </row>
    <row r="515" spans="2:7" x14ac:dyDescent="0.25">
      <c r="B515" s="70" t="e">
        <f>VLOOKUP(A515,BASE!A517:B847,2)</f>
        <v>#N/A</v>
      </c>
      <c r="C515" s="70" t="e">
        <f>VLOOKUP(A515,BASE!A517:F847,6)</f>
        <v>#N/A</v>
      </c>
      <c r="D515" s="68">
        <v>10</v>
      </c>
      <c r="G515" s="99">
        <f t="shared" ref="G515:G550" si="8">((D515+E515)-F515)</f>
        <v>10</v>
      </c>
    </row>
    <row r="516" spans="2:7" x14ac:dyDescent="0.25">
      <c r="B516" s="70" t="e">
        <f>VLOOKUP(A516,BASE!A518:B848,2)</f>
        <v>#N/A</v>
      </c>
      <c r="C516" s="70" t="e">
        <f>VLOOKUP(A516,BASE!A518:F848,6)</f>
        <v>#N/A</v>
      </c>
      <c r="D516" s="68">
        <v>10</v>
      </c>
      <c r="G516" s="99">
        <f t="shared" si="8"/>
        <v>10</v>
      </c>
    </row>
    <row r="517" spans="2:7" x14ac:dyDescent="0.25">
      <c r="B517" s="70" t="e">
        <f>VLOOKUP(A517,BASE!A519:B849,2)</f>
        <v>#N/A</v>
      </c>
      <c r="C517" s="70" t="e">
        <f>VLOOKUP(A517,BASE!A519:F849,6)</f>
        <v>#N/A</v>
      </c>
      <c r="D517" s="68">
        <v>10</v>
      </c>
      <c r="G517" s="99">
        <f t="shared" si="8"/>
        <v>10</v>
      </c>
    </row>
    <row r="518" spans="2:7" x14ac:dyDescent="0.25">
      <c r="B518" s="70" t="e">
        <f>VLOOKUP(A518,BASE!A520:B850,2)</f>
        <v>#N/A</v>
      </c>
      <c r="C518" s="70" t="e">
        <f>VLOOKUP(A518,BASE!A520:F850,6)</f>
        <v>#N/A</v>
      </c>
      <c r="D518" s="68">
        <v>10</v>
      </c>
      <c r="G518" s="99">
        <f t="shared" si="8"/>
        <v>10</v>
      </c>
    </row>
    <row r="519" spans="2:7" x14ac:dyDescent="0.25">
      <c r="B519" s="70" t="e">
        <f>VLOOKUP(A519,BASE!A521:B851,2)</f>
        <v>#N/A</v>
      </c>
      <c r="C519" s="70" t="e">
        <f>VLOOKUP(A519,BASE!A521:F851,6)</f>
        <v>#N/A</v>
      </c>
      <c r="D519" s="68">
        <v>10</v>
      </c>
      <c r="G519" s="99">
        <f t="shared" si="8"/>
        <v>10</v>
      </c>
    </row>
    <row r="520" spans="2:7" x14ac:dyDescent="0.25">
      <c r="B520" s="70" t="e">
        <f>VLOOKUP(A520,BASE!A522:B852,2)</f>
        <v>#N/A</v>
      </c>
      <c r="C520" s="70" t="e">
        <f>VLOOKUP(A520,BASE!A522:F852,6)</f>
        <v>#N/A</v>
      </c>
      <c r="D520" s="68">
        <v>10</v>
      </c>
      <c r="G520" s="99">
        <f t="shared" si="8"/>
        <v>10</v>
      </c>
    </row>
    <row r="521" spans="2:7" x14ac:dyDescent="0.25">
      <c r="B521" s="70" t="e">
        <f>VLOOKUP(A521,BASE!A523:B853,2)</f>
        <v>#N/A</v>
      </c>
      <c r="C521" s="70" t="e">
        <f>VLOOKUP(A521,BASE!A523:F853,6)</f>
        <v>#N/A</v>
      </c>
      <c r="D521" s="68">
        <v>10</v>
      </c>
      <c r="G521" s="99">
        <f t="shared" si="8"/>
        <v>10</v>
      </c>
    </row>
    <row r="522" spans="2:7" x14ac:dyDescent="0.25">
      <c r="B522" s="70" t="e">
        <f>VLOOKUP(A522,BASE!A524:B854,2)</f>
        <v>#N/A</v>
      </c>
      <c r="C522" s="70" t="e">
        <f>VLOOKUP(A522,BASE!A524:F854,6)</f>
        <v>#N/A</v>
      </c>
      <c r="D522" s="68">
        <v>10</v>
      </c>
      <c r="G522" s="99">
        <f t="shared" si="8"/>
        <v>10</v>
      </c>
    </row>
    <row r="523" spans="2:7" x14ac:dyDescent="0.25">
      <c r="B523" s="70" t="e">
        <f>VLOOKUP(A523,BASE!A525:B855,2)</f>
        <v>#N/A</v>
      </c>
      <c r="C523" s="70" t="e">
        <f>VLOOKUP(A523,BASE!A525:F855,6)</f>
        <v>#N/A</v>
      </c>
      <c r="D523" s="68">
        <v>10</v>
      </c>
      <c r="G523" s="99">
        <f t="shared" si="8"/>
        <v>10</v>
      </c>
    </row>
    <row r="524" spans="2:7" x14ac:dyDescent="0.25">
      <c r="B524" s="70" t="e">
        <f>VLOOKUP(A524,BASE!A526:B856,2)</f>
        <v>#N/A</v>
      </c>
      <c r="C524" s="70" t="e">
        <f>VLOOKUP(A524,BASE!A526:F856,6)</f>
        <v>#N/A</v>
      </c>
      <c r="D524" s="68">
        <v>10</v>
      </c>
      <c r="G524" s="99">
        <f t="shared" si="8"/>
        <v>10</v>
      </c>
    </row>
    <row r="525" spans="2:7" x14ac:dyDescent="0.25">
      <c r="B525" s="70" t="e">
        <f>VLOOKUP(A525,BASE!A527:B857,2)</f>
        <v>#N/A</v>
      </c>
      <c r="C525" s="70" t="e">
        <f>VLOOKUP(A525,BASE!A527:F857,6)</f>
        <v>#N/A</v>
      </c>
      <c r="D525" s="68">
        <v>10</v>
      </c>
      <c r="G525" s="99">
        <f t="shared" si="8"/>
        <v>10</v>
      </c>
    </row>
    <row r="526" spans="2:7" x14ac:dyDescent="0.25">
      <c r="B526" s="70" t="e">
        <f>VLOOKUP(A526,BASE!A528:B858,2)</f>
        <v>#N/A</v>
      </c>
      <c r="C526" s="70" t="e">
        <f>VLOOKUP(A526,BASE!A528:F858,6)</f>
        <v>#N/A</v>
      </c>
      <c r="D526" s="68">
        <v>10</v>
      </c>
      <c r="G526" s="99">
        <f t="shared" si="8"/>
        <v>10</v>
      </c>
    </row>
    <row r="527" spans="2:7" x14ac:dyDescent="0.25">
      <c r="B527" s="70" t="e">
        <f>VLOOKUP(A527,BASE!A529:B859,2)</f>
        <v>#N/A</v>
      </c>
      <c r="C527" s="70" t="e">
        <f>VLOOKUP(A527,BASE!A529:F859,6)</f>
        <v>#N/A</v>
      </c>
      <c r="D527" s="68">
        <v>10</v>
      </c>
      <c r="G527" s="99">
        <f t="shared" si="8"/>
        <v>10</v>
      </c>
    </row>
    <row r="528" spans="2:7" x14ac:dyDescent="0.25">
      <c r="B528" s="70" t="e">
        <f>VLOOKUP(A528,BASE!A530:B860,2)</f>
        <v>#N/A</v>
      </c>
      <c r="C528" s="70" t="e">
        <f>VLOOKUP(A528,BASE!A530:F860,6)</f>
        <v>#N/A</v>
      </c>
      <c r="D528" s="68">
        <v>10</v>
      </c>
      <c r="G528" s="99">
        <f t="shared" si="8"/>
        <v>10</v>
      </c>
    </row>
    <row r="529" spans="2:7" x14ac:dyDescent="0.25">
      <c r="B529" s="70" t="e">
        <f>VLOOKUP(A529,BASE!A531:B861,2)</f>
        <v>#N/A</v>
      </c>
      <c r="C529" s="70" t="e">
        <f>VLOOKUP(A529,BASE!A531:F861,6)</f>
        <v>#N/A</v>
      </c>
      <c r="D529" s="68">
        <v>10</v>
      </c>
      <c r="G529" s="99">
        <f t="shared" si="8"/>
        <v>10</v>
      </c>
    </row>
    <row r="530" spans="2:7" x14ac:dyDescent="0.25">
      <c r="B530" s="70" t="e">
        <f>VLOOKUP(A530,BASE!A532:B862,2)</f>
        <v>#N/A</v>
      </c>
      <c r="C530" s="70" t="e">
        <f>VLOOKUP(A530,BASE!A532:F862,6)</f>
        <v>#N/A</v>
      </c>
      <c r="D530" s="68">
        <v>10</v>
      </c>
      <c r="G530" s="99">
        <f t="shared" si="8"/>
        <v>10</v>
      </c>
    </row>
    <row r="531" spans="2:7" x14ac:dyDescent="0.25">
      <c r="B531" s="70" t="e">
        <f>VLOOKUP(A531,BASE!A533:B863,2)</f>
        <v>#N/A</v>
      </c>
      <c r="C531" s="70" t="e">
        <f>VLOOKUP(A531,BASE!A533:F863,6)</f>
        <v>#N/A</v>
      </c>
      <c r="D531" s="68">
        <v>10</v>
      </c>
      <c r="G531" s="99">
        <f t="shared" si="8"/>
        <v>10</v>
      </c>
    </row>
    <row r="532" spans="2:7" x14ac:dyDescent="0.25">
      <c r="B532" s="70" t="e">
        <f>VLOOKUP(A532,BASE!A534:B864,2)</f>
        <v>#N/A</v>
      </c>
      <c r="C532" s="70" t="e">
        <f>VLOOKUP(A532,BASE!A534:F864,6)</f>
        <v>#N/A</v>
      </c>
      <c r="D532" s="68">
        <v>10</v>
      </c>
      <c r="G532" s="99">
        <f t="shared" si="8"/>
        <v>10</v>
      </c>
    </row>
    <row r="533" spans="2:7" x14ac:dyDescent="0.25">
      <c r="B533" s="70" t="e">
        <f>VLOOKUP(A533,BASE!A535:B865,2)</f>
        <v>#N/A</v>
      </c>
      <c r="C533" s="70" t="e">
        <f>VLOOKUP(A533,BASE!A535:F865,6)</f>
        <v>#N/A</v>
      </c>
      <c r="D533" s="68">
        <v>10</v>
      </c>
      <c r="G533" s="99">
        <f t="shared" si="8"/>
        <v>10</v>
      </c>
    </row>
    <row r="534" spans="2:7" x14ac:dyDescent="0.25">
      <c r="B534" s="70" t="e">
        <f>VLOOKUP(A534,BASE!A536:B866,2)</f>
        <v>#N/A</v>
      </c>
      <c r="C534" s="70" t="e">
        <f>VLOOKUP(A534,BASE!A536:F866,6)</f>
        <v>#N/A</v>
      </c>
      <c r="D534" s="68">
        <v>10</v>
      </c>
      <c r="G534" s="99">
        <f t="shared" si="8"/>
        <v>10</v>
      </c>
    </row>
    <row r="535" spans="2:7" x14ac:dyDescent="0.25">
      <c r="B535" s="70" t="e">
        <f>VLOOKUP(A535,BASE!A537:B867,2)</f>
        <v>#N/A</v>
      </c>
      <c r="C535" s="70" t="e">
        <f>VLOOKUP(A535,BASE!A537:F867,6)</f>
        <v>#N/A</v>
      </c>
      <c r="D535" s="68">
        <v>10</v>
      </c>
      <c r="G535" s="99">
        <f t="shared" si="8"/>
        <v>10</v>
      </c>
    </row>
    <row r="536" spans="2:7" x14ac:dyDescent="0.25">
      <c r="B536" s="70" t="e">
        <f>VLOOKUP(A536,BASE!A538:B868,2)</f>
        <v>#N/A</v>
      </c>
      <c r="C536" s="70" t="e">
        <f>VLOOKUP(A536,BASE!A538:F868,6)</f>
        <v>#N/A</v>
      </c>
      <c r="D536" s="68">
        <v>10</v>
      </c>
      <c r="G536" s="99">
        <f t="shared" si="8"/>
        <v>10</v>
      </c>
    </row>
    <row r="537" spans="2:7" x14ac:dyDescent="0.25">
      <c r="B537" s="70" t="e">
        <f>VLOOKUP(A537,BASE!A539:B869,2)</f>
        <v>#N/A</v>
      </c>
      <c r="C537" s="70" t="e">
        <f>VLOOKUP(A537,BASE!A539:F869,6)</f>
        <v>#N/A</v>
      </c>
      <c r="D537" s="68">
        <v>10</v>
      </c>
      <c r="G537" s="99">
        <f t="shared" si="8"/>
        <v>10</v>
      </c>
    </row>
    <row r="538" spans="2:7" x14ac:dyDescent="0.25">
      <c r="B538" s="70" t="e">
        <f>VLOOKUP(A538,BASE!A540:B870,2)</f>
        <v>#N/A</v>
      </c>
      <c r="C538" s="70" t="e">
        <f>VLOOKUP(A538,BASE!A540:F870,6)</f>
        <v>#N/A</v>
      </c>
      <c r="D538" s="68">
        <v>10</v>
      </c>
      <c r="G538" s="99">
        <f t="shared" si="8"/>
        <v>10</v>
      </c>
    </row>
    <row r="539" spans="2:7" x14ac:dyDescent="0.25">
      <c r="B539" s="70" t="e">
        <f>VLOOKUP(A539,BASE!A541:B871,2)</f>
        <v>#N/A</v>
      </c>
      <c r="C539" s="70" t="e">
        <f>VLOOKUP(A539,BASE!A541:F871,6)</f>
        <v>#N/A</v>
      </c>
      <c r="D539" s="68">
        <v>10</v>
      </c>
      <c r="G539" s="99">
        <f t="shared" si="8"/>
        <v>10</v>
      </c>
    </row>
    <row r="540" spans="2:7" x14ac:dyDescent="0.25">
      <c r="B540" s="70" t="e">
        <f>VLOOKUP(A540,BASE!A542:B872,2)</f>
        <v>#N/A</v>
      </c>
      <c r="C540" s="70" t="e">
        <f>VLOOKUP(A540,BASE!A542:F872,6)</f>
        <v>#N/A</v>
      </c>
      <c r="D540" s="68">
        <v>10</v>
      </c>
      <c r="G540" s="99">
        <f t="shared" si="8"/>
        <v>10</v>
      </c>
    </row>
    <row r="541" spans="2:7" x14ac:dyDescent="0.25">
      <c r="B541" s="70" t="e">
        <f>VLOOKUP(A541,BASE!A543:B873,2)</f>
        <v>#N/A</v>
      </c>
      <c r="C541" s="70" t="e">
        <f>VLOOKUP(A541,BASE!A543:F873,6)</f>
        <v>#N/A</v>
      </c>
      <c r="D541" s="68">
        <v>10</v>
      </c>
      <c r="G541" s="99">
        <f t="shared" si="8"/>
        <v>10</v>
      </c>
    </row>
    <row r="542" spans="2:7" x14ac:dyDescent="0.25">
      <c r="B542" s="70" t="e">
        <f>VLOOKUP(A542,BASE!A544:B874,2)</f>
        <v>#N/A</v>
      </c>
      <c r="C542" s="70" t="e">
        <f>VLOOKUP(A542,BASE!A544:F874,6)</f>
        <v>#N/A</v>
      </c>
      <c r="D542" s="68">
        <v>10</v>
      </c>
      <c r="G542" s="99">
        <f t="shared" si="8"/>
        <v>10</v>
      </c>
    </row>
    <row r="543" spans="2:7" x14ac:dyDescent="0.25">
      <c r="B543" s="70" t="e">
        <f>VLOOKUP(A543,BASE!A545:B875,2)</f>
        <v>#N/A</v>
      </c>
      <c r="C543" s="70" t="e">
        <f>VLOOKUP(A543,BASE!A545:F875,6)</f>
        <v>#N/A</v>
      </c>
      <c r="D543" s="68">
        <v>10</v>
      </c>
      <c r="G543" s="99">
        <f t="shared" si="8"/>
        <v>10</v>
      </c>
    </row>
    <row r="544" spans="2:7" x14ac:dyDescent="0.25">
      <c r="B544" s="70" t="e">
        <f>VLOOKUP(A544,BASE!A546:B876,2)</f>
        <v>#N/A</v>
      </c>
      <c r="C544" s="70" t="e">
        <f>VLOOKUP(A544,BASE!A546:F876,6)</f>
        <v>#N/A</v>
      </c>
      <c r="D544" s="68">
        <v>10</v>
      </c>
      <c r="G544" s="99">
        <f t="shared" si="8"/>
        <v>10</v>
      </c>
    </row>
    <row r="545" spans="2:7" x14ac:dyDescent="0.25">
      <c r="B545" s="70" t="e">
        <f>VLOOKUP(A545,BASE!A547:B877,2)</f>
        <v>#N/A</v>
      </c>
      <c r="C545" s="70" t="e">
        <f>VLOOKUP(A545,BASE!A547:F877,6)</f>
        <v>#N/A</v>
      </c>
      <c r="D545" s="68">
        <v>10</v>
      </c>
      <c r="G545" s="99">
        <f t="shared" si="8"/>
        <v>10</v>
      </c>
    </row>
    <row r="546" spans="2:7" x14ac:dyDescent="0.25">
      <c r="B546" s="70" t="e">
        <f>VLOOKUP(A546,BASE!A548:B878,2)</f>
        <v>#N/A</v>
      </c>
      <c r="C546" s="70" t="e">
        <f>VLOOKUP(A546,BASE!A548:F878,6)</f>
        <v>#N/A</v>
      </c>
      <c r="D546" s="68">
        <v>10</v>
      </c>
      <c r="G546" s="99">
        <f t="shared" si="8"/>
        <v>10</v>
      </c>
    </row>
    <row r="547" spans="2:7" x14ac:dyDescent="0.25">
      <c r="B547" s="70" t="e">
        <f>VLOOKUP(A547,BASE!A549:B879,2)</f>
        <v>#N/A</v>
      </c>
      <c r="C547" s="70" t="e">
        <f>VLOOKUP(A547,BASE!A549:F879,6)</f>
        <v>#N/A</v>
      </c>
      <c r="D547" s="68">
        <v>10</v>
      </c>
      <c r="G547" s="99">
        <f t="shared" si="8"/>
        <v>10</v>
      </c>
    </row>
    <row r="548" spans="2:7" x14ac:dyDescent="0.25">
      <c r="B548" s="70" t="e">
        <f>VLOOKUP(A548,BASE!A550:B880,2)</f>
        <v>#N/A</v>
      </c>
      <c r="C548" s="70" t="e">
        <f>VLOOKUP(A548,BASE!A550:F880,6)</f>
        <v>#N/A</v>
      </c>
      <c r="D548" s="68">
        <v>10</v>
      </c>
      <c r="G548" s="99">
        <f t="shared" si="8"/>
        <v>10</v>
      </c>
    </row>
    <row r="549" spans="2:7" x14ac:dyDescent="0.25">
      <c r="B549" s="70" t="e">
        <f>VLOOKUP(A549,BASE!A551:B881,2)</f>
        <v>#N/A</v>
      </c>
      <c r="C549" s="70" t="e">
        <f>VLOOKUP(A549,BASE!A551:F881,6)</f>
        <v>#N/A</v>
      </c>
      <c r="D549" s="68">
        <v>10</v>
      </c>
      <c r="G549" s="99">
        <f t="shared" si="8"/>
        <v>10</v>
      </c>
    </row>
    <row r="550" spans="2:7" x14ac:dyDescent="0.25">
      <c r="B550" s="70" t="e">
        <f>VLOOKUP(A550,BASE!A552:B882,2)</f>
        <v>#N/A</v>
      </c>
      <c r="C550" s="70" t="e">
        <f>VLOOKUP(A550,BASE!A552:F882,6)</f>
        <v>#N/A</v>
      </c>
      <c r="D550" s="68">
        <v>10</v>
      </c>
      <c r="G550" s="99">
        <f t="shared" si="8"/>
        <v>10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9"/>
  <sheetViews>
    <sheetView tabSelected="1" workbookViewId="0">
      <selection activeCell="E4" sqref="E4"/>
    </sheetView>
  </sheetViews>
  <sheetFormatPr baseColWidth="10" defaultRowHeight="15" x14ac:dyDescent="0.25"/>
  <cols>
    <col min="1" max="1" width="12.140625" style="94" customWidth="1"/>
    <col min="2" max="2" width="56" style="94" customWidth="1"/>
    <col min="3" max="3" width="11.5703125" style="99" customWidth="1"/>
    <col min="4" max="4" width="11.42578125" style="97"/>
    <col min="5" max="5" width="11.42578125" style="98"/>
    <col min="6" max="6" width="12.28515625" style="99" customWidth="1"/>
    <col min="7" max="7" width="13.28515625" style="99" bestFit="1" customWidth="1"/>
  </cols>
  <sheetData>
    <row r="1" spans="1:7" ht="42" customHeight="1" x14ac:dyDescent="0.25">
      <c r="A1" s="51" t="s">
        <v>221</v>
      </c>
      <c r="B1" s="72" t="s">
        <v>222</v>
      </c>
      <c r="C1" s="51" t="s">
        <v>223</v>
      </c>
      <c r="D1" s="91" t="s">
        <v>225</v>
      </c>
      <c r="E1" s="90" t="s">
        <v>226</v>
      </c>
      <c r="F1" s="71" t="s">
        <v>227</v>
      </c>
      <c r="G1" s="68" t="s">
        <v>228</v>
      </c>
    </row>
    <row r="2" spans="1:7" x14ac:dyDescent="0.25">
      <c r="A2" s="93">
        <v>9</v>
      </c>
      <c r="B2" s="93" t="str">
        <f>VLOOKUP(A2,BASE!$A$4:$B$334,2)</f>
        <v>AGENDA SEPT/SEPT 10X15</v>
      </c>
      <c r="C2" s="69">
        <v>5</v>
      </c>
      <c r="D2" s="95">
        <f>VLOOKUP(A2,BASE!$A$4:$D$334,4)</f>
        <v>1.08</v>
      </c>
      <c r="E2" s="96">
        <v>41765</v>
      </c>
      <c r="F2" s="69" t="s">
        <v>735</v>
      </c>
      <c r="G2" s="69" t="str">
        <f>VLOOKUP(F2,'identifiants entrees'!A:B,2)</f>
        <v>alter buro</v>
      </c>
    </row>
    <row r="3" spans="1:7" x14ac:dyDescent="0.25">
      <c r="A3" s="93">
        <v>101120</v>
      </c>
      <c r="B3" s="93" t="str">
        <f>VLOOKUP(A3,BASE!$A$4:$B$334,2)</f>
        <v>PINCE AGRAFEUSE RAPID</v>
      </c>
      <c r="C3" s="69">
        <v>5</v>
      </c>
      <c r="D3" s="95">
        <f>VLOOKUP(A3,BASE!$A$4:$D$334,4)</f>
        <v>10.75</v>
      </c>
      <c r="E3" s="96">
        <v>41765</v>
      </c>
      <c r="F3" s="69" t="s">
        <v>742</v>
      </c>
      <c r="G3" s="69" t="str">
        <f>VLOOKUP(F3,'identifiants entrees'!A:B,2)</f>
        <v>bernard</v>
      </c>
    </row>
    <row r="4" spans="1:7" x14ac:dyDescent="0.25">
      <c r="A4" s="92">
        <v>100363</v>
      </c>
      <c r="B4" s="93" t="str">
        <f>VLOOKUP(A4,BASE!$A$4:$B$334,2)</f>
        <v>CARTON MOUSSE</v>
      </c>
      <c r="C4" s="69">
        <v>5</v>
      </c>
      <c r="D4" s="95">
        <f>VLOOKUP(A4,BASE!$A$4:$D$334,4)</f>
        <v>169</v>
      </c>
      <c r="E4" s="96">
        <v>41765</v>
      </c>
      <c r="F4" s="69" t="s">
        <v>751</v>
      </c>
      <c r="G4" s="69" t="str">
        <f>VLOOKUP(F4,'identifiants entrees'!A:B,2)</f>
        <v>bisman</v>
      </c>
    </row>
    <row r="5" spans="1:7" x14ac:dyDescent="0.25">
      <c r="A5" s="93"/>
      <c r="B5" s="93" t="e">
        <f>VLOOKUP(A5,BASE!$A$4:$B$334,2)</f>
        <v>#N/A</v>
      </c>
      <c r="C5" s="69"/>
      <c r="D5" s="95" t="e">
        <f>VLOOKUP(A5,BASE!$A$4:$D$334,4)</f>
        <v>#N/A</v>
      </c>
      <c r="E5" s="96"/>
      <c r="F5" s="69"/>
      <c r="G5" s="69" t="e">
        <f>VLOOKUP(F5,'identifiants entrees'!A:B,2)</f>
        <v>#N/A</v>
      </c>
    </row>
    <row r="6" spans="1:7" x14ac:dyDescent="0.25">
      <c r="A6" s="93"/>
      <c r="B6" s="93" t="e">
        <f>VLOOKUP(A6,BASE!$A$4:$B$334,2)</f>
        <v>#N/A</v>
      </c>
      <c r="C6" s="69"/>
      <c r="D6" s="95" t="e">
        <f>VLOOKUP(A6,BASE!$A$4:$D$334,4)</f>
        <v>#N/A</v>
      </c>
      <c r="E6" s="96"/>
      <c r="F6" s="69"/>
      <c r="G6" s="69" t="e">
        <f>VLOOKUP(F6,'identifiants entrees'!A:B,2)</f>
        <v>#N/A</v>
      </c>
    </row>
    <row r="7" spans="1:7" x14ac:dyDescent="0.25">
      <c r="A7" s="93"/>
      <c r="B7" s="93" t="e">
        <f>VLOOKUP(A7,BASE!$A$4:$B$334,2)</f>
        <v>#N/A</v>
      </c>
      <c r="C7" s="69"/>
      <c r="D7" s="95" t="e">
        <f>VLOOKUP(A7,BASE!$A$4:$D$334,4)</f>
        <v>#N/A</v>
      </c>
      <c r="E7" s="96"/>
      <c r="F7" s="69"/>
      <c r="G7" s="69" t="e">
        <f>VLOOKUP(F7,'identifiants entrees'!A:B,2)</f>
        <v>#N/A</v>
      </c>
    </row>
    <row r="8" spans="1:7" x14ac:dyDescent="0.25">
      <c r="A8" s="93"/>
      <c r="B8" s="93" t="e">
        <f>VLOOKUP(A8,BASE!$A$4:$B$334,2)</f>
        <v>#N/A</v>
      </c>
      <c r="C8" s="69"/>
      <c r="D8" s="95" t="e">
        <f>VLOOKUP(A8,BASE!$A$4:$D$334,4)</f>
        <v>#N/A</v>
      </c>
      <c r="E8" s="96"/>
      <c r="F8" s="69"/>
      <c r="G8" s="69" t="e">
        <f>VLOOKUP(F8,'identifiants entrees'!A:B,2)</f>
        <v>#N/A</v>
      </c>
    </row>
    <row r="9" spans="1:7" x14ac:dyDescent="0.25">
      <c r="A9" s="93"/>
      <c r="B9" s="93" t="e">
        <f>VLOOKUP(A9,BASE!$A$4:$B$334,2)</f>
        <v>#N/A</v>
      </c>
      <c r="C9" s="69"/>
      <c r="D9" s="95" t="e">
        <f>VLOOKUP(A9,BASE!$A$4:$D$334,4)</f>
        <v>#N/A</v>
      </c>
      <c r="E9" s="96"/>
      <c r="F9" s="69"/>
      <c r="G9" s="69" t="e">
        <f>VLOOKUP(F9,'identifiants entrees'!A:B,2)</f>
        <v>#N/A</v>
      </c>
    </row>
    <row r="10" spans="1:7" x14ac:dyDescent="0.25">
      <c r="A10" s="93"/>
      <c r="B10" s="93" t="e">
        <f>VLOOKUP(A10,BASE!$A$4:$B$334,2)</f>
        <v>#N/A</v>
      </c>
      <c r="C10" s="69"/>
      <c r="D10" s="95" t="e">
        <f>VLOOKUP(A10,BASE!$A$4:$D$334,4)</f>
        <v>#N/A</v>
      </c>
      <c r="E10" s="96"/>
      <c r="F10" s="69"/>
      <c r="G10" s="69" t="e">
        <f>VLOOKUP(F10,'identifiants entrees'!A:B,2)</f>
        <v>#N/A</v>
      </c>
    </row>
    <row r="11" spans="1:7" x14ac:dyDescent="0.25">
      <c r="A11" s="93"/>
      <c r="B11" s="93" t="e">
        <f>VLOOKUP(A11,BASE!$A$4:$B$334,2)</f>
        <v>#N/A</v>
      </c>
      <c r="C11" s="69"/>
      <c r="D11" s="95" t="e">
        <f>VLOOKUP(A11,BASE!$A$4:$D$334,4)</f>
        <v>#N/A</v>
      </c>
      <c r="E11" s="96"/>
      <c r="F11" s="69"/>
      <c r="G11" s="69" t="e">
        <f>VLOOKUP(F11,'identifiants entrees'!A:B,2)</f>
        <v>#N/A</v>
      </c>
    </row>
    <row r="12" spans="1:7" x14ac:dyDescent="0.25">
      <c r="A12" s="93"/>
      <c r="B12" s="93" t="e">
        <f>VLOOKUP(A12,BASE!$A$4:$B$334,2)</f>
        <v>#N/A</v>
      </c>
      <c r="C12" s="69"/>
      <c r="D12" s="95" t="e">
        <f>VLOOKUP(A12,BASE!$A$4:$D$334,4)</f>
        <v>#N/A</v>
      </c>
      <c r="E12" s="96"/>
      <c r="F12" s="69"/>
      <c r="G12" s="69" t="e">
        <f>VLOOKUP(F12,'identifiants entrees'!A:B,2)</f>
        <v>#N/A</v>
      </c>
    </row>
    <row r="13" spans="1:7" x14ac:dyDescent="0.25">
      <c r="A13" s="93"/>
      <c r="B13" s="93" t="e">
        <f>VLOOKUP(A13,BASE!$A$4:$B$334,2)</f>
        <v>#N/A</v>
      </c>
      <c r="C13" s="69"/>
      <c r="D13" s="95" t="e">
        <f>VLOOKUP(A13,BASE!$A$4:$D$334,4)</f>
        <v>#N/A</v>
      </c>
      <c r="E13" s="96"/>
      <c r="F13" s="69"/>
      <c r="G13" s="69" t="e">
        <f>VLOOKUP(F13,'identifiants entrees'!A:B,2)</f>
        <v>#N/A</v>
      </c>
    </row>
    <row r="14" spans="1:7" x14ac:dyDescent="0.25">
      <c r="A14" s="93"/>
      <c r="B14" s="93" t="e">
        <f>VLOOKUP(A14,BASE!$A$4:$B$334,2)</f>
        <v>#N/A</v>
      </c>
      <c r="C14" s="69"/>
      <c r="D14" s="95" t="e">
        <f>VLOOKUP(A14,BASE!$A$4:$D$334,4)</f>
        <v>#N/A</v>
      </c>
      <c r="E14" s="96"/>
      <c r="F14" s="69"/>
      <c r="G14" s="69" t="e">
        <f>VLOOKUP(F14,'identifiants entrees'!A:B,2)</f>
        <v>#N/A</v>
      </c>
    </row>
    <row r="15" spans="1:7" x14ac:dyDescent="0.25">
      <c r="A15" s="93"/>
      <c r="B15" s="93" t="e">
        <f>VLOOKUP(A15,BASE!$A$4:$B$334,2)</f>
        <v>#N/A</v>
      </c>
      <c r="C15" s="69"/>
      <c r="D15" s="95" t="e">
        <f>VLOOKUP(A15,BASE!$A$4:$D$334,4)</f>
        <v>#N/A</v>
      </c>
      <c r="E15" s="96"/>
      <c r="F15" s="69"/>
      <c r="G15" s="69" t="e">
        <f>VLOOKUP(F15,'identifiants entrees'!A:B,2)</f>
        <v>#N/A</v>
      </c>
    </row>
    <row r="16" spans="1:7" x14ac:dyDescent="0.25">
      <c r="A16" s="93"/>
      <c r="B16" s="93" t="e">
        <f>VLOOKUP(A16,BASE!$A$4:$B$334,2)</f>
        <v>#N/A</v>
      </c>
      <c r="C16" s="69"/>
      <c r="D16" s="95" t="e">
        <f>VLOOKUP(A16,BASE!$A$4:$D$334,4)</f>
        <v>#N/A</v>
      </c>
      <c r="E16" s="96"/>
      <c r="F16" s="69"/>
      <c r="G16" s="69" t="e">
        <f>VLOOKUP(F16,'identifiants entrees'!A:B,2)</f>
        <v>#N/A</v>
      </c>
    </row>
    <row r="17" spans="1:7" x14ac:dyDescent="0.25">
      <c r="A17" s="93"/>
      <c r="B17" s="93" t="e">
        <f>VLOOKUP(A17,BASE!$A$4:$B$334,2)</f>
        <v>#N/A</v>
      </c>
      <c r="C17" s="69"/>
      <c r="D17" s="95" t="e">
        <f>VLOOKUP(A17,BASE!$A$4:$D$334,4)</f>
        <v>#N/A</v>
      </c>
      <c r="E17" s="96"/>
      <c r="F17" s="69"/>
      <c r="G17" s="69" t="e">
        <f>VLOOKUP(F17,'identifiants entrees'!A:B,2)</f>
        <v>#N/A</v>
      </c>
    </row>
    <row r="18" spans="1:7" x14ac:dyDescent="0.25">
      <c r="A18" s="93"/>
      <c r="B18" s="93" t="e">
        <f>VLOOKUP(A18,BASE!$A$4:$B$334,2)</f>
        <v>#N/A</v>
      </c>
      <c r="C18" s="69"/>
      <c r="D18" s="95" t="e">
        <f>VLOOKUP(A18,BASE!$A$4:$D$334,4)</f>
        <v>#N/A</v>
      </c>
      <c r="E18" s="96"/>
      <c r="F18" s="69"/>
      <c r="G18" s="69" t="e">
        <f>VLOOKUP(F18,'identifiants entrees'!A:B,2)</f>
        <v>#N/A</v>
      </c>
    </row>
    <row r="19" spans="1:7" x14ac:dyDescent="0.25">
      <c r="A19" s="93"/>
      <c r="B19" s="93" t="e">
        <f>VLOOKUP(A19,BASE!$A$4:$B$334,2)</f>
        <v>#N/A</v>
      </c>
      <c r="C19" s="69"/>
      <c r="D19" s="95" t="e">
        <f>VLOOKUP(A19,BASE!$A$4:$D$334,4)</f>
        <v>#N/A</v>
      </c>
      <c r="E19" s="96"/>
      <c r="F19" s="69"/>
      <c r="G19" s="69" t="e">
        <f>VLOOKUP(F19,'identifiants entrees'!A:B,2)</f>
        <v>#N/A</v>
      </c>
    </row>
    <row r="20" spans="1:7" x14ac:dyDescent="0.25">
      <c r="A20" s="93"/>
      <c r="B20" s="93" t="e">
        <f>VLOOKUP(A20,BASE!$A$4:$B$334,2)</f>
        <v>#N/A</v>
      </c>
      <c r="C20" s="69"/>
      <c r="D20" s="95" t="e">
        <f>VLOOKUP(A20,BASE!$A$4:$D$334,4)</f>
        <v>#N/A</v>
      </c>
      <c r="E20" s="96"/>
      <c r="F20" s="69"/>
      <c r="G20" s="69" t="e">
        <f>VLOOKUP(F20,'identifiants entrees'!A:B,2)</f>
        <v>#N/A</v>
      </c>
    </row>
    <row r="21" spans="1:7" x14ac:dyDescent="0.25">
      <c r="A21" s="93"/>
      <c r="B21" s="93" t="e">
        <f>VLOOKUP(A21,BASE!$A$4:$B$334,2)</f>
        <v>#N/A</v>
      </c>
      <c r="C21" s="69"/>
      <c r="D21" s="95" t="e">
        <f>VLOOKUP(A21,BASE!$A$4:$D$334,4)</f>
        <v>#N/A</v>
      </c>
      <c r="E21" s="96"/>
      <c r="F21" s="69"/>
      <c r="G21" s="69" t="e">
        <f>VLOOKUP(F21,'identifiants entrees'!A:B,2)</f>
        <v>#N/A</v>
      </c>
    </row>
    <row r="22" spans="1:7" x14ac:dyDescent="0.25">
      <c r="A22" s="93"/>
      <c r="B22" s="93" t="e">
        <f>VLOOKUP(A22,BASE!$A$4:$B$334,2)</f>
        <v>#N/A</v>
      </c>
      <c r="C22" s="69"/>
      <c r="D22" s="95" t="e">
        <f>VLOOKUP(A22,BASE!$A$4:$D$334,4)</f>
        <v>#N/A</v>
      </c>
      <c r="E22" s="96"/>
      <c r="F22" s="69"/>
      <c r="G22" s="69" t="e">
        <f>VLOOKUP(F22,'identifiants entrees'!A:B,2)</f>
        <v>#N/A</v>
      </c>
    </row>
    <row r="23" spans="1:7" x14ac:dyDescent="0.25">
      <c r="A23" s="93"/>
      <c r="B23" s="93" t="e">
        <f>VLOOKUP(A23,BASE!$A$4:$B$334,2)</f>
        <v>#N/A</v>
      </c>
      <c r="C23" s="69"/>
      <c r="D23" s="95" t="e">
        <f>VLOOKUP(A23,BASE!$A$4:$D$334,4)</f>
        <v>#N/A</v>
      </c>
      <c r="E23" s="96"/>
      <c r="F23" s="69"/>
      <c r="G23" s="69" t="e">
        <f>VLOOKUP(F23,'identifiants entrees'!A:B,2)</f>
        <v>#N/A</v>
      </c>
    </row>
    <row r="24" spans="1:7" x14ac:dyDescent="0.25">
      <c r="A24" s="93"/>
      <c r="B24" s="93" t="e">
        <f>VLOOKUP(A24,BASE!$A$4:$B$334,2)</f>
        <v>#N/A</v>
      </c>
      <c r="C24" s="69"/>
      <c r="D24" s="95" t="e">
        <f>VLOOKUP(A24,BASE!$A$4:$D$334,4)</f>
        <v>#N/A</v>
      </c>
      <c r="E24" s="96"/>
      <c r="F24" s="69"/>
      <c r="G24" s="69" t="e">
        <f>VLOOKUP(F24,'identifiants entrees'!A:B,2)</f>
        <v>#N/A</v>
      </c>
    </row>
    <row r="25" spans="1:7" x14ac:dyDescent="0.25">
      <c r="A25" s="93"/>
      <c r="B25" s="93" t="e">
        <f>VLOOKUP(A25,BASE!$A$4:$B$334,2)</f>
        <v>#N/A</v>
      </c>
      <c r="C25" s="69"/>
      <c r="D25" s="95" t="e">
        <f>VLOOKUP(A25,BASE!$A$4:$D$334,4)</f>
        <v>#N/A</v>
      </c>
      <c r="E25" s="96"/>
      <c r="F25" s="69"/>
      <c r="G25" s="69" t="e">
        <f>VLOOKUP(F25,'identifiants entrees'!A:B,2)</f>
        <v>#N/A</v>
      </c>
    </row>
    <row r="26" spans="1:7" x14ac:dyDescent="0.25">
      <c r="A26" s="93"/>
      <c r="B26" s="93" t="e">
        <f>VLOOKUP(A26,BASE!$A$4:$B$334,2)</f>
        <v>#N/A</v>
      </c>
      <c r="C26" s="69"/>
      <c r="D26" s="95" t="e">
        <f>VLOOKUP(A26,BASE!$A$4:$D$334,4)</f>
        <v>#N/A</v>
      </c>
      <c r="E26" s="96"/>
      <c r="F26" s="69"/>
      <c r="G26" s="69" t="e">
        <f>VLOOKUP(F26,'identifiants entrees'!A:B,2)</f>
        <v>#N/A</v>
      </c>
    </row>
    <row r="27" spans="1:7" x14ac:dyDescent="0.25">
      <c r="A27" s="93"/>
      <c r="B27" s="93" t="e">
        <f>VLOOKUP(A27,BASE!$A$4:$B$334,2)</f>
        <v>#N/A</v>
      </c>
      <c r="C27" s="69"/>
      <c r="D27" s="95" t="e">
        <f>VLOOKUP(A27,BASE!$A$4:$D$334,4)</f>
        <v>#N/A</v>
      </c>
      <c r="E27" s="96"/>
      <c r="F27" s="69"/>
      <c r="G27" s="69" t="e">
        <f>VLOOKUP(F27,'identifiants entrees'!A:B,2)</f>
        <v>#N/A</v>
      </c>
    </row>
    <row r="28" spans="1:7" x14ac:dyDescent="0.25">
      <c r="A28" s="93"/>
      <c r="B28" s="93" t="e">
        <f>VLOOKUP(A28,BASE!$A$4:$B$334,2)</f>
        <v>#N/A</v>
      </c>
      <c r="C28" s="69"/>
      <c r="D28" s="95" t="e">
        <f>VLOOKUP(A28,BASE!$A$4:$D$334,4)</f>
        <v>#N/A</v>
      </c>
      <c r="E28" s="96"/>
      <c r="F28" s="69"/>
      <c r="G28" s="69" t="e">
        <f>VLOOKUP(F28,'identifiants entrees'!A:B,2)</f>
        <v>#N/A</v>
      </c>
    </row>
    <row r="29" spans="1:7" x14ac:dyDescent="0.25">
      <c r="A29" s="93"/>
      <c r="B29" s="93" t="e">
        <f>VLOOKUP(A29,BASE!$A$4:$B$334,2)</f>
        <v>#N/A</v>
      </c>
      <c r="C29" s="69"/>
      <c r="D29" s="95" t="e">
        <f>VLOOKUP(A29,BASE!$A$4:$D$334,4)</f>
        <v>#N/A</v>
      </c>
      <c r="E29" s="96"/>
      <c r="F29" s="69"/>
      <c r="G29" s="69" t="e">
        <f>VLOOKUP(F29,'identifiants entrees'!A:B,2)</f>
        <v>#N/A</v>
      </c>
    </row>
    <row r="30" spans="1:7" x14ac:dyDescent="0.25">
      <c r="A30" s="93"/>
      <c r="B30" s="93" t="e">
        <f>VLOOKUP(A30,BASE!$A$4:$B$334,2)</f>
        <v>#N/A</v>
      </c>
      <c r="C30" s="69"/>
      <c r="D30" s="95" t="e">
        <f>VLOOKUP(A30,BASE!$A$4:$D$334,4)</f>
        <v>#N/A</v>
      </c>
      <c r="E30" s="96"/>
      <c r="F30" s="69"/>
      <c r="G30" s="69" t="e">
        <f>VLOOKUP(F30,'identifiants entrees'!A:B,2)</f>
        <v>#N/A</v>
      </c>
    </row>
    <row r="31" spans="1:7" x14ac:dyDescent="0.25">
      <c r="A31" s="93"/>
      <c r="B31" s="93" t="e">
        <f>VLOOKUP(A31,BASE!$A$4:$B$334,2)</f>
        <v>#N/A</v>
      </c>
      <c r="C31" s="69"/>
      <c r="D31" s="95" t="e">
        <f>VLOOKUP(A31,BASE!$A$4:$D$334,4)</f>
        <v>#N/A</v>
      </c>
      <c r="E31" s="96"/>
      <c r="F31" s="69"/>
      <c r="G31" s="69" t="e">
        <f>VLOOKUP(F31,'identifiants entrees'!A:B,2)</f>
        <v>#N/A</v>
      </c>
    </row>
    <row r="32" spans="1:7" x14ac:dyDescent="0.25">
      <c r="A32" s="93"/>
      <c r="B32" s="93" t="e">
        <f>VLOOKUP(A32,BASE!$A$4:$B$334,2)</f>
        <v>#N/A</v>
      </c>
      <c r="C32" s="69"/>
      <c r="D32" s="95" t="e">
        <f>VLOOKUP(A32,BASE!$A$4:$D$334,4)</f>
        <v>#N/A</v>
      </c>
      <c r="E32" s="96"/>
      <c r="F32" s="69"/>
      <c r="G32" s="69" t="e">
        <f>VLOOKUP(F32,'identifiants entrees'!A:B,2)</f>
        <v>#N/A</v>
      </c>
    </row>
    <row r="33" spans="1:7" x14ac:dyDescent="0.25">
      <c r="A33" s="93"/>
      <c r="B33" s="93" t="e">
        <f>VLOOKUP(A33,BASE!$A$4:$B$334,2)</f>
        <v>#N/A</v>
      </c>
      <c r="C33" s="69"/>
      <c r="D33" s="95" t="e">
        <f>VLOOKUP(A33,BASE!$A$4:$D$334,4)</f>
        <v>#N/A</v>
      </c>
      <c r="E33" s="96"/>
      <c r="F33" s="69"/>
      <c r="G33" s="69" t="e">
        <f>VLOOKUP(F33,'identifiants entrees'!A:B,2)</f>
        <v>#N/A</v>
      </c>
    </row>
    <row r="34" spans="1:7" x14ac:dyDescent="0.25">
      <c r="A34" s="93"/>
      <c r="B34" s="93" t="e">
        <f>VLOOKUP(A34,BASE!$A$4:$B$334,2)</f>
        <v>#N/A</v>
      </c>
      <c r="C34" s="69"/>
      <c r="D34" s="95" t="e">
        <f>VLOOKUP(A34,BASE!$A$4:$D$334,4)</f>
        <v>#N/A</v>
      </c>
      <c r="E34" s="96"/>
      <c r="F34" s="69"/>
      <c r="G34" s="69" t="e">
        <f>VLOOKUP(F34,'identifiants entrees'!A:B,2)</f>
        <v>#N/A</v>
      </c>
    </row>
    <row r="35" spans="1:7" x14ac:dyDescent="0.25">
      <c r="A35" s="93"/>
      <c r="B35" s="93" t="e">
        <f>VLOOKUP(A35,BASE!$A$4:$B$334,2)</f>
        <v>#N/A</v>
      </c>
      <c r="C35" s="69"/>
      <c r="D35" s="95" t="e">
        <f>VLOOKUP(A35,BASE!$A$4:$D$334,4)</f>
        <v>#N/A</v>
      </c>
      <c r="E35" s="96"/>
      <c r="F35" s="69"/>
      <c r="G35" s="69" t="e">
        <f>VLOOKUP(F35,'identifiants entrees'!A:B,2)</f>
        <v>#N/A</v>
      </c>
    </row>
    <row r="36" spans="1:7" x14ac:dyDescent="0.25">
      <c r="A36" s="93"/>
      <c r="B36" s="93" t="e">
        <f>VLOOKUP(A36,BASE!$A$4:$B$334,2)</f>
        <v>#N/A</v>
      </c>
      <c r="C36" s="69"/>
      <c r="D36" s="95" t="e">
        <f>VLOOKUP(A36,BASE!$A$4:$D$334,4)</f>
        <v>#N/A</v>
      </c>
      <c r="E36" s="96"/>
      <c r="F36" s="69"/>
      <c r="G36" s="69" t="e">
        <f>VLOOKUP(F36,'identifiants entrees'!A:B,2)</f>
        <v>#N/A</v>
      </c>
    </row>
    <row r="37" spans="1:7" x14ac:dyDescent="0.25">
      <c r="A37" s="93"/>
      <c r="B37" s="93" t="e">
        <f>VLOOKUP(A37,BASE!$A$4:$B$334,2)</f>
        <v>#N/A</v>
      </c>
      <c r="C37" s="69"/>
      <c r="D37" s="95" t="e">
        <f>VLOOKUP(A37,BASE!$A$4:$D$334,4)</f>
        <v>#N/A</v>
      </c>
      <c r="E37" s="96"/>
      <c r="F37" s="69"/>
      <c r="G37" s="69" t="e">
        <f>VLOOKUP(F37,'identifiants entrees'!A:B,2)</f>
        <v>#N/A</v>
      </c>
    </row>
    <row r="38" spans="1:7" x14ac:dyDescent="0.25">
      <c r="A38" s="93"/>
      <c r="B38" s="93" t="e">
        <f>VLOOKUP(A38,BASE!$A$4:$B$334,2)</f>
        <v>#N/A</v>
      </c>
      <c r="C38" s="69"/>
      <c r="D38" s="95" t="e">
        <f>VLOOKUP(A38,BASE!$A$4:$D$334,4)</f>
        <v>#N/A</v>
      </c>
      <c r="E38" s="96"/>
      <c r="F38" s="69"/>
      <c r="G38" s="69" t="e">
        <f>VLOOKUP(F38,'identifiants entrees'!A:B,2)</f>
        <v>#N/A</v>
      </c>
    </row>
    <row r="39" spans="1:7" x14ac:dyDescent="0.25">
      <c r="A39" s="93"/>
      <c r="B39" s="93" t="e">
        <f>VLOOKUP(A39,BASE!$A$4:$B$334,2)</f>
        <v>#N/A</v>
      </c>
      <c r="C39" s="69"/>
      <c r="D39" s="95" t="e">
        <f>VLOOKUP(A39,BASE!$A$4:$D$334,4)</f>
        <v>#N/A</v>
      </c>
      <c r="E39" s="96"/>
      <c r="F39" s="69"/>
      <c r="G39" s="69" t="e">
        <f>VLOOKUP(F39,'identifiants entrees'!A:B,2)</f>
        <v>#N/A</v>
      </c>
    </row>
    <row r="40" spans="1:7" x14ac:dyDescent="0.25">
      <c r="A40" s="93"/>
      <c r="B40" s="93" t="e">
        <f>VLOOKUP(A40,BASE!$A$4:$B$334,2)</f>
        <v>#N/A</v>
      </c>
      <c r="C40" s="69"/>
      <c r="D40" s="95" t="e">
        <f>VLOOKUP(A40,BASE!$A$4:$D$334,4)</f>
        <v>#N/A</v>
      </c>
      <c r="E40" s="96"/>
      <c r="F40" s="69"/>
      <c r="G40" s="69" t="e">
        <f>VLOOKUP(F40,'identifiants entrees'!A:B,2)</f>
        <v>#N/A</v>
      </c>
    </row>
    <row r="41" spans="1:7" x14ac:dyDescent="0.25">
      <c r="A41" s="93"/>
      <c r="B41" s="93" t="e">
        <f>VLOOKUP(A41,BASE!$A$4:$B$334,2)</f>
        <v>#N/A</v>
      </c>
      <c r="C41" s="69"/>
      <c r="D41" s="95" t="e">
        <f>VLOOKUP(A41,BASE!$A$4:$D$334,4)</f>
        <v>#N/A</v>
      </c>
      <c r="E41" s="96"/>
      <c r="F41" s="69"/>
      <c r="G41" s="69" t="e">
        <f>VLOOKUP(F41,'identifiants entrees'!A:B,2)</f>
        <v>#N/A</v>
      </c>
    </row>
    <row r="42" spans="1:7" x14ac:dyDescent="0.25">
      <c r="A42" s="93"/>
      <c r="B42" s="93" t="e">
        <f>VLOOKUP(A42,BASE!$A$4:$B$334,2)</f>
        <v>#N/A</v>
      </c>
      <c r="C42" s="69"/>
      <c r="D42" s="95" t="e">
        <f>VLOOKUP(A42,BASE!$A$4:$D$334,4)</f>
        <v>#N/A</v>
      </c>
      <c r="E42" s="96"/>
      <c r="F42" s="69"/>
      <c r="G42" s="69" t="e">
        <f>VLOOKUP(F42,'identifiants entrees'!A:B,2)</f>
        <v>#N/A</v>
      </c>
    </row>
    <row r="43" spans="1:7" x14ac:dyDescent="0.25">
      <c r="A43" s="93"/>
      <c r="B43" s="93" t="e">
        <f>VLOOKUP(A43,BASE!$A$4:$B$334,2)</f>
        <v>#N/A</v>
      </c>
      <c r="C43" s="69"/>
      <c r="D43" s="95" t="e">
        <f>VLOOKUP(A43,BASE!$A$4:$D$334,4)</f>
        <v>#N/A</v>
      </c>
      <c r="E43" s="96"/>
      <c r="F43" s="69"/>
      <c r="G43" s="69" t="e">
        <f>VLOOKUP(F43,'identifiants entrees'!A:B,2)</f>
        <v>#N/A</v>
      </c>
    </row>
    <row r="44" spans="1:7" x14ac:dyDescent="0.25">
      <c r="A44" s="93"/>
      <c r="B44" s="93" t="e">
        <f>VLOOKUP(A44,BASE!$A$4:$B$334,2)</f>
        <v>#N/A</v>
      </c>
      <c r="C44" s="69"/>
      <c r="D44" s="95" t="e">
        <f>VLOOKUP(A44,BASE!$A$4:$D$334,4)</f>
        <v>#N/A</v>
      </c>
      <c r="E44" s="96"/>
      <c r="F44" s="69"/>
      <c r="G44" s="69" t="e">
        <f>VLOOKUP(F44,'identifiants entrees'!A:B,2)</f>
        <v>#N/A</v>
      </c>
    </row>
    <row r="45" spans="1:7" x14ac:dyDescent="0.25">
      <c r="A45" s="93"/>
      <c r="B45" s="93" t="e">
        <f>VLOOKUP(A45,BASE!$A$4:$B$334,2)</f>
        <v>#N/A</v>
      </c>
      <c r="C45" s="69"/>
      <c r="D45" s="95" t="e">
        <f>VLOOKUP(A45,BASE!$A$4:$D$334,4)</f>
        <v>#N/A</v>
      </c>
      <c r="E45" s="96"/>
      <c r="F45" s="69"/>
      <c r="G45" s="69" t="e">
        <f>VLOOKUP(F45,'identifiants entrees'!A:B,2)</f>
        <v>#N/A</v>
      </c>
    </row>
    <row r="46" spans="1:7" x14ac:dyDescent="0.25">
      <c r="A46" s="93"/>
      <c r="B46" s="93" t="e">
        <f>VLOOKUP(A46,BASE!$A$4:$B$334,2)</f>
        <v>#N/A</v>
      </c>
      <c r="C46" s="69"/>
      <c r="D46" s="95" t="e">
        <f>VLOOKUP(A46,BASE!$A$4:$D$334,4)</f>
        <v>#N/A</v>
      </c>
      <c r="E46" s="96"/>
      <c r="F46" s="69"/>
      <c r="G46" s="69" t="e">
        <f>VLOOKUP(F46,'identifiants entrees'!A:B,2)</f>
        <v>#N/A</v>
      </c>
    </row>
    <row r="47" spans="1:7" x14ac:dyDescent="0.25">
      <c r="A47" s="93"/>
      <c r="B47" s="93" t="e">
        <f>VLOOKUP(A47,BASE!$A$4:$B$334,2)</f>
        <v>#N/A</v>
      </c>
      <c r="C47" s="69"/>
      <c r="D47" s="95" t="e">
        <f>VLOOKUP(A47,BASE!$A$4:$D$334,4)</f>
        <v>#N/A</v>
      </c>
      <c r="E47" s="96"/>
      <c r="F47" s="69"/>
      <c r="G47" s="69" t="e">
        <f>VLOOKUP(F47,'identifiants entrees'!A:B,2)</f>
        <v>#N/A</v>
      </c>
    </row>
    <row r="48" spans="1:7" x14ac:dyDescent="0.25">
      <c r="A48" s="93"/>
      <c r="B48" s="93" t="e">
        <f>VLOOKUP(A48,BASE!$A$4:$B$334,2)</f>
        <v>#N/A</v>
      </c>
      <c r="C48" s="69"/>
      <c r="D48" s="95" t="e">
        <f>VLOOKUP(A48,BASE!$A$4:$D$334,4)</f>
        <v>#N/A</v>
      </c>
      <c r="E48" s="96"/>
      <c r="F48" s="69"/>
      <c r="G48" s="69" t="e">
        <f>VLOOKUP(F48,'identifiants entrees'!A:B,2)</f>
        <v>#N/A</v>
      </c>
    </row>
    <row r="49" spans="1:7" x14ac:dyDescent="0.25">
      <c r="A49" s="93"/>
      <c r="B49" s="93" t="e">
        <f>VLOOKUP(A49,BASE!$A$4:$B$334,2)</f>
        <v>#N/A</v>
      </c>
      <c r="C49" s="69"/>
      <c r="D49" s="95" t="e">
        <f>VLOOKUP(A49,BASE!$A$4:$D$334,4)</f>
        <v>#N/A</v>
      </c>
      <c r="E49" s="96"/>
      <c r="F49" s="69"/>
      <c r="G49" s="69" t="e">
        <f>VLOOKUP(F49,'identifiants entrees'!A:B,2)</f>
        <v>#N/A</v>
      </c>
    </row>
    <row r="50" spans="1:7" x14ac:dyDescent="0.25">
      <c r="A50" s="93"/>
      <c r="B50" s="93" t="e">
        <f>VLOOKUP(A50,BASE!$A$4:$B$334,2)</f>
        <v>#N/A</v>
      </c>
      <c r="C50" s="69"/>
      <c r="D50" s="95" t="e">
        <f>VLOOKUP(A50,BASE!$A$4:$D$334,4)</f>
        <v>#N/A</v>
      </c>
      <c r="E50" s="96"/>
      <c r="F50" s="69"/>
      <c r="G50" s="69" t="e">
        <f>VLOOKUP(F50,'identifiants entrees'!A:B,2)</f>
        <v>#N/A</v>
      </c>
    </row>
    <row r="51" spans="1:7" x14ac:dyDescent="0.25">
      <c r="A51" s="93"/>
      <c r="B51" s="93" t="e">
        <f>VLOOKUP(A51,BASE!$A$4:$B$334,2)</f>
        <v>#N/A</v>
      </c>
      <c r="C51" s="69"/>
      <c r="D51" s="95" t="e">
        <f>VLOOKUP(A51,BASE!$A$4:$D$334,4)</f>
        <v>#N/A</v>
      </c>
      <c r="E51" s="96"/>
      <c r="F51" s="69"/>
      <c r="G51" s="69" t="e">
        <f>VLOOKUP(F51,'identifiants entrees'!A:B,2)</f>
        <v>#N/A</v>
      </c>
    </row>
    <row r="52" spans="1:7" x14ac:dyDescent="0.25">
      <c r="A52" s="93"/>
      <c r="B52" s="93" t="e">
        <f>VLOOKUP(A52,BASE!$A$4:$B$334,2)</f>
        <v>#N/A</v>
      </c>
      <c r="C52" s="69"/>
      <c r="D52" s="95" t="e">
        <f>VLOOKUP(A52,BASE!$A$4:$D$334,4)</f>
        <v>#N/A</v>
      </c>
      <c r="E52" s="96"/>
      <c r="F52" s="69"/>
      <c r="G52" s="69" t="e">
        <f>VLOOKUP(F52,'identifiants entrees'!A:B,2)</f>
        <v>#N/A</v>
      </c>
    </row>
    <row r="53" spans="1:7" x14ac:dyDescent="0.25">
      <c r="A53" s="93"/>
      <c r="B53" s="93" t="e">
        <f>VLOOKUP(A53,BASE!$A$4:$B$334,2)</f>
        <v>#N/A</v>
      </c>
      <c r="C53" s="69"/>
      <c r="D53" s="95" t="e">
        <f>VLOOKUP(A53,BASE!$A$4:$D$334,4)</f>
        <v>#N/A</v>
      </c>
      <c r="E53" s="96"/>
      <c r="F53" s="69"/>
      <c r="G53" s="69" t="e">
        <f>VLOOKUP(F53,'identifiants entrees'!A:B,2)</f>
        <v>#N/A</v>
      </c>
    </row>
    <row r="54" spans="1:7" x14ac:dyDescent="0.25">
      <c r="A54" s="93"/>
      <c r="B54" s="93" t="e">
        <f>VLOOKUP(A54,BASE!$A$4:$B$334,2)</f>
        <v>#N/A</v>
      </c>
      <c r="C54" s="69"/>
      <c r="D54" s="95" t="e">
        <f>VLOOKUP(A54,BASE!$A$4:$D$334,4)</f>
        <v>#N/A</v>
      </c>
      <c r="E54" s="96"/>
      <c r="F54" s="69"/>
      <c r="G54" s="69" t="e">
        <f>VLOOKUP(F54,'identifiants entrees'!A:B,2)</f>
        <v>#N/A</v>
      </c>
    </row>
    <row r="55" spans="1:7" x14ac:dyDescent="0.25">
      <c r="A55" s="93"/>
      <c r="B55" s="93" t="e">
        <f>VLOOKUP(A55,BASE!$A$4:$B$334,2)</f>
        <v>#N/A</v>
      </c>
      <c r="C55" s="69"/>
      <c r="D55" s="95" t="e">
        <f>VLOOKUP(A55,BASE!$A$4:$D$334,4)</f>
        <v>#N/A</v>
      </c>
      <c r="E55" s="96"/>
      <c r="F55" s="69"/>
      <c r="G55" s="69" t="e">
        <f>VLOOKUP(F55,'identifiants entrees'!A:B,2)</f>
        <v>#N/A</v>
      </c>
    </row>
    <row r="56" spans="1:7" x14ac:dyDescent="0.25">
      <c r="A56" s="93"/>
      <c r="B56" s="93" t="e">
        <f>VLOOKUP(A56,BASE!$A$4:$B$334,2)</f>
        <v>#N/A</v>
      </c>
      <c r="C56" s="69"/>
      <c r="D56" s="95" t="e">
        <f>VLOOKUP(A56,BASE!$A$4:$D$334,4)</f>
        <v>#N/A</v>
      </c>
      <c r="E56" s="96"/>
      <c r="F56" s="69"/>
      <c r="G56" s="69" t="e">
        <f>VLOOKUP(F56,'identifiants entrees'!A:B,2)</f>
        <v>#N/A</v>
      </c>
    </row>
    <row r="57" spans="1:7" x14ac:dyDescent="0.25">
      <c r="A57" s="93"/>
      <c r="B57" s="93" t="e">
        <f>VLOOKUP(A57,BASE!$A$4:$B$334,2)</f>
        <v>#N/A</v>
      </c>
      <c r="C57" s="69"/>
      <c r="D57" s="95" t="e">
        <f>VLOOKUP(A57,BASE!$A$4:$D$334,4)</f>
        <v>#N/A</v>
      </c>
      <c r="E57" s="96"/>
      <c r="F57" s="69"/>
      <c r="G57" s="69" t="e">
        <f>VLOOKUP(F57,'identifiants entrees'!A:B,2)</f>
        <v>#N/A</v>
      </c>
    </row>
    <row r="58" spans="1:7" x14ac:dyDescent="0.25">
      <c r="A58" s="93"/>
      <c r="B58" s="93" t="e">
        <f>VLOOKUP(A58,BASE!$A$4:$B$334,2)</f>
        <v>#N/A</v>
      </c>
      <c r="C58" s="69"/>
      <c r="D58" s="95" t="e">
        <f>VLOOKUP(A58,BASE!$A$4:$D$334,4)</f>
        <v>#N/A</v>
      </c>
      <c r="E58" s="96"/>
      <c r="F58" s="69"/>
      <c r="G58" s="69" t="e">
        <f>VLOOKUP(F58,'identifiants entrees'!A:B,2)</f>
        <v>#N/A</v>
      </c>
    </row>
    <row r="59" spans="1:7" x14ac:dyDescent="0.25">
      <c r="A59" s="93"/>
      <c r="B59" s="93" t="e">
        <f>VLOOKUP(A59,BASE!$A$4:$B$334,2)</f>
        <v>#N/A</v>
      </c>
      <c r="C59" s="69"/>
      <c r="D59" s="95" t="e">
        <f>VLOOKUP(A59,BASE!$A$4:$D$334,4)</f>
        <v>#N/A</v>
      </c>
      <c r="E59" s="96"/>
      <c r="F59" s="69"/>
      <c r="G59" s="69" t="e">
        <f>VLOOKUP(F59,'identifiants entrees'!A:B,2)</f>
        <v>#N/A</v>
      </c>
    </row>
    <row r="60" spans="1:7" x14ac:dyDescent="0.25">
      <c r="A60" s="93"/>
      <c r="B60" s="93" t="e">
        <f>VLOOKUP(A60,BASE!$A$4:$B$334,2)</f>
        <v>#N/A</v>
      </c>
      <c r="C60" s="69"/>
      <c r="D60" s="95" t="e">
        <f>VLOOKUP(A60,BASE!$A$4:$D$334,4)</f>
        <v>#N/A</v>
      </c>
      <c r="E60" s="96"/>
      <c r="F60" s="69"/>
      <c r="G60" s="69" t="e">
        <f>VLOOKUP(F60,'identifiants entrees'!A:B,2)</f>
        <v>#N/A</v>
      </c>
    </row>
    <row r="61" spans="1:7" x14ac:dyDescent="0.25">
      <c r="A61" s="93"/>
      <c r="B61" s="93" t="e">
        <f>VLOOKUP(A61,BASE!$A$4:$B$334,2)</f>
        <v>#N/A</v>
      </c>
      <c r="C61" s="69"/>
      <c r="D61" s="95" t="e">
        <f>VLOOKUP(A61,BASE!$A$4:$D$334,4)</f>
        <v>#N/A</v>
      </c>
      <c r="E61" s="96"/>
      <c r="F61" s="69"/>
      <c r="G61" s="69" t="e">
        <f>VLOOKUP(F61,'identifiants entrees'!A:B,2)</f>
        <v>#N/A</v>
      </c>
    </row>
    <row r="62" spans="1:7" x14ac:dyDescent="0.25">
      <c r="A62" s="93"/>
      <c r="B62" s="93" t="e">
        <f>VLOOKUP(A62,BASE!$A$4:$B$334,2)</f>
        <v>#N/A</v>
      </c>
      <c r="C62" s="69"/>
      <c r="D62" s="95" t="e">
        <f>VLOOKUP(A62,BASE!$A$4:$D$334,4)</f>
        <v>#N/A</v>
      </c>
      <c r="E62" s="96"/>
      <c r="F62" s="69"/>
      <c r="G62" s="69" t="e">
        <f>VLOOKUP(F62,'identifiants entrees'!A:B,2)</f>
        <v>#N/A</v>
      </c>
    </row>
    <row r="63" spans="1:7" x14ac:dyDescent="0.25">
      <c r="A63" s="93"/>
      <c r="B63" s="93" t="e">
        <f>VLOOKUP(A63,BASE!$A$4:$B$334,2)</f>
        <v>#N/A</v>
      </c>
      <c r="C63" s="69"/>
      <c r="D63" s="95" t="e">
        <f>VLOOKUP(A63,BASE!$A$4:$D$334,4)</f>
        <v>#N/A</v>
      </c>
      <c r="E63" s="96"/>
      <c r="F63" s="69"/>
      <c r="G63" s="69" t="e">
        <f>VLOOKUP(F63,'identifiants entrees'!A:B,2)</f>
        <v>#N/A</v>
      </c>
    </row>
    <row r="64" spans="1:7" x14ac:dyDescent="0.25">
      <c r="A64" s="93"/>
      <c r="B64" s="93" t="e">
        <f>VLOOKUP(A64,BASE!$A$4:$B$334,2)</f>
        <v>#N/A</v>
      </c>
      <c r="C64" s="69"/>
      <c r="D64" s="95" t="e">
        <f>VLOOKUP(A64,BASE!$A$4:$D$334,4)</f>
        <v>#N/A</v>
      </c>
      <c r="E64" s="96"/>
      <c r="F64" s="69"/>
      <c r="G64" s="69" t="e">
        <f>VLOOKUP(F64,'identifiants entrees'!A:B,2)</f>
        <v>#N/A</v>
      </c>
    </row>
    <row r="65" spans="1:7" x14ac:dyDescent="0.25">
      <c r="A65" s="93"/>
      <c r="B65" s="93" t="e">
        <f>VLOOKUP(A65,BASE!$A$4:$B$334,2)</f>
        <v>#N/A</v>
      </c>
      <c r="C65" s="69"/>
      <c r="D65" s="95" t="e">
        <f>VLOOKUP(A65,BASE!$A$4:$D$334,4)</f>
        <v>#N/A</v>
      </c>
      <c r="E65" s="96"/>
      <c r="F65" s="69"/>
      <c r="G65" s="69" t="e">
        <f>VLOOKUP(F65,'identifiants entrees'!A:B,2)</f>
        <v>#N/A</v>
      </c>
    </row>
    <row r="66" spans="1:7" x14ac:dyDescent="0.25">
      <c r="A66" s="93"/>
      <c r="B66" s="93" t="e">
        <f>VLOOKUP(A66,BASE!$A$4:$B$334,2)</f>
        <v>#N/A</v>
      </c>
      <c r="C66" s="69"/>
      <c r="D66" s="95" t="e">
        <f>VLOOKUP(A66,BASE!$A$4:$D$334,4)</f>
        <v>#N/A</v>
      </c>
      <c r="E66" s="96"/>
      <c r="F66" s="69"/>
      <c r="G66" s="69" t="e">
        <f>VLOOKUP(F66,'identifiants entrees'!A:B,2)</f>
        <v>#N/A</v>
      </c>
    </row>
    <row r="67" spans="1:7" x14ac:dyDescent="0.25">
      <c r="A67" s="93"/>
      <c r="B67" s="93" t="e">
        <f>VLOOKUP(A67,BASE!$A$4:$B$334,2)</f>
        <v>#N/A</v>
      </c>
      <c r="C67" s="69"/>
      <c r="D67" s="95" t="e">
        <f>VLOOKUP(A67,BASE!$A$4:$D$334,4)</f>
        <v>#N/A</v>
      </c>
      <c r="E67" s="96"/>
      <c r="F67" s="69"/>
      <c r="G67" s="69" t="e">
        <f>VLOOKUP(F67,'identifiants entrees'!A:B,2)</f>
        <v>#N/A</v>
      </c>
    </row>
    <row r="68" spans="1:7" x14ac:dyDescent="0.25">
      <c r="A68" s="93"/>
      <c r="B68" s="93" t="e">
        <f>VLOOKUP(A68,BASE!$A$4:$B$334,2)</f>
        <v>#N/A</v>
      </c>
      <c r="C68" s="69"/>
      <c r="D68" s="95" t="e">
        <f>VLOOKUP(A68,BASE!$A$4:$D$334,4)</f>
        <v>#N/A</v>
      </c>
      <c r="E68" s="96"/>
      <c r="F68" s="69"/>
      <c r="G68" s="69" t="e">
        <f>VLOOKUP(F68,'identifiants entrees'!A:B,2)</f>
        <v>#N/A</v>
      </c>
    </row>
    <row r="69" spans="1:7" x14ac:dyDescent="0.25">
      <c r="A69" s="93"/>
      <c r="B69" s="93" t="e">
        <f>VLOOKUP(A69,BASE!$A$4:$B$334,2)</f>
        <v>#N/A</v>
      </c>
      <c r="C69" s="69"/>
      <c r="D69" s="95" t="e">
        <f>VLOOKUP(A69,BASE!$A$4:$D$334,4)</f>
        <v>#N/A</v>
      </c>
      <c r="E69" s="96"/>
      <c r="F69" s="69"/>
      <c r="G69" s="69" t="e">
        <f>VLOOKUP(F69,'identifiants entrees'!A:B,2)</f>
        <v>#N/A</v>
      </c>
    </row>
    <row r="70" spans="1:7" x14ac:dyDescent="0.25">
      <c r="A70" s="93"/>
      <c r="B70" s="93" t="e">
        <f>VLOOKUP(A70,BASE!$A$4:$B$334,2)</f>
        <v>#N/A</v>
      </c>
      <c r="C70" s="69"/>
      <c r="D70" s="95" t="e">
        <f>VLOOKUP(A70,BASE!$A$4:$D$334,4)</f>
        <v>#N/A</v>
      </c>
      <c r="E70" s="96"/>
      <c r="F70" s="69"/>
      <c r="G70" s="69" t="e">
        <f>VLOOKUP(F70,'identifiants entrees'!A:B,2)</f>
        <v>#N/A</v>
      </c>
    </row>
    <row r="71" spans="1:7" x14ac:dyDescent="0.25">
      <c r="A71" s="93"/>
      <c r="B71" s="93" t="e">
        <f>VLOOKUP(A71,BASE!$A$4:$B$334,2)</f>
        <v>#N/A</v>
      </c>
      <c r="C71" s="69"/>
      <c r="D71" s="95" t="e">
        <f>VLOOKUP(A71,BASE!$A$4:$D$334,4)</f>
        <v>#N/A</v>
      </c>
      <c r="E71" s="96"/>
      <c r="F71" s="69"/>
      <c r="G71" s="69" t="e">
        <f>VLOOKUP(F71,'identifiants entrees'!A:B,2)</f>
        <v>#N/A</v>
      </c>
    </row>
    <row r="72" spans="1:7" x14ac:dyDescent="0.25">
      <c r="A72" s="93"/>
      <c r="B72" s="93" t="e">
        <f>VLOOKUP(A72,BASE!$A$4:$B$334,2)</f>
        <v>#N/A</v>
      </c>
      <c r="C72" s="69"/>
      <c r="D72" s="95" t="e">
        <f>VLOOKUP(A72,BASE!$A$4:$D$334,4)</f>
        <v>#N/A</v>
      </c>
      <c r="E72" s="96"/>
      <c r="F72" s="69"/>
      <c r="G72" s="69" t="e">
        <f>VLOOKUP(F72,'identifiants entrees'!A:B,2)</f>
        <v>#N/A</v>
      </c>
    </row>
    <row r="73" spans="1:7" x14ac:dyDescent="0.25">
      <c r="A73" s="93"/>
      <c r="B73" s="93" t="e">
        <f>VLOOKUP(A73,BASE!$A$4:$B$334,2)</f>
        <v>#N/A</v>
      </c>
      <c r="C73" s="69"/>
      <c r="D73" s="95" t="e">
        <f>VLOOKUP(A73,BASE!$A$4:$D$334,4)</f>
        <v>#N/A</v>
      </c>
      <c r="E73" s="96"/>
      <c r="F73" s="69"/>
      <c r="G73" s="69" t="e">
        <f>VLOOKUP(F73,'identifiants entrees'!A:B,2)</f>
        <v>#N/A</v>
      </c>
    </row>
    <row r="74" spans="1:7" x14ac:dyDescent="0.25">
      <c r="A74" s="93"/>
      <c r="B74" s="93" t="e">
        <f>VLOOKUP(A74,BASE!$A$4:$B$334,2)</f>
        <v>#N/A</v>
      </c>
      <c r="C74" s="69"/>
      <c r="D74" s="95" t="e">
        <f>VLOOKUP(A74,BASE!$A$4:$D$334,4)</f>
        <v>#N/A</v>
      </c>
      <c r="E74" s="96"/>
      <c r="F74" s="69"/>
      <c r="G74" s="69" t="e">
        <f>VLOOKUP(F74,'identifiants entrees'!A:B,2)</f>
        <v>#N/A</v>
      </c>
    </row>
    <row r="75" spans="1:7" x14ac:dyDescent="0.25">
      <c r="A75" s="93"/>
      <c r="B75" s="93" t="e">
        <f>VLOOKUP(A75,BASE!$A$4:$B$334,2)</f>
        <v>#N/A</v>
      </c>
      <c r="C75" s="69"/>
      <c r="D75" s="95" t="e">
        <f>VLOOKUP(A75,BASE!$A$4:$D$334,4)</f>
        <v>#N/A</v>
      </c>
      <c r="E75" s="96"/>
      <c r="F75" s="69"/>
      <c r="G75" s="69" t="e">
        <f>VLOOKUP(F75,'identifiants entrees'!A:B,2)</f>
        <v>#N/A</v>
      </c>
    </row>
    <row r="76" spans="1:7" x14ac:dyDescent="0.25">
      <c r="A76" s="93"/>
      <c r="B76" s="93" t="e">
        <f>VLOOKUP(A76,BASE!$A$4:$B$334,2)</f>
        <v>#N/A</v>
      </c>
      <c r="C76" s="69"/>
      <c r="D76" s="95" t="e">
        <f>VLOOKUP(A76,BASE!$A$4:$D$334,4)</f>
        <v>#N/A</v>
      </c>
      <c r="E76" s="96"/>
      <c r="F76" s="69"/>
      <c r="G76" s="69" t="e">
        <f>VLOOKUP(F76,'identifiants entrees'!A:B,2)</f>
        <v>#N/A</v>
      </c>
    </row>
    <row r="77" spans="1:7" x14ac:dyDescent="0.25">
      <c r="A77" s="93"/>
      <c r="B77" s="93" t="e">
        <f>VLOOKUP(A77,BASE!$A$4:$B$334,2)</f>
        <v>#N/A</v>
      </c>
      <c r="C77" s="69"/>
      <c r="D77" s="95" t="e">
        <f>VLOOKUP(A77,BASE!$A$4:$D$334,4)</f>
        <v>#N/A</v>
      </c>
      <c r="E77" s="96"/>
      <c r="F77" s="69"/>
      <c r="G77" s="69" t="e">
        <f>VLOOKUP(F77,'identifiants entrees'!A:B,2)</f>
        <v>#N/A</v>
      </c>
    </row>
    <row r="78" spans="1:7" x14ac:dyDescent="0.25">
      <c r="A78" s="93"/>
      <c r="B78" s="93" t="e">
        <f>VLOOKUP(A78,BASE!$A$4:$B$334,2)</f>
        <v>#N/A</v>
      </c>
      <c r="C78" s="69"/>
      <c r="D78" s="95" t="e">
        <f>VLOOKUP(A78,BASE!$A$4:$D$334,4)</f>
        <v>#N/A</v>
      </c>
      <c r="E78" s="96"/>
      <c r="F78" s="69"/>
      <c r="G78" s="69" t="e">
        <f>VLOOKUP(F78,'identifiants entrees'!A:B,2)</f>
        <v>#N/A</v>
      </c>
    </row>
    <row r="79" spans="1:7" x14ac:dyDescent="0.25">
      <c r="A79" s="93"/>
      <c r="B79" s="93" t="e">
        <f>VLOOKUP(A79,BASE!$A$4:$B$334,2)</f>
        <v>#N/A</v>
      </c>
      <c r="C79" s="69"/>
      <c r="D79" s="95" t="e">
        <f>VLOOKUP(A79,BASE!$A$4:$D$334,4)</f>
        <v>#N/A</v>
      </c>
      <c r="E79" s="96"/>
      <c r="F79" s="69"/>
      <c r="G79" s="69" t="e">
        <f>VLOOKUP(F79,'identifiants entrees'!A:B,2)</f>
        <v>#N/A</v>
      </c>
    </row>
    <row r="80" spans="1:7" x14ac:dyDescent="0.25">
      <c r="A80" s="93"/>
      <c r="B80" s="93" t="e">
        <f>VLOOKUP(A80,BASE!$A$4:$B$334,2)</f>
        <v>#N/A</v>
      </c>
      <c r="C80" s="69"/>
      <c r="D80" s="95" t="e">
        <f>VLOOKUP(A80,BASE!$A$4:$D$334,4)</f>
        <v>#N/A</v>
      </c>
      <c r="E80" s="96"/>
      <c r="F80" s="69"/>
      <c r="G80" s="69" t="e">
        <f>VLOOKUP(F80,'identifiants entrees'!A:B,2)</f>
        <v>#N/A</v>
      </c>
    </row>
    <row r="81" spans="1:7" x14ac:dyDescent="0.25">
      <c r="A81" s="93"/>
      <c r="B81" s="93" t="e">
        <f>VLOOKUP(A81,BASE!$A$4:$B$334,2)</f>
        <v>#N/A</v>
      </c>
      <c r="C81" s="69"/>
      <c r="D81" s="95" t="e">
        <f>VLOOKUP(A81,BASE!$A$4:$D$334,4)</f>
        <v>#N/A</v>
      </c>
      <c r="E81" s="96"/>
      <c r="F81" s="69"/>
      <c r="G81" s="69" t="e">
        <f>VLOOKUP(F81,'identifiants entrees'!A:B,2)</f>
        <v>#N/A</v>
      </c>
    </row>
    <row r="82" spans="1:7" x14ac:dyDescent="0.25">
      <c r="A82" s="93"/>
      <c r="B82" s="93" t="e">
        <f>VLOOKUP(A82,BASE!$A$4:$B$334,2)</f>
        <v>#N/A</v>
      </c>
      <c r="C82" s="69"/>
      <c r="D82" s="95" t="e">
        <f>VLOOKUP(A82,BASE!$A$4:$D$334,4)</f>
        <v>#N/A</v>
      </c>
      <c r="E82" s="96"/>
      <c r="F82" s="69"/>
      <c r="G82" s="69" t="e">
        <f>VLOOKUP(F82,'identifiants entrees'!A:B,2)</f>
        <v>#N/A</v>
      </c>
    </row>
    <row r="83" spans="1:7" x14ac:dyDescent="0.25">
      <c r="A83" s="93"/>
      <c r="B83" s="93" t="e">
        <f>VLOOKUP(A83,BASE!$A$4:$B$334,2)</f>
        <v>#N/A</v>
      </c>
      <c r="C83" s="69"/>
      <c r="D83" s="95" t="e">
        <f>VLOOKUP(A83,BASE!$A$4:$D$334,4)</f>
        <v>#N/A</v>
      </c>
      <c r="E83" s="96"/>
      <c r="F83" s="69"/>
      <c r="G83" s="69" t="e">
        <f>VLOOKUP(F83,'identifiants entrees'!A:B,2)</f>
        <v>#N/A</v>
      </c>
    </row>
    <row r="84" spans="1:7" x14ac:dyDescent="0.25">
      <c r="A84" s="93"/>
      <c r="B84" s="93" t="e">
        <f>VLOOKUP(A84,BASE!$A$4:$B$334,2)</f>
        <v>#N/A</v>
      </c>
      <c r="C84" s="69"/>
      <c r="D84" s="95" t="e">
        <f>VLOOKUP(A84,BASE!$A$4:$D$334,4)</f>
        <v>#N/A</v>
      </c>
      <c r="E84" s="96"/>
      <c r="F84" s="69"/>
      <c r="G84" s="69" t="e">
        <f>VLOOKUP(F84,'identifiants entrees'!A:B,2)</f>
        <v>#N/A</v>
      </c>
    </row>
    <row r="85" spans="1:7" x14ac:dyDescent="0.25">
      <c r="A85" s="93"/>
      <c r="B85" s="93" t="e">
        <f>VLOOKUP(A85,BASE!$A$4:$B$334,2)</f>
        <v>#N/A</v>
      </c>
      <c r="C85" s="69"/>
      <c r="D85" s="95" t="e">
        <f>VLOOKUP(A85,BASE!$A$4:$D$334,4)</f>
        <v>#N/A</v>
      </c>
      <c r="E85" s="96"/>
      <c r="F85" s="69"/>
      <c r="G85" s="69" t="e">
        <f>VLOOKUP(F85,'identifiants entrees'!A:B,2)</f>
        <v>#N/A</v>
      </c>
    </row>
    <row r="86" spans="1:7" x14ac:dyDescent="0.25">
      <c r="A86" s="93"/>
      <c r="B86" s="93" t="e">
        <f>VLOOKUP(A86,BASE!$A$4:$B$334,2)</f>
        <v>#N/A</v>
      </c>
      <c r="C86" s="69"/>
      <c r="D86" s="95" t="e">
        <f>VLOOKUP(A86,BASE!$A$4:$D$334,4)</f>
        <v>#N/A</v>
      </c>
      <c r="E86" s="96"/>
      <c r="F86" s="69"/>
      <c r="G86" s="69" t="e">
        <f>VLOOKUP(F86,'identifiants entrees'!A:B,2)</f>
        <v>#N/A</v>
      </c>
    </row>
    <row r="87" spans="1:7" x14ac:dyDescent="0.25">
      <c r="A87" s="93"/>
      <c r="B87" s="93" t="e">
        <f>VLOOKUP(A87,BASE!$A$4:$B$334,2)</f>
        <v>#N/A</v>
      </c>
      <c r="C87" s="69"/>
      <c r="D87" s="95" t="e">
        <f>VLOOKUP(A87,BASE!$A$4:$D$334,4)</f>
        <v>#N/A</v>
      </c>
      <c r="E87" s="96"/>
      <c r="F87" s="69"/>
      <c r="G87" s="69" t="e">
        <f>VLOOKUP(F87,'identifiants entrees'!A:B,2)</f>
        <v>#N/A</v>
      </c>
    </row>
    <row r="88" spans="1:7" x14ac:dyDescent="0.25">
      <c r="A88" s="93"/>
      <c r="B88" s="93" t="e">
        <f>VLOOKUP(A88,BASE!$A$4:$B$334,2)</f>
        <v>#N/A</v>
      </c>
      <c r="C88" s="69"/>
      <c r="D88" s="95" t="e">
        <f>VLOOKUP(A88,BASE!$A$4:$D$334,4)</f>
        <v>#N/A</v>
      </c>
      <c r="E88" s="96"/>
      <c r="F88" s="69"/>
      <c r="G88" s="69" t="e">
        <f>VLOOKUP(F88,'identifiants entrees'!A:B,2)</f>
        <v>#N/A</v>
      </c>
    </row>
    <row r="89" spans="1:7" x14ac:dyDescent="0.25">
      <c r="A89" s="93"/>
      <c r="B89" s="93" t="e">
        <f>VLOOKUP(A89,BASE!$A$4:$B$334,2)</f>
        <v>#N/A</v>
      </c>
      <c r="C89" s="69"/>
      <c r="D89" s="95" t="e">
        <f>VLOOKUP(A89,BASE!$A$4:$D$334,4)</f>
        <v>#N/A</v>
      </c>
      <c r="E89" s="96"/>
      <c r="F89" s="69"/>
      <c r="G89" s="69" t="e">
        <f>VLOOKUP(F89,'identifiants entrees'!A:B,2)</f>
        <v>#N/A</v>
      </c>
    </row>
    <row r="90" spans="1:7" x14ac:dyDescent="0.25">
      <c r="A90" s="93"/>
      <c r="B90" s="93" t="e">
        <f>VLOOKUP(A90,BASE!$A$4:$B$334,2)</f>
        <v>#N/A</v>
      </c>
      <c r="C90" s="69"/>
      <c r="D90" s="95" t="e">
        <f>VLOOKUP(A90,BASE!$A$4:$D$334,4)</f>
        <v>#N/A</v>
      </c>
      <c r="E90" s="96"/>
      <c r="F90" s="69"/>
      <c r="G90" s="69" t="e">
        <f>VLOOKUP(F90,'identifiants entrees'!A:B,2)</f>
        <v>#N/A</v>
      </c>
    </row>
    <row r="91" spans="1:7" x14ac:dyDescent="0.25">
      <c r="A91" s="93"/>
      <c r="B91" s="93" t="e">
        <f>VLOOKUP(A91,BASE!$A$4:$B$334,2)</f>
        <v>#N/A</v>
      </c>
      <c r="C91" s="69"/>
      <c r="D91" s="95" t="e">
        <f>VLOOKUP(A91,BASE!$A$4:$D$334,4)</f>
        <v>#N/A</v>
      </c>
      <c r="E91" s="96"/>
      <c r="F91" s="69"/>
      <c r="G91" s="69" t="e">
        <f>VLOOKUP(F91,'identifiants entrees'!A:B,2)</f>
        <v>#N/A</v>
      </c>
    </row>
    <row r="92" spans="1:7" x14ac:dyDescent="0.25">
      <c r="A92" s="93"/>
      <c r="B92" s="93" t="e">
        <f>VLOOKUP(A92,BASE!$A$4:$B$334,2)</f>
        <v>#N/A</v>
      </c>
      <c r="C92" s="69"/>
      <c r="D92" s="95" t="e">
        <f>VLOOKUP(A92,BASE!$A$4:$D$334,4)</f>
        <v>#N/A</v>
      </c>
      <c r="E92" s="96"/>
      <c r="F92" s="69"/>
      <c r="G92" s="69" t="e">
        <f>VLOOKUP(F92,'identifiants entrees'!A:B,2)</f>
        <v>#N/A</v>
      </c>
    </row>
    <row r="93" spans="1:7" x14ac:dyDescent="0.25">
      <c r="A93" s="93"/>
      <c r="B93" s="93" t="e">
        <f>VLOOKUP(A93,BASE!$A$4:$B$334,2)</f>
        <v>#N/A</v>
      </c>
      <c r="C93" s="69"/>
      <c r="D93" s="95" t="e">
        <f>VLOOKUP(A93,BASE!$A$4:$D$334,4)</f>
        <v>#N/A</v>
      </c>
      <c r="E93" s="96"/>
      <c r="F93" s="69"/>
      <c r="G93" s="69" t="e">
        <f>VLOOKUP(F93,'identifiants entrees'!A:B,2)</f>
        <v>#N/A</v>
      </c>
    </row>
    <row r="94" spans="1:7" x14ac:dyDescent="0.25">
      <c r="A94" s="93"/>
      <c r="B94" s="93" t="e">
        <f>VLOOKUP(A94,BASE!$A$4:$B$334,2)</f>
        <v>#N/A</v>
      </c>
      <c r="C94" s="69"/>
      <c r="D94" s="95" t="e">
        <f>VLOOKUP(A94,BASE!$A$4:$D$334,4)</f>
        <v>#N/A</v>
      </c>
      <c r="E94" s="96"/>
      <c r="F94" s="69"/>
      <c r="G94" s="69" t="e">
        <f>VLOOKUP(F94,'identifiants entrees'!A:B,2)</f>
        <v>#N/A</v>
      </c>
    </row>
    <row r="95" spans="1:7" x14ac:dyDescent="0.25">
      <c r="A95" s="93"/>
      <c r="B95" s="93" t="e">
        <f>VLOOKUP(A95,BASE!$A$4:$B$334,2)</f>
        <v>#N/A</v>
      </c>
      <c r="C95" s="69"/>
      <c r="D95" s="95" t="e">
        <f>VLOOKUP(A95,BASE!$A$4:$D$334,4)</f>
        <v>#N/A</v>
      </c>
      <c r="E95" s="96"/>
      <c r="F95" s="69"/>
      <c r="G95" s="69" t="e">
        <f>VLOOKUP(F95,'identifiants entrees'!A:B,2)</f>
        <v>#N/A</v>
      </c>
    </row>
    <row r="96" spans="1:7" x14ac:dyDescent="0.25">
      <c r="A96" s="93"/>
      <c r="B96" s="93" t="e">
        <f>VLOOKUP(A96,BASE!$A$4:$B$334,2)</f>
        <v>#N/A</v>
      </c>
      <c r="C96" s="69"/>
      <c r="D96" s="95" t="e">
        <f>VLOOKUP(A96,BASE!$A$4:$D$334,4)</f>
        <v>#N/A</v>
      </c>
      <c r="E96" s="96"/>
      <c r="F96" s="69"/>
      <c r="G96" s="69" t="e">
        <f>VLOOKUP(F96,'identifiants entrees'!A:B,2)</f>
        <v>#N/A</v>
      </c>
    </row>
    <row r="97" spans="1:7" x14ac:dyDescent="0.25">
      <c r="A97" s="93"/>
      <c r="B97" s="93" t="e">
        <f>VLOOKUP(A97,BASE!$A$4:$B$334,2)</f>
        <v>#N/A</v>
      </c>
      <c r="C97" s="69"/>
      <c r="D97" s="95" t="e">
        <f>VLOOKUP(A97,BASE!$A$4:$D$334,4)</f>
        <v>#N/A</v>
      </c>
      <c r="E97" s="96"/>
      <c r="F97" s="69"/>
      <c r="G97" s="69" t="e">
        <f>VLOOKUP(F97,'identifiants entrees'!A:B,2)</f>
        <v>#N/A</v>
      </c>
    </row>
    <row r="98" spans="1:7" x14ac:dyDescent="0.25">
      <c r="A98" s="93"/>
      <c r="B98" s="93" t="e">
        <f>VLOOKUP(A98,BASE!$A$4:$B$334,2)</f>
        <v>#N/A</v>
      </c>
      <c r="C98" s="69"/>
      <c r="D98" s="95" t="e">
        <f>VLOOKUP(A98,BASE!$A$4:$D$334,4)</f>
        <v>#N/A</v>
      </c>
      <c r="E98" s="96"/>
      <c r="F98" s="69"/>
      <c r="G98" s="69" t="e">
        <f>VLOOKUP(F98,'identifiants entrees'!A:B,2)</f>
        <v>#N/A</v>
      </c>
    </row>
    <row r="99" spans="1:7" x14ac:dyDescent="0.25">
      <c r="A99" s="93"/>
      <c r="B99" s="93" t="e">
        <f>VLOOKUP(A99,BASE!$A$4:$B$334,2)</f>
        <v>#N/A</v>
      </c>
      <c r="C99" s="69"/>
      <c r="D99" s="95" t="e">
        <f>VLOOKUP(A99,BASE!$A$4:$D$334,4)</f>
        <v>#N/A</v>
      </c>
      <c r="E99" s="96"/>
      <c r="F99" s="69"/>
      <c r="G99" s="69" t="e">
        <f>VLOOKUP(F99,'identifiants entrees'!A:B,2)</f>
        <v>#N/A</v>
      </c>
    </row>
    <row r="100" spans="1:7" x14ac:dyDescent="0.25">
      <c r="A100" s="93"/>
      <c r="B100" s="93" t="e">
        <f>VLOOKUP(A100,BASE!$A$4:$B$334,2)</f>
        <v>#N/A</v>
      </c>
      <c r="C100" s="69"/>
      <c r="D100" s="95" t="e">
        <f>VLOOKUP(A100,BASE!$A$4:$D$334,4)</f>
        <v>#N/A</v>
      </c>
      <c r="E100" s="96"/>
      <c r="F100" s="69"/>
      <c r="G100" s="69" t="e">
        <f>VLOOKUP(F100,'identifiants entrees'!A:B,2)</f>
        <v>#N/A</v>
      </c>
    </row>
    <row r="101" spans="1:7" x14ac:dyDescent="0.25">
      <c r="A101" s="93"/>
      <c r="B101" s="93" t="e">
        <f>VLOOKUP(A101,BASE!$A$4:$B$334,2)</f>
        <v>#N/A</v>
      </c>
      <c r="C101" s="69"/>
      <c r="D101" s="95" t="e">
        <f>VLOOKUP(A101,BASE!$A$4:$D$334,4)</f>
        <v>#N/A</v>
      </c>
      <c r="E101" s="96"/>
      <c r="F101" s="69"/>
      <c r="G101" s="69" t="e">
        <f>VLOOKUP(F101,'identifiants entrees'!A:B,2)</f>
        <v>#N/A</v>
      </c>
    </row>
    <row r="102" spans="1:7" x14ac:dyDescent="0.25">
      <c r="A102" s="93"/>
      <c r="B102" s="93" t="e">
        <f>VLOOKUP(A102,BASE!$A$4:$B$334,2)</f>
        <v>#N/A</v>
      </c>
      <c r="C102" s="69"/>
      <c r="D102" s="95" t="e">
        <f>VLOOKUP(A102,BASE!$A$4:$D$334,4)</f>
        <v>#N/A</v>
      </c>
      <c r="E102" s="96"/>
      <c r="F102" s="69"/>
      <c r="G102" s="69" t="e">
        <f>VLOOKUP(F102,'identifiants entrees'!A:B,2)</f>
        <v>#N/A</v>
      </c>
    </row>
    <row r="103" spans="1:7" x14ac:dyDescent="0.25">
      <c r="A103" s="93"/>
      <c r="B103" s="93" t="e">
        <f>VLOOKUP(A103,BASE!$A$4:$B$334,2)</f>
        <v>#N/A</v>
      </c>
      <c r="C103" s="69"/>
      <c r="D103" s="95" t="e">
        <f>VLOOKUP(A103,BASE!$A$4:$D$334,4)</f>
        <v>#N/A</v>
      </c>
      <c r="E103" s="96"/>
      <c r="F103" s="69"/>
      <c r="G103" s="69" t="e">
        <f>VLOOKUP(F103,'identifiants entrees'!A:B,2)</f>
        <v>#N/A</v>
      </c>
    </row>
    <row r="104" spans="1:7" x14ac:dyDescent="0.25">
      <c r="A104" s="93"/>
      <c r="B104" s="93" t="e">
        <f>VLOOKUP(A104,BASE!$A$4:$B$334,2)</f>
        <v>#N/A</v>
      </c>
      <c r="C104" s="69"/>
      <c r="D104" s="95" t="e">
        <f>VLOOKUP(A104,BASE!$A$4:$D$334,4)</f>
        <v>#N/A</v>
      </c>
      <c r="E104" s="96"/>
      <c r="F104" s="69"/>
      <c r="G104" s="69" t="e">
        <f>VLOOKUP(F104,'identifiants entrees'!A:B,2)</f>
        <v>#N/A</v>
      </c>
    </row>
    <row r="105" spans="1:7" x14ac:dyDescent="0.25">
      <c r="A105" s="93"/>
      <c r="B105" s="93" t="e">
        <f>VLOOKUP(A105,BASE!$A$4:$B$334,2)</f>
        <v>#N/A</v>
      </c>
      <c r="C105" s="69"/>
      <c r="D105" s="95" t="e">
        <f>VLOOKUP(A105,BASE!$A$4:$D$334,4)</f>
        <v>#N/A</v>
      </c>
      <c r="E105" s="96"/>
      <c r="F105" s="69"/>
      <c r="G105" s="69" t="e">
        <f>VLOOKUP(F105,'identifiants entrees'!A:B,2)</f>
        <v>#N/A</v>
      </c>
    </row>
    <row r="106" spans="1:7" x14ac:dyDescent="0.25">
      <c r="A106" s="93"/>
      <c r="B106" s="93" t="e">
        <f>VLOOKUP(A106,BASE!$A$4:$B$334,2)</f>
        <v>#N/A</v>
      </c>
      <c r="C106" s="69"/>
      <c r="D106" s="95" t="e">
        <f>VLOOKUP(A106,BASE!$A$4:$D$334,4)</f>
        <v>#N/A</v>
      </c>
      <c r="E106" s="96"/>
      <c r="F106" s="69"/>
      <c r="G106" s="69" t="e">
        <f>VLOOKUP(F106,'identifiants entrees'!A:B,2)</f>
        <v>#N/A</v>
      </c>
    </row>
    <row r="107" spans="1:7" x14ac:dyDescent="0.25">
      <c r="A107" s="93"/>
      <c r="B107" s="93" t="e">
        <f>VLOOKUP(A107,BASE!$A$4:$B$334,2)</f>
        <v>#N/A</v>
      </c>
      <c r="C107" s="69"/>
      <c r="D107" s="95" t="e">
        <f>VLOOKUP(A107,BASE!$A$4:$D$334,4)</f>
        <v>#N/A</v>
      </c>
      <c r="E107" s="96"/>
      <c r="F107" s="69"/>
      <c r="G107" s="69" t="e">
        <f>VLOOKUP(F107,'identifiants entrees'!A:B,2)</f>
        <v>#N/A</v>
      </c>
    </row>
    <row r="108" spans="1:7" x14ac:dyDescent="0.25">
      <c r="A108" s="93"/>
      <c r="B108" s="93" t="e">
        <f>VLOOKUP(A108,BASE!$A$4:$B$334,2)</f>
        <v>#N/A</v>
      </c>
      <c r="C108" s="69"/>
      <c r="D108" s="95" t="e">
        <f>VLOOKUP(A108,BASE!$A$4:$D$334,4)</f>
        <v>#N/A</v>
      </c>
      <c r="E108" s="96"/>
      <c r="F108" s="69"/>
      <c r="G108" s="69" t="e">
        <f>VLOOKUP(F108,'identifiants entrees'!A:B,2)</f>
        <v>#N/A</v>
      </c>
    </row>
    <row r="109" spans="1:7" x14ac:dyDescent="0.25">
      <c r="A109" s="93"/>
      <c r="B109" s="93" t="e">
        <f>VLOOKUP(A109,BASE!$A$4:$B$334,2)</f>
        <v>#N/A</v>
      </c>
      <c r="C109" s="69"/>
      <c r="D109" s="95" t="e">
        <f>VLOOKUP(A109,BASE!$A$4:$D$334,4)</f>
        <v>#N/A</v>
      </c>
      <c r="E109" s="96"/>
      <c r="F109" s="69"/>
      <c r="G109" s="69" t="e">
        <f>VLOOKUP(F109,'identifiants entrees'!A:B,2)</f>
        <v>#N/A</v>
      </c>
    </row>
    <row r="110" spans="1:7" x14ac:dyDescent="0.25">
      <c r="A110" s="93"/>
      <c r="B110" s="93" t="e">
        <f>VLOOKUP(A110,BASE!$A$4:$B$334,2)</f>
        <v>#N/A</v>
      </c>
      <c r="C110" s="69"/>
      <c r="D110" s="95" t="e">
        <f>VLOOKUP(A110,BASE!$A$4:$D$334,4)</f>
        <v>#N/A</v>
      </c>
      <c r="E110" s="96"/>
      <c r="F110" s="69"/>
      <c r="G110" s="69" t="e">
        <f>VLOOKUP(F110,'identifiants entrees'!A:B,2)</f>
        <v>#N/A</v>
      </c>
    </row>
    <row r="111" spans="1:7" x14ac:dyDescent="0.25">
      <c r="A111" s="93"/>
      <c r="B111" s="93" t="e">
        <f>VLOOKUP(A111,BASE!$A$4:$B$334,2)</f>
        <v>#N/A</v>
      </c>
      <c r="C111" s="69"/>
      <c r="D111" s="95" t="e">
        <f>VLOOKUP(A111,BASE!$A$4:$D$334,4)</f>
        <v>#N/A</v>
      </c>
      <c r="E111" s="96"/>
      <c r="F111" s="69"/>
      <c r="G111" s="69" t="e">
        <f>VLOOKUP(F111,'identifiants entrees'!A:B,2)</f>
        <v>#N/A</v>
      </c>
    </row>
    <row r="112" spans="1:7" x14ac:dyDescent="0.25">
      <c r="A112" s="93"/>
      <c r="B112" s="93" t="e">
        <f>VLOOKUP(A112,BASE!$A$4:$B$334,2)</f>
        <v>#N/A</v>
      </c>
      <c r="C112" s="69"/>
      <c r="D112" s="95" t="e">
        <f>VLOOKUP(A112,BASE!$A$4:$D$334,4)</f>
        <v>#N/A</v>
      </c>
      <c r="E112" s="96"/>
      <c r="F112" s="69"/>
      <c r="G112" s="69" t="e">
        <f>VLOOKUP(F112,'identifiants entrees'!A:B,2)</f>
        <v>#N/A</v>
      </c>
    </row>
    <row r="113" spans="1:7" x14ac:dyDescent="0.25">
      <c r="A113" s="93"/>
      <c r="B113" s="93" t="e">
        <f>VLOOKUP(A113,BASE!$A$4:$B$334,2)</f>
        <v>#N/A</v>
      </c>
      <c r="C113" s="69"/>
      <c r="D113" s="95" t="e">
        <f>VLOOKUP(A113,BASE!$A$4:$D$334,4)</f>
        <v>#N/A</v>
      </c>
      <c r="E113" s="96"/>
      <c r="F113" s="69"/>
      <c r="G113" s="69" t="e">
        <f>VLOOKUP(F113,'identifiants entrees'!A:B,2)</f>
        <v>#N/A</v>
      </c>
    </row>
    <row r="114" spans="1:7" x14ac:dyDescent="0.25">
      <c r="A114" s="93"/>
      <c r="B114" s="93" t="e">
        <f>VLOOKUP(A114,BASE!$A$4:$B$334,2)</f>
        <v>#N/A</v>
      </c>
      <c r="C114" s="69"/>
      <c r="D114" s="95" t="e">
        <f>VLOOKUP(A114,BASE!$A$4:$D$334,4)</f>
        <v>#N/A</v>
      </c>
      <c r="E114" s="96"/>
      <c r="F114" s="69"/>
      <c r="G114" s="69" t="e">
        <f>VLOOKUP(F114,'identifiants entrees'!A:B,2)</f>
        <v>#N/A</v>
      </c>
    </row>
    <row r="115" spans="1:7" x14ac:dyDescent="0.25">
      <c r="A115" s="93"/>
      <c r="B115" s="93" t="e">
        <f>VLOOKUP(A115,BASE!$A$4:$B$334,2)</f>
        <v>#N/A</v>
      </c>
      <c r="C115" s="69"/>
      <c r="D115" s="95" t="e">
        <f>VLOOKUP(A115,BASE!$A$4:$D$334,4)</f>
        <v>#N/A</v>
      </c>
      <c r="E115" s="96"/>
      <c r="F115" s="69"/>
      <c r="G115" s="69" t="e">
        <f>VLOOKUP(F115,'identifiants entrees'!A:B,2)</f>
        <v>#N/A</v>
      </c>
    </row>
    <row r="116" spans="1:7" x14ac:dyDescent="0.25">
      <c r="A116" s="93"/>
      <c r="B116" s="93" t="e">
        <f>VLOOKUP(A116,BASE!$A$4:$B$334,2)</f>
        <v>#N/A</v>
      </c>
      <c r="C116" s="69"/>
      <c r="D116" s="95" t="e">
        <f>VLOOKUP(A116,BASE!$A$4:$D$334,4)</f>
        <v>#N/A</v>
      </c>
      <c r="E116" s="96"/>
      <c r="F116" s="69"/>
      <c r="G116" s="69" t="e">
        <f>VLOOKUP(F116,'identifiants entrees'!A:B,2)</f>
        <v>#N/A</v>
      </c>
    </row>
    <row r="117" spans="1:7" x14ac:dyDescent="0.25">
      <c r="A117" s="93"/>
      <c r="B117" s="93" t="e">
        <f>VLOOKUP(A117,BASE!$A$4:$B$334,2)</f>
        <v>#N/A</v>
      </c>
      <c r="C117" s="69"/>
      <c r="D117" s="95" t="e">
        <f>VLOOKUP(A117,BASE!$A$4:$D$334,4)</f>
        <v>#N/A</v>
      </c>
      <c r="E117" s="96"/>
      <c r="F117" s="69"/>
      <c r="G117" s="69" t="e">
        <f>VLOOKUP(F117,'identifiants entrees'!A:B,2)</f>
        <v>#N/A</v>
      </c>
    </row>
    <row r="118" spans="1:7" x14ac:dyDescent="0.25">
      <c r="A118" s="93"/>
      <c r="B118" s="93" t="e">
        <f>VLOOKUP(A118,BASE!$A$4:$B$334,2)</f>
        <v>#N/A</v>
      </c>
      <c r="C118" s="69"/>
      <c r="D118" s="95" t="e">
        <f>VLOOKUP(A118,BASE!$A$4:$D$334,4)</f>
        <v>#N/A</v>
      </c>
      <c r="E118" s="96"/>
      <c r="F118" s="69"/>
      <c r="G118" s="69" t="e">
        <f>VLOOKUP(F118,'identifiants entrees'!A:B,2)</f>
        <v>#N/A</v>
      </c>
    </row>
    <row r="119" spans="1:7" x14ac:dyDescent="0.25">
      <c r="A119" s="93"/>
      <c r="B119" s="93" t="e">
        <f>VLOOKUP(A119,BASE!$A$4:$B$334,2)</f>
        <v>#N/A</v>
      </c>
      <c r="C119" s="69"/>
      <c r="D119" s="95" t="e">
        <f>VLOOKUP(A119,BASE!$A$4:$D$334,4)</f>
        <v>#N/A</v>
      </c>
      <c r="E119" s="96"/>
      <c r="F119" s="69"/>
      <c r="G119" s="69" t="e">
        <f>VLOOKUP(F119,'identifiants entrees'!A:B,2)</f>
        <v>#N/A</v>
      </c>
    </row>
    <row r="120" spans="1:7" x14ac:dyDescent="0.25">
      <c r="A120" s="93"/>
      <c r="B120" s="93" t="e">
        <f>VLOOKUP(A120,BASE!$A$4:$B$334,2)</f>
        <v>#N/A</v>
      </c>
      <c r="C120" s="69"/>
      <c r="D120" s="95" t="e">
        <f>VLOOKUP(A120,BASE!$A$4:$D$334,4)</f>
        <v>#N/A</v>
      </c>
      <c r="E120" s="96"/>
      <c r="F120" s="69"/>
      <c r="G120" s="69" t="e">
        <f>VLOOKUP(F120,'identifiants entrees'!A:B,2)</f>
        <v>#N/A</v>
      </c>
    </row>
    <row r="121" spans="1:7" x14ac:dyDescent="0.25">
      <c r="A121" s="93"/>
      <c r="B121" s="93" t="e">
        <f>VLOOKUP(A121,BASE!$A$4:$B$334,2)</f>
        <v>#N/A</v>
      </c>
      <c r="C121" s="69"/>
      <c r="D121" s="95" t="e">
        <f>VLOOKUP(A121,BASE!$A$4:$D$334,4)</f>
        <v>#N/A</v>
      </c>
      <c r="E121" s="96"/>
      <c r="F121" s="69"/>
      <c r="G121" s="69" t="e">
        <f>VLOOKUP(F121,'identifiants entrees'!A:B,2)</f>
        <v>#N/A</v>
      </c>
    </row>
    <row r="122" spans="1:7" x14ac:dyDescent="0.25">
      <c r="A122" s="93"/>
      <c r="B122" s="93" t="e">
        <f>VLOOKUP(A122,BASE!$A$4:$B$334,2)</f>
        <v>#N/A</v>
      </c>
      <c r="C122" s="69"/>
      <c r="D122" s="95" t="e">
        <f>VLOOKUP(A122,BASE!$A$4:$D$334,4)</f>
        <v>#N/A</v>
      </c>
      <c r="E122" s="96"/>
      <c r="F122" s="69"/>
      <c r="G122" s="69" t="e">
        <f>VLOOKUP(F122,'identifiants entrees'!A:B,2)</f>
        <v>#N/A</v>
      </c>
    </row>
    <row r="123" spans="1:7" x14ac:dyDescent="0.25">
      <c r="A123" s="93"/>
      <c r="B123" s="93" t="e">
        <f>VLOOKUP(A123,BASE!$A$4:$B$334,2)</f>
        <v>#N/A</v>
      </c>
      <c r="C123" s="69"/>
      <c r="D123" s="95" t="e">
        <f>VLOOKUP(A123,BASE!$A$4:$D$334,4)</f>
        <v>#N/A</v>
      </c>
      <c r="E123" s="96"/>
      <c r="F123" s="69"/>
      <c r="G123" s="69" t="e">
        <f>VLOOKUP(F123,'identifiants entrees'!A:B,2)</f>
        <v>#N/A</v>
      </c>
    </row>
    <row r="124" spans="1:7" x14ac:dyDescent="0.25">
      <c r="A124" s="93"/>
      <c r="B124" s="93" t="e">
        <f>VLOOKUP(A124,BASE!$A$4:$B$334,2)</f>
        <v>#N/A</v>
      </c>
      <c r="C124" s="69"/>
      <c r="D124" s="95" t="e">
        <f>VLOOKUP(A124,BASE!$A$4:$D$334,4)</f>
        <v>#N/A</v>
      </c>
      <c r="E124" s="96"/>
      <c r="F124" s="69"/>
      <c r="G124" s="69" t="e">
        <f>VLOOKUP(F124,'identifiants entrees'!A:B,2)</f>
        <v>#N/A</v>
      </c>
    </row>
    <row r="125" spans="1:7" x14ac:dyDescent="0.25">
      <c r="A125" s="93"/>
      <c r="B125" s="93" t="e">
        <f>VLOOKUP(A125,BASE!$A$4:$B$334,2)</f>
        <v>#N/A</v>
      </c>
      <c r="C125" s="69"/>
      <c r="D125" s="95" t="e">
        <f>VLOOKUP(A125,BASE!$A$4:$D$334,4)</f>
        <v>#N/A</v>
      </c>
      <c r="E125" s="96"/>
      <c r="F125" s="69"/>
      <c r="G125" s="69" t="e">
        <f>VLOOKUP(F125,'identifiants entrees'!A:B,2)</f>
        <v>#N/A</v>
      </c>
    </row>
    <row r="126" spans="1:7" x14ac:dyDescent="0.25">
      <c r="A126" s="93"/>
      <c r="B126" s="93" t="e">
        <f>VLOOKUP(A126,BASE!$A$4:$B$334,2)</f>
        <v>#N/A</v>
      </c>
      <c r="C126" s="69"/>
      <c r="D126" s="95" t="e">
        <f>VLOOKUP(A126,BASE!$A$4:$D$334,4)</f>
        <v>#N/A</v>
      </c>
      <c r="E126" s="96"/>
      <c r="F126" s="69"/>
      <c r="G126" s="69" t="e">
        <f>VLOOKUP(F126,'identifiants entrees'!A:B,2)</f>
        <v>#N/A</v>
      </c>
    </row>
    <row r="127" spans="1:7" x14ac:dyDescent="0.25">
      <c r="A127" s="93"/>
      <c r="B127" s="93" t="e">
        <f>VLOOKUP(A127,BASE!$A$4:$B$334,2)</f>
        <v>#N/A</v>
      </c>
      <c r="C127" s="69"/>
      <c r="D127" s="95" t="e">
        <f>VLOOKUP(A127,BASE!$A$4:$D$334,4)</f>
        <v>#N/A</v>
      </c>
      <c r="E127" s="96"/>
      <c r="F127" s="69"/>
      <c r="G127" s="69" t="e">
        <f>VLOOKUP(F127,'identifiants entrees'!A:B,2)</f>
        <v>#N/A</v>
      </c>
    </row>
    <row r="128" spans="1:7" x14ac:dyDescent="0.25">
      <c r="A128" s="93"/>
      <c r="B128" s="93" t="e">
        <f>VLOOKUP(A128,BASE!$A$4:$B$334,2)</f>
        <v>#N/A</v>
      </c>
      <c r="C128" s="69"/>
      <c r="D128" s="95" t="e">
        <f>VLOOKUP(A128,BASE!$A$4:$D$334,4)</f>
        <v>#N/A</v>
      </c>
      <c r="E128" s="96"/>
      <c r="F128" s="69"/>
      <c r="G128" s="69" t="e">
        <f>VLOOKUP(F128,'identifiants entrees'!A:B,2)</f>
        <v>#N/A</v>
      </c>
    </row>
    <row r="129" spans="1:7" x14ac:dyDescent="0.25">
      <c r="A129" s="93"/>
      <c r="B129" s="93" t="e">
        <f>VLOOKUP(A129,BASE!$A$4:$B$334,2)</f>
        <v>#N/A</v>
      </c>
      <c r="C129" s="69"/>
      <c r="D129" s="95" t="e">
        <f>VLOOKUP(A129,BASE!$A$4:$D$334,4)</f>
        <v>#N/A</v>
      </c>
      <c r="E129" s="96"/>
      <c r="F129" s="69"/>
      <c r="G129" s="69" t="e">
        <f>VLOOKUP(F129,'identifiants entrees'!A:B,2)</f>
        <v>#N/A</v>
      </c>
    </row>
    <row r="130" spans="1:7" x14ac:dyDescent="0.25">
      <c r="A130" s="93"/>
      <c r="B130" s="93" t="e">
        <f>VLOOKUP(A130,BASE!$A$4:$B$334,2)</f>
        <v>#N/A</v>
      </c>
      <c r="C130" s="69"/>
      <c r="D130" s="95" t="e">
        <f>VLOOKUP(A130,BASE!$A$4:$D$334,4)</f>
        <v>#N/A</v>
      </c>
      <c r="E130" s="96"/>
      <c r="F130" s="69"/>
      <c r="G130" s="69" t="e">
        <f>VLOOKUP(F130,'identifiants entrees'!A:B,2)</f>
        <v>#N/A</v>
      </c>
    </row>
    <row r="131" spans="1:7" x14ac:dyDescent="0.25">
      <c r="A131" s="93"/>
      <c r="B131" s="93" t="e">
        <f>VLOOKUP(A131,BASE!$A$4:$B$334,2)</f>
        <v>#N/A</v>
      </c>
      <c r="C131" s="69"/>
      <c r="D131" s="95" t="e">
        <f>VLOOKUP(A131,BASE!$A$4:$D$334,4)</f>
        <v>#N/A</v>
      </c>
      <c r="E131" s="96"/>
      <c r="F131" s="69"/>
      <c r="G131" s="69" t="e">
        <f>VLOOKUP(F131,'identifiants entrees'!A:B,2)</f>
        <v>#N/A</v>
      </c>
    </row>
    <row r="132" spans="1:7" x14ac:dyDescent="0.25">
      <c r="A132" s="93"/>
      <c r="B132" s="93" t="e">
        <f>VLOOKUP(A132,BASE!$A$4:$B$334,2)</f>
        <v>#N/A</v>
      </c>
      <c r="C132" s="69"/>
      <c r="D132" s="95" t="e">
        <f>VLOOKUP(A132,BASE!$A$4:$D$334,4)</f>
        <v>#N/A</v>
      </c>
      <c r="E132" s="96"/>
      <c r="F132" s="69"/>
      <c r="G132" s="69" t="e">
        <f>VLOOKUP(F132,'identifiants entrees'!A:B,2)</f>
        <v>#N/A</v>
      </c>
    </row>
    <row r="133" spans="1:7" x14ac:dyDescent="0.25">
      <c r="A133" s="93"/>
      <c r="B133" s="93" t="e">
        <f>VLOOKUP(A133,BASE!$A$4:$B$334,2)</f>
        <v>#N/A</v>
      </c>
      <c r="C133" s="69"/>
      <c r="D133" s="95" t="e">
        <f>VLOOKUP(A133,BASE!$A$4:$D$334,4)</f>
        <v>#N/A</v>
      </c>
      <c r="E133" s="96"/>
      <c r="F133" s="69"/>
      <c r="G133" s="69" t="e">
        <f>VLOOKUP(F133,'identifiants entrees'!A:B,2)</f>
        <v>#N/A</v>
      </c>
    </row>
    <row r="134" spans="1:7" x14ac:dyDescent="0.25">
      <c r="A134" s="93"/>
      <c r="B134" s="93" t="e">
        <f>VLOOKUP(A134,BASE!$A$4:$B$334,2)</f>
        <v>#N/A</v>
      </c>
      <c r="C134" s="69"/>
      <c r="D134" s="95" t="e">
        <f>VLOOKUP(A134,BASE!$A$4:$D$334,4)</f>
        <v>#N/A</v>
      </c>
      <c r="E134" s="96"/>
      <c r="F134" s="69"/>
      <c r="G134" s="69" t="e">
        <f>VLOOKUP(F134,'identifiants entrees'!A:B,2)</f>
        <v>#N/A</v>
      </c>
    </row>
    <row r="135" spans="1:7" x14ac:dyDescent="0.25">
      <c r="A135" s="93"/>
      <c r="B135" s="93" t="e">
        <f>VLOOKUP(A135,BASE!$A$4:$B$334,2)</f>
        <v>#N/A</v>
      </c>
      <c r="C135" s="69"/>
      <c r="D135" s="95" t="e">
        <f>VLOOKUP(A135,BASE!$A$4:$D$334,4)</f>
        <v>#N/A</v>
      </c>
      <c r="E135" s="96"/>
      <c r="F135" s="69"/>
      <c r="G135" s="69" t="e">
        <f>VLOOKUP(F135,'identifiants entrees'!A:B,2)</f>
        <v>#N/A</v>
      </c>
    </row>
    <row r="136" spans="1:7" x14ac:dyDescent="0.25">
      <c r="A136" s="93"/>
      <c r="B136" s="93" t="e">
        <f>VLOOKUP(A136,BASE!$A$4:$B$334,2)</f>
        <v>#N/A</v>
      </c>
      <c r="C136" s="69"/>
      <c r="D136" s="95" t="e">
        <f>VLOOKUP(A136,BASE!$A$4:$D$334,4)</f>
        <v>#N/A</v>
      </c>
      <c r="E136" s="96"/>
      <c r="F136" s="69"/>
      <c r="G136" s="69" t="e">
        <f>VLOOKUP(F136,'identifiants entrees'!A:B,2)</f>
        <v>#N/A</v>
      </c>
    </row>
    <row r="137" spans="1:7" x14ac:dyDescent="0.25">
      <c r="A137" s="93"/>
      <c r="B137" s="93" t="e">
        <f>VLOOKUP(A137,BASE!$A$4:$B$334,2)</f>
        <v>#N/A</v>
      </c>
      <c r="C137" s="69"/>
      <c r="D137" s="95" t="e">
        <f>VLOOKUP(A137,BASE!$A$4:$D$334,4)</f>
        <v>#N/A</v>
      </c>
      <c r="E137" s="96"/>
      <c r="F137" s="69"/>
      <c r="G137" s="69" t="e">
        <f>VLOOKUP(F137,'identifiants entrees'!A:B,2)</f>
        <v>#N/A</v>
      </c>
    </row>
    <row r="138" spans="1:7" x14ac:dyDescent="0.25">
      <c r="A138" s="93"/>
      <c r="B138" s="93" t="e">
        <f>VLOOKUP(A138,BASE!$A$4:$B$334,2)</f>
        <v>#N/A</v>
      </c>
      <c r="C138" s="69"/>
      <c r="D138" s="95" t="e">
        <f>VLOOKUP(A138,BASE!$A$4:$D$334,4)</f>
        <v>#N/A</v>
      </c>
      <c r="E138" s="96"/>
      <c r="F138" s="69"/>
      <c r="G138" s="69" t="e">
        <f>VLOOKUP(F138,'identifiants entrees'!A:B,2)</f>
        <v>#N/A</v>
      </c>
    </row>
    <row r="139" spans="1:7" x14ac:dyDescent="0.25">
      <c r="A139" s="93"/>
      <c r="B139" s="93" t="e">
        <f>VLOOKUP(A139,BASE!$A$4:$B$334,2)</f>
        <v>#N/A</v>
      </c>
      <c r="C139" s="69"/>
      <c r="D139" s="95" t="e">
        <f>VLOOKUP(A139,BASE!$A$4:$D$334,4)</f>
        <v>#N/A</v>
      </c>
      <c r="E139" s="96"/>
      <c r="F139" s="69"/>
      <c r="G139" s="69" t="e">
        <f>VLOOKUP(F139,'identifiants entrees'!A:B,2)</f>
        <v>#N/A</v>
      </c>
    </row>
    <row r="140" spans="1:7" x14ac:dyDescent="0.25">
      <c r="A140" s="93"/>
      <c r="B140" s="93" t="e">
        <f>VLOOKUP(A140,BASE!$A$4:$B$334,2)</f>
        <v>#N/A</v>
      </c>
      <c r="C140" s="69"/>
      <c r="D140" s="95" t="e">
        <f>VLOOKUP(A140,BASE!$A$4:$D$334,4)</f>
        <v>#N/A</v>
      </c>
      <c r="E140" s="96"/>
      <c r="F140" s="69"/>
      <c r="G140" s="69" t="e">
        <f>VLOOKUP(F140,'identifiants entrees'!A:B,2)</f>
        <v>#N/A</v>
      </c>
    </row>
    <row r="141" spans="1:7" x14ac:dyDescent="0.25">
      <c r="A141" s="93"/>
      <c r="B141" s="93" t="e">
        <f>VLOOKUP(A141,BASE!$A$4:$B$334,2)</f>
        <v>#N/A</v>
      </c>
      <c r="C141" s="69"/>
      <c r="D141" s="95" t="e">
        <f>VLOOKUP(A141,BASE!$A$4:$D$334,4)</f>
        <v>#N/A</v>
      </c>
      <c r="E141" s="96"/>
      <c r="F141" s="69"/>
      <c r="G141" s="69" t="e">
        <f>VLOOKUP(F141,'identifiants entrees'!A:B,2)</f>
        <v>#N/A</v>
      </c>
    </row>
    <row r="142" spans="1:7" x14ac:dyDescent="0.25">
      <c r="A142" s="93"/>
      <c r="B142" s="93" t="e">
        <f>VLOOKUP(A142,BASE!$A$4:$B$334,2)</f>
        <v>#N/A</v>
      </c>
      <c r="C142" s="69"/>
      <c r="D142" s="95" t="e">
        <f>VLOOKUP(A142,BASE!$A$4:$D$334,4)</f>
        <v>#N/A</v>
      </c>
      <c r="E142" s="96"/>
      <c r="F142" s="69"/>
      <c r="G142" s="69" t="e">
        <f>VLOOKUP(F142,'identifiants entrees'!A:B,2)</f>
        <v>#N/A</v>
      </c>
    </row>
    <row r="143" spans="1:7" x14ac:dyDescent="0.25">
      <c r="A143" s="93"/>
      <c r="B143" s="93" t="e">
        <f>VLOOKUP(A143,BASE!$A$4:$B$334,2)</f>
        <v>#N/A</v>
      </c>
      <c r="C143" s="69"/>
      <c r="D143" s="95" t="e">
        <f>VLOOKUP(A143,BASE!$A$4:$D$334,4)</f>
        <v>#N/A</v>
      </c>
      <c r="E143" s="96"/>
      <c r="F143" s="69"/>
      <c r="G143" s="69" t="e">
        <f>VLOOKUP(F143,'identifiants entrees'!A:B,2)</f>
        <v>#N/A</v>
      </c>
    </row>
    <row r="144" spans="1:7" x14ac:dyDescent="0.25">
      <c r="A144" s="93"/>
      <c r="B144" s="93" t="e">
        <f>VLOOKUP(A144,BASE!$A$4:$B$334,2)</f>
        <v>#N/A</v>
      </c>
      <c r="C144" s="69"/>
      <c r="D144" s="95" t="e">
        <f>VLOOKUP(A144,BASE!$A$4:$D$334,4)</f>
        <v>#N/A</v>
      </c>
      <c r="E144" s="96"/>
      <c r="F144" s="69"/>
      <c r="G144" s="69" t="e">
        <f>VLOOKUP(F144,'identifiants entrees'!A:B,2)</f>
        <v>#N/A</v>
      </c>
    </row>
    <row r="145" spans="1:7" x14ac:dyDescent="0.25">
      <c r="A145" s="93"/>
      <c r="B145" s="93" t="e">
        <f>VLOOKUP(A145,BASE!$A$4:$B$334,2)</f>
        <v>#N/A</v>
      </c>
      <c r="C145" s="69"/>
      <c r="D145" s="95" t="e">
        <f>VLOOKUP(A145,BASE!$A$4:$D$334,4)</f>
        <v>#N/A</v>
      </c>
      <c r="E145" s="96"/>
      <c r="F145" s="69"/>
      <c r="G145" s="69" t="e">
        <f>VLOOKUP(F145,'identifiants entrees'!A:B,2)</f>
        <v>#N/A</v>
      </c>
    </row>
    <row r="146" spans="1:7" x14ac:dyDescent="0.25">
      <c r="A146" s="93"/>
      <c r="B146" s="93" t="e">
        <f>VLOOKUP(A146,BASE!$A$4:$B$334,2)</f>
        <v>#N/A</v>
      </c>
      <c r="C146" s="69"/>
      <c r="D146" s="95" t="e">
        <f>VLOOKUP(A146,BASE!$A$4:$D$334,4)</f>
        <v>#N/A</v>
      </c>
      <c r="E146" s="96"/>
      <c r="F146" s="69"/>
      <c r="G146" s="69" t="e">
        <f>VLOOKUP(F146,'identifiants entrees'!A:B,2)</f>
        <v>#N/A</v>
      </c>
    </row>
    <row r="147" spans="1:7" x14ac:dyDescent="0.25">
      <c r="A147" s="93"/>
      <c r="B147" s="93" t="e">
        <f>VLOOKUP(A147,BASE!$A$4:$B$334,2)</f>
        <v>#N/A</v>
      </c>
      <c r="C147" s="69"/>
      <c r="D147" s="95" t="e">
        <f>VLOOKUP(A147,BASE!$A$4:$D$334,4)</f>
        <v>#N/A</v>
      </c>
      <c r="E147" s="96"/>
      <c r="F147" s="69"/>
      <c r="G147" s="69" t="e">
        <f>VLOOKUP(F147,'identifiants entrees'!A:B,2)</f>
        <v>#N/A</v>
      </c>
    </row>
    <row r="148" spans="1:7" x14ac:dyDescent="0.25">
      <c r="A148" s="93"/>
      <c r="B148" s="93" t="e">
        <f>VLOOKUP(A148,BASE!$A$4:$B$334,2)</f>
        <v>#N/A</v>
      </c>
      <c r="C148" s="69"/>
      <c r="D148" s="95" t="e">
        <f>VLOOKUP(A148,BASE!$A$4:$D$334,4)</f>
        <v>#N/A</v>
      </c>
      <c r="E148" s="96"/>
      <c r="F148" s="69"/>
      <c r="G148" s="69" t="e">
        <f>VLOOKUP(F148,'identifiants entrees'!A:B,2)</f>
        <v>#N/A</v>
      </c>
    </row>
    <row r="149" spans="1:7" x14ac:dyDescent="0.25">
      <c r="A149" s="93"/>
      <c r="B149" s="93" t="e">
        <f>VLOOKUP(A149,BASE!$A$4:$B$334,2)</f>
        <v>#N/A</v>
      </c>
      <c r="C149" s="69"/>
      <c r="D149" s="95" t="e">
        <f>VLOOKUP(A149,BASE!$A$4:$D$334,4)</f>
        <v>#N/A</v>
      </c>
      <c r="E149" s="96"/>
      <c r="F149" s="69"/>
      <c r="G149" s="69" t="e">
        <f>VLOOKUP(F149,'identifiants entrees'!A:B,2)</f>
        <v>#N/A</v>
      </c>
    </row>
    <row r="150" spans="1:7" x14ac:dyDescent="0.25">
      <c r="A150" s="93"/>
      <c r="B150" s="93" t="e">
        <f>VLOOKUP(A150,BASE!$A$4:$B$334,2)</f>
        <v>#N/A</v>
      </c>
      <c r="C150" s="69"/>
      <c r="D150" s="95" t="e">
        <f>VLOOKUP(A150,BASE!$A$4:$D$334,4)</f>
        <v>#N/A</v>
      </c>
      <c r="E150" s="96"/>
      <c r="F150" s="69"/>
      <c r="G150" s="69" t="e">
        <f>VLOOKUP(F150,'identifiants entrees'!A:B,2)</f>
        <v>#N/A</v>
      </c>
    </row>
    <row r="151" spans="1:7" x14ac:dyDescent="0.25">
      <c r="A151" s="93"/>
      <c r="B151" s="93" t="e">
        <f>VLOOKUP(A151,BASE!$A$4:$B$334,2)</f>
        <v>#N/A</v>
      </c>
      <c r="C151" s="69"/>
      <c r="D151" s="95" t="e">
        <f>VLOOKUP(A151,BASE!$A$4:$D$334,4)</f>
        <v>#N/A</v>
      </c>
      <c r="E151" s="96"/>
      <c r="F151" s="69"/>
      <c r="G151" s="69" t="e">
        <f>VLOOKUP(F151,'identifiants entrees'!A:B,2)</f>
        <v>#N/A</v>
      </c>
    </row>
    <row r="152" spans="1:7" x14ac:dyDescent="0.25">
      <c r="A152" s="93"/>
      <c r="B152" s="93" t="e">
        <f>VLOOKUP(A152,BASE!$A$4:$B$334,2)</f>
        <v>#N/A</v>
      </c>
      <c r="C152" s="69"/>
      <c r="D152" s="95" t="e">
        <f>VLOOKUP(A152,BASE!$A$4:$D$334,4)</f>
        <v>#N/A</v>
      </c>
      <c r="E152" s="96"/>
      <c r="F152" s="69"/>
      <c r="G152" s="69" t="e">
        <f>VLOOKUP(F152,'identifiants entrees'!A:B,2)</f>
        <v>#N/A</v>
      </c>
    </row>
    <row r="153" spans="1:7" x14ac:dyDescent="0.25">
      <c r="A153" s="93"/>
      <c r="B153" s="93" t="e">
        <f>VLOOKUP(A153,BASE!$A$4:$B$334,2)</f>
        <v>#N/A</v>
      </c>
      <c r="C153" s="69"/>
      <c r="D153" s="95" t="e">
        <f>VLOOKUP(A153,BASE!$A$4:$D$334,4)</f>
        <v>#N/A</v>
      </c>
      <c r="E153" s="96"/>
      <c r="F153" s="69"/>
      <c r="G153" s="69" t="e">
        <f>VLOOKUP(F153,'identifiants entrees'!A:B,2)</f>
        <v>#N/A</v>
      </c>
    </row>
    <row r="154" spans="1:7" x14ac:dyDescent="0.25">
      <c r="A154" s="93"/>
      <c r="B154" s="93" t="e">
        <f>VLOOKUP(A154,BASE!$A$4:$B$334,2)</f>
        <v>#N/A</v>
      </c>
      <c r="C154" s="69"/>
      <c r="D154" s="95" t="e">
        <f>VLOOKUP(A154,BASE!$A$4:$D$334,4)</f>
        <v>#N/A</v>
      </c>
      <c r="E154" s="96"/>
      <c r="F154" s="69"/>
      <c r="G154" s="69" t="e">
        <f>VLOOKUP(F154,'identifiants entrees'!A:B,2)</f>
        <v>#N/A</v>
      </c>
    </row>
    <row r="155" spans="1:7" x14ac:dyDescent="0.25">
      <c r="A155" s="93"/>
      <c r="B155" s="93" t="e">
        <f>VLOOKUP(A155,BASE!$A$4:$B$334,2)</f>
        <v>#N/A</v>
      </c>
      <c r="C155" s="69"/>
      <c r="D155" s="95" t="e">
        <f>VLOOKUP(A155,BASE!$A$4:$D$334,4)</f>
        <v>#N/A</v>
      </c>
      <c r="E155" s="96"/>
      <c r="F155" s="69"/>
      <c r="G155" s="69" t="e">
        <f>VLOOKUP(F155,'identifiants entrees'!A:B,2)</f>
        <v>#N/A</v>
      </c>
    </row>
    <row r="156" spans="1:7" x14ac:dyDescent="0.25">
      <c r="A156" s="93"/>
      <c r="B156" s="93" t="e">
        <f>VLOOKUP(A156,BASE!$A$4:$B$334,2)</f>
        <v>#N/A</v>
      </c>
      <c r="C156" s="69"/>
      <c r="D156" s="95" t="e">
        <f>VLOOKUP(A156,BASE!$A$4:$D$334,4)</f>
        <v>#N/A</v>
      </c>
      <c r="E156" s="96"/>
      <c r="F156" s="69"/>
      <c r="G156" s="69" t="e">
        <f>VLOOKUP(F156,'identifiants entrees'!A:B,2)</f>
        <v>#N/A</v>
      </c>
    </row>
    <row r="157" spans="1:7" x14ac:dyDescent="0.25">
      <c r="A157" s="93"/>
      <c r="B157" s="93" t="e">
        <f>VLOOKUP(A157,BASE!$A$4:$B$334,2)</f>
        <v>#N/A</v>
      </c>
      <c r="C157" s="69"/>
      <c r="D157" s="95" t="e">
        <f>VLOOKUP(A157,BASE!$A$4:$D$334,4)</f>
        <v>#N/A</v>
      </c>
      <c r="E157" s="96"/>
      <c r="F157" s="69"/>
      <c r="G157" s="69" t="e">
        <f>VLOOKUP(F157,'identifiants entrees'!A:B,2)</f>
        <v>#N/A</v>
      </c>
    </row>
    <row r="158" spans="1:7" x14ac:dyDescent="0.25">
      <c r="A158" s="93"/>
      <c r="B158" s="93" t="e">
        <f>VLOOKUP(A158,BASE!$A$4:$B$334,2)</f>
        <v>#N/A</v>
      </c>
      <c r="C158" s="69"/>
      <c r="D158" s="95" t="e">
        <f>VLOOKUP(A158,BASE!$A$4:$D$334,4)</f>
        <v>#N/A</v>
      </c>
      <c r="E158" s="96"/>
      <c r="F158" s="69"/>
      <c r="G158" s="69" t="e">
        <f>VLOOKUP(F158,'identifiants entrees'!A:B,2)</f>
        <v>#N/A</v>
      </c>
    </row>
    <row r="159" spans="1:7" x14ac:dyDescent="0.25">
      <c r="A159" s="93"/>
      <c r="B159" s="93" t="e">
        <f>VLOOKUP(A159,BASE!$A$4:$B$334,2)</f>
        <v>#N/A</v>
      </c>
      <c r="C159" s="69"/>
      <c r="D159" s="95" t="e">
        <f>VLOOKUP(A159,BASE!$A$4:$D$334,4)</f>
        <v>#N/A</v>
      </c>
      <c r="E159" s="96"/>
      <c r="F159" s="69"/>
      <c r="G159" s="69" t="e">
        <f>VLOOKUP(F159,'identifiants entrees'!A:B,2)</f>
        <v>#N/A</v>
      </c>
    </row>
    <row r="160" spans="1:7" x14ac:dyDescent="0.25">
      <c r="A160" s="93"/>
      <c r="B160" s="93" t="e">
        <f>VLOOKUP(A160,BASE!$A$4:$B$334,2)</f>
        <v>#N/A</v>
      </c>
      <c r="C160" s="69"/>
      <c r="D160" s="95" t="e">
        <f>VLOOKUP(A160,BASE!$A$4:$D$334,4)</f>
        <v>#N/A</v>
      </c>
      <c r="E160" s="96"/>
      <c r="F160" s="69"/>
      <c r="G160" s="69" t="e">
        <f>VLOOKUP(F160,'identifiants entrees'!A:B,2)</f>
        <v>#N/A</v>
      </c>
    </row>
    <row r="161" spans="1:7" x14ac:dyDescent="0.25">
      <c r="A161" s="93"/>
      <c r="B161" s="93" t="e">
        <f>VLOOKUP(A161,BASE!$A$4:$B$334,2)</f>
        <v>#N/A</v>
      </c>
      <c r="C161" s="69"/>
      <c r="D161" s="95" t="e">
        <f>VLOOKUP(A161,BASE!$A$4:$D$334,4)</f>
        <v>#N/A</v>
      </c>
      <c r="E161" s="96"/>
      <c r="F161" s="69"/>
      <c r="G161" s="69" t="e">
        <f>VLOOKUP(F161,'identifiants entrees'!A:B,2)</f>
        <v>#N/A</v>
      </c>
    </row>
    <row r="162" spans="1:7" x14ac:dyDescent="0.25">
      <c r="A162" s="93"/>
      <c r="B162" s="93" t="e">
        <f>VLOOKUP(A162,BASE!$A$4:$B$334,2)</f>
        <v>#N/A</v>
      </c>
      <c r="C162" s="69"/>
      <c r="D162" s="95" t="e">
        <f>VLOOKUP(A162,BASE!$A$4:$D$334,4)</f>
        <v>#N/A</v>
      </c>
      <c r="E162" s="96"/>
      <c r="F162" s="69"/>
      <c r="G162" s="69" t="e">
        <f>VLOOKUP(F162,'identifiants entrees'!A:B,2)</f>
        <v>#N/A</v>
      </c>
    </row>
    <row r="163" spans="1:7" x14ac:dyDescent="0.25">
      <c r="A163" s="93"/>
      <c r="B163" s="93" t="e">
        <f>VLOOKUP(A163,BASE!$A$4:$B$334,2)</f>
        <v>#N/A</v>
      </c>
      <c r="C163" s="69"/>
      <c r="D163" s="95" t="e">
        <f>VLOOKUP(A163,BASE!$A$4:$D$334,4)</f>
        <v>#N/A</v>
      </c>
      <c r="E163" s="96"/>
      <c r="F163" s="69"/>
      <c r="G163" s="69" t="e">
        <f>VLOOKUP(F163,'identifiants entrees'!A:B,2)</f>
        <v>#N/A</v>
      </c>
    </row>
    <row r="164" spans="1:7" x14ac:dyDescent="0.25">
      <c r="A164" s="93"/>
      <c r="B164" s="93" t="e">
        <f>VLOOKUP(A164,BASE!$A$4:$B$334,2)</f>
        <v>#N/A</v>
      </c>
      <c r="C164" s="69"/>
      <c r="D164" s="95" t="e">
        <f>VLOOKUP(A164,BASE!$A$4:$D$334,4)</f>
        <v>#N/A</v>
      </c>
      <c r="E164" s="96"/>
      <c r="F164" s="69"/>
      <c r="G164" s="69" t="e">
        <f>VLOOKUP(F164,'identifiants entrees'!A:B,2)</f>
        <v>#N/A</v>
      </c>
    </row>
    <row r="165" spans="1:7" x14ac:dyDescent="0.25">
      <c r="A165" s="93"/>
      <c r="B165" s="93" t="e">
        <f>VLOOKUP(A165,BASE!$A$4:$B$334,2)</f>
        <v>#N/A</v>
      </c>
      <c r="C165" s="69"/>
      <c r="D165" s="95" t="e">
        <f>VLOOKUP(A165,BASE!$A$4:$D$334,4)</f>
        <v>#N/A</v>
      </c>
      <c r="E165" s="96"/>
      <c r="F165" s="69"/>
      <c r="G165" s="69" t="e">
        <f>VLOOKUP(F165,'identifiants entrees'!A:B,2)</f>
        <v>#N/A</v>
      </c>
    </row>
    <row r="166" spans="1:7" x14ac:dyDescent="0.25">
      <c r="A166" s="93"/>
      <c r="B166" s="93" t="e">
        <f>VLOOKUP(A166,BASE!$A$4:$B$334,2)</f>
        <v>#N/A</v>
      </c>
      <c r="C166" s="69"/>
      <c r="D166" s="95" t="e">
        <f>VLOOKUP(A166,BASE!$A$4:$D$334,4)</f>
        <v>#N/A</v>
      </c>
      <c r="E166" s="96"/>
      <c r="F166" s="69"/>
      <c r="G166" s="69" t="e">
        <f>VLOOKUP(F166,'identifiants entrees'!A:B,2)</f>
        <v>#N/A</v>
      </c>
    </row>
    <row r="167" spans="1:7" x14ac:dyDescent="0.25">
      <c r="A167" s="93"/>
      <c r="B167" s="93" t="e">
        <f>VLOOKUP(A167,BASE!$A$4:$B$334,2)</f>
        <v>#N/A</v>
      </c>
      <c r="C167" s="69"/>
      <c r="D167" s="95" t="e">
        <f>VLOOKUP(A167,BASE!$A$4:$D$334,4)</f>
        <v>#N/A</v>
      </c>
      <c r="E167" s="96"/>
      <c r="F167" s="69"/>
      <c r="G167" s="69" t="e">
        <f>VLOOKUP(F167,'identifiants entrees'!A:B,2)</f>
        <v>#N/A</v>
      </c>
    </row>
    <row r="168" spans="1:7" x14ac:dyDescent="0.25">
      <c r="A168" s="93"/>
      <c r="B168" s="93" t="e">
        <f>VLOOKUP(A168,BASE!$A$4:$B$334,2)</f>
        <v>#N/A</v>
      </c>
      <c r="C168" s="69"/>
      <c r="D168" s="95" t="e">
        <f>VLOOKUP(A168,BASE!$A$4:$D$334,4)</f>
        <v>#N/A</v>
      </c>
      <c r="E168" s="96"/>
      <c r="F168" s="69"/>
      <c r="G168" s="69" t="e">
        <f>VLOOKUP(F168,'identifiants entrees'!A:B,2)</f>
        <v>#N/A</v>
      </c>
    </row>
    <row r="169" spans="1:7" x14ac:dyDescent="0.25">
      <c r="A169" s="93"/>
      <c r="B169" s="93" t="e">
        <f>VLOOKUP(A169,BASE!$A$4:$B$334,2)</f>
        <v>#N/A</v>
      </c>
      <c r="C169" s="69"/>
      <c r="D169" s="95" t="e">
        <f>VLOOKUP(A169,BASE!$A$4:$D$334,4)</f>
        <v>#N/A</v>
      </c>
      <c r="E169" s="96"/>
      <c r="F169" s="69"/>
      <c r="G169" s="69" t="e">
        <f>VLOOKUP(F169,'identifiants entrees'!A:B,2)</f>
        <v>#N/A</v>
      </c>
    </row>
    <row r="170" spans="1:7" x14ac:dyDescent="0.25">
      <c r="A170" s="93"/>
      <c r="B170" s="93" t="e">
        <f>VLOOKUP(A170,BASE!$A$4:$B$334,2)</f>
        <v>#N/A</v>
      </c>
      <c r="C170" s="69"/>
      <c r="D170" s="95" t="e">
        <f>VLOOKUP(A170,BASE!$A$4:$D$334,4)</f>
        <v>#N/A</v>
      </c>
      <c r="E170" s="96"/>
      <c r="F170" s="69"/>
      <c r="G170" s="69" t="e">
        <f>VLOOKUP(F170,'identifiants entrees'!A:B,2)</f>
        <v>#N/A</v>
      </c>
    </row>
    <row r="171" spans="1:7" x14ac:dyDescent="0.25">
      <c r="A171" s="93"/>
      <c r="B171" s="93" t="e">
        <f>VLOOKUP(A171,BASE!$A$4:$B$334,2)</f>
        <v>#N/A</v>
      </c>
      <c r="C171" s="69"/>
      <c r="D171" s="95" t="e">
        <f>VLOOKUP(A171,BASE!$A$4:$D$334,4)</f>
        <v>#N/A</v>
      </c>
      <c r="E171" s="96"/>
      <c r="F171" s="69"/>
      <c r="G171" s="69" t="e">
        <f>VLOOKUP(F171,'identifiants entrees'!A:B,2)</f>
        <v>#N/A</v>
      </c>
    </row>
    <row r="172" spans="1:7" x14ac:dyDescent="0.25">
      <c r="A172" s="93"/>
      <c r="B172" s="93" t="e">
        <f>VLOOKUP(A172,BASE!$A$4:$B$334,2)</f>
        <v>#N/A</v>
      </c>
      <c r="C172" s="69"/>
      <c r="D172" s="95" t="e">
        <f>VLOOKUP(A172,BASE!$A$4:$D$334,4)</f>
        <v>#N/A</v>
      </c>
      <c r="E172" s="96"/>
      <c r="F172" s="69"/>
      <c r="G172" s="69" t="e">
        <f>VLOOKUP(F172,'identifiants entrees'!A:B,2)</f>
        <v>#N/A</v>
      </c>
    </row>
    <row r="173" spans="1:7" x14ac:dyDescent="0.25">
      <c r="A173" s="93"/>
      <c r="B173" s="93" t="e">
        <f>VLOOKUP(A173,BASE!$A$4:$B$334,2)</f>
        <v>#N/A</v>
      </c>
      <c r="C173" s="69"/>
      <c r="D173" s="95" t="e">
        <f>VLOOKUP(A173,BASE!$A$4:$D$334,4)</f>
        <v>#N/A</v>
      </c>
      <c r="E173" s="96"/>
      <c r="F173" s="69"/>
      <c r="G173" s="69" t="e">
        <f>VLOOKUP(F173,'identifiants entrees'!A:B,2)</f>
        <v>#N/A</v>
      </c>
    </row>
    <row r="174" spans="1:7" x14ac:dyDescent="0.25">
      <c r="A174" s="93"/>
      <c r="B174" s="93" t="e">
        <f>VLOOKUP(A174,BASE!$A$4:$B$334,2)</f>
        <v>#N/A</v>
      </c>
      <c r="C174" s="69"/>
      <c r="D174" s="95" t="e">
        <f>VLOOKUP(A174,BASE!$A$4:$D$334,4)</f>
        <v>#N/A</v>
      </c>
      <c r="E174" s="96"/>
      <c r="F174" s="69"/>
      <c r="G174" s="69" t="e">
        <f>VLOOKUP(F174,'identifiants entrees'!A:B,2)</f>
        <v>#N/A</v>
      </c>
    </row>
    <row r="175" spans="1:7" x14ac:dyDescent="0.25">
      <c r="A175" s="93"/>
      <c r="B175" s="93" t="e">
        <f>VLOOKUP(A175,BASE!$A$4:$B$334,2)</f>
        <v>#N/A</v>
      </c>
      <c r="C175" s="69"/>
      <c r="D175" s="95" t="e">
        <f>VLOOKUP(A175,BASE!$A$4:$D$334,4)</f>
        <v>#N/A</v>
      </c>
      <c r="E175" s="96"/>
      <c r="F175" s="69"/>
      <c r="G175" s="69" t="e">
        <f>VLOOKUP(F175,'identifiants entrees'!A:B,2)</f>
        <v>#N/A</v>
      </c>
    </row>
    <row r="176" spans="1:7" x14ac:dyDescent="0.25">
      <c r="A176" s="93"/>
      <c r="B176" s="93" t="e">
        <f>VLOOKUP(A176,BASE!$A$4:$B$334,2)</f>
        <v>#N/A</v>
      </c>
      <c r="C176" s="69"/>
      <c r="D176" s="95" t="e">
        <f>VLOOKUP(A176,BASE!$A$4:$D$334,4)</f>
        <v>#N/A</v>
      </c>
      <c r="E176" s="96"/>
      <c r="F176" s="69"/>
      <c r="G176" s="69" t="e">
        <f>VLOOKUP(F176,'identifiants entrees'!A:B,2)</f>
        <v>#N/A</v>
      </c>
    </row>
    <row r="177" spans="1:7" x14ac:dyDescent="0.25">
      <c r="A177" s="93"/>
      <c r="B177" s="93" t="e">
        <f>VLOOKUP(A177,BASE!$A$4:$B$334,2)</f>
        <v>#N/A</v>
      </c>
      <c r="C177" s="69"/>
      <c r="D177" s="95" t="e">
        <f>VLOOKUP(A177,BASE!$A$4:$D$334,4)</f>
        <v>#N/A</v>
      </c>
      <c r="E177" s="96"/>
      <c r="F177" s="69"/>
      <c r="G177" s="69" t="e">
        <f>VLOOKUP(F177,'identifiants entrees'!A:B,2)</f>
        <v>#N/A</v>
      </c>
    </row>
    <row r="178" spans="1:7" x14ac:dyDescent="0.25">
      <c r="A178" s="93"/>
      <c r="B178" s="93" t="e">
        <f>VLOOKUP(A178,BASE!$A$4:$B$334,2)</f>
        <v>#N/A</v>
      </c>
      <c r="C178" s="69"/>
      <c r="D178" s="95" t="e">
        <f>VLOOKUP(A178,BASE!$A$4:$D$334,4)</f>
        <v>#N/A</v>
      </c>
      <c r="E178" s="96"/>
      <c r="F178" s="69"/>
      <c r="G178" s="69" t="e">
        <f>VLOOKUP(F178,'identifiants entrees'!A:B,2)</f>
        <v>#N/A</v>
      </c>
    </row>
    <row r="179" spans="1:7" x14ac:dyDescent="0.25">
      <c r="A179" s="93"/>
      <c r="B179" s="93" t="e">
        <f>VLOOKUP(A179,BASE!$A$4:$B$334,2)</f>
        <v>#N/A</v>
      </c>
      <c r="C179" s="69"/>
      <c r="D179" s="95" t="e">
        <f>VLOOKUP(A179,BASE!$A$4:$D$334,4)</f>
        <v>#N/A</v>
      </c>
      <c r="E179" s="96"/>
      <c r="F179" s="69"/>
      <c r="G179" s="69" t="e">
        <f>VLOOKUP(F179,'identifiants entrees'!A:B,2)</f>
        <v>#N/A</v>
      </c>
    </row>
    <row r="180" spans="1:7" x14ac:dyDescent="0.25">
      <c r="A180" s="93"/>
      <c r="B180" s="93" t="e">
        <f>VLOOKUP(A180,BASE!$A$4:$B$334,2)</f>
        <v>#N/A</v>
      </c>
      <c r="C180" s="69"/>
      <c r="D180" s="95" t="e">
        <f>VLOOKUP(A180,BASE!$A$4:$D$334,4)</f>
        <v>#N/A</v>
      </c>
      <c r="E180" s="96"/>
      <c r="F180" s="69"/>
      <c r="G180" s="69" t="e">
        <f>VLOOKUP(F180,'identifiants entrees'!A:B,2)</f>
        <v>#N/A</v>
      </c>
    </row>
    <row r="181" spans="1:7" x14ac:dyDescent="0.25">
      <c r="A181" s="93"/>
      <c r="B181" s="93" t="e">
        <f>VLOOKUP(A181,BASE!$A$4:$B$334,2)</f>
        <v>#N/A</v>
      </c>
      <c r="C181" s="69"/>
      <c r="D181" s="95" t="e">
        <f>VLOOKUP(A181,BASE!$A$4:$D$334,4)</f>
        <v>#N/A</v>
      </c>
      <c r="E181" s="96"/>
      <c r="F181" s="69"/>
      <c r="G181" s="69" t="e">
        <f>VLOOKUP(F181,'identifiants entrees'!A:B,2)</f>
        <v>#N/A</v>
      </c>
    </row>
    <row r="182" spans="1:7" x14ac:dyDescent="0.25">
      <c r="A182" s="93"/>
      <c r="B182" s="93" t="e">
        <f>VLOOKUP(A182,BASE!$A$4:$B$334,2)</f>
        <v>#N/A</v>
      </c>
      <c r="C182" s="69"/>
      <c r="D182" s="95" t="e">
        <f>VLOOKUP(A182,BASE!$A$4:$D$334,4)</f>
        <v>#N/A</v>
      </c>
      <c r="E182" s="96"/>
      <c r="F182" s="69"/>
      <c r="G182" s="69" t="e">
        <f>VLOOKUP(F182,'identifiants entrees'!A:B,2)</f>
        <v>#N/A</v>
      </c>
    </row>
    <row r="183" spans="1:7" x14ac:dyDescent="0.25">
      <c r="A183" s="93"/>
      <c r="B183" s="93" t="e">
        <f>VLOOKUP(A183,BASE!$A$4:$B$334,2)</f>
        <v>#N/A</v>
      </c>
      <c r="C183" s="69"/>
      <c r="D183" s="95" t="e">
        <f>VLOOKUP(A183,BASE!$A$4:$D$334,4)</f>
        <v>#N/A</v>
      </c>
      <c r="E183" s="96"/>
      <c r="F183" s="69"/>
      <c r="G183" s="69" t="e">
        <f>VLOOKUP(F183,'identifiants entrees'!A:B,2)</f>
        <v>#N/A</v>
      </c>
    </row>
    <row r="184" spans="1:7" x14ac:dyDescent="0.25">
      <c r="A184" s="93"/>
      <c r="B184" s="93" t="e">
        <f>VLOOKUP(A184,BASE!$A$4:$B$334,2)</f>
        <v>#N/A</v>
      </c>
      <c r="C184" s="69"/>
      <c r="D184" s="95" t="e">
        <f>VLOOKUP(A184,BASE!$A$4:$D$334,4)</f>
        <v>#N/A</v>
      </c>
      <c r="E184" s="96"/>
      <c r="F184" s="69"/>
      <c r="G184" s="69" t="e">
        <f>VLOOKUP(F184,'identifiants entrees'!A:B,2)</f>
        <v>#N/A</v>
      </c>
    </row>
    <row r="185" spans="1:7" x14ac:dyDescent="0.25">
      <c r="A185" s="93"/>
      <c r="B185" s="93" t="e">
        <f>VLOOKUP(A185,BASE!$A$4:$B$334,2)</f>
        <v>#N/A</v>
      </c>
      <c r="C185" s="69"/>
      <c r="D185" s="95" t="e">
        <f>VLOOKUP(A185,BASE!$A$4:$D$334,4)</f>
        <v>#N/A</v>
      </c>
      <c r="E185" s="96"/>
      <c r="F185" s="69"/>
      <c r="G185" s="69" t="e">
        <f>VLOOKUP(F185,'identifiants entrees'!A:B,2)</f>
        <v>#N/A</v>
      </c>
    </row>
    <row r="186" spans="1:7" x14ac:dyDescent="0.25">
      <c r="A186" s="93"/>
      <c r="B186" s="93" t="e">
        <f>VLOOKUP(A186,BASE!$A$4:$B$334,2)</f>
        <v>#N/A</v>
      </c>
      <c r="C186" s="69"/>
      <c r="D186" s="95" t="e">
        <f>VLOOKUP(A186,BASE!$A$4:$D$334,4)</f>
        <v>#N/A</v>
      </c>
      <c r="E186" s="96"/>
      <c r="F186" s="69"/>
      <c r="G186" s="69" t="e">
        <f>VLOOKUP(F186,'identifiants entrees'!A:B,2)</f>
        <v>#N/A</v>
      </c>
    </row>
    <row r="187" spans="1:7" x14ac:dyDescent="0.25">
      <c r="A187" s="93"/>
      <c r="B187" s="93" t="e">
        <f>VLOOKUP(A187,BASE!$A$4:$B$334,2)</f>
        <v>#N/A</v>
      </c>
      <c r="C187" s="69"/>
      <c r="D187" s="95" t="e">
        <f>VLOOKUP(A187,BASE!$A$4:$D$334,4)</f>
        <v>#N/A</v>
      </c>
      <c r="E187" s="96"/>
      <c r="F187" s="69"/>
      <c r="G187" s="69" t="e">
        <f>VLOOKUP(F187,'identifiants entrees'!A:B,2)</f>
        <v>#N/A</v>
      </c>
    </row>
    <row r="188" spans="1:7" x14ac:dyDescent="0.25">
      <c r="A188" s="93"/>
      <c r="B188" s="93" t="e">
        <f>VLOOKUP(A188,BASE!$A$4:$B$334,2)</f>
        <v>#N/A</v>
      </c>
      <c r="C188" s="69"/>
      <c r="D188" s="95" t="e">
        <f>VLOOKUP(A188,BASE!$A$4:$D$334,4)</f>
        <v>#N/A</v>
      </c>
      <c r="E188" s="96"/>
      <c r="F188" s="69"/>
      <c r="G188" s="69" t="e">
        <f>VLOOKUP(F188,'identifiants entrees'!A:B,2)</f>
        <v>#N/A</v>
      </c>
    </row>
    <row r="189" spans="1:7" x14ac:dyDescent="0.25">
      <c r="A189" s="93"/>
      <c r="B189" s="93" t="e">
        <f>VLOOKUP(A189,BASE!$A$4:$B$334,2)</f>
        <v>#N/A</v>
      </c>
      <c r="C189" s="69"/>
      <c r="D189" s="95" t="e">
        <f>VLOOKUP(A189,BASE!$A$4:$D$334,4)</f>
        <v>#N/A</v>
      </c>
      <c r="E189" s="96"/>
      <c r="F189" s="69"/>
      <c r="G189" s="69" t="e">
        <f>VLOOKUP(F189,'identifiants entrees'!A:B,2)</f>
        <v>#N/A</v>
      </c>
    </row>
    <row r="190" spans="1:7" x14ac:dyDescent="0.25">
      <c r="A190" s="93"/>
      <c r="B190" s="93" t="e">
        <f>VLOOKUP(A190,BASE!$A$4:$B$334,2)</f>
        <v>#N/A</v>
      </c>
      <c r="C190" s="69"/>
      <c r="D190" s="95" t="e">
        <f>VLOOKUP(A190,BASE!$A$4:$D$334,4)</f>
        <v>#N/A</v>
      </c>
      <c r="E190" s="96"/>
      <c r="F190" s="69"/>
      <c r="G190" s="69" t="e">
        <f>VLOOKUP(F190,'identifiants entrees'!A:B,2)</f>
        <v>#N/A</v>
      </c>
    </row>
    <row r="191" spans="1:7" x14ac:dyDescent="0.25">
      <c r="A191" s="93"/>
      <c r="B191" s="93" t="e">
        <f>VLOOKUP(A191,BASE!$A$4:$B$334,2)</f>
        <v>#N/A</v>
      </c>
      <c r="C191" s="69"/>
      <c r="D191" s="95" t="e">
        <f>VLOOKUP(A191,BASE!$A$4:$D$334,4)</f>
        <v>#N/A</v>
      </c>
      <c r="E191" s="96"/>
      <c r="F191" s="69"/>
      <c r="G191" s="69" t="e">
        <f>VLOOKUP(F191,'identifiants entrees'!A:B,2)</f>
        <v>#N/A</v>
      </c>
    </row>
    <row r="192" spans="1:7" x14ac:dyDescent="0.25">
      <c r="A192" s="93"/>
      <c r="B192" s="93" t="e">
        <f>VLOOKUP(A192,BASE!$A$4:$B$334,2)</f>
        <v>#N/A</v>
      </c>
      <c r="C192" s="69"/>
      <c r="D192" s="95" t="e">
        <f>VLOOKUP(A192,BASE!$A$4:$D$334,4)</f>
        <v>#N/A</v>
      </c>
      <c r="E192" s="96"/>
      <c r="F192" s="69"/>
      <c r="G192" s="69" t="e">
        <f>VLOOKUP(F192,'identifiants entrees'!A:B,2)</f>
        <v>#N/A</v>
      </c>
    </row>
    <row r="193" spans="1:7" x14ac:dyDescent="0.25">
      <c r="A193" s="93"/>
      <c r="B193" s="93" t="e">
        <f>VLOOKUP(A193,BASE!$A$4:$B$334,2)</f>
        <v>#N/A</v>
      </c>
      <c r="C193" s="69"/>
      <c r="D193" s="95" t="e">
        <f>VLOOKUP(A193,BASE!$A$4:$D$334,4)</f>
        <v>#N/A</v>
      </c>
      <c r="E193" s="96"/>
      <c r="F193" s="69"/>
      <c r="G193" s="69" t="e">
        <f>VLOOKUP(F193,'identifiants entrees'!A:B,2)</f>
        <v>#N/A</v>
      </c>
    </row>
    <row r="194" spans="1:7" x14ac:dyDescent="0.25">
      <c r="A194" s="93"/>
      <c r="B194" s="93" t="e">
        <f>VLOOKUP(A194,BASE!$A$4:$B$334,2)</f>
        <v>#N/A</v>
      </c>
      <c r="C194" s="69"/>
      <c r="D194" s="95" t="e">
        <f>VLOOKUP(A194,BASE!$A$4:$D$334,4)</f>
        <v>#N/A</v>
      </c>
      <c r="E194" s="96"/>
      <c r="F194" s="69"/>
      <c r="G194" s="69" t="e">
        <f>VLOOKUP(F194,'identifiants entrees'!A:B,2)</f>
        <v>#N/A</v>
      </c>
    </row>
    <row r="195" spans="1:7" x14ac:dyDescent="0.25">
      <c r="A195" s="93"/>
      <c r="B195" s="93" t="e">
        <f>VLOOKUP(A195,BASE!$A$4:$B$334,2)</f>
        <v>#N/A</v>
      </c>
      <c r="C195" s="69"/>
      <c r="D195" s="95" t="e">
        <f>VLOOKUP(A195,BASE!$A$4:$D$334,4)</f>
        <v>#N/A</v>
      </c>
      <c r="E195" s="96"/>
      <c r="F195" s="69"/>
      <c r="G195" s="69" t="e">
        <f>VLOOKUP(F195,'identifiants entrees'!A:B,2)</f>
        <v>#N/A</v>
      </c>
    </row>
    <row r="196" spans="1:7" x14ac:dyDescent="0.25">
      <c r="A196" s="93"/>
      <c r="B196" s="93" t="e">
        <f>VLOOKUP(A196,BASE!$A$4:$B$334,2)</f>
        <v>#N/A</v>
      </c>
      <c r="C196" s="69"/>
      <c r="D196" s="95" t="e">
        <f>VLOOKUP(A196,BASE!$A$4:$D$334,4)</f>
        <v>#N/A</v>
      </c>
      <c r="E196" s="96"/>
      <c r="F196" s="69"/>
      <c r="G196" s="69" t="e">
        <f>VLOOKUP(F196,'identifiants entrees'!A:B,2)</f>
        <v>#N/A</v>
      </c>
    </row>
    <row r="197" spans="1:7" x14ac:dyDescent="0.25">
      <c r="A197" s="93"/>
      <c r="B197" s="93" t="e">
        <f>VLOOKUP(A197,BASE!$A$4:$B$334,2)</f>
        <v>#N/A</v>
      </c>
      <c r="C197" s="69"/>
      <c r="D197" s="95" t="e">
        <f>VLOOKUP(A197,BASE!$A$4:$D$334,4)</f>
        <v>#N/A</v>
      </c>
      <c r="E197" s="96"/>
      <c r="F197" s="69"/>
      <c r="G197" s="69" t="e">
        <f>VLOOKUP(F197,'identifiants entrees'!A:B,2)</f>
        <v>#N/A</v>
      </c>
    </row>
    <row r="198" spans="1:7" x14ac:dyDescent="0.25">
      <c r="A198" s="93"/>
      <c r="B198" s="93" t="e">
        <f>VLOOKUP(A198,BASE!$A$4:$B$334,2)</f>
        <v>#N/A</v>
      </c>
      <c r="C198" s="69"/>
      <c r="D198" s="95" t="e">
        <f>VLOOKUP(A198,BASE!$A$4:$D$334,4)</f>
        <v>#N/A</v>
      </c>
      <c r="E198" s="96"/>
      <c r="F198" s="69"/>
      <c r="G198" s="69" t="e">
        <f>VLOOKUP(F198,'identifiants entrees'!A:B,2)</f>
        <v>#N/A</v>
      </c>
    </row>
    <row r="199" spans="1:7" x14ac:dyDescent="0.25">
      <c r="A199" s="93"/>
      <c r="B199" s="93" t="e">
        <f>VLOOKUP(A199,BASE!$A$4:$B$334,2)</f>
        <v>#N/A</v>
      </c>
      <c r="C199" s="69"/>
      <c r="D199" s="95" t="e">
        <f>VLOOKUP(A199,BASE!$A$4:$D$334,4)</f>
        <v>#N/A</v>
      </c>
      <c r="E199" s="96"/>
      <c r="F199" s="69"/>
      <c r="G199" s="69" t="e">
        <f>VLOOKUP(F199,'identifiants entrees'!A:B,2)</f>
        <v>#N/A</v>
      </c>
    </row>
    <row r="200" spans="1:7" x14ac:dyDescent="0.25">
      <c r="A200" s="93"/>
      <c r="B200" s="93" t="e">
        <f>VLOOKUP(A200,BASE!$A$4:$B$334,2)</f>
        <v>#N/A</v>
      </c>
      <c r="C200" s="69"/>
      <c r="D200" s="95" t="e">
        <f>VLOOKUP(A200,BASE!$A$4:$D$334,4)</f>
        <v>#N/A</v>
      </c>
      <c r="E200" s="96"/>
      <c r="F200" s="69"/>
      <c r="G200" s="69" t="e">
        <f>VLOOKUP(F200,'identifiants entrees'!A:B,2)</f>
        <v>#N/A</v>
      </c>
    </row>
    <row r="201" spans="1:7" x14ac:dyDescent="0.25">
      <c r="A201" s="93"/>
      <c r="B201" s="93" t="e">
        <f>VLOOKUP(A201,BASE!$A$4:$B$334,2)</f>
        <v>#N/A</v>
      </c>
      <c r="C201" s="69"/>
      <c r="D201" s="95" t="e">
        <f>VLOOKUP(A201,BASE!$A$4:$D$334,4)</f>
        <v>#N/A</v>
      </c>
      <c r="E201" s="96"/>
      <c r="F201" s="69"/>
      <c r="G201" s="69" t="e">
        <f>VLOOKUP(F201,'identifiants entrees'!A:B,2)</f>
        <v>#N/A</v>
      </c>
    </row>
    <row r="202" spans="1:7" x14ac:dyDescent="0.25">
      <c r="A202" s="93"/>
      <c r="B202" s="93" t="e">
        <f>VLOOKUP(A202,BASE!$A$4:$B$334,2)</f>
        <v>#N/A</v>
      </c>
      <c r="C202" s="69"/>
      <c r="D202" s="95" t="e">
        <f>VLOOKUP(A202,BASE!$A$4:$D$334,4)</f>
        <v>#N/A</v>
      </c>
      <c r="E202" s="96"/>
      <c r="F202" s="69"/>
      <c r="G202" s="69" t="e">
        <f>VLOOKUP(F202,'identifiants entrees'!A:B,2)</f>
        <v>#N/A</v>
      </c>
    </row>
    <row r="203" spans="1:7" x14ac:dyDescent="0.25">
      <c r="A203" s="93"/>
      <c r="B203" s="93" t="e">
        <f>VLOOKUP(A203,BASE!$A$4:$B$334,2)</f>
        <v>#N/A</v>
      </c>
      <c r="C203" s="69"/>
      <c r="D203" s="95" t="e">
        <f>VLOOKUP(A203,BASE!$A$4:$D$334,4)</f>
        <v>#N/A</v>
      </c>
      <c r="E203" s="96"/>
      <c r="F203" s="69"/>
      <c r="G203" s="69" t="e">
        <f>VLOOKUP(F203,'identifiants entrees'!A:B,2)</f>
        <v>#N/A</v>
      </c>
    </row>
    <row r="204" spans="1:7" x14ac:dyDescent="0.25">
      <c r="A204" s="93"/>
      <c r="B204" s="93" t="e">
        <f>VLOOKUP(A204,BASE!$A$4:$B$334,2)</f>
        <v>#N/A</v>
      </c>
      <c r="C204" s="69"/>
      <c r="D204" s="95" t="e">
        <f>VLOOKUP(A204,BASE!$A$4:$D$334,4)</f>
        <v>#N/A</v>
      </c>
      <c r="E204" s="96"/>
      <c r="F204" s="69"/>
      <c r="G204" s="69" t="e">
        <f>VLOOKUP(F204,'identifiants entrees'!A:B,2)</f>
        <v>#N/A</v>
      </c>
    </row>
    <row r="205" spans="1:7" x14ac:dyDescent="0.25">
      <c r="A205" s="93"/>
      <c r="B205" s="93" t="e">
        <f>VLOOKUP(A205,BASE!$A$4:$B$334,2)</f>
        <v>#N/A</v>
      </c>
      <c r="C205" s="69"/>
      <c r="D205" s="95" t="e">
        <f>VLOOKUP(A205,BASE!$A$4:$D$334,4)</f>
        <v>#N/A</v>
      </c>
      <c r="E205" s="96"/>
      <c r="F205" s="69"/>
      <c r="G205" s="69" t="e">
        <f>VLOOKUP(F205,'identifiants entrees'!A:B,2)</f>
        <v>#N/A</v>
      </c>
    </row>
    <row r="206" spans="1:7" x14ac:dyDescent="0.25">
      <c r="A206" s="93"/>
      <c r="B206" s="93" t="e">
        <f>VLOOKUP(A206,BASE!$A$4:$B$334,2)</f>
        <v>#N/A</v>
      </c>
      <c r="C206" s="69"/>
      <c r="D206" s="95" t="e">
        <f>VLOOKUP(A206,BASE!$A$4:$D$334,4)</f>
        <v>#N/A</v>
      </c>
      <c r="E206" s="96"/>
      <c r="F206" s="69"/>
      <c r="G206" s="69" t="e">
        <f>VLOOKUP(F206,'identifiants entrees'!A:B,2)</f>
        <v>#N/A</v>
      </c>
    </row>
    <row r="207" spans="1:7" x14ac:dyDescent="0.25">
      <c r="A207" s="93"/>
      <c r="B207" s="93" t="e">
        <f>VLOOKUP(A207,BASE!$A$4:$B$334,2)</f>
        <v>#N/A</v>
      </c>
      <c r="C207" s="69"/>
      <c r="D207" s="95" t="e">
        <f>VLOOKUP(A207,BASE!$A$4:$D$334,4)</f>
        <v>#N/A</v>
      </c>
      <c r="E207" s="96"/>
      <c r="F207" s="69"/>
      <c r="G207" s="69" t="e">
        <f>VLOOKUP(F207,'identifiants entrees'!A:B,2)</f>
        <v>#N/A</v>
      </c>
    </row>
    <row r="208" spans="1:7" x14ac:dyDescent="0.25">
      <c r="A208" s="93"/>
      <c r="B208" s="93" t="e">
        <f>VLOOKUP(A208,BASE!$A$4:$B$334,2)</f>
        <v>#N/A</v>
      </c>
      <c r="C208" s="69"/>
      <c r="D208" s="95" t="e">
        <f>VLOOKUP(A208,BASE!$A$4:$D$334,4)</f>
        <v>#N/A</v>
      </c>
      <c r="E208" s="96"/>
      <c r="F208" s="69"/>
      <c r="G208" s="69" t="e">
        <f>VLOOKUP(F208,'identifiants entrees'!A:B,2)</f>
        <v>#N/A</v>
      </c>
    </row>
    <row r="209" spans="1:7" x14ac:dyDescent="0.25">
      <c r="A209" s="93"/>
      <c r="B209" s="93" t="e">
        <f>VLOOKUP(A209,BASE!$A$4:$B$334,2)</f>
        <v>#N/A</v>
      </c>
      <c r="C209" s="69"/>
      <c r="D209" s="95" t="e">
        <f>VLOOKUP(A209,BASE!$A$4:$D$334,4)</f>
        <v>#N/A</v>
      </c>
      <c r="E209" s="96"/>
      <c r="F209" s="69"/>
      <c r="G209" s="69" t="e">
        <f>VLOOKUP(F209,'identifiants entrees'!A:B,2)</f>
        <v>#N/A</v>
      </c>
    </row>
    <row r="210" spans="1:7" x14ac:dyDescent="0.25">
      <c r="A210" s="93"/>
      <c r="B210" s="93" t="e">
        <f>VLOOKUP(A210,BASE!$A$4:$B$334,2)</f>
        <v>#N/A</v>
      </c>
      <c r="C210" s="69"/>
      <c r="D210" s="95" t="e">
        <f>VLOOKUP(A210,BASE!$A$4:$D$334,4)</f>
        <v>#N/A</v>
      </c>
      <c r="E210" s="96"/>
      <c r="F210" s="69"/>
      <c r="G210" s="69" t="e">
        <f>VLOOKUP(F210,'identifiants entrees'!A:B,2)</f>
        <v>#N/A</v>
      </c>
    </row>
    <row r="211" spans="1:7" x14ac:dyDescent="0.25">
      <c r="A211" s="93"/>
      <c r="B211" s="93" t="e">
        <f>VLOOKUP(A211,BASE!$A$4:$B$334,2)</f>
        <v>#N/A</v>
      </c>
      <c r="C211" s="69"/>
      <c r="D211" s="95" t="e">
        <f>VLOOKUP(A211,BASE!$A$4:$D$334,4)</f>
        <v>#N/A</v>
      </c>
      <c r="E211" s="96"/>
      <c r="F211" s="69"/>
      <c r="G211" s="69" t="e">
        <f>VLOOKUP(F211,'identifiants entrees'!A:B,2)</f>
        <v>#N/A</v>
      </c>
    </row>
    <row r="212" spans="1:7" x14ac:dyDescent="0.25">
      <c r="A212" s="93"/>
      <c r="B212" s="93" t="e">
        <f>VLOOKUP(A212,BASE!$A$4:$B$334,2)</f>
        <v>#N/A</v>
      </c>
      <c r="C212" s="69"/>
      <c r="D212" s="95" t="e">
        <f>VLOOKUP(A212,BASE!$A$4:$D$334,4)</f>
        <v>#N/A</v>
      </c>
      <c r="E212" s="96"/>
      <c r="F212" s="69"/>
      <c r="G212" s="69" t="e">
        <f>VLOOKUP(F212,'identifiants entrees'!A:B,2)</f>
        <v>#N/A</v>
      </c>
    </row>
    <row r="213" spans="1:7" x14ac:dyDescent="0.25">
      <c r="A213" s="93"/>
      <c r="B213" s="93" t="e">
        <f>VLOOKUP(A213,BASE!$A$4:$B$334,2)</f>
        <v>#N/A</v>
      </c>
      <c r="C213" s="69"/>
      <c r="D213" s="95" t="e">
        <f>VLOOKUP(A213,BASE!$A$4:$D$334,4)</f>
        <v>#N/A</v>
      </c>
      <c r="E213" s="96"/>
      <c r="F213" s="69"/>
      <c r="G213" s="69" t="e">
        <f>VLOOKUP(F213,'identifiants entrees'!A:B,2)</f>
        <v>#N/A</v>
      </c>
    </row>
    <row r="214" spans="1:7" x14ac:dyDescent="0.25">
      <c r="A214" s="93"/>
      <c r="B214" s="93" t="e">
        <f>VLOOKUP(A214,BASE!$A$4:$B$334,2)</f>
        <v>#N/A</v>
      </c>
      <c r="C214" s="69"/>
      <c r="D214" s="95" t="e">
        <f>VLOOKUP(A214,BASE!$A$4:$D$334,4)</f>
        <v>#N/A</v>
      </c>
      <c r="E214" s="96"/>
      <c r="F214" s="69"/>
      <c r="G214" s="69" t="e">
        <f>VLOOKUP(F214,'identifiants entrees'!A:B,2)</f>
        <v>#N/A</v>
      </c>
    </row>
    <row r="215" spans="1:7" x14ac:dyDescent="0.25">
      <c r="A215" s="93"/>
      <c r="B215" s="93" t="e">
        <f>VLOOKUP(A215,BASE!$A$4:$B$334,2)</f>
        <v>#N/A</v>
      </c>
      <c r="C215" s="69"/>
      <c r="D215" s="95" t="e">
        <f>VLOOKUP(A215,BASE!$A$4:$D$334,4)</f>
        <v>#N/A</v>
      </c>
      <c r="E215" s="96"/>
      <c r="F215" s="69"/>
      <c r="G215" s="69" t="e">
        <f>VLOOKUP(F215,'identifiants entrees'!A:B,2)</f>
        <v>#N/A</v>
      </c>
    </row>
    <row r="216" spans="1:7" x14ac:dyDescent="0.25">
      <c r="A216" s="93"/>
      <c r="B216" s="93" t="e">
        <f>VLOOKUP(A216,BASE!$A$4:$B$334,2)</f>
        <v>#N/A</v>
      </c>
      <c r="C216" s="69"/>
      <c r="D216" s="95" t="e">
        <f>VLOOKUP(A216,BASE!$A$4:$D$334,4)</f>
        <v>#N/A</v>
      </c>
      <c r="E216" s="96"/>
      <c r="F216" s="69"/>
      <c r="G216" s="69" t="e">
        <f>VLOOKUP(F216,'identifiants entrees'!A:B,2)</f>
        <v>#N/A</v>
      </c>
    </row>
    <row r="217" spans="1:7" x14ac:dyDescent="0.25">
      <c r="A217" s="93"/>
      <c r="B217" s="93" t="e">
        <f>VLOOKUP(A217,BASE!$A$4:$B$334,2)</f>
        <v>#N/A</v>
      </c>
      <c r="C217" s="69"/>
      <c r="D217" s="95" t="e">
        <f>VLOOKUP(A217,BASE!$A$4:$D$334,4)</f>
        <v>#N/A</v>
      </c>
      <c r="E217" s="96"/>
      <c r="F217" s="69"/>
      <c r="G217" s="69" t="e">
        <f>VLOOKUP(F217,'identifiants entrees'!A:B,2)</f>
        <v>#N/A</v>
      </c>
    </row>
    <row r="218" spans="1:7" x14ac:dyDescent="0.25">
      <c r="A218" s="93"/>
      <c r="B218" s="93" t="e">
        <f>VLOOKUP(A218,BASE!$A$4:$B$334,2)</f>
        <v>#N/A</v>
      </c>
      <c r="C218" s="69"/>
      <c r="D218" s="95" t="e">
        <f>VLOOKUP(A218,BASE!$A$4:$D$334,4)</f>
        <v>#N/A</v>
      </c>
      <c r="E218" s="96"/>
      <c r="F218" s="69"/>
      <c r="G218" s="69" t="e">
        <f>VLOOKUP(F218,'identifiants entrees'!A:B,2)</f>
        <v>#N/A</v>
      </c>
    </row>
    <row r="219" spans="1:7" x14ac:dyDescent="0.25">
      <c r="A219" s="93"/>
      <c r="B219" s="93" t="e">
        <f>VLOOKUP(A219,BASE!$A$4:$B$334,2)</f>
        <v>#N/A</v>
      </c>
      <c r="C219" s="69"/>
      <c r="D219" s="95" t="e">
        <f>VLOOKUP(A219,BASE!$A$4:$D$334,4)</f>
        <v>#N/A</v>
      </c>
      <c r="E219" s="96"/>
      <c r="F219" s="69"/>
      <c r="G219" s="69" t="e">
        <f>VLOOKUP(F219,'identifiants entrees'!A:B,2)</f>
        <v>#N/A</v>
      </c>
    </row>
    <row r="220" spans="1:7" x14ac:dyDescent="0.25">
      <c r="A220" s="93"/>
      <c r="B220" s="93" t="e">
        <f>VLOOKUP(A220,BASE!$A$4:$B$334,2)</f>
        <v>#N/A</v>
      </c>
      <c r="C220" s="69"/>
      <c r="D220" s="95" t="e">
        <f>VLOOKUP(A220,BASE!$A$4:$D$334,4)</f>
        <v>#N/A</v>
      </c>
      <c r="E220" s="96"/>
      <c r="F220" s="69"/>
      <c r="G220" s="69" t="e">
        <f>VLOOKUP(F220,'identifiants entrees'!A:B,2)</f>
        <v>#N/A</v>
      </c>
    </row>
    <row r="221" spans="1:7" x14ac:dyDescent="0.25">
      <c r="A221" s="93"/>
      <c r="B221" s="93" t="e">
        <f>VLOOKUP(A221,BASE!$A$4:$B$334,2)</f>
        <v>#N/A</v>
      </c>
      <c r="C221" s="69"/>
      <c r="D221" s="95" t="e">
        <f>VLOOKUP(A221,BASE!$A$4:$D$334,4)</f>
        <v>#N/A</v>
      </c>
      <c r="E221" s="96"/>
      <c r="F221" s="69"/>
      <c r="G221" s="69" t="e">
        <f>VLOOKUP(F221,'identifiants entrees'!A:B,2)</f>
        <v>#N/A</v>
      </c>
    </row>
    <row r="222" spans="1:7" x14ac:dyDescent="0.25">
      <c r="A222" s="93"/>
      <c r="B222" s="93" t="e">
        <f>VLOOKUP(A222,BASE!$A$4:$B$334,2)</f>
        <v>#N/A</v>
      </c>
      <c r="C222" s="69"/>
      <c r="D222" s="95" t="e">
        <f>VLOOKUP(A222,BASE!$A$4:$D$334,4)</f>
        <v>#N/A</v>
      </c>
      <c r="E222" s="96"/>
      <c r="F222" s="69"/>
      <c r="G222" s="69" t="e">
        <f>VLOOKUP(F222,'identifiants entrees'!A:B,2)</f>
        <v>#N/A</v>
      </c>
    </row>
    <row r="223" spans="1:7" x14ac:dyDescent="0.25">
      <c r="A223" s="93"/>
      <c r="B223" s="93" t="e">
        <f>VLOOKUP(A223,BASE!$A$4:$B$334,2)</f>
        <v>#N/A</v>
      </c>
      <c r="C223" s="69"/>
      <c r="D223" s="95" t="e">
        <f>VLOOKUP(A223,BASE!$A$4:$D$334,4)</f>
        <v>#N/A</v>
      </c>
      <c r="E223" s="96"/>
      <c r="F223" s="69"/>
      <c r="G223" s="69" t="e">
        <f>VLOOKUP(F223,'identifiants entrees'!A:B,2)</f>
        <v>#N/A</v>
      </c>
    </row>
    <row r="224" spans="1:7" x14ac:dyDescent="0.25">
      <c r="A224" s="93"/>
      <c r="B224" s="93" t="e">
        <f>VLOOKUP(A224,BASE!$A$4:$B$334,2)</f>
        <v>#N/A</v>
      </c>
      <c r="C224" s="69"/>
      <c r="D224" s="95" t="e">
        <f>VLOOKUP(A224,BASE!$A$4:$D$334,4)</f>
        <v>#N/A</v>
      </c>
      <c r="E224" s="96"/>
      <c r="F224" s="69"/>
      <c r="G224" s="69" t="e">
        <f>VLOOKUP(F224,'identifiants entrees'!A:B,2)</f>
        <v>#N/A</v>
      </c>
    </row>
    <row r="225" spans="1:7" x14ac:dyDescent="0.25">
      <c r="A225" s="93"/>
      <c r="B225" s="93" t="e">
        <f>VLOOKUP(A225,BASE!$A$4:$B$334,2)</f>
        <v>#N/A</v>
      </c>
      <c r="C225" s="69"/>
      <c r="D225" s="95" t="e">
        <f>VLOOKUP(A225,BASE!$A$4:$D$334,4)</f>
        <v>#N/A</v>
      </c>
      <c r="E225" s="96"/>
      <c r="F225" s="69"/>
      <c r="G225" s="69" t="e">
        <f>VLOOKUP(F225,'identifiants entrees'!A:B,2)</f>
        <v>#N/A</v>
      </c>
    </row>
    <row r="226" spans="1:7" x14ac:dyDescent="0.25">
      <c r="A226" s="93"/>
      <c r="B226" s="93" t="e">
        <f>VLOOKUP(A226,BASE!$A$4:$B$334,2)</f>
        <v>#N/A</v>
      </c>
      <c r="C226" s="69"/>
      <c r="D226" s="95" t="e">
        <f>VLOOKUP(A226,BASE!$A$4:$D$334,4)</f>
        <v>#N/A</v>
      </c>
      <c r="E226" s="96"/>
      <c r="F226" s="69"/>
      <c r="G226" s="69" t="e">
        <f>VLOOKUP(F226,'identifiants entrees'!A:B,2)</f>
        <v>#N/A</v>
      </c>
    </row>
    <row r="227" spans="1:7" x14ac:dyDescent="0.25">
      <c r="A227" s="93"/>
      <c r="B227" s="93" t="e">
        <f>VLOOKUP(A227,BASE!$A$4:$B$334,2)</f>
        <v>#N/A</v>
      </c>
      <c r="C227" s="69"/>
      <c r="D227" s="95" t="e">
        <f>VLOOKUP(A227,BASE!$A$4:$D$334,4)</f>
        <v>#N/A</v>
      </c>
      <c r="E227" s="96"/>
      <c r="F227" s="69"/>
      <c r="G227" s="69" t="e">
        <f>VLOOKUP(F227,'identifiants entrees'!A:B,2)</f>
        <v>#N/A</v>
      </c>
    </row>
    <row r="228" spans="1:7" x14ac:dyDescent="0.25">
      <c r="A228" s="93"/>
      <c r="B228" s="93" t="e">
        <f>VLOOKUP(A228,BASE!$A$4:$B$334,2)</f>
        <v>#N/A</v>
      </c>
      <c r="C228" s="69"/>
      <c r="D228" s="95" t="e">
        <f>VLOOKUP(A228,BASE!$A$4:$D$334,4)</f>
        <v>#N/A</v>
      </c>
      <c r="E228" s="96"/>
      <c r="F228" s="69"/>
      <c r="G228" s="69" t="e">
        <f>VLOOKUP(F228,'identifiants entrees'!A:B,2)</f>
        <v>#N/A</v>
      </c>
    </row>
    <row r="229" spans="1:7" x14ac:dyDescent="0.25">
      <c r="A229" s="93"/>
      <c r="B229" s="93" t="e">
        <f>VLOOKUP(A229,BASE!$A$4:$B$334,2)</f>
        <v>#N/A</v>
      </c>
      <c r="C229" s="69"/>
      <c r="D229" s="95" t="e">
        <f>VLOOKUP(A229,BASE!$A$4:$D$334,4)</f>
        <v>#N/A</v>
      </c>
      <c r="E229" s="96"/>
      <c r="F229" s="69"/>
      <c r="G229" s="69" t="e">
        <f>VLOOKUP(F229,'identifiants entrees'!A:B,2)</f>
        <v>#N/A</v>
      </c>
    </row>
    <row r="230" spans="1:7" x14ac:dyDescent="0.25">
      <c r="A230" s="93"/>
      <c r="B230" s="93" t="e">
        <f>VLOOKUP(A230,BASE!$A$4:$B$334,2)</f>
        <v>#N/A</v>
      </c>
      <c r="C230" s="69"/>
      <c r="D230" s="95" t="e">
        <f>VLOOKUP(A230,BASE!$A$4:$D$334,4)</f>
        <v>#N/A</v>
      </c>
      <c r="E230" s="96"/>
      <c r="F230" s="69"/>
      <c r="G230" s="69" t="e">
        <f>VLOOKUP(F230,'identifiants entrees'!A:B,2)</f>
        <v>#N/A</v>
      </c>
    </row>
    <row r="231" spans="1:7" x14ac:dyDescent="0.25">
      <c r="A231" s="93"/>
      <c r="B231" s="93" t="e">
        <f>VLOOKUP(A231,BASE!$A$4:$B$334,2)</f>
        <v>#N/A</v>
      </c>
      <c r="C231" s="69"/>
      <c r="D231" s="95" t="e">
        <f>VLOOKUP(A231,BASE!$A$4:$D$334,4)</f>
        <v>#N/A</v>
      </c>
      <c r="E231" s="96"/>
      <c r="F231" s="69"/>
      <c r="G231" s="69" t="e">
        <f>VLOOKUP(F231,'identifiants entrees'!A:B,2)</f>
        <v>#N/A</v>
      </c>
    </row>
    <row r="232" spans="1:7" x14ac:dyDescent="0.25">
      <c r="A232" s="93"/>
      <c r="B232" s="93" t="e">
        <f>VLOOKUP(A232,BASE!$A$4:$B$334,2)</f>
        <v>#N/A</v>
      </c>
      <c r="C232" s="69"/>
      <c r="D232" s="95" t="e">
        <f>VLOOKUP(A232,BASE!$A$4:$D$334,4)</f>
        <v>#N/A</v>
      </c>
      <c r="E232" s="96"/>
      <c r="F232" s="69"/>
      <c r="G232" s="69" t="e">
        <f>VLOOKUP(F232,'identifiants entrees'!A:B,2)</f>
        <v>#N/A</v>
      </c>
    </row>
    <row r="233" spans="1:7" x14ac:dyDescent="0.25">
      <c r="A233" s="93"/>
      <c r="B233" s="93" t="e">
        <f>VLOOKUP(A233,BASE!$A$4:$B$334,2)</f>
        <v>#N/A</v>
      </c>
      <c r="C233" s="69"/>
      <c r="D233" s="95" t="e">
        <f>VLOOKUP(A233,BASE!$A$4:$D$334,4)</f>
        <v>#N/A</v>
      </c>
      <c r="E233" s="96"/>
      <c r="F233" s="69"/>
      <c r="G233" s="69" t="e">
        <f>VLOOKUP(F233,'identifiants entrees'!A:B,2)</f>
        <v>#N/A</v>
      </c>
    </row>
    <row r="234" spans="1:7" x14ac:dyDescent="0.25">
      <c r="A234" s="93"/>
      <c r="B234" s="93" t="e">
        <f>VLOOKUP(A234,BASE!$A$4:$B$334,2)</f>
        <v>#N/A</v>
      </c>
      <c r="C234" s="69"/>
      <c r="D234" s="95" t="e">
        <f>VLOOKUP(A234,BASE!$A$4:$D$334,4)</f>
        <v>#N/A</v>
      </c>
      <c r="E234" s="96"/>
      <c r="F234" s="69"/>
      <c r="G234" s="69" t="e">
        <f>VLOOKUP(F234,'identifiants entrees'!A:B,2)</f>
        <v>#N/A</v>
      </c>
    </row>
    <row r="235" spans="1:7" x14ac:dyDescent="0.25">
      <c r="A235" s="93"/>
      <c r="B235" s="93" t="e">
        <f>VLOOKUP(A235,BASE!$A$4:$B$334,2)</f>
        <v>#N/A</v>
      </c>
      <c r="C235" s="69"/>
      <c r="D235" s="95" t="e">
        <f>VLOOKUP(A235,BASE!$A$4:$D$334,4)</f>
        <v>#N/A</v>
      </c>
      <c r="E235" s="96"/>
      <c r="F235" s="69"/>
      <c r="G235" s="69" t="e">
        <f>VLOOKUP(F235,'identifiants entrees'!A:B,2)</f>
        <v>#N/A</v>
      </c>
    </row>
    <row r="236" spans="1:7" x14ac:dyDescent="0.25">
      <c r="A236" s="93"/>
      <c r="B236" s="93" t="e">
        <f>VLOOKUP(A236,BASE!$A$4:$B$334,2)</f>
        <v>#N/A</v>
      </c>
      <c r="C236" s="69"/>
      <c r="D236" s="95" t="e">
        <f>VLOOKUP(A236,BASE!$A$4:$D$334,4)</f>
        <v>#N/A</v>
      </c>
      <c r="E236" s="96"/>
      <c r="F236" s="69"/>
      <c r="G236" s="69" t="e">
        <f>VLOOKUP(F236,'identifiants entrees'!A:B,2)</f>
        <v>#N/A</v>
      </c>
    </row>
    <row r="237" spans="1:7" x14ac:dyDescent="0.25">
      <c r="A237" s="93"/>
      <c r="B237" s="93" t="e">
        <f>VLOOKUP(A237,BASE!$A$4:$B$334,2)</f>
        <v>#N/A</v>
      </c>
      <c r="C237" s="69"/>
      <c r="D237" s="95" t="e">
        <f>VLOOKUP(A237,BASE!$A$4:$D$334,4)</f>
        <v>#N/A</v>
      </c>
      <c r="E237" s="96"/>
      <c r="F237" s="69"/>
      <c r="G237" s="69" t="e">
        <f>VLOOKUP(F237,'identifiants entrees'!A:B,2)</f>
        <v>#N/A</v>
      </c>
    </row>
    <row r="238" spans="1:7" x14ac:dyDescent="0.25">
      <c r="A238" s="93"/>
      <c r="B238" s="93" t="e">
        <f>VLOOKUP(A238,BASE!$A$4:$B$334,2)</f>
        <v>#N/A</v>
      </c>
      <c r="C238" s="69"/>
      <c r="D238" s="95" t="e">
        <f>VLOOKUP(A238,BASE!$A$4:$D$334,4)</f>
        <v>#N/A</v>
      </c>
      <c r="E238" s="96"/>
      <c r="F238" s="69"/>
      <c r="G238" s="69" t="e">
        <f>VLOOKUP(F238,'identifiants entrees'!A:B,2)</f>
        <v>#N/A</v>
      </c>
    </row>
    <row r="239" spans="1:7" x14ac:dyDescent="0.25">
      <c r="A239" s="93"/>
      <c r="B239" s="93" t="e">
        <f>VLOOKUP(A239,BASE!$A$4:$B$334,2)</f>
        <v>#N/A</v>
      </c>
      <c r="C239" s="69"/>
      <c r="D239" s="95" t="e">
        <f>VLOOKUP(A239,BASE!$A$4:$D$334,4)</f>
        <v>#N/A</v>
      </c>
      <c r="E239" s="96"/>
      <c r="F239" s="69"/>
      <c r="G239" s="69" t="e">
        <f>VLOOKUP(F239,'identifiants entrees'!A:B,2)</f>
        <v>#N/A</v>
      </c>
    </row>
    <row r="240" spans="1:7" x14ac:dyDescent="0.25">
      <c r="A240" s="93"/>
      <c r="B240" s="93" t="e">
        <f>VLOOKUP(A240,BASE!$A$4:$B$334,2)</f>
        <v>#N/A</v>
      </c>
      <c r="C240" s="69"/>
      <c r="D240" s="95" t="e">
        <f>VLOOKUP(A240,BASE!$A$4:$D$334,4)</f>
        <v>#N/A</v>
      </c>
      <c r="E240" s="96"/>
      <c r="F240" s="69"/>
      <c r="G240" s="69" t="e">
        <f>VLOOKUP(F240,'identifiants entrees'!A:B,2)</f>
        <v>#N/A</v>
      </c>
    </row>
    <row r="241" spans="1:7" x14ac:dyDescent="0.25">
      <c r="A241" s="93"/>
      <c r="B241" s="93" t="e">
        <f>VLOOKUP(A241,BASE!$A$4:$B$334,2)</f>
        <v>#N/A</v>
      </c>
      <c r="C241" s="69"/>
      <c r="D241" s="95" t="e">
        <f>VLOOKUP(A241,BASE!$A$4:$D$334,4)</f>
        <v>#N/A</v>
      </c>
      <c r="E241" s="96"/>
      <c r="F241" s="69"/>
      <c r="G241" s="69" t="e">
        <f>VLOOKUP(F241,'identifiants entrees'!A:B,2)</f>
        <v>#N/A</v>
      </c>
    </row>
    <row r="242" spans="1:7" x14ac:dyDescent="0.25">
      <c r="A242" s="93"/>
      <c r="B242" s="93" t="e">
        <f>VLOOKUP(A242,BASE!$A$4:$B$334,2)</f>
        <v>#N/A</v>
      </c>
      <c r="C242" s="69"/>
      <c r="D242" s="95" t="e">
        <f>VLOOKUP(A242,BASE!$A$4:$D$334,4)</f>
        <v>#N/A</v>
      </c>
      <c r="E242" s="96"/>
      <c r="F242" s="69"/>
      <c r="G242" s="69" t="e">
        <f>VLOOKUP(F242,'identifiants entrees'!A:B,2)</f>
        <v>#N/A</v>
      </c>
    </row>
    <row r="243" spans="1:7" x14ac:dyDescent="0.25">
      <c r="A243" s="93"/>
      <c r="B243" s="93" t="e">
        <f>VLOOKUP(A243,BASE!$A$4:$B$334,2)</f>
        <v>#N/A</v>
      </c>
      <c r="C243" s="69"/>
      <c r="D243" s="95" t="e">
        <f>VLOOKUP(A243,BASE!$A$4:$D$334,4)</f>
        <v>#N/A</v>
      </c>
      <c r="E243" s="96"/>
      <c r="F243" s="69"/>
      <c r="G243" s="69" t="e">
        <f>VLOOKUP(F243,'identifiants entrees'!A:B,2)</f>
        <v>#N/A</v>
      </c>
    </row>
    <row r="244" spans="1:7" x14ac:dyDescent="0.25">
      <c r="A244" s="93"/>
      <c r="B244" s="93" t="e">
        <f>VLOOKUP(A244,BASE!$A$4:$B$334,2)</f>
        <v>#N/A</v>
      </c>
      <c r="C244" s="69"/>
      <c r="D244" s="95" t="e">
        <f>VLOOKUP(A244,BASE!$A$4:$D$334,4)</f>
        <v>#N/A</v>
      </c>
      <c r="E244" s="96"/>
      <c r="F244" s="69"/>
      <c r="G244" s="69" t="e">
        <f>VLOOKUP(F244,'identifiants entrees'!A:B,2)</f>
        <v>#N/A</v>
      </c>
    </row>
    <row r="245" spans="1:7" x14ac:dyDescent="0.25">
      <c r="A245" s="93"/>
      <c r="B245" s="93" t="e">
        <f>VLOOKUP(A245,BASE!$A$4:$B$334,2)</f>
        <v>#N/A</v>
      </c>
      <c r="C245" s="69"/>
      <c r="D245" s="95" t="e">
        <f>VLOOKUP(A245,BASE!$A$4:$D$334,4)</f>
        <v>#N/A</v>
      </c>
      <c r="E245" s="96"/>
      <c r="F245" s="69"/>
      <c r="G245" s="69" t="e">
        <f>VLOOKUP(F245,'identifiants entrees'!A:B,2)</f>
        <v>#N/A</v>
      </c>
    </row>
    <row r="246" spans="1:7" x14ac:dyDescent="0.25">
      <c r="A246" s="93"/>
      <c r="B246" s="93" t="e">
        <f>VLOOKUP(A246,BASE!$A$4:$B$334,2)</f>
        <v>#N/A</v>
      </c>
      <c r="C246" s="69"/>
      <c r="D246" s="95" t="e">
        <f>VLOOKUP(A246,BASE!$A$4:$D$334,4)</f>
        <v>#N/A</v>
      </c>
      <c r="E246" s="96"/>
      <c r="F246" s="69"/>
      <c r="G246" s="69" t="e">
        <f>VLOOKUP(F246,'identifiants entrees'!A:B,2)</f>
        <v>#N/A</v>
      </c>
    </row>
    <row r="247" spans="1:7" x14ac:dyDescent="0.25">
      <c r="A247" s="93"/>
      <c r="B247" s="93" t="e">
        <f>VLOOKUP(A247,BASE!$A$4:$B$334,2)</f>
        <v>#N/A</v>
      </c>
      <c r="C247" s="69"/>
      <c r="D247" s="95" t="e">
        <f>VLOOKUP(A247,BASE!$A$4:$D$334,4)</f>
        <v>#N/A</v>
      </c>
      <c r="E247" s="96"/>
      <c r="F247" s="69"/>
      <c r="G247" s="69" t="e">
        <f>VLOOKUP(F247,'identifiants entrees'!A:B,2)</f>
        <v>#N/A</v>
      </c>
    </row>
    <row r="248" spans="1:7" x14ac:dyDescent="0.25">
      <c r="A248" s="93"/>
      <c r="B248" s="93" t="e">
        <f>VLOOKUP(A248,BASE!$A$4:$B$334,2)</f>
        <v>#N/A</v>
      </c>
      <c r="C248" s="69"/>
      <c r="D248" s="95" t="e">
        <f>VLOOKUP(A248,BASE!$A$4:$D$334,4)</f>
        <v>#N/A</v>
      </c>
      <c r="E248" s="96"/>
      <c r="F248" s="69"/>
      <c r="G248" s="69" t="e">
        <f>VLOOKUP(F248,'identifiants entrees'!A:B,2)</f>
        <v>#N/A</v>
      </c>
    </row>
    <row r="249" spans="1:7" x14ac:dyDescent="0.25">
      <c r="A249" s="93"/>
      <c r="B249" s="93" t="e">
        <f>VLOOKUP(A249,BASE!$A$4:$B$334,2)</f>
        <v>#N/A</v>
      </c>
      <c r="C249" s="69"/>
      <c r="D249" s="95" t="e">
        <f>VLOOKUP(A249,BASE!$A$4:$D$334,4)</f>
        <v>#N/A</v>
      </c>
      <c r="E249" s="96"/>
      <c r="F249" s="69"/>
      <c r="G249" s="69" t="e">
        <f>VLOOKUP(F249,'identifiants entrees'!A:B,2)</f>
        <v>#N/A</v>
      </c>
    </row>
    <row r="250" spans="1:7" x14ac:dyDescent="0.25">
      <c r="A250" s="93"/>
      <c r="B250" s="93" t="e">
        <f>VLOOKUP(A250,BASE!$A$4:$B$334,2)</f>
        <v>#N/A</v>
      </c>
      <c r="C250" s="69"/>
      <c r="D250" s="95" t="e">
        <f>VLOOKUP(A250,BASE!$A$4:$D$334,4)</f>
        <v>#N/A</v>
      </c>
      <c r="E250" s="96"/>
      <c r="F250" s="69"/>
      <c r="G250" s="69" t="e">
        <f>VLOOKUP(F250,'identifiants entrees'!A:B,2)</f>
        <v>#N/A</v>
      </c>
    </row>
    <row r="251" spans="1:7" x14ac:dyDescent="0.25">
      <c r="A251" s="93"/>
      <c r="B251" s="93" t="e">
        <f>VLOOKUP(A251,BASE!$A$4:$B$334,2)</f>
        <v>#N/A</v>
      </c>
      <c r="C251" s="69"/>
      <c r="D251" s="95" t="e">
        <f>VLOOKUP(A251,BASE!$A$4:$D$334,4)</f>
        <v>#N/A</v>
      </c>
      <c r="E251" s="96"/>
      <c r="F251" s="69"/>
      <c r="G251" s="69" t="e">
        <f>VLOOKUP(F251,'identifiants entrees'!A:B,2)</f>
        <v>#N/A</v>
      </c>
    </row>
    <row r="252" spans="1:7" x14ac:dyDescent="0.25">
      <c r="A252" s="93"/>
      <c r="B252" s="93" t="e">
        <f>VLOOKUP(A252,BASE!$A$4:$B$334,2)</f>
        <v>#N/A</v>
      </c>
      <c r="C252" s="69"/>
      <c r="D252" s="95" t="e">
        <f>VLOOKUP(A252,BASE!$A$4:$D$334,4)</f>
        <v>#N/A</v>
      </c>
      <c r="E252" s="96"/>
      <c r="F252" s="69"/>
      <c r="G252" s="69" t="e">
        <f>VLOOKUP(F252,'identifiants entrees'!A:B,2)</f>
        <v>#N/A</v>
      </c>
    </row>
    <row r="253" spans="1:7" x14ac:dyDescent="0.25">
      <c r="A253" s="93"/>
      <c r="B253" s="93" t="e">
        <f>VLOOKUP(A253,BASE!$A$4:$B$334,2)</f>
        <v>#N/A</v>
      </c>
      <c r="C253" s="69"/>
      <c r="D253" s="95" t="e">
        <f>VLOOKUP(A253,BASE!$A$4:$D$334,4)</f>
        <v>#N/A</v>
      </c>
      <c r="E253" s="96"/>
      <c r="F253" s="69"/>
      <c r="G253" s="69" t="e">
        <f>VLOOKUP(F253,'identifiants entrees'!A:B,2)</f>
        <v>#N/A</v>
      </c>
    </row>
    <row r="254" spans="1:7" x14ac:dyDescent="0.25">
      <c r="A254" s="93"/>
      <c r="B254" s="93" t="e">
        <f>VLOOKUP(A254,BASE!$A$4:$B$334,2)</f>
        <v>#N/A</v>
      </c>
      <c r="C254" s="69"/>
      <c r="D254" s="95" t="e">
        <f>VLOOKUP(A254,BASE!$A$4:$D$334,4)</f>
        <v>#N/A</v>
      </c>
      <c r="E254" s="96"/>
      <c r="F254" s="69"/>
      <c r="G254" s="69" t="e">
        <f>VLOOKUP(F254,'identifiants entrees'!A:B,2)</f>
        <v>#N/A</v>
      </c>
    </row>
    <row r="255" spans="1:7" x14ac:dyDescent="0.25">
      <c r="A255" s="93"/>
      <c r="B255" s="93" t="e">
        <f>VLOOKUP(A255,BASE!$A$4:$B$334,2)</f>
        <v>#N/A</v>
      </c>
      <c r="C255" s="69"/>
      <c r="D255" s="95" t="e">
        <f>VLOOKUP(A255,BASE!$A$4:$D$334,4)</f>
        <v>#N/A</v>
      </c>
      <c r="E255" s="96"/>
      <c r="F255" s="69"/>
      <c r="G255" s="69" t="e">
        <f>VLOOKUP(F255,'identifiants entrees'!A:B,2)</f>
        <v>#N/A</v>
      </c>
    </row>
    <row r="256" spans="1:7" x14ac:dyDescent="0.25">
      <c r="A256" s="93"/>
      <c r="B256" s="93" t="e">
        <f>VLOOKUP(A256,BASE!$A$4:$B$334,2)</f>
        <v>#N/A</v>
      </c>
      <c r="C256" s="69"/>
      <c r="D256" s="95" t="e">
        <f>VLOOKUP(A256,BASE!$A$4:$D$334,4)</f>
        <v>#N/A</v>
      </c>
      <c r="E256" s="96"/>
      <c r="F256" s="69"/>
      <c r="G256" s="69" t="e">
        <f>VLOOKUP(F256,'identifiants entrees'!A:B,2)</f>
        <v>#N/A</v>
      </c>
    </row>
    <row r="257" spans="1:7" x14ac:dyDescent="0.25">
      <c r="A257" s="93"/>
      <c r="B257" s="93" t="e">
        <f>VLOOKUP(A257,BASE!$A$4:$B$334,2)</f>
        <v>#N/A</v>
      </c>
      <c r="C257" s="69"/>
      <c r="D257" s="95" t="e">
        <f>VLOOKUP(A257,BASE!$A$4:$D$334,4)</f>
        <v>#N/A</v>
      </c>
      <c r="E257" s="96"/>
      <c r="F257" s="69"/>
      <c r="G257" s="69" t="e">
        <f>VLOOKUP(F257,'identifiants entrees'!A:B,2)</f>
        <v>#N/A</v>
      </c>
    </row>
    <row r="258" spans="1:7" x14ac:dyDescent="0.25">
      <c r="A258" s="93"/>
      <c r="B258" s="93" t="e">
        <f>VLOOKUP(A258,BASE!$A$4:$B$334,2)</f>
        <v>#N/A</v>
      </c>
      <c r="C258" s="69"/>
      <c r="D258" s="95" t="e">
        <f>VLOOKUP(A258,BASE!$A$4:$D$334,4)</f>
        <v>#N/A</v>
      </c>
      <c r="E258" s="96"/>
      <c r="F258" s="69"/>
      <c r="G258" s="69" t="e">
        <f>VLOOKUP(F258,'identifiants entrees'!A:B,2)</f>
        <v>#N/A</v>
      </c>
    </row>
    <row r="259" spans="1:7" x14ac:dyDescent="0.25">
      <c r="A259" s="93"/>
      <c r="B259" s="93" t="e">
        <f>VLOOKUP(A259,BASE!$A$4:$B$334,2)</f>
        <v>#N/A</v>
      </c>
      <c r="C259" s="69"/>
      <c r="D259" s="95" t="e">
        <f>VLOOKUP(A259,BASE!$A$4:$D$334,4)</f>
        <v>#N/A</v>
      </c>
      <c r="E259" s="96"/>
      <c r="F259" s="69"/>
      <c r="G259" s="69" t="e">
        <f>VLOOKUP(F259,'identifiants entrees'!A:B,2)</f>
        <v>#N/A</v>
      </c>
    </row>
    <row r="260" spans="1:7" x14ac:dyDescent="0.25">
      <c r="A260" s="93"/>
      <c r="B260" s="93" t="e">
        <f>VLOOKUP(A260,BASE!$A$4:$B$334,2)</f>
        <v>#N/A</v>
      </c>
      <c r="C260" s="69"/>
      <c r="D260" s="95" t="e">
        <f>VLOOKUP(A260,BASE!$A$4:$D$334,4)</f>
        <v>#N/A</v>
      </c>
      <c r="E260" s="96"/>
      <c r="F260" s="69"/>
      <c r="G260" s="69" t="e">
        <f>VLOOKUP(F260,'identifiants entrees'!A:B,2)</f>
        <v>#N/A</v>
      </c>
    </row>
    <row r="261" spans="1:7" x14ac:dyDescent="0.25">
      <c r="A261" s="93"/>
      <c r="B261" s="93" t="e">
        <f>VLOOKUP(A261,BASE!$A$4:$B$334,2)</f>
        <v>#N/A</v>
      </c>
      <c r="C261" s="69"/>
      <c r="D261" s="95" t="e">
        <f>VLOOKUP(A261,BASE!$A$4:$D$334,4)</f>
        <v>#N/A</v>
      </c>
      <c r="E261" s="96"/>
      <c r="F261" s="69"/>
      <c r="G261" s="69" t="e">
        <f>VLOOKUP(F261,'identifiants entrees'!A:B,2)</f>
        <v>#N/A</v>
      </c>
    </row>
    <row r="262" spans="1:7" x14ac:dyDescent="0.25">
      <c r="A262" s="93"/>
      <c r="B262" s="93" t="e">
        <f>VLOOKUP(A262,BASE!$A$4:$B$334,2)</f>
        <v>#N/A</v>
      </c>
      <c r="C262" s="69"/>
      <c r="D262" s="95" t="e">
        <f>VLOOKUP(A262,BASE!$A$4:$D$334,4)</f>
        <v>#N/A</v>
      </c>
      <c r="E262" s="96"/>
      <c r="F262" s="69"/>
      <c r="G262" s="69" t="e">
        <f>VLOOKUP(F262,'identifiants entrees'!A:B,2)</f>
        <v>#N/A</v>
      </c>
    </row>
    <row r="263" spans="1:7" x14ac:dyDescent="0.25">
      <c r="A263" s="93"/>
      <c r="B263" s="93" t="e">
        <f>VLOOKUP(A263,BASE!$A$4:$B$334,2)</f>
        <v>#N/A</v>
      </c>
      <c r="C263" s="69"/>
      <c r="D263" s="95" t="e">
        <f>VLOOKUP(A263,BASE!$A$4:$D$334,4)</f>
        <v>#N/A</v>
      </c>
      <c r="E263" s="96"/>
      <c r="F263" s="69"/>
      <c r="G263" s="69" t="e">
        <f>VLOOKUP(F263,'identifiants entrees'!A:B,2)</f>
        <v>#N/A</v>
      </c>
    </row>
    <row r="264" spans="1:7" x14ac:dyDescent="0.25">
      <c r="A264" s="93"/>
      <c r="B264" s="93" t="e">
        <f>VLOOKUP(A264,BASE!$A$4:$B$334,2)</f>
        <v>#N/A</v>
      </c>
      <c r="C264" s="69"/>
      <c r="D264" s="95" t="e">
        <f>VLOOKUP(A264,BASE!$A$4:$D$334,4)</f>
        <v>#N/A</v>
      </c>
      <c r="E264" s="96"/>
      <c r="F264" s="69"/>
      <c r="G264" s="69" t="e">
        <f>VLOOKUP(F264,'identifiants entrees'!A:B,2)</f>
        <v>#N/A</v>
      </c>
    </row>
    <row r="265" spans="1:7" x14ac:dyDescent="0.25">
      <c r="A265" s="93"/>
      <c r="B265" s="93" t="e">
        <f>VLOOKUP(A265,BASE!$A$4:$B$334,2)</f>
        <v>#N/A</v>
      </c>
      <c r="C265" s="69"/>
      <c r="D265" s="95" t="e">
        <f>VLOOKUP(A265,BASE!$A$4:$D$334,4)</f>
        <v>#N/A</v>
      </c>
      <c r="E265" s="96"/>
      <c r="F265" s="69"/>
      <c r="G265" s="69" t="e">
        <f>VLOOKUP(F265,'identifiants entrees'!A:B,2)</f>
        <v>#N/A</v>
      </c>
    </row>
    <row r="266" spans="1:7" x14ac:dyDescent="0.25">
      <c r="A266" s="93"/>
      <c r="B266" s="93" t="e">
        <f>VLOOKUP(A266,BASE!$A$4:$B$334,2)</f>
        <v>#N/A</v>
      </c>
      <c r="C266" s="69"/>
      <c r="D266" s="95" t="e">
        <f>VLOOKUP(A266,BASE!$A$4:$D$334,4)</f>
        <v>#N/A</v>
      </c>
      <c r="E266" s="96"/>
      <c r="F266" s="69"/>
      <c r="G266" s="69" t="e">
        <f>VLOOKUP(F266,'identifiants entrees'!A:B,2)</f>
        <v>#N/A</v>
      </c>
    </row>
    <row r="267" spans="1:7" x14ac:dyDescent="0.25">
      <c r="A267" s="93"/>
      <c r="B267" s="93" t="e">
        <f>VLOOKUP(A267,BASE!$A$4:$B$334,2)</f>
        <v>#N/A</v>
      </c>
      <c r="C267" s="69"/>
      <c r="D267" s="95" t="e">
        <f>VLOOKUP(A267,BASE!$A$4:$D$334,4)</f>
        <v>#N/A</v>
      </c>
      <c r="E267" s="96"/>
      <c r="F267" s="69"/>
      <c r="G267" s="69" t="e">
        <f>VLOOKUP(F267,'identifiants entrees'!A:B,2)</f>
        <v>#N/A</v>
      </c>
    </row>
    <row r="268" spans="1:7" x14ac:dyDescent="0.25">
      <c r="A268" s="93"/>
      <c r="B268" s="93" t="e">
        <f>VLOOKUP(A268,BASE!$A$4:$B$334,2)</f>
        <v>#N/A</v>
      </c>
      <c r="C268" s="69"/>
      <c r="D268" s="95" t="e">
        <f>VLOOKUP(A268,BASE!$A$4:$D$334,4)</f>
        <v>#N/A</v>
      </c>
      <c r="E268" s="96"/>
      <c r="F268" s="69"/>
      <c r="G268" s="69" t="e">
        <f>VLOOKUP(F268,'identifiants entrees'!A:B,2)</f>
        <v>#N/A</v>
      </c>
    </row>
    <row r="269" spans="1:7" x14ac:dyDescent="0.25">
      <c r="A269" s="93"/>
      <c r="B269" s="93" t="e">
        <f>VLOOKUP(A269,BASE!$A$4:$B$334,2)</f>
        <v>#N/A</v>
      </c>
      <c r="C269" s="69"/>
      <c r="D269" s="95" t="e">
        <f>VLOOKUP(A269,BASE!$A$4:$D$334,4)</f>
        <v>#N/A</v>
      </c>
      <c r="E269" s="96"/>
      <c r="F269" s="69"/>
      <c r="G269" s="69" t="e">
        <f>VLOOKUP(F269,'identifiants entrees'!A:B,2)</f>
        <v>#N/A</v>
      </c>
    </row>
    <row r="270" spans="1:7" x14ac:dyDescent="0.25">
      <c r="A270" s="93"/>
      <c r="B270" s="93" t="e">
        <f>VLOOKUP(A270,BASE!$A$4:$B$334,2)</f>
        <v>#N/A</v>
      </c>
      <c r="C270" s="69"/>
      <c r="D270" s="95" t="e">
        <f>VLOOKUP(A270,BASE!$A$4:$D$334,4)</f>
        <v>#N/A</v>
      </c>
      <c r="E270" s="96"/>
      <c r="F270" s="69"/>
      <c r="G270" s="69" t="e">
        <f>VLOOKUP(F270,'identifiants entrees'!A:B,2)</f>
        <v>#N/A</v>
      </c>
    </row>
    <row r="271" spans="1:7" x14ac:dyDescent="0.25">
      <c r="A271" s="93"/>
      <c r="B271" s="93" t="e">
        <f>VLOOKUP(A271,BASE!$A$4:$B$334,2)</f>
        <v>#N/A</v>
      </c>
      <c r="C271" s="69"/>
      <c r="D271" s="95" t="e">
        <f>VLOOKUP(A271,BASE!$A$4:$D$334,4)</f>
        <v>#N/A</v>
      </c>
      <c r="E271" s="96"/>
      <c r="F271" s="69"/>
      <c r="G271" s="69" t="e">
        <f>VLOOKUP(F271,'identifiants entrees'!A:B,2)</f>
        <v>#N/A</v>
      </c>
    </row>
    <row r="272" spans="1:7" x14ac:dyDescent="0.25">
      <c r="A272" s="93"/>
      <c r="B272" s="93" t="e">
        <f>VLOOKUP(A272,BASE!$A$4:$B$334,2)</f>
        <v>#N/A</v>
      </c>
      <c r="C272" s="69"/>
      <c r="D272" s="95" t="e">
        <f>VLOOKUP(A272,BASE!$A$4:$D$334,4)</f>
        <v>#N/A</v>
      </c>
      <c r="E272" s="96"/>
      <c r="F272" s="69"/>
      <c r="G272" s="69" t="e">
        <f>VLOOKUP(F272,'identifiants entrees'!A:B,2)</f>
        <v>#N/A</v>
      </c>
    </row>
    <row r="273" spans="1:7" x14ac:dyDescent="0.25">
      <c r="A273" s="93"/>
      <c r="B273" s="93" t="e">
        <f>VLOOKUP(A273,BASE!$A$4:$B$334,2)</f>
        <v>#N/A</v>
      </c>
      <c r="C273" s="69"/>
      <c r="D273" s="95" t="e">
        <f>VLOOKUP(A273,BASE!$A$4:$D$334,4)</f>
        <v>#N/A</v>
      </c>
      <c r="E273" s="96"/>
      <c r="F273" s="69"/>
      <c r="G273" s="69" t="e">
        <f>VLOOKUP(F273,'identifiants entrees'!A:B,2)</f>
        <v>#N/A</v>
      </c>
    </row>
    <row r="274" spans="1:7" x14ac:dyDescent="0.25">
      <c r="A274" s="93"/>
      <c r="B274" s="93" t="e">
        <f>VLOOKUP(A274,BASE!$A$4:$B$334,2)</f>
        <v>#N/A</v>
      </c>
      <c r="C274" s="69"/>
      <c r="D274" s="95" t="e">
        <f>VLOOKUP(A274,BASE!$A$4:$D$334,4)</f>
        <v>#N/A</v>
      </c>
      <c r="E274" s="96"/>
      <c r="F274" s="69"/>
      <c r="G274" s="69" t="e">
        <f>VLOOKUP(F274,'identifiants entrees'!A:B,2)</f>
        <v>#N/A</v>
      </c>
    </row>
    <row r="275" spans="1:7" x14ac:dyDescent="0.25">
      <c r="A275" s="93"/>
      <c r="B275" s="93" t="e">
        <f>VLOOKUP(A275,BASE!$A$4:$B$334,2)</f>
        <v>#N/A</v>
      </c>
      <c r="C275" s="69"/>
      <c r="D275" s="95" t="e">
        <f>VLOOKUP(A275,BASE!$A$4:$D$334,4)</f>
        <v>#N/A</v>
      </c>
      <c r="E275" s="96"/>
      <c r="F275" s="69"/>
      <c r="G275" s="69" t="e">
        <f>VLOOKUP(F275,'identifiants entrees'!A:B,2)</f>
        <v>#N/A</v>
      </c>
    </row>
    <row r="276" spans="1:7" x14ac:dyDescent="0.25">
      <c r="A276" s="93"/>
      <c r="B276" s="93" t="e">
        <f>VLOOKUP(A276,BASE!$A$4:$B$334,2)</f>
        <v>#N/A</v>
      </c>
      <c r="C276" s="69"/>
      <c r="D276" s="95" t="e">
        <f>VLOOKUP(A276,BASE!$A$4:$D$334,4)</f>
        <v>#N/A</v>
      </c>
      <c r="E276" s="96"/>
      <c r="F276" s="69"/>
      <c r="G276" s="69" t="e">
        <f>VLOOKUP(F276,'identifiants entrees'!A:B,2)</f>
        <v>#N/A</v>
      </c>
    </row>
    <row r="277" spans="1:7" x14ac:dyDescent="0.25">
      <c r="A277" s="93"/>
      <c r="B277" s="93" t="e">
        <f>VLOOKUP(A277,BASE!$A$4:$B$334,2)</f>
        <v>#N/A</v>
      </c>
      <c r="C277" s="69"/>
      <c r="D277" s="95" t="e">
        <f>VLOOKUP(A277,BASE!$A$4:$D$334,4)</f>
        <v>#N/A</v>
      </c>
      <c r="E277" s="96"/>
      <c r="F277" s="69"/>
      <c r="G277" s="69" t="e">
        <f>VLOOKUP(F277,'identifiants entrees'!A:B,2)</f>
        <v>#N/A</v>
      </c>
    </row>
    <row r="278" spans="1:7" x14ac:dyDescent="0.25">
      <c r="A278" s="93"/>
      <c r="B278" s="93" t="e">
        <f>VLOOKUP(A278,BASE!$A$4:$B$334,2)</f>
        <v>#N/A</v>
      </c>
      <c r="C278" s="69"/>
      <c r="D278" s="95" t="e">
        <f>VLOOKUP(A278,BASE!$A$4:$D$334,4)</f>
        <v>#N/A</v>
      </c>
      <c r="E278" s="96"/>
      <c r="F278" s="69"/>
      <c r="G278" s="69" t="e">
        <f>VLOOKUP(F278,'identifiants entrees'!A:B,2)</f>
        <v>#N/A</v>
      </c>
    </row>
    <row r="279" spans="1:7" x14ac:dyDescent="0.25">
      <c r="A279" s="93"/>
      <c r="B279" s="93" t="e">
        <f>VLOOKUP(A279,BASE!$A$4:$B$334,2)</f>
        <v>#N/A</v>
      </c>
      <c r="C279" s="69"/>
      <c r="D279" s="95" t="e">
        <f>VLOOKUP(A279,BASE!$A$4:$D$334,4)</f>
        <v>#N/A</v>
      </c>
      <c r="E279" s="96"/>
      <c r="F279" s="69"/>
      <c r="G279" s="69" t="e">
        <f>VLOOKUP(F279,'identifiants entrees'!A:B,2)</f>
        <v>#N/A</v>
      </c>
    </row>
    <row r="280" spans="1:7" x14ac:dyDescent="0.25">
      <c r="A280" s="93"/>
      <c r="B280" s="93" t="e">
        <f>VLOOKUP(A280,BASE!$A$4:$B$334,2)</f>
        <v>#N/A</v>
      </c>
      <c r="C280" s="69"/>
      <c r="D280" s="95" t="e">
        <f>VLOOKUP(A280,BASE!$A$4:$D$334,4)</f>
        <v>#N/A</v>
      </c>
      <c r="E280" s="96"/>
      <c r="F280" s="69"/>
      <c r="G280" s="69" t="e">
        <f>VLOOKUP(F280,'identifiants entrees'!A:B,2)</f>
        <v>#N/A</v>
      </c>
    </row>
    <row r="281" spans="1:7" x14ac:dyDescent="0.25">
      <c r="A281" s="93"/>
      <c r="B281" s="93" t="e">
        <f>VLOOKUP(A281,BASE!$A$4:$B$334,2)</f>
        <v>#N/A</v>
      </c>
      <c r="C281" s="69"/>
      <c r="D281" s="95" t="e">
        <f>VLOOKUP(A281,BASE!$A$4:$D$334,4)</f>
        <v>#N/A</v>
      </c>
      <c r="E281" s="96"/>
      <c r="F281" s="69"/>
      <c r="G281" s="69" t="e">
        <f>VLOOKUP(F281,'identifiants entrees'!A:B,2)</f>
        <v>#N/A</v>
      </c>
    </row>
    <row r="282" spans="1:7" x14ac:dyDescent="0.25">
      <c r="A282" s="93"/>
      <c r="B282" s="93" t="e">
        <f>VLOOKUP(A282,BASE!$A$4:$B$334,2)</f>
        <v>#N/A</v>
      </c>
      <c r="C282" s="69"/>
      <c r="D282" s="95" t="e">
        <f>VLOOKUP(A282,BASE!$A$4:$D$334,4)</f>
        <v>#N/A</v>
      </c>
      <c r="E282" s="96"/>
      <c r="F282" s="69"/>
      <c r="G282" s="69" t="e">
        <f>VLOOKUP(F282,'identifiants entrees'!A:B,2)</f>
        <v>#N/A</v>
      </c>
    </row>
    <row r="283" spans="1:7" x14ac:dyDescent="0.25">
      <c r="A283" s="93"/>
      <c r="B283" s="93" t="e">
        <f>VLOOKUP(A283,BASE!$A$4:$B$334,2)</f>
        <v>#N/A</v>
      </c>
      <c r="C283" s="69"/>
      <c r="D283" s="95" t="e">
        <f>VLOOKUP(A283,BASE!$A$4:$D$334,4)</f>
        <v>#N/A</v>
      </c>
      <c r="E283" s="96"/>
      <c r="F283" s="69"/>
      <c r="G283" s="69" t="e">
        <f>VLOOKUP(F283,'identifiants entrees'!A:B,2)</f>
        <v>#N/A</v>
      </c>
    </row>
    <row r="284" spans="1:7" x14ac:dyDescent="0.25">
      <c r="A284" s="93"/>
      <c r="B284" s="93" t="e">
        <f>VLOOKUP(A284,BASE!$A$4:$B$334,2)</f>
        <v>#N/A</v>
      </c>
      <c r="C284" s="69"/>
      <c r="D284" s="95" t="e">
        <f>VLOOKUP(A284,BASE!$A$4:$D$334,4)</f>
        <v>#N/A</v>
      </c>
      <c r="E284" s="96"/>
      <c r="F284" s="69"/>
      <c r="G284" s="69" t="e">
        <f>VLOOKUP(F284,'identifiants entrees'!A:B,2)</f>
        <v>#N/A</v>
      </c>
    </row>
    <row r="285" spans="1:7" x14ac:dyDescent="0.25">
      <c r="A285" s="93"/>
      <c r="B285" s="93" t="e">
        <f>VLOOKUP(A285,BASE!$A$4:$B$334,2)</f>
        <v>#N/A</v>
      </c>
      <c r="C285" s="69"/>
      <c r="D285" s="95" t="e">
        <f>VLOOKUP(A285,BASE!$A$4:$D$334,4)</f>
        <v>#N/A</v>
      </c>
      <c r="E285" s="96"/>
      <c r="F285" s="69"/>
      <c r="G285" s="69" t="e">
        <f>VLOOKUP(F285,'identifiants entrees'!A:B,2)</f>
        <v>#N/A</v>
      </c>
    </row>
    <row r="286" spans="1:7" x14ac:dyDescent="0.25">
      <c r="A286" s="93"/>
      <c r="B286" s="93" t="e">
        <f>VLOOKUP(A286,BASE!$A$4:$B$334,2)</f>
        <v>#N/A</v>
      </c>
      <c r="C286" s="69"/>
      <c r="D286" s="95" t="e">
        <f>VLOOKUP(A286,BASE!$A$4:$D$334,4)</f>
        <v>#N/A</v>
      </c>
      <c r="E286" s="96"/>
      <c r="F286" s="69"/>
      <c r="G286" s="69" t="e">
        <f>VLOOKUP(F286,'identifiants entrees'!A:B,2)</f>
        <v>#N/A</v>
      </c>
    </row>
    <row r="287" spans="1:7" x14ac:dyDescent="0.25">
      <c r="A287" s="93"/>
      <c r="B287" s="93" t="e">
        <f>VLOOKUP(A287,BASE!$A$4:$B$334,2)</f>
        <v>#N/A</v>
      </c>
      <c r="C287" s="69"/>
      <c r="D287" s="95" t="e">
        <f>VLOOKUP(A287,BASE!$A$4:$D$334,4)</f>
        <v>#N/A</v>
      </c>
      <c r="E287" s="96"/>
      <c r="F287" s="69"/>
      <c r="G287" s="69" t="e">
        <f>VLOOKUP(F287,'identifiants entrees'!A:B,2)</f>
        <v>#N/A</v>
      </c>
    </row>
    <row r="288" spans="1:7" x14ac:dyDescent="0.25">
      <c r="A288" s="93"/>
      <c r="B288" s="93" t="e">
        <f>VLOOKUP(A288,BASE!$A$4:$B$334,2)</f>
        <v>#N/A</v>
      </c>
      <c r="C288" s="69"/>
      <c r="D288" s="95" t="e">
        <f>VLOOKUP(A288,BASE!$A$4:$D$334,4)</f>
        <v>#N/A</v>
      </c>
      <c r="E288" s="96"/>
      <c r="F288" s="69"/>
      <c r="G288" s="69" t="e">
        <f>VLOOKUP(F288,'identifiants entrees'!A:B,2)</f>
        <v>#N/A</v>
      </c>
    </row>
    <row r="289" spans="1:7" x14ac:dyDescent="0.25">
      <c r="A289" s="93"/>
      <c r="B289" s="93" t="e">
        <f>VLOOKUP(A289,BASE!$A$4:$B$334,2)</f>
        <v>#N/A</v>
      </c>
      <c r="C289" s="69"/>
      <c r="D289" s="95" t="e">
        <f>VLOOKUP(A289,BASE!$A$4:$D$334,4)</f>
        <v>#N/A</v>
      </c>
      <c r="E289" s="96"/>
      <c r="F289" s="69"/>
      <c r="G289" s="69" t="e">
        <f>VLOOKUP(F289,'identifiants entrees'!A:B,2)</f>
        <v>#N/A</v>
      </c>
    </row>
    <row r="290" spans="1:7" x14ac:dyDescent="0.25">
      <c r="A290" s="93"/>
      <c r="B290" s="93" t="e">
        <f>VLOOKUP(A290,BASE!$A$4:$B$334,2)</f>
        <v>#N/A</v>
      </c>
      <c r="C290" s="69"/>
      <c r="D290" s="95" t="e">
        <f>VLOOKUP(A290,BASE!$A$4:$D$334,4)</f>
        <v>#N/A</v>
      </c>
      <c r="E290" s="96"/>
      <c r="F290" s="69"/>
      <c r="G290" s="69" t="e">
        <f>VLOOKUP(F290,'identifiants entrees'!A:B,2)</f>
        <v>#N/A</v>
      </c>
    </row>
    <row r="291" spans="1:7" x14ac:dyDescent="0.25">
      <c r="A291" s="93"/>
      <c r="B291" s="93" t="e">
        <f>VLOOKUP(A291,BASE!$A$4:$B$334,2)</f>
        <v>#N/A</v>
      </c>
      <c r="C291" s="69"/>
      <c r="D291" s="95" t="e">
        <f>VLOOKUP(A291,BASE!$A$4:$D$334,4)</f>
        <v>#N/A</v>
      </c>
      <c r="E291" s="96"/>
      <c r="F291" s="69"/>
      <c r="G291" s="69" t="e">
        <f>VLOOKUP(F291,'identifiants entrees'!A:B,2)</f>
        <v>#N/A</v>
      </c>
    </row>
    <row r="292" spans="1:7" x14ac:dyDescent="0.25">
      <c r="A292" s="93"/>
      <c r="B292" s="93" t="e">
        <f>VLOOKUP(A292,BASE!$A$4:$B$334,2)</f>
        <v>#N/A</v>
      </c>
      <c r="C292" s="69"/>
      <c r="D292" s="95" t="e">
        <f>VLOOKUP(A292,BASE!$A$4:$D$334,4)</f>
        <v>#N/A</v>
      </c>
      <c r="E292" s="96"/>
      <c r="F292" s="69"/>
      <c r="G292" s="69" t="e">
        <f>VLOOKUP(F292,'identifiants entrees'!A:B,2)</f>
        <v>#N/A</v>
      </c>
    </row>
    <row r="293" spans="1:7" x14ac:dyDescent="0.25">
      <c r="A293" s="93"/>
      <c r="B293" s="93" t="e">
        <f>VLOOKUP(A293,BASE!$A$4:$B$334,2)</f>
        <v>#N/A</v>
      </c>
      <c r="C293" s="69"/>
      <c r="D293" s="95" t="e">
        <f>VLOOKUP(A293,BASE!$A$4:$D$334,4)</f>
        <v>#N/A</v>
      </c>
      <c r="E293" s="96"/>
      <c r="F293" s="69"/>
      <c r="G293" s="69" t="e">
        <f>VLOOKUP(F293,'identifiants entrees'!A:B,2)</f>
        <v>#N/A</v>
      </c>
    </row>
    <row r="294" spans="1:7" x14ac:dyDescent="0.25">
      <c r="A294" s="93"/>
      <c r="B294" s="93" t="e">
        <f>VLOOKUP(A294,BASE!$A$4:$B$334,2)</f>
        <v>#N/A</v>
      </c>
      <c r="C294" s="69"/>
      <c r="D294" s="95" t="e">
        <f>VLOOKUP(A294,BASE!$A$4:$D$334,4)</f>
        <v>#N/A</v>
      </c>
      <c r="E294" s="96"/>
      <c r="F294" s="69"/>
      <c r="G294" s="69" t="e">
        <f>VLOOKUP(F294,'identifiants entrees'!A:B,2)</f>
        <v>#N/A</v>
      </c>
    </row>
    <row r="295" spans="1:7" x14ac:dyDescent="0.25">
      <c r="A295" s="93"/>
      <c r="B295" s="93" t="e">
        <f>VLOOKUP(A295,BASE!$A$4:$B$334,2)</f>
        <v>#N/A</v>
      </c>
      <c r="C295" s="69"/>
      <c r="D295" s="95" t="e">
        <f>VLOOKUP(A295,BASE!$A$4:$D$334,4)</f>
        <v>#N/A</v>
      </c>
      <c r="E295" s="96"/>
      <c r="F295" s="69"/>
      <c r="G295" s="69" t="e">
        <f>VLOOKUP(F295,'identifiants entrees'!A:B,2)</f>
        <v>#N/A</v>
      </c>
    </row>
    <row r="296" spans="1:7" x14ac:dyDescent="0.25">
      <c r="A296" s="93"/>
      <c r="B296" s="93" t="e">
        <f>VLOOKUP(A296,BASE!$A$4:$B$334,2)</f>
        <v>#N/A</v>
      </c>
      <c r="C296" s="69"/>
      <c r="D296" s="95" t="e">
        <f>VLOOKUP(A296,BASE!$A$4:$D$334,4)</f>
        <v>#N/A</v>
      </c>
      <c r="E296" s="96"/>
      <c r="F296" s="69"/>
      <c r="G296" s="69" t="e">
        <f>VLOOKUP(F296,'identifiants entrees'!A:B,2)</f>
        <v>#N/A</v>
      </c>
    </row>
    <row r="297" spans="1:7" x14ac:dyDescent="0.25">
      <c r="A297" s="93"/>
      <c r="B297" s="93" t="e">
        <f>VLOOKUP(A297,BASE!$A$4:$B$334,2)</f>
        <v>#N/A</v>
      </c>
      <c r="C297" s="69"/>
      <c r="D297" s="95" t="e">
        <f>VLOOKUP(A297,BASE!$A$4:$D$334,4)</f>
        <v>#N/A</v>
      </c>
      <c r="E297" s="96"/>
      <c r="F297" s="69"/>
      <c r="G297" s="69" t="e">
        <f>VLOOKUP(F297,'identifiants entrees'!A:B,2)</f>
        <v>#N/A</v>
      </c>
    </row>
    <row r="298" spans="1:7" x14ac:dyDescent="0.25">
      <c r="A298" s="93"/>
      <c r="B298" s="93" t="e">
        <f>VLOOKUP(A298,BASE!$A$4:$B$334,2)</f>
        <v>#N/A</v>
      </c>
      <c r="C298" s="69"/>
      <c r="D298" s="95" t="e">
        <f>VLOOKUP(A298,BASE!$A$4:$D$334,4)</f>
        <v>#N/A</v>
      </c>
      <c r="E298" s="96"/>
      <c r="F298" s="69"/>
      <c r="G298" s="69" t="e">
        <f>VLOOKUP(F298,'identifiants entrees'!A:B,2)</f>
        <v>#N/A</v>
      </c>
    </row>
    <row r="299" spans="1:7" x14ac:dyDescent="0.25">
      <c r="A299" s="93"/>
      <c r="B299" s="93" t="e">
        <f>VLOOKUP(A299,BASE!$A$4:$B$334,2)</f>
        <v>#N/A</v>
      </c>
      <c r="C299" s="69"/>
      <c r="D299" s="95" t="e">
        <f>VLOOKUP(A299,BASE!$A$4:$D$334,4)</f>
        <v>#N/A</v>
      </c>
      <c r="E299" s="96"/>
      <c r="F299" s="69"/>
      <c r="G299" s="69" t="e">
        <f>VLOOKUP(F299,'identifiants entrees'!A:B,2)</f>
        <v>#N/A</v>
      </c>
    </row>
    <row r="300" spans="1:7" x14ac:dyDescent="0.25">
      <c r="A300" s="93"/>
      <c r="B300" s="93" t="e">
        <f>VLOOKUP(A300,BASE!$A$4:$B$334,2)</f>
        <v>#N/A</v>
      </c>
      <c r="C300" s="69"/>
      <c r="D300" s="95" t="e">
        <f>VLOOKUP(A300,BASE!$A$4:$D$334,4)</f>
        <v>#N/A</v>
      </c>
      <c r="E300" s="96"/>
      <c r="F300" s="69"/>
      <c r="G300" s="69" t="e">
        <f>VLOOKUP(F300,'identifiants entrees'!A:B,2)</f>
        <v>#N/A</v>
      </c>
    </row>
    <row r="301" spans="1:7" x14ac:dyDescent="0.25">
      <c r="A301" s="93"/>
      <c r="B301" s="93" t="e">
        <f>VLOOKUP(A301,BASE!$A$4:$B$334,2)</f>
        <v>#N/A</v>
      </c>
      <c r="C301" s="69"/>
      <c r="D301" s="95" t="e">
        <f>VLOOKUP(A301,BASE!$A$4:$D$334,4)</f>
        <v>#N/A</v>
      </c>
      <c r="E301" s="96"/>
      <c r="F301" s="69"/>
      <c r="G301" s="69" t="e">
        <f>VLOOKUP(F301,'identifiants entrees'!A:B,2)</f>
        <v>#N/A</v>
      </c>
    </row>
    <row r="302" spans="1:7" x14ac:dyDescent="0.25">
      <c r="A302" s="93"/>
      <c r="B302" s="93" t="e">
        <f>VLOOKUP(A302,BASE!$A$4:$B$334,2)</f>
        <v>#N/A</v>
      </c>
      <c r="C302" s="69"/>
      <c r="D302" s="95" t="e">
        <f>VLOOKUP(A302,BASE!$A$4:$D$334,4)</f>
        <v>#N/A</v>
      </c>
      <c r="E302" s="96"/>
      <c r="F302" s="69"/>
      <c r="G302" s="69" t="e">
        <f>VLOOKUP(F302,'identifiants entrees'!A:B,2)</f>
        <v>#N/A</v>
      </c>
    </row>
    <row r="303" spans="1:7" x14ac:dyDescent="0.25">
      <c r="A303" s="93"/>
      <c r="B303" s="93" t="e">
        <f>VLOOKUP(A303,BASE!$A$4:$B$334,2)</f>
        <v>#N/A</v>
      </c>
      <c r="C303" s="69"/>
      <c r="D303" s="95" t="e">
        <f>VLOOKUP(A303,BASE!$A$4:$D$334,4)</f>
        <v>#N/A</v>
      </c>
      <c r="E303" s="96"/>
      <c r="F303" s="69"/>
      <c r="G303" s="69" t="e">
        <f>VLOOKUP(F303,'identifiants entrees'!A:B,2)</f>
        <v>#N/A</v>
      </c>
    </row>
    <row r="304" spans="1:7" x14ac:dyDescent="0.25">
      <c r="A304" s="93"/>
      <c r="B304" s="93" t="e">
        <f>VLOOKUP(A304,BASE!$A$4:$B$334,2)</f>
        <v>#N/A</v>
      </c>
      <c r="C304" s="69"/>
      <c r="D304" s="95" t="e">
        <f>VLOOKUP(A304,BASE!$A$4:$D$334,4)</f>
        <v>#N/A</v>
      </c>
      <c r="E304" s="96"/>
      <c r="F304" s="69"/>
      <c r="G304" s="69" t="e">
        <f>VLOOKUP(F304,'identifiants entrees'!A:B,2)</f>
        <v>#N/A</v>
      </c>
    </row>
    <row r="305" spans="1:7" x14ac:dyDescent="0.25">
      <c r="A305" s="93"/>
      <c r="B305" s="93" t="e">
        <f>VLOOKUP(A305,BASE!$A$4:$B$334,2)</f>
        <v>#N/A</v>
      </c>
      <c r="C305" s="69"/>
      <c r="D305" s="95" t="e">
        <f>VLOOKUP(A305,BASE!$A$4:$D$334,4)</f>
        <v>#N/A</v>
      </c>
      <c r="E305" s="96"/>
      <c r="F305" s="69"/>
      <c r="G305" s="69" t="e">
        <f>VLOOKUP(F305,'identifiants entrees'!A:B,2)</f>
        <v>#N/A</v>
      </c>
    </row>
    <row r="306" spans="1:7" x14ac:dyDescent="0.25">
      <c r="A306" s="93"/>
      <c r="B306" s="93" t="e">
        <f>VLOOKUP(A306,BASE!$A$4:$B$334,2)</f>
        <v>#N/A</v>
      </c>
      <c r="C306" s="69"/>
      <c r="D306" s="95" t="e">
        <f>VLOOKUP(A306,BASE!$A$4:$D$334,4)</f>
        <v>#N/A</v>
      </c>
      <c r="E306" s="96"/>
      <c r="F306" s="69"/>
      <c r="G306" s="69" t="e">
        <f>VLOOKUP(F306,'identifiants entrees'!A:B,2)</f>
        <v>#N/A</v>
      </c>
    </row>
    <row r="307" spans="1:7" x14ac:dyDescent="0.25">
      <c r="A307" s="93"/>
      <c r="B307" s="93" t="e">
        <f>VLOOKUP(A307,BASE!$A$4:$B$334,2)</f>
        <v>#N/A</v>
      </c>
      <c r="C307" s="69"/>
      <c r="D307" s="95" t="e">
        <f>VLOOKUP(A307,BASE!$A$4:$D$334,4)</f>
        <v>#N/A</v>
      </c>
      <c r="E307" s="96"/>
      <c r="F307" s="69"/>
      <c r="G307" s="69" t="e">
        <f>VLOOKUP(F307,'identifiants entrees'!A:B,2)</f>
        <v>#N/A</v>
      </c>
    </row>
    <row r="308" spans="1:7" x14ac:dyDescent="0.25">
      <c r="A308" s="93"/>
      <c r="B308" s="93" t="e">
        <f>VLOOKUP(A308,BASE!$A$4:$B$334,2)</f>
        <v>#N/A</v>
      </c>
      <c r="C308" s="69"/>
      <c r="D308" s="95" t="e">
        <f>VLOOKUP(A308,BASE!$A$4:$D$334,4)</f>
        <v>#N/A</v>
      </c>
      <c r="E308" s="96"/>
      <c r="F308" s="69"/>
      <c r="G308" s="69" t="e">
        <f>VLOOKUP(F308,'identifiants entrees'!A:B,2)</f>
        <v>#N/A</v>
      </c>
    </row>
    <row r="309" spans="1:7" x14ac:dyDescent="0.25">
      <c r="A309" s="93"/>
      <c r="B309" s="93" t="e">
        <f>VLOOKUP(A309,BASE!$A$4:$B$334,2)</f>
        <v>#N/A</v>
      </c>
      <c r="C309" s="69"/>
      <c r="D309" s="95" t="e">
        <f>VLOOKUP(A309,BASE!$A$4:$D$334,4)</f>
        <v>#N/A</v>
      </c>
      <c r="E309" s="96"/>
      <c r="F309" s="69"/>
      <c r="G309" s="69" t="e">
        <f>VLOOKUP(F309,'identifiants entrees'!A:B,2)</f>
        <v>#N/A</v>
      </c>
    </row>
    <row r="310" spans="1:7" x14ac:dyDescent="0.25">
      <c r="A310" s="93"/>
      <c r="B310" s="93" t="e">
        <f>VLOOKUP(A310,BASE!$A$4:$B$334,2)</f>
        <v>#N/A</v>
      </c>
      <c r="C310" s="69"/>
      <c r="D310" s="95" t="e">
        <f>VLOOKUP(A310,BASE!$A$4:$D$334,4)</f>
        <v>#N/A</v>
      </c>
      <c r="E310" s="96"/>
      <c r="F310" s="69"/>
      <c r="G310" s="69" t="e">
        <f>VLOOKUP(F310,'identifiants entrees'!A:B,2)</f>
        <v>#N/A</v>
      </c>
    </row>
    <row r="311" spans="1:7" x14ac:dyDescent="0.25">
      <c r="A311" s="93"/>
      <c r="B311" s="93" t="e">
        <f>VLOOKUP(A311,BASE!$A$4:$B$334,2)</f>
        <v>#N/A</v>
      </c>
      <c r="C311" s="69"/>
      <c r="D311" s="95" t="e">
        <f>VLOOKUP(A311,BASE!$A$4:$D$334,4)</f>
        <v>#N/A</v>
      </c>
      <c r="E311" s="96"/>
      <c r="F311" s="69"/>
      <c r="G311" s="69" t="e">
        <f>VLOOKUP(F311,'identifiants entrees'!A:B,2)</f>
        <v>#N/A</v>
      </c>
    </row>
    <row r="312" spans="1:7" x14ac:dyDescent="0.25">
      <c r="A312" s="93"/>
      <c r="B312" s="93" t="e">
        <f>VLOOKUP(A312,BASE!$A$4:$B$334,2)</f>
        <v>#N/A</v>
      </c>
      <c r="C312" s="69"/>
      <c r="D312" s="95" t="e">
        <f>VLOOKUP(A312,BASE!$A$4:$D$334,4)</f>
        <v>#N/A</v>
      </c>
      <c r="E312" s="96"/>
      <c r="F312" s="69"/>
      <c r="G312" s="69" t="e">
        <f>VLOOKUP(F312,'identifiants entrees'!A:B,2)</f>
        <v>#N/A</v>
      </c>
    </row>
    <row r="313" spans="1:7" x14ac:dyDescent="0.25">
      <c r="A313" s="93"/>
      <c r="B313" s="93" t="e">
        <f>VLOOKUP(A313,BASE!$A$4:$B$334,2)</f>
        <v>#N/A</v>
      </c>
      <c r="C313" s="69"/>
      <c r="D313" s="95" t="e">
        <f>VLOOKUP(A313,BASE!$A$4:$D$334,4)</f>
        <v>#N/A</v>
      </c>
      <c r="E313" s="96"/>
      <c r="F313" s="69"/>
      <c r="G313" s="69" t="e">
        <f>VLOOKUP(F313,'identifiants entrees'!A:B,2)</f>
        <v>#N/A</v>
      </c>
    </row>
    <row r="314" spans="1:7" x14ac:dyDescent="0.25">
      <c r="A314" s="93"/>
      <c r="B314" s="93" t="e">
        <f>VLOOKUP(A314,BASE!$A$4:$B$334,2)</f>
        <v>#N/A</v>
      </c>
      <c r="C314" s="69"/>
      <c r="D314" s="95" t="e">
        <f>VLOOKUP(A314,BASE!$A$4:$D$334,4)</f>
        <v>#N/A</v>
      </c>
      <c r="E314" s="96"/>
      <c r="F314" s="69"/>
      <c r="G314" s="69" t="e">
        <f>VLOOKUP(F314,'identifiants entrees'!A:B,2)</f>
        <v>#N/A</v>
      </c>
    </row>
    <row r="315" spans="1:7" x14ac:dyDescent="0.25">
      <c r="A315" s="93"/>
      <c r="B315" s="93" t="e">
        <f>VLOOKUP(A315,BASE!$A$4:$B$334,2)</f>
        <v>#N/A</v>
      </c>
      <c r="C315" s="69"/>
      <c r="D315" s="95" t="e">
        <f>VLOOKUP(A315,BASE!$A$4:$D$334,4)</f>
        <v>#N/A</v>
      </c>
      <c r="E315" s="96"/>
      <c r="F315" s="69"/>
      <c r="G315" s="69" t="e">
        <f>VLOOKUP(F315,'identifiants entrees'!A:B,2)</f>
        <v>#N/A</v>
      </c>
    </row>
    <row r="316" spans="1:7" x14ac:dyDescent="0.25">
      <c r="A316" s="93"/>
      <c r="B316" s="93" t="e">
        <f>VLOOKUP(A316,BASE!$A$4:$B$334,2)</f>
        <v>#N/A</v>
      </c>
      <c r="C316" s="69"/>
      <c r="D316" s="95" t="e">
        <f>VLOOKUP(A316,BASE!$A$4:$D$334,4)</f>
        <v>#N/A</v>
      </c>
      <c r="E316" s="96"/>
      <c r="F316" s="69"/>
      <c r="G316" s="69" t="e">
        <f>VLOOKUP(F316,'identifiants entrees'!A:B,2)</f>
        <v>#N/A</v>
      </c>
    </row>
    <row r="317" spans="1:7" x14ac:dyDescent="0.25">
      <c r="A317" s="93"/>
      <c r="B317" s="93" t="e">
        <f>VLOOKUP(A317,BASE!$A$4:$B$334,2)</f>
        <v>#N/A</v>
      </c>
      <c r="C317" s="69"/>
      <c r="D317" s="95" t="e">
        <f>VLOOKUP(A317,BASE!$A$4:$D$334,4)</f>
        <v>#N/A</v>
      </c>
      <c r="E317" s="96"/>
      <c r="F317" s="69"/>
      <c r="G317" s="69" t="e">
        <f>VLOOKUP(F317,'identifiants entrees'!A:B,2)</f>
        <v>#N/A</v>
      </c>
    </row>
    <row r="318" spans="1:7" x14ac:dyDescent="0.25">
      <c r="A318" s="93"/>
      <c r="B318" s="93" t="e">
        <f>VLOOKUP(A318,BASE!$A$4:$B$334,2)</f>
        <v>#N/A</v>
      </c>
      <c r="C318" s="69"/>
      <c r="D318" s="95" t="e">
        <f>VLOOKUP(A318,BASE!$A$4:$D$334,4)</f>
        <v>#N/A</v>
      </c>
      <c r="E318" s="96"/>
      <c r="F318" s="69"/>
      <c r="G318" s="69" t="e">
        <f>VLOOKUP(F318,'identifiants entrees'!A:B,2)</f>
        <v>#N/A</v>
      </c>
    </row>
    <row r="319" spans="1:7" x14ac:dyDescent="0.25">
      <c r="A319" s="93"/>
      <c r="B319" s="93" t="e">
        <f>VLOOKUP(A319,BASE!$A$4:$B$334,2)</f>
        <v>#N/A</v>
      </c>
      <c r="C319" s="69"/>
      <c r="D319" s="95" t="e">
        <f>VLOOKUP(A319,BASE!$A$4:$D$334,4)</f>
        <v>#N/A</v>
      </c>
      <c r="E319" s="96"/>
      <c r="F319" s="69"/>
      <c r="G319" s="69" t="e">
        <f>VLOOKUP(F319,'identifiants entrees'!A:B,2)</f>
        <v>#N/A</v>
      </c>
    </row>
    <row r="320" spans="1:7" x14ac:dyDescent="0.25">
      <c r="A320" s="93"/>
      <c r="B320" s="93" t="e">
        <f>VLOOKUP(A320,BASE!$A$4:$B$334,2)</f>
        <v>#N/A</v>
      </c>
      <c r="C320" s="69"/>
      <c r="D320" s="95" t="e">
        <f>VLOOKUP(A320,BASE!$A$4:$D$334,4)</f>
        <v>#N/A</v>
      </c>
      <c r="E320" s="96"/>
      <c r="F320" s="69"/>
      <c r="G320" s="69" t="e">
        <f>VLOOKUP(F320,'identifiants entrees'!A:B,2)</f>
        <v>#N/A</v>
      </c>
    </row>
    <row r="321" spans="1:7" x14ac:dyDescent="0.25">
      <c r="A321" s="93"/>
      <c r="B321" s="93" t="e">
        <f>VLOOKUP(A321,BASE!$A$4:$B$334,2)</f>
        <v>#N/A</v>
      </c>
      <c r="C321" s="69"/>
      <c r="D321" s="95" t="e">
        <f>VLOOKUP(A321,BASE!$A$4:$D$334,4)</f>
        <v>#N/A</v>
      </c>
      <c r="E321" s="96"/>
      <c r="F321" s="69"/>
      <c r="G321" s="69" t="e">
        <f>VLOOKUP(F321,'identifiants entrees'!A:B,2)</f>
        <v>#N/A</v>
      </c>
    </row>
    <row r="322" spans="1:7" x14ac:dyDescent="0.25">
      <c r="A322" s="93"/>
      <c r="B322" s="93" t="e">
        <f>VLOOKUP(A322,BASE!$A$4:$B$334,2)</f>
        <v>#N/A</v>
      </c>
      <c r="C322" s="69"/>
      <c r="D322" s="95" t="e">
        <f>VLOOKUP(A322,BASE!$A$4:$D$334,4)</f>
        <v>#N/A</v>
      </c>
      <c r="E322" s="96"/>
      <c r="F322" s="69"/>
      <c r="G322" s="69" t="e">
        <f>VLOOKUP(F322,'identifiants entrees'!A:B,2)</f>
        <v>#N/A</v>
      </c>
    </row>
    <row r="323" spans="1:7" x14ac:dyDescent="0.25">
      <c r="A323" s="93"/>
      <c r="B323" s="93" t="e">
        <f>VLOOKUP(A323,BASE!$A$4:$B$334,2)</f>
        <v>#N/A</v>
      </c>
      <c r="C323" s="69"/>
      <c r="D323" s="95" t="e">
        <f>VLOOKUP(A323,BASE!$A$4:$D$334,4)</f>
        <v>#N/A</v>
      </c>
      <c r="E323" s="96"/>
      <c r="F323" s="69"/>
      <c r="G323" s="69" t="e">
        <f>VLOOKUP(F323,'identifiants entrees'!A:B,2)</f>
        <v>#N/A</v>
      </c>
    </row>
    <row r="324" spans="1:7" x14ac:dyDescent="0.25">
      <c r="A324" s="93"/>
      <c r="B324" s="93" t="e">
        <f>VLOOKUP(A324,BASE!$A$4:$B$334,2)</f>
        <v>#N/A</v>
      </c>
      <c r="C324" s="69"/>
      <c r="D324" s="95" t="e">
        <f>VLOOKUP(A324,BASE!$A$4:$D$334,4)</f>
        <v>#N/A</v>
      </c>
      <c r="E324" s="96"/>
      <c r="F324" s="69"/>
      <c r="G324" s="69" t="e">
        <f>VLOOKUP(F324,'identifiants entrees'!A:B,2)</f>
        <v>#N/A</v>
      </c>
    </row>
    <row r="325" spans="1:7" x14ac:dyDescent="0.25">
      <c r="A325" s="93"/>
      <c r="B325" s="93" t="e">
        <f>VLOOKUP(A325,BASE!$A$4:$B$334,2)</f>
        <v>#N/A</v>
      </c>
      <c r="C325" s="69"/>
      <c r="D325" s="95" t="e">
        <f>VLOOKUP(A325,BASE!$A$4:$D$334,4)</f>
        <v>#N/A</v>
      </c>
      <c r="E325" s="96"/>
      <c r="F325" s="69"/>
      <c r="G325" s="69" t="e">
        <f>VLOOKUP(F325,'identifiants entrees'!A:B,2)</f>
        <v>#N/A</v>
      </c>
    </row>
    <row r="326" spans="1:7" x14ac:dyDescent="0.25">
      <c r="A326" s="93"/>
      <c r="B326" s="93" t="e">
        <f>VLOOKUP(A326,BASE!$A$4:$B$334,2)</f>
        <v>#N/A</v>
      </c>
      <c r="C326" s="69"/>
      <c r="D326" s="95" t="e">
        <f>VLOOKUP(A326,BASE!$A$4:$D$334,4)</f>
        <v>#N/A</v>
      </c>
      <c r="E326" s="96"/>
      <c r="F326" s="69"/>
      <c r="G326" s="69" t="e">
        <f>VLOOKUP(F326,'identifiants entrees'!A:B,2)</f>
        <v>#N/A</v>
      </c>
    </row>
    <row r="327" spans="1:7" x14ac:dyDescent="0.25">
      <c r="A327" s="93"/>
      <c r="B327" s="93" t="e">
        <f>VLOOKUP(A327,BASE!$A$4:$B$334,2)</f>
        <v>#N/A</v>
      </c>
      <c r="C327" s="69"/>
      <c r="D327" s="95" t="e">
        <f>VLOOKUP(A327,BASE!$A$4:$D$334,4)</f>
        <v>#N/A</v>
      </c>
      <c r="E327" s="96"/>
      <c r="F327" s="69"/>
      <c r="G327" s="69" t="e">
        <f>VLOOKUP(F327,'identifiants entrees'!A:B,2)</f>
        <v>#N/A</v>
      </c>
    </row>
    <row r="328" spans="1:7" x14ac:dyDescent="0.25">
      <c r="A328" s="93"/>
      <c r="B328" s="93" t="e">
        <f>VLOOKUP(A328,BASE!$A$4:$B$334,2)</f>
        <v>#N/A</v>
      </c>
      <c r="C328" s="69"/>
      <c r="D328" s="95" t="e">
        <f>VLOOKUP(A328,BASE!$A$4:$D$334,4)</f>
        <v>#N/A</v>
      </c>
      <c r="E328" s="96"/>
      <c r="F328" s="69"/>
      <c r="G328" s="69" t="e">
        <f>VLOOKUP(F328,'identifiants entrees'!A:B,2)</f>
        <v>#N/A</v>
      </c>
    </row>
    <row r="329" spans="1:7" x14ac:dyDescent="0.25">
      <c r="A329" s="93"/>
      <c r="B329" s="93" t="e">
        <f>VLOOKUP(A329,BASE!$A$4:$B$334,2)</f>
        <v>#N/A</v>
      </c>
      <c r="C329" s="69"/>
      <c r="D329" s="95" t="e">
        <f>VLOOKUP(A329,BASE!$A$4:$D$334,4)</f>
        <v>#N/A</v>
      </c>
      <c r="E329" s="96"/>
      <c r="F329" s="69"/>
      <c r="G329" s="69" t="e">
        <f>VLOOKUP(F329,'identifiants entrees'!A:B,2)</f>
        <v>#N/A</v>
      </c>
    </row>
    <row r="330" spans="1:7" x14ac:dyDescent="0.25">
      <c r="A330" s="93"/>
      <c r="B330" s="93" t="e">
        <f>VLOOKUP(A330,BASE!$A$4:$B$334,2)</f>
        <v>#N/A</v>
      </c>
      <c r="C330" s="69"/>
      <c r="D330" s="95" t="e">
        <f>VLOOKUP(A330,BASE!$A$4:$D$334,4)</f>
        <v>#N/A</v>
      </c>
      <c r="E330" s="96"/>
      <c r="F330" s="69"/>
      <c r="G330" s="69" t="e">
        <f>VLOOKUP(F330,'identifiants entrees'!A:B,2)</f>
        <v>#N/A</v>
      </c>
    </row>
    <row r="331" spans="1:7" x14ac:dyDescent="0.25">
      <c r="A331" s="93"/>
      <c r="B331" s="93" t="e">
        <f>VLOOKUP(A331,BASE!$A$4:$B$334,2)</f>
        <v>#N/A</v>
      </c>
      <c r="C331" s="69"/>
      <c r="D331" s="95" t="e">
        <f>VLOOKUP(A331,BASE!$A$4:$D$334,4)</f>
        <v>#N/A</v>
      </c>
      <c r="E331" s="96"/>
      <c r="F331" s="69"/>
      <c r="G331" s="69" t="e">
        <f>VLOOKUP(F331,'identifiants entrees'!A:B,2)</f>
        <v>#N/A</v>
      </c>
    </row>
    <row r="332" spans="1:7" x14ac:dyDescent="0.25">
      <c r="A332" s="93"/>
      <c r="B332" s="93" t="e">
        <f>VLOOKUP(A332,BASE!$A$4:$B$334,2)</f>
        <v>#N/A</v>
      </c>
      <c r="C332" s="69"/>
      <c r="D332" s="95" t="e">
        <f>VLOOKUP(A332,BASE!$A$4:$D$334,4)</f>
        <v>#N/A</v>
      </c>
      <c r="E332" s="96"/>
      <c r="F332" s="69"/>
      <c r="G332" s="69" t="e">
        <f>VLOOKUP(F332,'identifiants entrees'!A:B,2)</f>
        <v>#N/A</v>
      </c>
    </row>
    <row r="333" spans="1:7" x14ac:dyDescent="0.25">
      <c r="A333" s="93"/>
      <c r="B333" s="93" t="e">
        <f>VLOOKUP(A333,BASE!$A$4:$B$334,2)</f>
        <v>#N/A</v>
      </c>
      <c r="C333" s="69"/>
      <c r="D333" s="95" t="e">
        <f>VLOOKUP(A333,BASE!$A$4:$D$334,4)</f>
        <v>#N/A</v>
      </c>
      <c r="E333" s="96"/>
      <c r="F333" s="69"/>
      <c r="G333" s="69" t="e">
        <f>VLOOKUP(F333,'identifiants entrees'!A:B,2)</f>
        <v>#N/A</v>
      </c>
    </row>
    <row r="334" spans="1:7" x14ac:dyDescent="0.25">
      <c r="A334" s="93"/>
      <c r="B334" s="93" t="e">
        <f>VLOOKUP(A334,BASE!$A$4:$B$334,2)</f>
        <v>#N/A</v>
      </c>
      <c r="C334" s="69"/>
      <c r="D334" s="95" t="e">
        <f>VLOOKUP(A334,BASE!$A$4:$D$334,4)</f>
        <v>#N/A</v>
      </c>
      <c r="E334" s="96"/>
      <c r="F334" s="69"/>
      <c r="G334" s="69" t="e">
        <f>VLOOKUP(F334,'identifiants entrees'!A:B,2)</f>
        <v>#N/A</v>
      </c>
    </row>
    <row r="335" spans="1:7" x14ac:dyDescent="0.25">
      <c r="A335" s="93"/>
      <c r="B335" s="93" t="e">
        <f>VLOOKUP(A335,BASE!$A$4:$B$334,2)</f>
        <v>#N/A</v>
      </c>
      <c r="C335" s="69"/>
      <c r="D335" s="95" t="e">
        <f>VLOOKUP(A335,BASE!$A$4:$D$334,4)</f>
        <v>#N/A</v>
      </c>
      <c r="E335" s="96"/>
      <c r="F335" s="69"/>
      <c r="G335" s="69" t="e">
        <f>VLOOKUP(F335,'identifiants entrees'!A:B,2)</f>
        <v>#N/A</v>
      </c>
    </row>
    <row r="336" spans="1:7" x14ac:dyDescent="0.25">
      <c r="A336" s="93"/>
      <c r="B336" s="93" t="e">
        <f>VLOOKUP(A336,BASE!$A$4:$B$334,2)</f>
        <v>#N/A</v>
      </c>
      <c r="C336" s="69"/>
      <c r="D336" s="95" t="e">
        <f>VLOOKUP(A336,BASE!$A$4:$D$334,4)</f>
        <v>#N/A</v>
      </c>
      <c r="E336" s="96"/>
      <c r="F336" s="69"/>
      <c r="G336" s="69" t="e">
        <f>VLOOKUP(F336,'identifiants entrees'!A:B,2)</f>
        <v>#N/A</v>
      </c>
    </row>
    <row r="337" spans="1:7" x14ac:dyDescent="0.25">
      <c r="A337" s="93"/>
      <c r="B337" s="93" t="e">
        <f>VLOOKUP(A337,BASE!$A$4:$B$334,2)</f>
        <v>#N/A</v>
      </c>
      <c r="C337" s="69"/>
      <c r="D337" s="95" t="e">
        <f>VLOOKUP(A337,BASE!$A$4:$D$334,4)</f>
        <v>#N/A</v>
      </c>
      <c r="E337" s="96"/>
      <c r="F337" s="69"/>
      <c r="G337" s="69" t="e">
        <f>VLOOKUP(F337,'identifiants entrees'!A:B,2)</f>
        <v>#N/A</v>
      </c>
    </row>
    <row r="338" spans="1:7" x14ac:dyDescent="0.25">
      <c r="A338" s="93"/>
      <c r="B338" s="93" t="e">
        <f>VLOOKUP(A338,BASE!$A$4:$B$334,2)</f>
        <v>#N/A</v>
      </c>
      <c r="C338" s="69"/>
      <c r="D338" s="95" t="e">
        <f>VLOOKUP(A338,BASE!$A$4:$D$334,4)</f>
        <v>#N/A</v>
      </c>
      <c r="E338" s="96"/>
      <c r="F338" s="69"/>
      <c r="G338" s="69" t="e">
        <f>VLOOKUP(F338,'identifiants entrees'!A:B,2)</f>
        <v>#N/A</v>
      </c>
    </row>
    <row r="339" spans="1:7" x14ac:dyDescent="0.25">
      <c r="A339" s="93"/>
      <c r="B339" s="93" t="e">
        <f>VLOOKUP(A339,BASE!$A$4:$B$334,2)</f>
        <v>#N/A</v>
      </c>
      <c r="C339" s="69"/>
      <c r="D339" s="95" t="e">
        <f>VLOOKUP(A339,BASE!$A$4:$D$334,4)</f>
        <v>#N/A</v>
      </c>
      <c r="E339" s="96"/>
      <c r="F339" s="69"/>
      <c r="G339" s="69" t="e">
        <f>VLOOKUP(F339,'identifiants entrees'!A:B,2)</f>
        <v>#N/A</v>
      </c>
    </row>
    <row r="340" spans="1:7" x14ac:dyDescent="0.25">
      <c r="A340" s="93"/>
      <c r="B340" s="93" t="e">
        <f>VLOOKUP(A340,BASE!$A$4:$B$334,2)</f>
        <v>#N/A</v>
      </c>
      <c r="C340" s="69"/>
      <c r="D340" s="95" t="e">
        <f>VLOOKUP(A340,BASE!$A$4:$D$334,4)</f>
        <v>#N/A</v>
      </c>
      <c r="E340" s="96"/>
      <c r="F340" s="69"/>
      <c r="G340" s="69" t="e">
        <f>VLOOKUP(F340,'identifiants entrees'!A:B,2)</f>
        <v>#N/A</v>
      </c>
    </row>
    <row r="341" spans="1:7" x14ac:dyDescent="0.25">
      <c r="A341" s="93"/>
      <c r="B341" s="93" t="e">
        <f>VLOOKUP(A341,BASE!$A$4:$B$334,2)</f>
        <v>#N/A</v>
      </c>
      <c r="C341" s="69"/>
      <c r="D341" s="95" t="e">
        <f>VLOOKUP(A341,BASE!$A$4:$D$334,4)</f>
        <v>#N/A</v>
      </c>
      <c r="E341" s="96"/>
      <c r="F341" s="69"/>
      <c r="G341" s="69" t="e">
        <f>VLOOKUP(F341,'identifiants entrees'!A:B,2)</f>
        <v>#N/A</v>
      </c>
    </row>
    <row r="342" spans="1:7" x14ac:dyDescent="0.25">
      <c r="A342" s="93"/>
      <c r="B342" s="93" t="e">
        <f>VLOOKUP(A342,BASE!$A$4:$B$334,2)</f>
        <v>#N/A</v>
      </c>
      <c r="C342" s="69"/>
      <c r="D342" s="95" t="e">
        <f>VLOOKUP(A342,BASE!$A$4:$D$334,4)</f>
        <v>#N/A</v>
      </c>
      <c r="E342" s="96"/>
      <c r="F342" s="69"/>
      <c r="G342" s="69" t="e">
        <f>VLOOKUP(F342,'identifiants entrees'!A:B,2)</f>
        <v>#N/A</v>
      </c>
    </row>
    <row r="343" spans="1:7" x14ac:dyDescent="0.25">
      <c r="A343" s="93"/>
      <c r="B343" s="93" t="e">
        <f>VLOOKUP(A343,BASE!$A$4:$B$334,2)</f>
        <v>#N/A</v>
      </c>
      <c r="C343" s="69"/>
      <c r="D343" s="95" t="e">
        <f>VLOOKUP(A343,BASE!$A$4:$D$334,4)</f>
        <v>#N/A</v>
      </c>
      <c r="E343" s="96"/>
      <c r="F343" s="69"/>
      <c r="G343" s="69" t="e">
        <f>VLOOKUP(F343,'identifiants entrees'!A:B,2)</f>
        <v>#N/A</v>
      </c>
    </row>
    <row r="344" spans="1:7" x14ac:dyDescent="0.25">
      <c r="A344" s="93"/>
      <c r="B344" s="93" t="e">
        <f>VLOOKUP(A344,BASE!$A$4:$B$334,2)</f>
        <v>#N/A</v>
      </c>
      <c r="C344" s="69"/>
      <c r="D344" s="95" t="e">
        <f>VLOOKUP(A344,BASE!$A$4:$D$334,4)</f>
        <v>#N/A</v>
      </c>
      <c r="E344" s="96"/>
      <c r="F344" s="69"/>
      <c r="G344" s="69" t="e">
        <f>VLOOKUP(F344,'identifiants entrees'!A:B,2)</f>
        <v>#N/A</v>
      </c>
    </row>
    <row r="345" spans="1:7" x14ac:dyDescent="0.25">
      <c r="A345" s="93"/>
      <c r="B345" s="93" t="e">
        <f>VLOOKUP(A345,BASE!$A$4:$B$334,2)</f>
        <v>#N/A</v>
      </c>
      <c r="C345" s="69"/>
      <c r="D345" s="95" t="e">
        <f>VLOOKUP(A345,BASE!$A$4:$D$334,4)</f>
        <v>#N/A</v>
      </c>
      <c r="E345" s="96"/>
      <c r="F345" s="69"/>
      <c r="G345" s="69" t="e">
        <f>VLOOKUP(F345,'identifiants entrees'!A:B,2)</f>
        <v>#N/A</v>
      </c>
    </row>
    <row r="346" spans="1:7" x14ac:dyDescent="0.25">
      <c r="A346" s="93"/>
      <c r="B346" s="93" t="e">
        <f>VLOOKUP(A346,BASE!$A$4:$B$334,2)</f>
        <v>#N/A</v>
      </c>
      <c r="C346" s="69"/>
      <c r="D346" s="95" t="e">
        <f>VLOOKUP(A346,BASE!$A$4:$D$334,4)</f>
        <v>#N/A</v>
      </c>
      <c r="E346" s="96"/>
      <c r="F346" s="69"/>
      <c r="G346" s="69" t="e">
        <f>VLOOKUP(F346,'identifiants entrees'!A:B,2)</f>
        <v>#N/A</v>
      </c>
    </row>
    <row r="347" spans="1:7" x14ac:dyDescent="0.25">
      <c r="A347" s="93"/>
      <c r="B347" s="93" t="e">
        <f>VLOOKUP(A347,BASE!$A$4:$B$334,2)</f>
        <v>#N/A</v>
      </c>
      <c r="C347" s="69"/>
      <c r="D347" s="95" t="e">
        <f>VLOOKUP(A347,BASE!$A$4:$D$334,4)</f>
        <v>#N/A</v>
      </c>
      <c r="E347" s="96"/>
      <c r="F347" s="69"/>
      <c r="G347" s="69" t="e">
        <f>VLOOKUP(F347,'identifiants entrees'!A:B,2)</f>
        <v>#N/A</v>
      </c>
    </row>
    <row r="348" spans="1:7" x14ac:dyDescent="0.25">
      <c r="A348" s="93"/>
      <c r="B348" s="93" t="e">
        <f>VLOOKUP(A348,BASE!$A$4:$B$334,2)</f>
        <v>#N/A</v>
      </c>
      <c r="C348" s="69"/>
      <c r="D348" s="95" t="e">
        <f>VLOOKUP(A348,BASE!$A$4:$D$334,4)</f>
        <v>#N/A</v>
      </c>
      <c r="E348" s="96"/>
      <c r="F348" s="69"/>
      <c r="G348" s="69" t="e">
        <f>VLOOKUP(F348,'identifiants entrees'!A:B,2)</f>
        <v>#N/A</v>
      </c>
    </row>
    <row r="349" spans="1:7" x14ac:dyDescent="0.25">
      <c r="A349" s="93"/>
      <c r="B349" s="93" t="e">
        <f>VLOOKUP(A349,BASE!$A$4:$B$334,2)</f>
        <v>#N/A</v>
      </c>
      <c r="C349" s="69"/>
      <c r="D349" s="95" t="e">
        <f>VLOOKUP(A349,BASE!$A$4:$D$334,4)</f>
        <v>#N/A</v>
      </c>
      <c r="E349" s="96"/>
      <c r="F349" s="69"/>
      <c r="G349" s="69" t="e">
        <f>VLOOKUP(F349,'identifiants entrees'!A:B,2)</f>
        <v>#N/A</v>
      </c>
    </row>
    <row r="350" spans="1:7" x14ac:dyDescent="0.25">
      <c r="A350" s="93"/>
      <c r="B350" s="93" t="e">
        <f>VLOOKUP(A350,BASE!$A$4:$B$334,2)</f>
        <v>#N/A</v>
      </c>
      <c r="C350" s="69"/>
      <c r="D350" s="95" t="e">
        <f>VLOOKUP(A350,BASE!$A$4:$D$334,4)</f>
        <v>#N/A</v>
      </c>
      <c r="E350" s="96"/>
      <c r="F350" s="69"/>
      <c r="G350" s="69" t="e">
        <f>VLOOKUP(F350,'identifiants entrees'!A:B,2)</f>
        <v>#N/A</v>
      </c>
    </row>
    <row r="351" spans="1:7" x14ac:dyDescent="0.25">
      <c r="A351" s="93"/>
      <c r="B351" s="93" t="e">
        <f>VLOOKUP(A351,BASE!$A$4:$B$334,2)</f>
        <v>#N/A</v>
      </c>
      <c r="C351" s="69"/>
      <c r="D351" s="95" t="e">
        <f>VLOOKUP(A351,BASE!$A$4:$D$334,4)</f>
        <v>#N/A</v>
      </c>
      <c r="E351" s="96"/>
      <c r="F351" s="69"/>
      <c r="G351" s="69" t="e">
        <f>VLOOKUP(F351,'identifiants entrees'!A:B,2)</f>
        <v>#N/A</v>
      </c>
    </row>
    <row r="352" spans="1:7" x14ac:dyDescent="0.25">
      <c r="A352" s="93"/>
      <c r="B352" s="93" t="e">
        <f>VLOOKUP(A352,BASE!$A$4:$B$334,2)</f>
        <v>#N/A</v>
      </c>
      <c r="C352" s="69"/>
      <c r="D352" s="95" t="e">
        <f>VLOOKUP(A352,BASE!$A$4:$D$334,4)</f>
        <v>#N/A</v>
      </c>
      <c r="E352" s="96"/>
      <c r="F352" s="69"/>
      <c r="G352" s="69" t="e">
        <f>VLOOKUP(F352,'identifiants entrees'!A:B,2)</f>
        <v>#N/A</v>
      </c>
    </row>
    <row r="353" spans="1:7" x14ac:dyDescent="0.25">
      <c r="A353" s="93"/>
      <c r="B353" s="93" t="e">
        <f>VLOOKUP(A353,BASE!$A$4:$B$334,2)</f>
        <v>#N/A</v>
      </c>
      <c r="C353" s="69"/>
      <c r="D353" s="95" t="e">
        <f>VLOOKUP(A353,BASE!$A$4:$D$334,4)</f>
        <v>#N/A</v>
      </c>
      <c r="E353" s="96"/>
      <c r="F353" s="69"/>
      <c r="G353" s="69" t="e">
        <f>VLOOKUP(F353,'identifiants entrees'!A:B,2)</f>
        <v>#N/A</v>
      </c>
    </row>
    <row r="354" spans="1:7" x14ac:dyDescent="0.25">
      <c r="A354" s="93"/>
      <c r="B354" s="93" t="e">
        <f>VLOOKUP(A354,BASE!$A$4:$B$334,2)</f>
        <v>#N/A</v>
      </c>
      <c r="C354" s="69"/>
      <c r="D354" s="95" t="e">
        <f>VLOOKUP(A354,BASE!$A$4:$D$334,4)</f>
        <v>#N/A</v>
      </c>
      <c r="E354" s="96"/>
      <c r="F354" s="69"/>
      <c r="G354" s="69" t="e">
        <f>VLOOKUP(F354,'identifiants entrees'!A:B,2)</f>
        <v>#N/A</v>
      </c>
    </row>
    <row r="355" spans="1:7" x14ac:dyDescent="0.25">
      <c r="A355" s="93"/>
      <c r="B355" s="93" t="e">
        <f>VLOOKUP(A355,BASE!$A$4:$B$334,2)</f>
        <v>#N/A</v>
      </c>
      <c r="C355" s="69"/>
      <c r="D355" s="95" t="e">
        <f>VLOOKUP(A355,BASE!$A$4:$D$334,4)</f>
        <v>#N/A</v>
      </c>
      <c r="E355" s="96"/>
      <c r="F355" s="69"/>
      <c r="G355" s="69" t="e">
        <f>VLOOKUP(F355,'identifiants entrees'!A:B,2)</f>
        <v>#N/A</v>
      </c>
    </row>
    <row r="356" spans="1:7" x14ac:dyDescent="0.25">
      <c r="A356" s="93"/>
      <c r="B356" s="93" t="e">
        <f>VLOOKUP(A356,BASE!$A$4:$B$334,2)</f>
        <v>#N/A</v>
      </c>
      <c r="C356" s="69"/>
      <c r="D356" s="95" t="e">
        <f>VLOOKUP(A356,BASE!$A$4:$D$334,4)</f>
        <v>#N/A</v>
      </c>
      <c r="E356" s="96"/>
      <c r="F356" s="69"/>
      <c r="G356" s="69" t="e">
        <f>VLOOKUP(F356,'identifiants entrees'!A:B,2)</f>
        <v>#N/A</v>
      </c>
    </row>
    <row r="357" spans="1:7" x14ac:dyDescent="0.25">
      <c r="A357" s="93"/>
      <c r="B357" s="93" t="e">
        <f>VLOOKUP(A357,BASE!$A$4:$B$334,2)</f>
        <v>#N/A</v>
      </c>
      <c r="C357" s="69"/>
      <c r="D357" s="95" t="e">
        <f>VLOOKUP(A357,BASE!$A$4:$D$334,4)</f>
        <v>#N/A</v>
      </c>
      <c r="E357" s="96"/>
      <c r="F357" s="69"/>
      <c r="G357" s="69" t="e">
        <f>VLOOKUP(F357,'identifiants entrees'!A:B,2)</f>
        <v>#N/A</v>
      </c>
    </row>
    <row r="358" spans="1:7" x14ac:dyDescent="0.25">
      <c r="A358" s="93"/>
      <c r="B358" s="93" t="e">
        <f>VLOOKUP(A358,BASE!$A$4:$B$334,2)</f>
        <v>#N/A</v>
      </c>
      <c r="C358" s="69"/>
      <c r="D358" s="95" t="e">
        <f>VLOOKUP(A358,BASE!$A$4:$D$334,4)</f>
        <v>#N/A</v>
      </c>
      <c r="E358" s="96"/>
      <c r="F358" s="69"/>
      <c r="G358" s="69" t="e">
        <f>VLOOKUP(F358,'identifiants entrees'!A:B,2)</f>
        <v>#N/A</v>
      </c>
    </row>
    <row r="359" spans="1:7" x14ac:dyDescent="0.25">
      <c r="A359" s="93"/>
      <c r="B359" s="93" t="e">
        <f>VLOOKUP(A359,BASE!$A$4:$B$334,2)</f>
        <v>#N/A</v>
      </c>
      <c r="C359" s="69"/>
      <c r="D359" s="95" t="e">
        <f>VLOOKUP(A359,BASE!$A$4:$D$334,4)</f>
        <v>#N/A</v>
      </c>
      <c r="E359" s="96"/>
      <c r="F359" s="69"/>
      <c r="G359" s="69" t="e">
        <f>VLOOKUP(F359,'identifiants entrees'!A:B,2)</f>
        <v>#N/A</v>
      </c>
    </row>
    <row r="360" spans="1:7" x14ac:dyDescent="0.25">
      <c r="A360" s="93"/>
      <c r="B360" s="93" t="e">
        <f>VLOOKUP(A360,BASE!$A$4:$B$334,2)</f>
        <v>#N/A</v>
      </c>
      <c r="C360" s="69"/>
      <c r="D360" s="95" t="e">
        <f>VLOOKUP(A360,BASE!$A$4:$D$334,4)</f>
        <v>#N/A</v>
      </c>
      <c r="E360" s="96"/>
      <c r="F360" s="69"/>
      <c r="G360" s="69" t="e">
        <f>VLOOKUP(F360,'identifiants entrees'!A:B,2)</f>
        <v>#N/A</v>
      </c>
    </row>
    <row r="361" spans="1:7" x14ac:dyDescent="0.25">
      <c r="A361" s="93"/>
      <c r="B361" s="93" t="e">
        <f>VLOOKUP(A361,BASE!$A$4:$B$334,2)</f>
        <v>#N/A</v>
      </c>
      <c r="C361" s="69"/>
      <c r="D361" s="95" t="e">
        <f>VLOOKUP(A361,BASE!$A$4:$D$334,4)</f>
        <v>#N/A</v>
      </c>
      <c r="E361" s="96"/>
      <c r="F361" s="69"/>
      <c r="G361" s="69" t="e">
        <f>VLOOKUP(F361,'identifiants entrees'!A:B,2)</f>
        <v>#N/A</v>
      </c>
    </row>
    <row r="362" spans="1:7" x14ac:dyDescent="0.25">
      <c r="A362" s="93"/>
      <c r="B362" s="93" t="e">
        <f>VLOOKUP(A362,BASE!$A$4:$B$334,2)</f>
        <v>#N/A</v>
      </c>
      <c r="C362" s="69"/>
      <c r="D362" s="95" t="e">
        <f>VLOOKUP(A362,BASE!$A$4:$D$334,4)</f>
        <v>#N/A</v>
      </c>
      <c r="E362" s="96"/>
      <c r="F362" s="69"/>
      <c r="G362" s="69" t="e">
        <f>VLOOKUP(F362,'identifiants entrees'!A:B,2)</f>
        <v>#N/A</v>
      </c>
    </row>
    <row r="363" spans="1:7" x14ac:dyDescent="0.25">
      <c r="A363" s="93"/>
      <c r="B363" s="93" t="e">
        <f>VLOOKUP(A363,BASE!$A$4:$B$334,2)</f>
        <v>#N/A</v>
      </c>
      <c r="C363" s="69"/>
      <c r="D363" s="95" t="e">
        <f>VLOOKUP(A363,BASE!$A$4:$D$334,4)</f>
        <v>#N/A</v>
      </c>
      <c r="E363" s="96"/>
      <c r="F363" s="69"/>
      <c r="G363" s="69" t="e">
        <f>VLOOKUP(F363,'identifiants entrees'!A:B,2)</f>
        <v>#N/A</v>
      </c>
    </row>
    <row r="364" spans="1:7" x14ac:dyDescent="0.25">
      <c r="A364" s="93"/>
      <c r="B364" s="93" t="e">
        <f>VLOOKUP(A364,BASE!$A$4:$B$334,2)</f>
        <v>#N/A</v>
      </c>
      <c r="C364" s="69"/>
      <c r="D364" s="95" t="e">
        <f>VLOOKUP(A364,BASE!$A$4:$D$334,4)</f>
        <v>#N/A</v>
      </c>
      <c r="E364" s="96"/>
      <c r="F364" s="69"/>
      <c r="G364" s="69" t="e">
        <f>VLOOKUP(F364,'identifiants entrees'!A:B,2)</f>
        <v>#N/A</v>
      </c>
    </row>
    <row r="365" spans="1:7" x14ac:dyDescent="0.25">
      <c r="A365" s="93"/>
      <c r="B365" s="93" t="e">
        <f>VLOOKUP(A365,BASE!$A$4:$B$334,2)</f>
        <v>#N/A</v>
      </c>
      <c r="C365" s="69"/>
      <c r="D365" s="95" t="e">
        <f>VLOOKUP(A365,BASE!$A$4:$D$334,4)</f>
        <v>#N/A</v>
      </c>
      <c r="E365" s="96"/>
      <c r="F365" s="69"/>
      <c r="G365" s="69" t="e">
        <f>VLOOKUP(F365,'identifiants entrees'!A:B,2)</f>
        <v>#N/A</v>
      </c>
    </row>
    <row r="366" spans="1:7" x14ac:dyDescent="0.25">
      <c r="A366" s="93"/>
      <c r="B366" s="93" t="e">
        <f>VLOOKUP(A366,BASE!$A$4:$B$334,2)</f>
        <v>#N/A</v>
      </c>
      <c r="C366" s="69"/>
      <c r="D366" s="95" t="e">
        <f>VLOOKUP(A366,BASE!$A$4:$D$334,4)</f>
        <v>#N/A</v>
      </c>
      <c r="E366" s="96"/>
      <c r="F366" s="69"/>
      <c r="G366" s="69" t="e">
        <f>VLOOKUP(F366,'identifiants entrees'!A:B,2)</f>
        <v>#N/A</v>
      </c>
    </row>
    <row r="367" spans="1:7" x14ac:dyDescent="0.25">
      <c r="A367" s="93"/>
      <c r="B367" s="93" t="e">
        <f>VLOOKUP(A367,BASE!$A$4:$B$334,2)</f>
        <v>#N/A</v>
      </c>
      <c r="C367" s="69"/>
      <c r="D367" s="95" t="e">
        <f>VLOOKUP(A367,BASE!$A$4:$D$334,4)</f>
        <v>#N/A</v>
      </c>
      <c r="E367" s="96"/>
      <c r="F367" s="69"/>
      <c r="G367" s="69" t="e">
        <f>VLOOKUP(F367,'identifiants entrees'!A:B,2)</f>
        <v>#N/A</v>
      </c>
    </row>
    <row r="368" spans="1:7" x14ac:dyDescent="0.25">
      <c r="A368" s="93"/>
      <c r="B368" s="93" t="e">
        <f>VLOOKUP(A368,BASE!$A$4:$B$334,2)</f>
        <v>#N/A</v>
      </c>
      <c r="C368" s="69"/>
      <c r="D368" s="95" t="e">
        <f>VLOOKUP(A368,BASE!$A$4:$D$334,4)</f>
        <v>#N/A</v>
      </c>
      <c r="E368" s="96"/>
      <c r="F368" s="69"/>
      <c r="G368" s="69" t="e">
        <f>VLOOKUP(F368,'identifiants entrees'!A:B,2)</f>
        <v>#N/A</v>
      </c>
    </row>
    <row r="369" spans="1:7" x14ac:dyDescent="0.25">
      <c r="A369" s="93"/>
      <c r="B369" s="93" t="e">
        <f>VLOOKUP(A369,BASE!$A$4:$B$334,2)</f>
        <v>#N/A</v>
      </c>
      <c r="C369" s="69"/>
      <c r="D369" s="95" t="e">
        <f>VLOOKUP(A369,BASE!$A$4:$D$334,4)</f>
        <v>#N/A</v>
      </c>
      <c r="E369" s="96"/>
      <c r="F369" s="69"/>
      <c r="G369" s="69" t="e">
        <f>VLOOKUP(F369,'identifiants entrees'!A:B,2)</f>
        <v>#N/A</v>
      </c>
    </row>
    <row r="370" spans="1:7" x14ac:dyDescent="0.25">
      <c r="A370" s="93"/>
      <c r="B370" s="93" t="e">
        <f>VLOOKUP(A370,BASE!$A$4:$B$334,2)</f>
        <v>#N/A</v>
      </c>
      <c r="C370" s="69"/>
      <c r="D370" s="95" t="e">
        <f>VLOOKUP(A370,BASE!$A$4:$D$334,4)</f>
        <v>#N/A</v>
      </c>
      <c r="E370" s="96"/>
      <c r="F370" s="69"/>
      <c r="G370" s="69" t="e">
        <f>VLOOKUP(F370,'identifiants entrees'!A:B,2)</f>
        <v>#N/A</v>
      </c>
    </row>
    <row r="371" spans="1:7" x14ac:dyDescent="0.25">
      <c r="A371" s="93"/>
      <c r="B371" s="93" t="e">
        <f>VLOOKUP(A371,BASE!$A$4:$B$334,2)</f>
        <v>#N/A</v>
      </c>
      <c r="C371" s="69"/>
      <c r="D371" s="95" t="e">
        <f>VLOOKUP(A371,BASE!$A$4:$D$334,4)</f>
        <v>#N/A</v>
      </c>
      <c r="E371" s="96"/>
      <c r="F371" s="69"/>
      <c r="G371" s="69" t="e">
        <f>VLOOKUP(F371,'identifiants entrees'!A:B,2)</f>
        <v>#N/A</v>
      </c>
    </row>
    <row r="372" spans="1:7" x14ac:dyDescent="0.25">
      <c r="A372" s="93"/>
      <c r="B372" s="93" t="e">
        <f>VLOOKUP(A372,BASE!$A$4:$B$334,2)</f>
        <v>#N/A</v>
      </c>
      <c r="C372" s="69"/>
      <c r="D372" s="95" t="e">
        <f>VLOOKUP(A372,BASE!$A$4:$D$334,4)</f>
        <v>#N/A</v>
      </c>
      <c r="E372" s="96"/>
      <c r="F372" s="69"/>
      <c r="G372" s="69" t="e">
        <f>VLOOKUP(F372,'identifiants entrees'!A:B,2)</f>
        <v>#N/A</v>
      </c>
    </row>
    <row r="373" spans="1:7" x14ac:dyDescent="0.25">
      <c r="A373" s="93"/>
      <c r="B373" s="93" t="e">
        <f>VLOOKUP(A373,BASE!$A$4:$B$334,2)</f>
        <v>#N/A</v>
      </c>
      <c r="C373" s="69"/>
      <c r="D373" s="95" t="e">
        <f>VLOOKUP(A373,BASE!$A$4:$D$334,4)</f>
        <v>#N/A</v>
      </c>
      <c r="E373" s="96"/>
      <c r="F373" s="69"/>
      <c r="G373" s="69" t="e">
        <f>VLOOKUP(F373,'identifiants entrees'!A:B,2)</f>
        <v>#N/A</v>
      </c>
    </row>
    <row r="374" spans="1:7" x14ac:dyDescent="0.25">
      <c r="A374" s="93"/>
      <c r="B374" s="93" t="e">
        <f>VLOOKUP(A374,BASE!$A$4:$B$334,2)</f>
        <v>#N/A</v>
      </c>
      <c r="C374" s="69"/>
      <c r="D374" s="95" t="e">
        <f>VLOOKUP(A374,BASE!$A$4:$D$334,4)</f>
        <v>#N/A</v>
      </c>
      <c r="E374" s="96"/>
      <c r="F374" s="69"/>
      <c r="G374" s="69" t="e">
        <f>VLOOKUP(F374,'identifiants entrees'!A:B,2)</f>
        <v>#N/A</v>
      </c>
    </row>
    <row r="375" spans="1:7" x14ac:dyDescent="0.25">
      <c r="A375" s="93"/>
      <c r="B375" s="93" t="e">
        <f>VLOOKUP(A375,BASE!$A$4:$B$334,2)</f>
        <v>#N/A</v>
      </c>
      <c r="C375" s="69"/>
      <c r="D375" s="95" t="e">
        <f>VLOOKUP(A375,BASE!$A$4:$D$334,4)</f>
        <v>#N/A</v>
      </c>
      <c r="E375" s="96"/>
      <c r="F375" s="69"/>
      <c r="G375" s="69" t="e">
        <f>VLOOKUP(F375,'identifiants entrees'!A:B,2)</f>
        <v>#N/A</v>
      </c>
    </row>
    <row r="376" spans="1:7" x14ac:dyDescent="0.25">
      <c r="A376" s="93"/>
      <c r="B376" s="93" t="e">
        <f>VLOOKUP(A376,BASE!$A$4:$B$334,2)</f>
        <v>#N/A</v>
      </c>
      <c r="C376" s="69"/>
      <c r="D376" s="95" t="e">
        <f>VLOOKUP(A376,BASE!$A$4:$D$334,4)</f>
        <v>#N/A</v>
      </c>
      <c r="E376" s="96"/>
      <c r="F376" s="69"/>
      <c r="G376" s="69" t="e">
        <f>VLOOKUP(F376,'identifiants entrees'!A:B,2)</f>
        <v>#N/A</v>
      </c>
    </row>
    <row r="377" spans="1:7" x14ac:dyDescent="0.25">
      <c r="A377" s="93"/>
      <c r="B377" s="93" t="e">
        <f>VLOOKUP(A377,BASE!$A$4:$B$334,2)</f>
        <v>#N/A</v>
      </c>
      <c r="C377" s="69"/>
      <c r="D377" s="95" t="e">
        <f>VLOOKUP(A377,BASE!$A$4:$D$334,4)</f>
        <v>#N/A</v>
      </c>
      <c r="E377" s="96"/>
      <c r="F377" s="69"/>
      <c r="G377" s="69" t="e">
        <f>VLOOKUP(F377,'identifiants entrees'!A:B,2)</f>
        <v>#N/A</v>
      </c>
    </row>
    <row r="378" spans="1:7" x14ac:dyDescent="0.25">
      <c r="A378" s="93"/>
      <c r="B378" s="93" t="e">
        <f>VLOOKUP(A378,BASE!$A$4:$B$334,2)</f>
        <v>#N/A</v>
      </c>
      <c r="C378" s="69"/>
      <c r="D378" s="95" t="e">
        <f>VLOOKUP(A378,BASE!$A$4:$D$334,4)</f>
        <v>#N/A</v>
      </c>
      <c r="E378" s="96"/>
      <c r="F378" s="69"/>
      <c r="G378" s="69" t="e">
        <f>VLOOKUP(F378,'identifiants entrees'!A:B,2)</f>
        <v>#N/A</v>
      </c>
    </row>
    <row r="379" spans="1:7" x14ac:dyDescent="0.25">
      <c r="A379" s="93"/>
      <c r="B379" s="93" t="e">
        <f>VLOOKUP(A379,BASE!$A$4:$B$334,2)</f>
        <v>#N/A</v>
      </c>
      <c r="C379" s="69"/>
      <c r="D379" s="95" t="e">
        <f>VLOOKUP(A379,BASE!$A$4:$D$334,4)</f>
        <v>#N/A</v>
      </c>
      <c r="E379" s="96"/>
      <c r="F379" s="69"/>
      <c r="G379" s="69" t="e">
        <f>VLOOKUP(F379,'identifiants entrees'!A:B,2)</f>
        <v>#N/A</v>
      </c>
    </row>
    <row r="380" spans="1:7" x14ac:dyDescent="0.25">
      <c r="A380" s="93"/>
      <c r="B380" s="93" t="e">
        <f>VLOOKUP(A380,BASE!$A$4:$B$334,2)</f>
        <v>#N/A</v>
      </c>
      <c r="C380" s="69"/>
      <c r="D380" s="95" t="e">
        <f>VLOOKUP(A380,BASE!$A$4:$D$334,4)</f>
        <v>#N/A</v>
      </c>
      <c r="E380" s="96"/>
      <c r="F380" s="69"/>
      <c r="G380" s="69" t="e">
        <f>VLOOKUP(F380,'identifiants entrees'!A:B,2)</f>
        <v>#N/A</v>
      </c>
    </row>
    <row r="381" spans="1:7" x14ac:dyDescent="0.25">
      <c r="A381" s="93"/>
      <c r="B381" s="93" t="e">
        <f>VLOOKUP(A381,BASE!$A$4:$B$334,2)</f>
        <v>#N/A</v>
      </c>
      <c r="C381" s="69"/>
      <c r="D381" s="95" t="e">
        <f>VLOOKUP(A381,BASE!$A$4:$D$334,4)</f>
        <v>#N/A</v>
      </c>
      <c r="E381" s="96"/>
      <c r="F381" s="69"/>
      <c r="G381" s="69" t="e">
        <f>VLOOKUP(F381,'identifiants entrees'!A:B,2)</f>
        <v>#N/A</v>
      </c>
    </row>
    <row r="382" spans="1:7" x14ac:dyDescent="0.25">
      <c r="A382" s="93"/>
      <c r="B382" s="93" t="e">
        <f>VLOOKUP(A382,BASE!$A$4:$B$334,2)</f>
        <v>#N/A</v>
      </c>
      <c r="C382" s="69"/>
      <c r="D382" s="95" t="e">
        <f>VLOOKUP(A382,BASE!$A$4:$D$334,4)</f>
        <v>#N/A</v>
      </c>
      <c r="E382" s="96"/>
      <c r="F382" s="69"/>
      <c r="G382" s="69" t="e">
        <f>VLOOKUP(F382,'identifiants entrees'!A:B,2)</f>
        <v>#N/A</v>
      </c>
    </row>
    <row r="383" spans="1:7" x14ac:dyDescent="0.25">
      <c r="A383" s="93"/>
      <c r="B383" s="93" t="e">
        <f>VLOOKUP(A383,BASE!$A$4:$B$334,2)</f>
        <v>#N/A</v>
      </c>
      <c r="C383" s="69"/>
      <c r="D383" s="95" t="e">
        <f>VLOOKUP(A383,BASE!$A$4:$D$334,4)</f>
        <v>#N/A</v>
      </c>
      <c r="E383" s="96"/>
      <c r="F383" s="69"/>
      <c r="G383" s="69" t="e">
        <f>VLOOKUP(F383,'identifiants entrees'!A:B,2)</f>
        <v>#N/A</v>
      </c>
    </row>
    <row r="384" spans="1:7" x14ac:dyDescent="0.25">
      <c r="A384" s="93"/>
      <c r="B384" s="93" t="e">
        <f>VLOOKUP(A384,BASE!$A$4:$B$334,2)</f>
        <v>#N/A</v>
      </c>
      <c r="C384" s="69"/>
      <c r="D384" s="95" t="e">
        <f>VLOOKUP(A384,BASE!$A$4:$D$334,4)</f>
        <v>#N/A</v>
      </c>
      <c r="E384" s="96"/>
      <c r="F384" s="69"/>
      <c r="G384" s="69" t="e">
        <f>VLOOKUP(F384,'identifiants entrees'!A:B,2)</f>
        <v>#N/A</v>
      </c>
    </row>
    <row r="385" spans="1:7" x14ac:dyDescent="0.25">
      <c r="A385" s="93"/>
      <c r="B385" s="93" t="e">
        <f>VLOOKUP(A385,BASE!$A$4:$B$334,2)</f>
        <v>#N/A</v>
      </c>
      <c r="C385" s="69"/>
      <c r="D385" s="95" t="e">
        <f>VLOOKUP(A385,BASE!$A$4:$D$334,4)</f>
        <v>#N/A</v>
      </c>
      <c r="E385" s="96"/>
      <c r="F385" s="69"/>
      <c r="G385" s="69" t="e">
        <f>VLOOKUP(F385,'identifiants entrees'!A:B,2)</f>
        <v>#N/A</v>
      </c>
    </row>
    <row r="386" spans="1:7" x14ac:dyDescent="0.25">
      <c r="A386" s="93"/>
      <c r="B386" s="93" t="e">
        <f>VLOOKUP(A386,BASE!$A$4:$B$334,2)</f>
        <v>#N/A</v>
      </c>
      <c r="C386" s="69"/>
      <c r="D386" s="95" t="e">
        <f>VLOOKUP(A386,BASE!$A$4:$D$334,4)</f>
        <v>#N/A</v>
      </c>
      <c r="E386" s="96"/>
      <c r="F386" s="69"/>
      <c r="G386" s="69" t="e">
        <f>VLOOKUP(F386,'identifiants entrees'!A:B,2)</f>
        <v>#N/A</v>
      </c>
    </row>
    <row r="387" spans="1:7" x14ac:dyDescent="0.25">
      <c r="A387" s="93"/>
      <c r="B387" s="93" t="e">
        <f>VLOOKUP(A387,BASE!$A$4:$B$334,2)</f>
        <v>#N/A</v>
      </c>
      <c r="C387" s="69"/>
      <c r="D387" s="95" t="e">
        <f>VLOOKUP(A387,BASE!$A$4:$D$334,4)</f>
        <v>#N/A</v>
      </c>
      <c r="E387" s="96"/>
      <c r="F387" s="69"/>
      <c r="G387" s="69" t="e">
        <f>VLOOKUP(F387,'identifiants entrees'!A:B,2)</f>
        <v>#N/A</v>
      </c>
    </row>
    <row r="388" spans="1:7" x14ac:dyDescent="0.25">
      <c r="A388" s="93"/>
      <c r="B388" s="93" t="e">
        <f>VLOOKUP(A388,BASE!$A$4:$B$334,2)</f>
        <v>#N/A</v>
      </c>
      <c r="C388" s="69"/>
      <c r="D388" s="95" t="e">
        <f>VLOOKUP(A388,BASE!$A$4:$D$334,4)</f>
        <v>#N/A</v>
      </c>
      <c r="E388" s="96"/>
      <c r="F388" s="69"/>
      <c r="G388" s="69" t="e">
        <f>VLOOKUP(F388,'identifiants entrees'!A:B,2)</f>
        <v>#N/A</v>
      </c>
    </row>
    <row r="389" spans="1:7" x14ac:dyDescent="0.25">
      <c r="A389" s="93"/>
      <c r="B389" s="93" t="e">
        <f>VLOOKUP(A389,BASE!$A$4:$B$334,2)</f>
        <v>#N/A</v>
      </c>
      <c r="C389" s="69"/>
      <c r="D389" s="95" t="e">
        <f>VLOOKUP(A389,BASE!$A$4:$D$334,4)</f>
        <v>#N/A</v>
      </c>
      <c r="E389" s="96"/>
      <c r="F389" s="69"/>
      <c r="G389" s="69" t="e">
        <f>VLOOKUP(F389,'identifiants entrees'!A:B,2)</f>
        <v>#N/A</v>
      </c>
    </row>
    <row r="390" spans="1:7" x14ac:dyDescent="0.25">
      <c r="A390" s="93"/>
      <c r="B390" s="93" t="e">
        <f>VLOOKUP(A390,BASE!$A$4:$B$334,2)</f>
        <v>#N/A</v>
      </c>
      <c r="C390" s="69"/>
      <c r="D390" s="95" t="e">
        <f>VLOOKUP(A390,BASE!$A$4:$D$334,4)</f>
        <v>#N/A</v>
      </c>
      <c r="E390" s="96"/>
      <c r="F390" s="69"/>
      <c r="G390" s="69" t="e">
        <f>VLOOKUP(F390,'identifiants entrees'!A:B,2)</f>
        <v>#N/A</v>
      </c>
    </row>
    <row r="391" spans="1:7" x14ac:dyDescent="0.25">
      <c r="A391" s="93"/>
      <c r="B391" s="93" t="e">
        <f>VLOOKUP(A391,BASE!$A$4:$B$334,2)</f>
        <v>#N/A</v>
      </c>
      <c r="C391" s="69"/>
      <c r="D391" s="95" t="e">
        <f>VLOOKUP(A391,BASE!$A$4:$D$334,4)</f>
        <v>#N/A</v>
      </c>
      <c r="E391" s="96"/>
      <c r="F391" s="69"/>
      <c r="G391" s="69" t="e">
        <f>VLOOKUP(F391,'identifiants entrees'!A:B,2)</f>
        <v>#N/A</v>
      </c>
    </row>
    <row r="392" spans="1:7" x14ac:dyDescent="0.25">
      <c r="A392" s="93"/>
      <c r="B392" s="93" t="e">
        <f>VLOOKUP(A392,BASE!$A$4:$B$334,2)</f>
        <v>#N/A</v>
      </c>
      <c r="C392" s="69"/>
      <c r="D392" s="95" t="e">
        <f>VLOOKUP(A392,BASE!$A$4:$D$334,4)</f>
        <v>#N/A</v>
      </c>
      <c r="E392" s="96"/>
      <c r="F392" s="69"/>
      <c r="G392" s="69" t="e">
        <f>VLOOKUP(F392,'identifiants entrees'!A:B,2)</f>
        <v>#N/A</v>
      </c>
    </row>
    <row r="393" spans="1:7" x14ac:dyDescent="0.25">
      <c r="A393" s="93"/>
      <c r="B393" s="93" t="e">
        <f>VLOOKUP(A393,BASE!$A$4:$B$334,2)</f>
        <v>#N/A</v>
      </c>
      <c r="C393" s="69"/>
      <c r="D393" s="95" t="e">
        <f>VLOOKUP(A393,BASE!$A$4:$D$334,4)</f>
        <v>#N/A</v>
      </c>
      <c r="E393" s="96"/>
      <c r="F393" s="69"/>
      <c r="G393" s="69" t="e">
        <f>VLOOKUP(F393,'identifiants entrees'!A:B,2)</f>
        <v>#N/A</v>
      </c>
    </row>
    <row r="394" spans="1:7" x14ac:dyDescent="0.25">
      <c r="A394" s="93"/>
      <c r="B394" s="93" t="e">
        <f>VLOOKUP(A394,BASE!$A$4:$B$334,2)</f>
        <v>#N/A</v>
      </c>
      <c r="C394" s="69"/>
      <c r="D394" s="95" t="e">
        <f>VLOOKUP(A394,BASE!$A$4:$D$334,4)</f>
        <v>#N/A</v>
      </c>
      <c r="E394" s="96"/>
      <c r="F394" s="69"/>
      <c r="G394" s="69" t="e">
        <f>VLOOKUP(F394,'identifiants entrees'!A:B,2)</f>
        <v>#N/A</v>
      </c>
    </row>
    <row r="395" spans="1:7" x14ac:dyDescent="0.25">
      <c r="A395" s="93"/>
      <c r="B395" s="93" t="e">
        <f>VLOOKUP(A395,BASE!$A$4:$B$334,2)</f>
        <v>#N/A</v>
      </c>
      <c r="C395" s="69"/>
      <c r="D395" s="95" t="e">
        <f>VLOOKUP(A395,BASE!$A$4:$D$334,4)</f>
        <v>#N/A</v>
      </c>
      <c r="E395" s="96"/>
      <c r="F395" s="69"/>
      <c r="G395" s="69" t="e">
        <f>VLOOKUP(F395,'identifiants entrees'!A:B,2)</f>
        <v>#N/A</v>
      </c>
    </row>
    <row r="396" spans="1:7" x14ac:dyDescent="0.25">
      <c r="A396" s="93"/>
      <c r="B396" s="93" t="e">
        <f>VLOOKUP(A396,BASE!$A$4:$B$334,2)</f>
        <v>#N/A</v>
      </c>
      <c r="C396" s="69"/>
      <c r="D396" s="95" t="e">
        <f>VLOOKUP(A396,BASE!$A$4:$D$334,4)</f>
        <v>#N/A</v>
      </c>
      <c r="E396" s="96"/>
      <c r="F396" s="69"/>
      <c r="G396" s="69" t="e">
        <f>VLOOKUP(F396,'identifiants entrees'!A:B,2)</f>
        <v>#N/A</v>
      </c>
    </row>
    <row r="397" spans="1:7" x14ac:dyDescent="0.25">
      <c r="A397" s="93"/>
      <c r="B397" s="93" t="e">
        <f>VLOOKUP(A397,BASE!$A$4:$B$334,2)</f>
        <v>#N/A</v>
      </c>
      <c r="C397" s="69"/>
      <c r="D397" s="95" t="e">
        <f>VLOOKUP(A397,BASE!$A$4:$D$334,4)</f>
        <v>#N/A</v>
      </c>
      <c r="E397" s="96"/>
      <c r="F397" s="69"/>
      <c r="G397" s="69" t="e">
        <f>VLOOKUP(F397,'identifiants entrees'!A:B,2)</f>
        <v>#N/A</v>
      </c>
    </row>
    <row r="398" spans="1:7" x14ac:dyDescent="0.25">
      <c r="A398" s="93"/>
      <c r="B398" s="93" t="e">
        <f>VLOOKUP(A398,BASE!$A$4:$B$334,2)</f>
        <v>#N/A</v>
      </c>
      <c r="C398" s="69"/>
      <c r="D398" s="95" t="e">
        <f>VLOOKUP(A398,BASE!$A$4:$D$334,4)</f>
        <v>#N/A</v>
      </c>
      <c r="E398" s="96"/>
      <c r="F398" s="69"/>
      <c r="G398" s="69" t="e">
        <f>VLOOKUP(F398,'identifiants entrees'!A:B,2)</f>
        <v>#N/A</v>
      </c>
    </row>
    <row r="399" spans="1:7" x14ac:dyDescent="0.25">
      <c r="A399" s="93"/>
      <c r="B399" s="93" t="e">
        <f>VLOOKUP(A399,BASE!$A$4:$B$334,2)</f>
        <v>#N/A</v>
      </c>
      <c r="C399" s="69"/>
      <c r="D399" s="95" t="e">
        <f>VLOOKUP(A399,BASE!$A$4:$D$334,4)</f>
        <v>#N/A</v>
      </c>
      <c r="E399" s="96"/>
      <c r="F399" s="69"/>
      <c r="G399" s="69" t="e">
        <f>VLOOKUP(F399,'identifiants entrees'!A:B,2)</f>
        <v>#N/A</v>
      </c>
    </row>
    <row r="400" spans="1:7" x14ac:dyDescent="0.25">
      <c r="A400" s="93"/>
      <c r="B400" s="93" t="e">
        <f>VLOOKUP(A400,BASE!$A$4:$B$334,2)</f>
        <v>#N/A</v>
      </c>
      <c r="C400" s="69"/>
      <c r="D400" s="95" t="e">
        <f>VLOOKUP(A400,BASE!$A$4:$D$334,4)</f>
        <v>#N/A</v>
      </c>
      <c r="E400" s="96"/>
      <c r="F400" s="69"/>
      <c r="G400" s="69" t="e">
        <f>VLOOKUP(F400,'identifiants entrees'!A:B,2)</f>
        <v>#N/A</v>
      </c>
    </row>
    <row r="401" spans="1:7" x14ac:dyDescent="0.25">
      <c r="A401" s="93"/>
      <c r="B401" s="93" t="e">
        <f>VLOOKUP(A401,BASE!$A$4:$B$334,2)</f>
        <v>#N/A</v>
      </c>
      <c r="C401" s="69"/>
      <c r="D401" s="95" t="e">
        <f>VLOOKUP(A401,BASE!$A$4:$D$334,4)</f>
        <v>#N/A</v>
      </c>
      <c r="E401" s="96"/>
      <c r="F401" s="69"/>
      <c r="G401" s="69" t="e">
        <f>VLOOKUP(F401,'identifiants entrees'!A:B,2)</f>
        <v>#N/A</v>
      </c>
    </row>
    <row r="402" spans="1:7" x14ac:dyDescent="0.25">
      <c r="A402" s="93"/>
      <c r="B402" s="93" t="e">
        <f>VLOOKUP(A402,BASE!$A$4:$B$334,2)</f>
        <v>#N/A</v>
      </c>
      <c r="C402" s="69"/>
      <c r="D402" s="95" t="e">
        <f>VLOOKUP(A402,BASE!$A$4:$D$334,4)</f>
        <v>#N/A</v>
      </c>
      <c r="E402" s="96"/>
      <c r="F402" s="69"/>
      <c r="G402" s="69" t="e">
        <f>VLOOKUP(F402,'identifiants entrees'!A:B,2)</f>
        <v>#N/A</v>
      </c>
    </row>
    <row r="403" spans="1:7" x14ac:dyDescent="0.25">
      <c r="A403" s="93"/>
      <c r="B403" s="93" t="e">
        <f>VLOOKUP(A403,BASE!$A$4:$B$334,2)</f>
        <v>#N/A</v>
      </c>
      <c r="C403" s="69"/>
      <c r="D403" s="95" t="e">
        <f>VLOOKUP(A403,BASE!$A$4:$D$334,4)</f>
        <v>#N/A</v>
      </c>
      <c r="E403" s="96"/>
      <c r="F403" s="69"/>
      <c r="G403" s="69" t="e">
        <f>VLOOKUP(F403,'identifiants entrees'!A:B,2)</f>
        <v>#N/A</v>
      </c>
    </row>
    <row r="404" spans="1:7" x14ac:dyDescent="0.25">
      <c r="A404" s="93"/>
      <c r="B404" s="93" t="e">
        <f>VLOOKUP(A404,BASE!$A$4:$B$334,2)</f>
        <v>#N/A</v>
      </c>
      <c r="C404" s="69"/>
      <c r="D404" s="95" t="e">
        <f>VLOOKUP(A404,BASE!$A$4:$D$334,4)</f>
        <v>#N/A</v>
      </c>
      <c r="E404" s="96"/>
      <c r="F404" s="69"/>
      <c r="G404" s="69" t="e">
        <f>VLOOKUP(F404,'identifiants entrees'!A:B,2)</f>
        <v>#N/A</v>
      </c>
    </row>
    <row r="405" spans="1:7" x14ac:dyDescent="0.25">
      <c r="A405" s="93"/>
      <c r="B405" s="93" t="e">
        <f>VLOOKUP(A405,BASE!$A$4:$B$334,2)</f>
        <v>#N/A</v>
      </c>
      <c r="C405" s="69"/>
      <c r="D405" s="95" t="e">
        <f>VLOOKUP(A405,BASE!$A$4:$D$334,4)</f>
        <v>#N/A</v>
      </c>
      <c r="E405" s="96"/>
      <c r="F405" s="69"/>
      <c r="G405" s="69" t="e">
        <f>VLOOKUP(F405,'identifiants entrees'!A:B,2)</f>
        <v>#N/A</v>
      </c>
    </row>
    <row r="406" spans="1:7" x14ac:dyDescent="0.25">
      <c r="A406" s="93"/>
      <c r="B406" s="93" t="e">
        <f>VLOOKUP(A406,BASE!$A$4:$B$334,2)</f>
        <v>#N/A</v>
      </c>
      <c r="C406" s="69"/>
      <c r="D406" s="95" t="e">
        <f>VLOOKUP(A406,BASE!$A$4:$D$334,4)</f>
        <v>#N/A</v>
      </c>
      <c r="E406" s="96"/>
      <c r="F406" s="69"/>
      <c r="G406" s="69" t="e">
        <f>VLOOKUP(F406,'identifiants entrees'!A:B,2)</f>
        <v>#N/A</v>
      </c>
    </row>
    <row r="407" spans="1:7" x14ac:dyDescent="0.25">
      <c r="A407" s="93"/>
      <c r="B407" s="93" t="e">
        <f>VLOOKUP(A407,BASE!$A$4:$B$334,2)</f>
        <v>#N/A</v>
      </c>
      <c r="C407" s="69"/>
      <c r="D407" s="95" t="e">
        <f>VLOOKUP(A407,BASE!$A$4:$D$334,4)</f>
        <v>#N/A</v>
      </c>
      <c r="E407" s="96"/>
      <c r="F407" s="69"/>
      <c r="G407" s="69" t="e">
        <f>VLOOKUP(F407,'identifiants entrees'!A:B,2)</f>
        <v>#N/A</v>
      </c>
    </row>
    <row r="408" spans="1:7" x14ac:dyDescent="0.25">
      <c r="A408" s="93"/>
      <c r="B408" s="93" t="e">
        <f>VLOOKUP(A408,BASE!$A$4:$B$334,2)</f>
        <v>#N/A</v>
      </c>
      <c r="C408" s="69"/>
      <c r="D408" s="95" t="e">
        <f>VLOOKUP(A408,BASE!$A$4:$D$334,4)</f>
        <v>#N/A</v>
      </c>
      <c r="E408" s="96"/>
      <c r="F408" s="69"/>
      <c r="G408" s="69" t="e">
        <f>VLOOKUP(F408,'identifiants entrees'!A:B,2)</f>
        <v>#N/A</v>
      </c>
    </row>
    <row r="409" spans="1:7" x14ac:dyDescent="0.25">
      <c r="A409" s="93"/>
      <c r="B409" s="93" t="e">
        <f>VLOOKUP(A409,BASE!$A$4:$B$334,2)</f>
        <v>#N/A</v>
      </c>
      <c r="C409" s="69"/>
      <c r="D409" s="95" t="e">
        <f>VLOOKUP(A409,BASE!$A$4:$D$334,4)</f>
        <v>#N/A</v>
      </c>
      <c r="E409" s="96"/>
      <c r="F409" s="69"/>
      <c r="G409" s="69" t="e">
        <f>VLOOKUP(F409,'identifiants entrees'!A:B,2)</f>
        <v>#N/A</v>
      </c>
    </row>
    <row r="410" spans="1:7" x14ac:dyDescent="0.25">
      <c r="A410" s="93"/>
      <c r="B410" s="93" t="e">
        <f>VLOOKUP(A410,BASE!$A$4:$B$334,2)</f>
        <v>#N/A</v>
      </c>
      <c r="C410" s="69"/>
      <c r="D410" s="95" t="e">
        <f>VLOOKUP(A410,BASE!$A$4:$D$334,4)</f>
        <v>#N/A</v>
      </c>
      <c r="E410" s="96"/>
      <c r="F410" s="69"/>
      <c r="G410" s="69" t="e">
        <f>VLOOKUP(F410,'identifiants entrees'!A:B,2)</f>
        <v>#N/A</v>
      </c>
    </row>
    <row r="411" spans="1:7" x14ac:dyDescent="0.25">
      <c r="A411" s="93"/>
      <c r="B411" s="93" t="e">
        <f>VLOOKUP(A411,BASE!$A$4:$B$334,2)</f>
        <v>#N/A</v>
      </c>
      <c r="C411" s="69"/>
      <c r="D411" s="95" t="e">
        <f>VLOOKUP(A411,BASE!$A$4:$D$334,4)</f>
        <v>#N/A</v>
      </c>
      <c r="E411" s="96"/>
      <c r="F411" s="69"/>
      <c r="G411" s="69" t="e">
        <f>VLOOKUP(F411,'identifiants entrees'!A:B,2)</f>
        <v>#N/A</v>
      </c>
    </row>
    <row r="412" spans="1:7" x14ac:dyDescent="0.25">
      <c r="A412" s="93"/>
      <c r="B412" s="93" t="e">
        <f>VLOOKUP(A412,BASE!$A$4:$B$334,2)</f>
        <v>#N/A</v>
      </c>
      <c r="C412" s="69"/>
      <c r="D412" s="95" t="e">
        <f>VLOOKUP(A412,BASE!$A$4:$D$334,4)</f>
        <v>#N/A</v>
      </c>
      <c r="E412" s="96"/>
      <c r="F412" s="69"/>
      <c r="G412" s="69" t="e">
        <f>VLOOKUP(F412,'identifiants entrees'!A:B,2)</f>
        <v>#N/A</v>
      </c>
    </row>
    <row r="413" spans="1:7" x14ac:dyDescent="0.25">
      <c r="A413" s="93"/>
      <c r="B413" s="93" t="e">
        <f>VLOOKUP(A413,BASE!$A$4:$B$334,2)</f>
        <v>#N/A</v>
      </c>
      <c r="C413" s="69"/>
      <c r="D413" s="95" t="e">
        <f>VLOOKUP(A413,BASE!$A$4:$D$334,4)</f>
        <v>#N/A</v>
      </c>
      <c r="E413" s="96"/>
      <c r="F413" s="69"/>
      <c r="G413" s="69" t="e">
        <f>VLOOKUP(F413,'identifiants entrees'!A:B,2)</f>
        <v>#N/A</v>
      </c>
    </row>
    <row r="414" spans="1:7" x14ac:dyDescent="0.25">
      <c r="A414" s="93"/>
      <c r="B414" s="93" t="e">
        <f>VLOOKUP(A414,BASE!$A$4:$B$334,2)</f>
        <v>#N/A</v>
      </c>
      <c r="C414" s="69"/>
      <c r="D414" s="95" t="e">
        <f>VLOOKUP(A414,BASE!$A$4:$D$334,4)</f>
        <v>#N/A</v>
      </c>
      <c r="E414" s="96"/>
      <c r="F414" s="69"/>
      <c r="G414" s="69" t="e">
        <f>VLOOKUP(F414,'identifiants entrees'!A:B,2)</f>
        <v>#N/A</v>
      </c>
    </row>
    <row r="415" spans="1:7" x14ac:dyDescent="0.25">
      <c r="A415" s="93"/>
      <c r="B415" s="93" t="e">
        <f>VLOOKUP(A415,BASE!$A$4:$B$334,2)</f>
        <v>#N/A</v>
      </c>
      <c r="C415" s="69"/>
      <c r="D415" s="95" t="e">
        <f>VLOOKUP(A415,BASE!$A$4:$D$334,4)</f>
        <v>#N/A</v>
      </c>
      <c r="E415" s="96"/>
      <c r="F415" s="69"/>
      <c r="G415" s="69" t="e">
        <f>VLOOKUP(F415,'identifiants entrees'!A:B,2)</f>
        <v>#N/A</v>
      </c>
    </row>
    <row r="416" spans="1:7" x14ac:dyDescent="0.25">
      <c r="A416" s="93"/>
      <c r="B416" s="93" t="e">
        <f>VLOOKUP(A416,BASE!$A$4:$B$334,2)</f>
        <v>#N/A</v>
      </c>
      <c r="C416" s="69"/>
      <c r="D416" s="95" t="e">
        <f>VLOOKUP(A416,BASE!$A$4:$D$334,4)</f>
        <v>#N/A</v>
      </c>
      <c r="E416" s="96"/>
      <c r="F416" s="69"/>
      <c r="G416" s="69" t="e">
        <f>VLOOKUP(F416,'identifiants entrees'!A:B,2)</f>
        <v>#N/A</v>
      </c>
    </row>
    <row r="417" spans="1:7" x14ac:dyDescent="0.25">
      <c r="A417" s="93"/>
      <c r="B417" s="93" t="e">
        <f>VLOOKUP(A417,BASE!$A$4:$B$334,2)</f>
        <v>#N/A</v>
      </c>
      <c r="C417" s="69"/>
      <c r="D417" s="95" t="e">
        <f>VLOOKUP(A417,BASE!$A$4:$D$334,4)</f>
        <v>#N/A</v>
      </c>
      <c r="E417" s="96"/>
      <c r="F417" s="69"/>
      <c r="G417" s="69" t="e">
        <f>VLOOKUP(F417,'identifiants entrees'!A:B,2)</f>
        <v>#N/A</v>
      </c>
    </row>
    <row r="418" spans="1:7" x14ac:dyDescent="0.25">
      <c r="A418" s="93"/>
      <c r="B418" s="93" t="e">
        <f>VLOOKUP(A418,BASE!$A$4:$B$334,2)</f>
        <v>#N/A</v>
      </c>
      <c r="C418" s="69"/>
      <c r="D418" s="95" t="e">
        <f>VLOOKUP(A418,BASE!$A$4:$D$334,4)</f>
        <v>#N/A</v>
      </c>
      <c r="E418" s="96"/>
      <c r="F418" s="69"/>
      <c r="G418" s="69" t="e">
        <f>VLOOKUP(F418,'identifiants entrees'!A:B,2)</f>
        <v>#N/A</v>
      </c>
    </row>
    <row r="419" spans="1:7" x14ac:dyDescent="0.25">
      <c r="A419" s="93"/>
      <c r="B419" s="93" t="e">
        <f>VLOOKUP(A419,BASE!$A$4:$B$334,2)</f>
        <v>#N/A</v>
      </c>
      <c r="C419" s="69"/>
      <c r="D419" s="95" t="e">
        <f>VLOOKUP(A419,BASE!$A$4:$D$334,4)</f>
        <v>#N/A</v>
      </c>
      <c r="E419" s="96"/>
      <c r="F419" s="69"/>
      <c r="G419" s="69" t="e">
        <f>VLOOKUP(F419,'identifiants entrees'!A:B,2)</f>
        <v>#N/A</v>
      </c>
    </row>
    <row r="420" spans="1:7" x14ac:dyDescent="0.25">
      <c r="A420" s="93"/>
      <c r="B420" s="93" t="e">
        <f>VLOOKUP(A420,BASE!$A$4:$B$334,2)</f>
        <v>#N/A</v>
      </c>
      <c r="C420" s="69"/>
      <c r="D420" s="95" t="e">
        <f>VLOOKUP(A420,BASE!$A$4:$D$334,4)</f>
        <v>#N/A</v>
      </c>
      <c r="E420" s="96"/>
      <c r="F420" s="69"/>
      <c r="G420" s="69" t="e">
        <f>VLOOKUP(F420,'identifiants entrees'!A:B,2)</f>
        <v>#N/A</v>
      </c>
    </row>
    <row r="421" spans="1:7" x14ac:dyDescent="0.25">
      <c r="A421" s="93"/>
      <c r="B421" s="93" t="e">
        <f>VLOOKUP(A421,BASE!$A$4:$B$334,2)</f>
        <v>#N/A</v>
      </c>
      <c r="C421" s="69"/>
      <c r="D421" s="95" t="e">
        <f>VLOOKUP(A421,BASE!$A$4:$D$334,4)</f>
        <v>#N/A</v>
      </c>
      <c r="E421" s="96"/>
      <c r="F421" s="69"/>
      <c r="G421" s="69" t="e">
        <f>VLOOKUP(F421,'identifiants entrees'!A:B,2)</f>
        <v>#N/A</v>
      </c>
    </row>
    <row r="422" spans="1:7" x14ac:dyDescent="0.25">
      <c r="A422" s="93"/>
      <c r="B422" s="93" t="e">
        <f>VLOOKUP(A422,BASE!$A$4:$B$334,2)</f>
        <v>#N/A</v>
      </c>
      <c r="C422" s="69"/>
      <c r="D422" s="95" t="e">
        <f>VLOOKUP(A422,BASE!$A$4:$D$334,4)</f>
        <v>#N/A</v>
      </c>
      <c r="E422" s="96"/>
      <c r="F422" s="69"/>
      <c r="G422" s="69" t="e">
        <f>VLOOKUP(F422,'identifiants entrees'!A:B,2)</f>
        <v>#N/A</v>
      </c>
    </row>
    <row r="423" spans="1:7" x14ac:dyDescent="0.25">
      <c r="A423" s="93"/>
      <c r="B423" s="93" t="e">
        <f>VLOOKUP(A423,BASE!$A$4:$B$334,2)</f>
        <v>#N/A</v>
      </c>
      <c r="C423" s="69"/>
      <c r="D423" s="95" t="e">
        <f>VLOOKUP(A423,BASE!$A$4:$D$334,4)</f>
        <v>#N/A</v>
      </c>
      <c r="E423" s="96"/>
      <c r="F423" s="69"/>
      <c r="G423" s="69" t="e">
        <f>VLOOKUP(F423,'identifiants entrees'!A:B,2)</f>
        <v>#N/A</v>
      </c>
    </row>
    <row r="424" spans="1:7" x14ac:dyDescent="0.25">
      <c r="A424" s="93"/>
      <c r="B424" s="93" t="e">
        <f>VLOOKUP(A424,BASE!$A$4:$B$334,2)</f>
        <v>#N/A</v>
      </c>
      <c r="C424" s="69"/>
      <c r="D424" s="95" t="e">
        <f>VLOOKUP(A424,BASE!$A$4:$D$334,4)</f>
        <v>#N/A</v>
      </c>
      <c r="E424" s="96"/>
      <c r="F424" s="69"/>
      <c r="G424" s="69" t="e">
        <f>VLOOKUP(F424,'identifiants entrees'!A:B,2)</f>
        <v>#N/A</v>
      </c>
    </row>
    <row r="425" spans="1:7" x14ac:dyDescent="0.25">
      <c r="A425" s="93"/>
      <c r="B425" s="93" t="e">
        <f>VLOOKUP(A425,BASE!$A$4:$B$334,2)</f>
        <v>#N/A</v>
      </c>
      <c r="C425" s="69"/>
      <c r="D425" s="95" t="e">
        <f>VLOOKUP(A425,BASE!$A$4:$D$334,4)</f>
        <v>#N/A</v>
      </c>
      <c r="E425" s="96"/>
      <c r="F425" s="69"/>
      <c r="G425" s="69" t="e">
        <f>VLOOKUP(F425,'identifiants entrees'!A:B,2)</f>
        <v>#N/A</v>
      </c>
    </row>
    <row r="426" spans="1:7" x14ac:dyDescent="0.25">
      <c r="A426" s="93"/>
      <c r="B426" s="93" t="e">
        <f>VLOOKUP(A426,BASE!$A$4:$B$334,2)</f>
        <v>#N/A</v>
      </c>
      <c r="C426" s="69"/>
      <c r="D426" s="95" t="e">
        <f>VLOOKUP(A426,BASE!$A$4:$D$334,4)</f>
        <v>#N/A</v>
      </c>
      <c r="E426" s="96"/>
      <c r="F426" s="69"/>
      <c r="G426" s="69" t="e">
        <f>VLOOKUP(F426,'identifiants entrees'!A:B,2)</f>
        <v>#N/A</v>
      </c>
    </row>
    <row r="427" spans="1:7" x14ac:dyDescent="0.25">
      <c r="A427" s="93"/>
      <c r="B427" s="93" t="e">
        <f>VLOOKUP(A427,BASE!$A$4:$B$334,2)</f>
        <v>#N/A</v>
      </c>
      <c r="C427" s="69"/>
      <c r="D427" s="95" t="e">
        <f>VLOOKUP(A427,BASE!$A$4:$D$334,4)</f>
        <v>#N/A</v>
      </c>
      <c r="E427" s="96"/>
      <c r="F427" s="69"/>
      <c r="G427" s="69" t="e">
        <f>VLOOKUP(F427,'identifiants entrees'!A:B,2)</f>
        <v>#N/A</v>
      </c>
    </row>
    <row r="428" spans="1:7" x14ac:dyDescent="0.25">
      <c r="A428" s="93"/>
      <c r="B428" s="93" t="e">
        <f>VLOOKUP(A428,BASE!$A$4:$B$334,2)</f>
        <v>#N/A</v>
      </c>
      <c r="C428" s="69"/>
      <c r="D428" s="95" t="e">
        <f>VLOOKUP(A428,BASE!$A$4:$D$334,4)</f>
        <v>#N/A</v>
      </c>
      <c r="E428" s="96"/>
      <c r="F428" s="69"/>
      <c r="G428" s="69" t="e">
        <f>VLOOKUP(F428,'identifiants entrees'!A:B,2)</f>
        <v>#N/A</v>
      </c>
    </row>
    <row r="429" spans="1:7" x14ac:dyDescent="0.25">
      <c r="A429" s="93"/>
      <c r="B429" s="93" t="e">
        <f>VLOOKUP(A429,BASE!$A$4:$B$334,2)</f>
        <v>#N/A</v>
      </c>
      <c r="C429" s="69"/>
      <c r="D429" s="95" t="e">
        <f>VLOOKUP(A429,BASE!$A$4:$D$334,4)</f>
        <v>#N/A</v>
      </c>
      <c r="E429" s="96"/>
      <c r="F429" s="69"/>
      <c r="G429" s="69" t="e">
        <f>VLOOKUP(F429,'identifiants entrees'!A:B,2)</f>
        <v>#N/A</v>
      </c>
    </row>
    <row r="430" spans="1:7" x14ac:dyDescent="0.25">
      <c r="A430" s="93"/>
      <c r="B430" s="93" t="e">
        <f>VLOOKUP(A430,BASE!$A$4:$B$334,2)</f>
        <v>#N/A</v>
      </c>
      <c r="C430" s="69"/>
      <c r="D430" s="95" t="e">
        <f>VLOOKUP(A430,BASE!$A$4:$D$334,4)</f>
        <v>#N/A</v>
      </c>
      <c r="E430" s="96"/>
      <c r="F430" s="69"/>
      <c r="G430" s="69" t="e">
        <f>VLOOKUP(F430,'identifiants entrees'!A:B,2)</f>
        <v>#N/A</v>
      </c>
    </row>
    <row r="431" spans="1:7" x14ac:dyDescent="0.25">
      <c r="A431" s="93"/>
      <c r="B431" s="93" t="e">
        <f>VLOOKUP(A431,BASE!$A$4:$B$334,2)</f>
        <v>#N/A</v>
      </c>
      <c r="C431" s="69"/>
      <c r="D431" s="95" t="e">
        <f>VLOOKUP(A431,BASE!$A$4:$D$334,4)</f>
        <v>#N/A</v>
      </c>
      <c r="E431" s="96"/>
      <c r="F431" s="69"/>
      <c r="G431" s="69" t="e">
        <f>VLOOKUP(F431,'identifiants entrees'!A:B,2)</f>
        <v>#N/A</v>
      </c>
    </row>
    <row r="432" spans="1:7" x14ac:dyDescent="0.25">
      <c r="A432" s="93"/>
      <c r="B432" s="93" t="e">
        <f>VLOOKUP(A432,BASE!$A$4:$B$334,2)</f>
        <v>#N/A</v>
      </c>
      <c r="C432" s="69"/>
      <c r="D432" s="95" t="e">
        <f>VLOOKUP(A432,BASE!$A$4:$D$334,4)</f>
        <v>#N/A</v>
      </c>
      <c r="E432" s="96"/>
      <c r="F432" s="69"/>
      <c r="G432" s="69" t="e">
        <f>VLOOKUP(F432,'identifiants entrees'!A:B,2)</f>
        <v>#N/A</v>
      </c>
    </row>
    <row r="433" spans="1:7" x14ac:dyDescent="0.25">
      <c r="A433" s="93"/>
      <c r="B433" s="93" t="e">
        <f>VLOOKUP(A433,BASE!$A$4:$B$334,2)</f>
        <v>#N/A</v>
      </c>
      <c r="C433" s="69"/>
      <c r="D433" s="95" t="e">
        <f>VLOOKUP(A433,BASE!$A$4:$D$334,4)</f>
        <v>#N/A</v>
      </c>
      <c r="E433" s="96"/>
      <c r="F433" s="69"/>
      <c r="G433" s="69" t="e">
        <f>VLOOKUP(F433,'identifiants entrees'!A:B,2)</f>
        <v>#N/A</v>
      </c>
    </row>
    <row r="434" spans="1:7" x14ac:dyDescent="0.25">
      <c r="A434" s="93"/>
      <c r="B434" s="93" t="e">
        <f>VLOOKUP(A434,BASE!$A$4:$B$334,2)</f>
        <v>#N/A</v>
      </c>
      <c r="C434" s="69"/>
      <c r="D434" s="95" t="e">
        <f>VLOOKUP(A434,BASE!$A$4:$D$334,4)</f>
        <v>#N/A</v>
      </c>
      <c r="E434" s="96"/>
      <c r="F434" s="69"/>
      <c r="G434" s="69" t="e">
        <f>VLOOKUP(F434,'identifiants entrees'!A:B,2)</f>
        <v>#N/A</v>
      </c>
    </row>
    <row r="435" spans="1:7" x14ac:dyDescent="0.25">
      <c r="A435" s="93"/>
      <c r="B435" s="93" t="e">
        <f>VLOOKUP(A435,BASE!$A$4:$B$334,2)</f>
        <v>#N/A</v>
      </c>
      <c r="C435" s="69"/>
      <c r="D435" s="95" t="e">
        <f>VLOOKUP(A435,BASE!$A$4:$D$334,4)</f>
        <v>#N/A</v>
      </c>
      <c r="E435" s="96"/>
      <c r="F435" s="69"/>
      <c r="G435" s="69" t="e">
        <f>VLOOKUP(F435,'identifiants entrees'!A:B,2)</f>
        <v>#N/A</v>
      </c>
    </row>
    <row r="436" spans="1:7" x14ac:dyDescent="0.25">
      <c r="A436" s="93"/>
      <c r="B436" s="93" t="e">
        <f>VLOOKUP(A436,BASE!$A$4:$B$334,2)</f>
        <v>#N/A</v>
      </c>
      <c r="C436" s="69"/>
      <c r="D436" s="95" t="e">
        <f>VLOOKUP(A436,BASE!$A$4:$D$334,4)</f>
        <v>#N/A</v>
      </c>
      <c r="E436" s="96"/>
      <c r="F436" s="69"/>
      <c r="G436" s="69" t="e">
        <f>VLOOKUP(F436,'identifiants entrees'!A:B,2)</f>
        <v>#N/A</v>
      </c>
    </row>
    <row r="437" spans="1:7" x14ac:dyDescent="0.25">
      <c r="A437" s="93"/>
      <c r="B437" s="93" t="e">
        <f>VLOOKUP(A437,BASE!$A$4:$B$334,2)</f>
        <v>#N/A</v>
      </c>
      <c r="C437" s="69"/>
      <c r="D437" s="95" t="e">
        <f>VLOOKUP(A437,BASE!$A$4:$D$334,4)</f>
        <v>#N/A</v>
      </c>
      <c r="E437" s="96"/>
      <c r="F437" s="69"/>
      <c r="G437" s="69" t="e">
        <f>VLOOKUP(F437,'identifiants entrees'!A:B,2)</f>
        <v>#N/A</v>
      </c>
    </row>
    <row r="438" spans="1:7" x14ac:dyDescent="0.25">
      <c r="A438" s="93"/>
      <c r="B438" s="93" t="e">
        <f>VLOOKUP(A438,BASE!$A$4:$B$334,2)</f>
        <v>#N/A</v>
      </c>
      <c r="C438" s="69"/>
      <c r="D438" s="95" t="e">
        <f>VLOOKUP(A438,BASE!$A$4:$D$334,4)</f>
        <v>#N/A</v>
      </c>
      <c r="E438" s="96"/>
      <c r="F438" s="69"/>
      <c r="G438" s="69" t="e">
        <f>VLOOKUP(F438,'identifiants entrees'!A:B,2)</f>
        <v>#N/A</v>
      </c>
    </row>
    <row r="439" spans="1:7" x14ac:dyDescent="0.25">
      <c r="A439" s="93"/>
      <c r="B439" s="93" t="e">
        <f>VLOOKUP(A439,BASE!$A$4:$B$334,2)</f>
        <v>#N/A</v>
      </c>
      <c r="C439" s="69"/>
      <c r="D439" s="95" t="e">
        <f>VLOOKUP(A439,BASE!$A$4:$D$334,4)</f>
        <v>#N/A</v>
      </c>
      <c r="E439" s="96"/>
      <c r="F439" s="69"/>
      <c r="G439" s="69" t="e">
        <f>VLOOKUP(F439,'identifiants entrees'!A:B,2)</f>
        <v>#N/A</v>
      </c>
    </row>
    <row r="440" spans="1:7" x14ac:dyDescent="0.25">
      <c r="A440" s="93"/>
      <c r="B440" s="93" t="e">
        <f>VLOOKUP(A440,BASE!$A$4:$B$334,2)</f>
        <v>#N/A</v>
      </c>
      <c r="C440" s="69"/>
      <c r="D440" s="95" t="e">
        <f>VLOOKUP(A440,BASE!$A$4:$D$334,4)</f>
        <v>#N/A</v>
      </c>
      <c r="E440" s="96"/>
      <c r="F440" s="69"/>
      <c r="G440" s="69" t="e">
        <f>VLOOKUP(F440,'identifiants entrees'!A:B,2)</f>
        <v>#N/A</v>
      </c>
    </row>
    <row r="441" spans="1:7" x14ac:dyDescent="0.25">
      <c r="A441" s="93"/>
      <c r="B441" s="93" t="e">
        <f>VLOOKUP(A441,BASE!$A$4:$B$334,2)</f>
        <v>#N/A</v>
      </c>
      <c r="C441" s="69"/>
      <c r="D441" s="95" t="e">
        <f>VLOOKUP(A441,BASE!$A$4:$D$334,4)</f>
        <v>#N/A</v>
      </c>
      <c r="E441" s="96"/>
      <c r="F441" s="69"/>
      <c r="G441" s="69" t="e">
        <f>VLOOKUP(F441,'identifiants entrees'!A:B,2)</f>
        <v>#N/A</v>
      </c>
    </row>
    <row r="442" spans="1:7" x14ac:dyDescent="0.25">
      <c r="A442" s="93"/>
      <c r="B442" s="93" t="e">
        <f>VLOOKUP(A442,BASE!$A$4:$B$334,2)</f>
        <v>#N/A</v>
      </c>
      <c r="C442" s="69"/>
      <c r="D442" s="95" t="e">
        <f>VLOOKUP(A442,BASE!$A$4:$D$334,4)</f>
        <v>#N/A</v>
      </c>
      <c r="E442" s="96"/>
      <c r="F442" s="69"/>
      <c r="G442" s="69" t="e">
        <f>VLOOKUP(F442,'identifiants entrees'!A:B,2)</f>
        <v>#N/A</v>
      </c>
    </row>
    <row r="443" spans="1:7" x14ac:dyDescent="0.25">
      <c r="A443" s="93"/>
      <c r="B443" s="93" t="e">
        <f>VLOOKUP(A443,BASE!$A$4:$B$334,2)</f>
        <v>#N/A</v>
      </c>
      <c r="C443" s="69"/>
      <c r="D443" s="95" t="e">
        <f>VLOOKUP(A443,BASE!$A$4:$D$334,4)</f>
        <v>#N/A</v>
      </c>
      <c r="E443" s="96"/>
      <c r="F443" s="69"/>
      <c r="G443" s="69" t="e">
        <f>VLOOKUP(F443,'identifiants entrees'!A:B,2)</f>
        <v>#N/A</v>
      </c>
    </row>
    <row r="444" spans="1:7" x14ac:dyDescent="0.25">
      <c r="A444" s="93"/>
      <c r="B444" s="93" t="e">
        <f>VLOOKUP(A444,BASE!$A$4:$B$334,2)</f>
        <v>#N/A</v>
      </c>
      <c r="C444" s="69"/>
      <c r="D444" s="95" t="e">
        <f>VLOOKUP(A444,BASE!$A$4:$D$334,4)</f>
        <v>#N/A</v>
      </c>
      <c r="E444" s="96"/>
      <c r="F444" s="69"/>
      <c r="G444" s="69" t="e">
        <f>VLOOKUP(F444,'identifiants entrees'!A:B,2)</f>
        <v>#N/A</v>
      </c>
    </row>
    <row r="445" spans="1:7" x14ac:dyDescent="0.25">
      <c r="A445" s="93"/>
      <c r="B445" s="93" t="e">
        <f>VLOOKUP(A445,BASE!$A$4:$B$334,2)</f>
        <v>#N/A</v>
      </c>
      <c r="C445" s="69"/>
      <c r="D445" s="95" t="e">
        <f>VLOOKUP(A445,BASE!$A$4:$D$334,4)</f>
        <v>#N/A</v>
      </c>
      <c r="E445" s="96"/>
      <c r="F445" s="69"/>
      <c r="G445" s="69" t="e">
        <f>VLOOKUP(F445,'identifiants entrees'!A:B,2)</f>
        <v>#N/A</v>
      </c>
    </row>
    <row r="446" spans="1:7" x14ac:dyDescent="0.25">
      <c r="A446" s="93"/>
      <c r="B446" s="93" t="e">
        <f>VLOOKUP(A446,BASE!$A$4:$B$334,2)</f>
        <v>#N/A</v>
      </c>
      <c r="C446" s="69"/>
      <c r="D446" s="95" t="e">
        <f>VLOOKUP(A446,BASE!$A$4:$D$334,4)</f>
        <v>#N/A</v>
      </c>
      <c r="E446" s="96"/>
      <c r="F446" s="69"/>
      <c r="G446" s="69" t="e">
        <f>VLOOKUP(F446,'identifiants entrees'!A:B,2)</f>
        <v>#N/A</v>
      </c>
    </row>
    <row r="447" spans="1:7" x14ac:dyDescent="0.25">
      <c r="A447" s="93"/>
      <c r="B447" s="93" t="e">
        <f>VLOOKUP(A447,BASE!$A$4:$B$334,2)</f>
        <v>#N/A</v>
      </c>
      <c r="C447" s="69"/>
      <c r="D447" s="95" t="e">
        <f>VLOOKUP(A447,BASE!$A$4:$D$334,4)</f>
        <v>#N/A</v>
      </c>
      <c r="E447" s="96"/>
      <c r="F447" s="69"/>
      <c r="G447" s="69" t="e">
        <f>VLOOKUP(F447,'identifiants entrees'!A:B,2)</f>
        <v>#N/A</v>
      </c>
    </row>
    <row r="448" spans="1:7" x14ac:dyDescent="0.25">
      <c r="A448" s="93"/>
      <c r="B448" s="93" t="e">
        <f>VLOOKUP(A448,BASE!$A$4:$B$334,2)</f>
        <v>#N/A</v>
      </c>
      <c r="C448" s="69"/>
      <c r="D448" s="95" t="e">
        <f>VLOOKUP(A448,BASE!$A$4:$D$334,4)</f>
        <v>#N/A</v>
      </c>
      <c r="E448" s="96"/>
      <c r="F448" s="69"/>
      <c r="G448" s="69" t="e">
        <f>VLOOKUP(F448,'identifiants entrees'!A:B,2)</f>
        <v>#N/A</v>
      </c>
    </row>
    <row r="449" spans="1:7" x14ac:dyDescent="0.25">
      <c r="A449" s="93"/>
      <c r="B449" s="93" t="e">
        <f>VLOOKUP(A449,BASE!$A$4:$B$334,2)</f>
        <v>#N/A</v>
      </c>
      <c r="C449" s="69"/>
      <c r="D449" s="95" t="e">
        <f>VLOOKUP(A449,BASE!$A$4:$D$334,4)</f>
        <v>#N/A</v>
      </c>
      <c r="E449" s="96"/>
      <c r="F449" s="69"/>
      <c r="G449" s="69" t="e">
        <f>VLOOKUP(F449,'identifiants entrees'!A:B,2)</f>
        <v>#N/A</v>
      </c>
    </row>
    <row r="450" spans="1:7" x14ac:dyDescent="0.25">
      <c r="A450" s="93"/>
      <c r="B450" s="93" t="e">
        <f>VLOOKUP(A450,BASE!$A$4:$B$334,2)</f>
        <v>#N/A</v>
      </c>
      <c r="C450" s="69"/>
      <c r="D450" s="95" t="e">
        <f>VLOOKUP(A450,BASE!$A$4:$D$334,4)</f>
        <v>#N/A</v>
      </c>
      <c r="E450" s="96"/>
      <c r="F450" s="69"/>
      <c r="G450" s="69" t="e">
        <f>VLOOKUP(F450,'identifiants entrees'!A:B,2)</f>
        <v>#N/A</v>
      </c>
    </row>
    <row r="451" spans="1:7" x14ac:dyDescent="0.25">
      <c r="A451" s="93"/>
      <c r="B451" s="93" t="e">
        <f>VLOOKUP(A451,BASE!$A$4:$B$334,2)</f>
        <v>#N/A</v>
      </c>
      <c r="C451" s="69"/>
      <c r="D451" s="95" t="e">
        <f>VLOOKUP(A451,BASE!$A$4:$D$334,4)</f>
        <v>#N/A</v>
      </c>
      <c r="E451" s="96"/>
      <c r="F451" s="69"/>
      <c r="G451" s="69" t="e">
        <f>VLOOKUP(F451,'identifiants entrees'!A:B,2)</f>
        <v>#N/A</v>
      </c>
    </row>
    <row r="452" spans="1:7" x14ac:dyDescent="0.25">
      <c r="A452" s="93"/>
      <c r="B452" s="93" t="e">
        <f>VLOOKUP(A452,BASE!$A$4:$B$334,2)</f>
        <v>#N/A</v>
      </c>
      <c r="C452" s="69"/>
      <c r="D452" s="95" t="e">
        <f>VLOOKUP(A452,BASE!$A$4:$D$334,4)</f>
        <v>#N/A</v>
      </c>
      <c r="E452" s="96"/>
      <c r="F452" s="69"/>
      <c r="G452" s="69" t="e">
        <f>VLOOKUP(F452,'identifiants entrees'!A:B,2)</f>
        <v>#N/A</v>
      </c>
    </row>
    <row r="453" spans="1:7" x14ac:dyDescent="0.25">
      <c r="A453" s="93"/>
      <c r="B453" s="93" t="e">
        <f>VLOOKUP(A453,BASE!$A$4:$B$334,2)</f>
        <v>#N/A</v>
      </c>
      <c r="C453" s="69"/>
      <c r="D453" s="95" t="e">
        <f>VLOOKUP(A453,BASE!$A$4:$D$334,4)</f>
        <v>#N/A</v>
      </c>
      <c r="E453" s="96"/>
      <c r="F453" s="69"/>
      <c r="G453" s="69" t="e">
        <f>VLOOKUP(F453,'identifiants entrees'!A:B,2)</f>
        <v>#N/A</v>
      </c>
    </row>
    <row r="454" spans="1:7" x14ac:dyDescent="0.25">
      <c r="A454" s="93"/>
      <c r="B454" s="93" t="e">
        <f>VLOOKUP(A454,BASE!$A$4:$B$334,2)</f>
        <v>#N/A</v>
      </c>
      <c r="C454" s="69"/>
      <c r="D454" s="95" t="e">
        <f>VLOOKUP(A454,BASE!$A$4:$D$334,4)</f>
        <v>#N/A</v>
      </c>
      <c r="E454" s="96"/>
      <c r="F454" s="69"/>
      <c r="G454" s="69" t="e">
        <f>VLOOKUP(F454,'identifiants entrees'!A:B,2)</f>
        <v>#N/A</v>
      </c>
    </row>
    <row r="455" spans="1:7" x14ac:dyDescent="0.25">
      <c r="A455" s="93"/>
      <c r="B455" s="93" t="e">
        <f>VLOOKUP(A455,BASE!$A$4:$B$334,2)</f>
        <v>#N/A</v>
      </c>
      <c r="C455" s="69"/>
      <c r="D455" s="95" t="e">
        <f>VLOOKUP(A455,BASE!$A$4:$D$334,4)</f>
        <v>#N/A</v>
      </c>
      <c r="E455" s="96"/>
      <c r="F455" s="69"/>
      <c r="G455" s="69" t="e">
        <f>VLOOKUP(F455,'identifiants entrees'!A:B,2)</f>
        <v>#N/A</v>
      </c>
    </row>
    <row r="456" spans="1:7" x14ac:dyDescent="0.25">
      <c r="A456" s="93"/>
      <c r="B456" s="93" t="e">
        <f>VLOOKUP(A456,BASE!$A$4:$B$334,2)</f>
        <v>#N/A</v>
      </c>
      <c r="C456" s="69"/>
      <c r="D456" s="95" t="e">
        <f>VLOOKUP(A456,BASE!$A$4:$D$334,4)</f>
        <v>#N/A</v>
      </c>
      <c r="E456" s="96"/>
      <c r="F456" s="69"/>
      <c r="G456" s="69" t="e">
        <f>VLOOKUP(F456,'identifiants entrees'!A:B,2)</f>
        <v>#N/A</v>
      </c>
    </row>
    <row r="457" spans="1:7" x14ac:dyDescent="0.25">
      <c r="A457" s="93"/>
      <c r="B457" s="93" t="e">
        <f>VLOOKUP(A457,BASE!$A$4:$B$334,2)</f>
        <v>#N/A</v>
      </c>
      <c r="C457" s="69"/>
      <c r="D457" s="95" t="e">
        <f>VLOOKUP(A457,BASE!$A$4:$D$334,4)</f>
        <v>#N/A</v>
      </c>
      <c r="E457" s="96"/>
      <c r="F457" s="69"/>
      <c r="G457" s="69" t="e">
        <f>VLOOKUP(F457,'identifiants entrees'!A:B,2)</f>
        <v>#N/A</v>
      </c>
    </row>
    <row r="458" spans="1:7" x14ac:dyDescent="0.25">
      <c r="A458" s="93"/>
      <c r="B458" s="93" t="e">
        <f>VLOOKUP(A458,BASE!$A$4:$B$334,2)</f>
        <v>#N/A</v>
      </c>
      <c r="C458" s="69"/>
      <c r="D458" s="95" t="e">
        <f>VLOOKUP(A458,BASE!$A$4:$D$334,4)</f>
        <v>#N/A</v>
      </c>
      <c r="E458" s="96"/>
      <c r="F458" s="69"/>
      <c r="G458" s="69" t="e">
        <f>VLOOKUP(F458,'identifiants entrees'!A:B,2)</f>
        <v>#N/A</v>
      </c>
    </row>
    <row r="459" spans="1:7" x14ac:dyDescent="0.25">
      <c r="A459" s="93"/>
      <c r="B459" s="93" t="e">
        <f>VLOOKUP(A459,BASE!$A$4:$B$334,2)</f>
        <v>#N/A</v>
      </c>
      <c r="C459" s="69"/>
      <c r="D459" s="95" t="e">
        <f>VLOOKUP(A459,BASE!$A$4:$D$334,4)</f>
        <v>#N/A</v>
      </c>
      <c r="E459" s="96"/>
      <c r="F459" s="69"/>
      <c r="G459" s="69" t="e">
        <f>VLOOKUP(F459,'identifiants entrees'!A:B,2)</f>
        <v>#N/A</v>
      </c>
    </row>
    <row r="460" spans="1:7" x14ac:dyDescent="0.25">
      <c r="A460" s="93"/>
      <c r="B460" s="93" t="e">
        <f>VLOOKUP(A460,BASE!$A$4:$B$334,2)</f>
        <v>#N/A</v>
      </c>
      <c r="C460" s="69"/>
      <c r="D460" s="95" t="e">
        <f>VLOOKUP(A460,BASE!$A$4:$D$334,4)</f>
        <v>#N/A</v>
      </c>
      <c r="E460" s="96"/>
      <c r="F460" s="69"/>
      <c r="G460" s="69" t="e">
        <f>VLOOKUP(F460,'identifiants entrees'!A:B,2)</f>
        <v>#N/A</v>
      </c>
    </row>
    <row r="461" spans="1:7" x14ac:dyDescent="0.25">
      <c r="A461" s="93"/>
      <c r="B461" s="93" t="e">
        <f>VLOOKUP(A461,BASE!$A$4:$B$334,2)</f>
        <v>#N/A</v>
      </c>
      <c r="C461" s="69"/>
      <c r="D461" s="95" t="e">
        <f>VLOOKUP(A461,BASE!$A$4:$D$334,4)</f>
        <v>#N/A</v>
      </c>
      <c r="E461" s="96"/>
      <c r="F461" s="69"/>
      <c r="G461" s="69" t="e">
        <f>VLOOKUP(F461,'identifiants entrees'!A:B,2)</f>
        <v>#N/A</v>
      </c>
    </row>
    <row r="462" spans="1:7" x14ac:dyDescent="0.25">
      <c r="A462" s="93"/>
      <c r="B462" s="93" t="e">
        <f>VLOOKUP(A462,BASE!$A$4:$B$334,2)</f>
        <v>#N/A</v>
      </c>
      <c r="C462" s="69"/>
      <c r="D462" s="95" t="e">
        <f>VLOOKUP(A462,BASE!$A$4:$D$334,4)</f>
        <v>#N/A</v>
      </c>
      <c r="E462" s="96"/>
      <c r="F462" s="69"/>
      <c r="G462" s="69" t="e">
        <f>VLOOKUP(F462,'identifiants entrees'!A:B,2)</f>
        <v>#N/A</v>
      </c>
    </row>
    <row r="463" spans="1:7" x14ac:dyDescent="0.25">
      <c r="A463" s="93"/>
      <c r="B463" s="93" t="e">
        <f>VLOOKUP(A463,BASE!$A$4:$B$334,2)</f>
        <v>#N/A</v>
      </c>
      <c r="C463" s="69"/>
      <c r="D463" s="95" t="e">
        <f>VLOOKUP(A463,BASE!$A$4:$D$334,4)</f>
        <v>#N/A</v>
      </c>
      <c r="E463" s="96"/>
      <c r="F463" s="69"/>
      <c r="G463" s="69" t="e">
        <f>VLOOKUP(F463,'identifiants entrees'!A:B,2)</f>
        <v>#N/A</v>
      </c>
    </row>
    <row r="464" spans="1:7" x14ac:dyDescent="0.25">
      <c r="A464" s="93"/>
      <c r="B464" s="93" t="e">
        <f>VLOOKUP(A464,BASE!$A$4:$B$334,2)</f>
        <v>#N/A</v>
      </c>
      <c r="C464" s="69"/>
      <c r="D464" s="95" t="e">
        <f>VLOOKUP(A464,BASE!$A$4:$D$334,4)</f>
        <v>#N/A</v>
      </c>
      <c r="E464" s="96"/>
      <c r="F464" s="69"/>
      <c r="G464" s="69" t="e">
        <f>VLOOKUP(F464,'identifiants entrees'!A:B,2)</f>
        <v>#N/A</v>
      </c>
    </row>
    <row r="465" spans="1:7" x14ac:dyDescent="0.25">
      <c r="A465" s="93"/>
      <c r="B465" s="93" t="e">
        <f>VLOOKUP(A465,BASE!$A$4:$B$334,2)</f>
        <v>#N/A</v>
      </c>
      <c r="C465" s="69"/>
      <c r="D465" s="95" t="e">
        <f>VLOOKUP(A465,BASE!$A$4:$D$334,4)</f>
        <v>#N/A</v>
      </c>
      <c r="E465" s="96"/>
      <c r="F465" s="69"/>
      <c r="G465" s="69" t="e">
        <f>VLOOKUP(F465,'identifiants entrees'!A:B,2)</f>
        <v>#N/A</v>
      </c>
    </row>
    <row r="466" spans="1:7" x14ac:dyDescent="0.25">
      <c r="A466" s="93"/>
      <c r="B466" s="93" t="e">
        <f>VLOOKUP(A466,BASE!$A$4:$B$334,2)</f>
        <v>#N/A</v>
      </c>
      <c r="C466" s="69"/>
      <c r="D466" s="95" t="e">
        <f>VLOOKUP(A466,BASE!$A$4:$D$334,4)</f>
        <v>#N/A</v>
      </c>
      <c r="E466" s="96"/>
      <c r="F466" s="69"/>
      <c r="G466" s="69" t="e">
        <f>VLOOKUP(F466,'identifiants entrees'!A:B,2)</f>
        <v>#N/A</v>
      </c>
    </row>
    <row r="467" spans="1:7" x14ac:dyDescent="0.25">
      <c r="A467" s="93"/>
      <c r="B467" s="93" t="e">
        <f>VLOOKUP(A467,BASE!$A$4:$B$334,2)</f>
        <v>#N/A</v>
      </c>
      <c r="C467" s="69"/>
      <c r="D467" s="95" t="e">
        <f>VLOOKUP(A467,BASE!$A$4:$D$334,4)</f>
        <v>#N/A</v>
      </c>
      <c r="E467" s="96"/>
      <c r="F467" s="69"/>
      <c r="G467" s="69" t="e">
        <f>VLOOKUP(F467,'identifiants entrees'!A:B,2)</f>
        <v>#N/A</v>
      </c>
    </row>
    <row r="468" spans="1:7" x14ac:dyDescent="0.25">
      <c r="A468" s="93"/>
      <c r="B468" s="93" t="e">
        <f>VLOOKUP(A468,BASE!$A$4:$B$334,2)</f>
        <v>#N/A</v>
      </c>
      <c r="C468" s="69"/>
      <c r="D468" s="95" t="e">
        <f>VLOOKUP(A468,BASE!$A$4:$D$334,4)</f>
        <v>#N/A</v>
      </c>
      <c r="E468" s="96"/>
      <c r="F468" s="69"/>
      <c r="G468" s="69" t="e">
        <f>VLOOKUP(F468,'identifiants entrees'!A:B,2)</f>
        <v>#N/A</v>
      </c>
    </row>
    <row r="469" spans="1:7" x14ac:dyDescent="0.25">
      <c r="A469" s="93"/>
      <c r="B469" s="93" t="e">
        <f>VLOOKUP(A469,BASE!$A$4:$B$334,2)</f>
        <v>#N/A</v>
      </c>
      <c r="C469" s="69"/>
      <c r="D469" s="95" t="e">
        <f>VLOOKUP(A469,BASE!$A$4:$D$334,4)</f>
        <v>#N/A</v>
      </c>
      <c r="E469" s="96"/>
      <c r="F469" s="69"/>
      <c r="G469" s="69" t="e">
        <f>VLOOKUP(F469,'identifiants entrees'!A:B,2)</f>
        <v>#N/A</v>
      </c>
    </row>
    <row r="470" spans="1:7" x14ac:dyDescent="0.25">
      <c r="A470" s="93"/>
      <c r="B470" s="93" t="e">
        <f>VLOOKUP(A470,BASE!$A$4:$B$334,2)</f>
        <v>#N/A</v>
      </c>
      <c r="C470" s="69"/>
      <c r="D470" s="95" t="e">
        <f>VLOOKUP(A470,BASE!$A$4:$D$334,4)</f>
        <v>#N/A</v>
      </c>
      <c r="E470" s="96"/>
      <c r="F470" s="69"/>
      <c r="G470" s="69" t="e">
        <f>VLOOKUP(F470,'identifiants entrees'!A:B,2)</f>
        <v>#N/A</v>
      </c>
    </row>
    <row r="471" spans="1:7" x14ac:dyDescent="0.25">
      <c r="A471" s="93"/>
      <c r="B471" s="93" t="e">
        <f>VLOOKUP(A471,BASE!$A$4:$B$334,2)</f>
        <v>#N/A</v>
      </c>
      <c r="C471" s="69"/>
      <c r="D471" s="95" t="e">
        <f>VLOOKUP(A471,BASE!$A$4:$D$334,4)</f>
        <v>#N/A</v>
      </c>
      <c r="E471" s="96"/>
      <c r="F471" s="69"/>
      <c r="G471" s="69" t="e">
        <f>VLOOKUP(F471,'identifiants entrees'!A:B,2)</f>
        <v>#N/A</v>
      </c>
    </row>
    <row r="472" spans="1:7" x14ac:dyDescent="0.25">
      <c r="A472" s="93"/>
      <c r="B472" s="93" t="e">
        <f>VLOOKUP(A472,BASE!$A$4:$B$334,2)</f>
        <v>#N/A</v>
      </c>
      <c r="C472" s="69"/>
      <c r="D472" s="95" t="e">
        <f>VLOOKUP(A472,BASE!$A$4:$D$334,4)</f>
        <v>#N/A</v>
      </c>
      <c r="E472" s="96"/>
      <c r="F472" s="69"/>
      <c r="G472" s="69" t="e">
        <f>VLOOKUP(F472,'identifiants entrees'!A:B,2)</f>
        <v>#N/A</v>
      </c>
    </row>
    <row r="473" spans="1:7" x14ac:dyDescent="0.25">
      <c r="A473" s="93"/>
      <c r="B473" s="93" t="e">
        <f>VLOOKUP(A473,BASE!$A$4:$B$334,2)</f>
        <v>#N/A</v>
      </c>
      <c r="C473" s="69"/>
      <c r="D473" s="95" t="e">
        <f>VLOOKUP(A473,BASE!$A$4:$D$334,4)</f>
        <v>#N/A</v>
      </c>
      <c r="E473" s="96"/>
      <c r="F473" s="69"/>
      <c r="G473" s="69" t="e">
        <f>VLOOKUP(F473,'identifiants entrees'!A:B,2)</f>
        <v>#N/A</v>
      </c>
    </row>
    <row r="474" spans="1:7" x14ac:dyDescent="0.25">
      <c r="A474" s="93"/>
      <c r="B474" s="93" t="e">
        <f>VLOOKUP(A474,BASE!$A$4:$B$334,2)</f>
        <v>#N/A</v>
      </c>
      <c r="C474" s="69"/>
      <c r="D474" s="95" t="e">
        <f>VLOOKUP(A474,BASE!$A$4:$D$334,4)</f>
        <v>#N/A</v>
      </c>
      <c r="E474" s="96"/>
      <c r="F474" s="69"/>
      <c r="G474" s="69" t="e">
        <f>VLOOKUP(F474,'identifiants entrees'!A:B,2)</f>
        <v>#N/A</v>
      </c>
    </row>
    <row r="475" spans="1:7" x14ac:dyDescent="0.25">
      <c r="A475" s="93"/>
      <c r="B475" s="93" t="e">
        <f>VLOOKUP(A475,BASE!$A$4:$B$334,2)</f>
        <v>#N/A</v>
      </c>
      <c r="C475" s="69"/>
      <c r="D475" s="95" t="e">
        <f>VLOOKUP(A475,BASE!$A$4:$D$334,4)</f>
        <v>#N/A</v>
      </c>
      <c r="E475" s="96"/>
      <c r="F475" s="69"/>
      <c r="G475" s="69" t="e">
        <f>VLOOKUP(F475,'identifiants entrees'!A:B,2)</f>
        <v>#N/A</v>
      </c>
    </row>
    <row r="476" spans="1:7" x14ac:dyDescent="0.25">
      <c r="A476" s="93"/>
      <c r="B476" s="93" t="e">
        <f>VLOOKUP(A476,BASE!$A$4:$B$334,2)</f>
        <v>#N/A</v>
      </c>
      <c r="C476" s="69"/>
      <c r="D476" s="95" t="e">
        <f>VLOOKUP(A476,BASE!$A$4:$D$334,4)</f>
        <v>#N/A</v>
      </c>
      <c r="E476" s="96"/>
      <c r="F476" s="69"/>
      <c r="G476" s="69" t="e">
        <f>VLOOKUP(F476,'identifiants entrees'!A:B,2)</f>
        <v>#N/A</v>
      </c>
    </row>
    <row r="477" spans="1:7" x14ac:dyDescent="0.25">
      <c r="A477" s="93"/>
      <c r="B477" s="93" t="e">
        <f>VLOOKUP(A477,BASE!$A$4:$B$334,2)</f>
        <v>#N/A</v>
      </c>
      <c r="C477" s="69"/>
      <c r="D477" s="95" t="e">
        <f>VLOOKUP(A477,BASE!$A$4:$D$334,4)</f>
        <v>#N/A</v>
      </c>
      <c r="E477" s="96"/>
      <c r="F477" s="69"/>
      <c r="G477" s="69" t="e">
        <f>VLOOKUP(F477,'identifiants entrees'!A:B,2)</f>
        <v>#N/A</v>
      </c>
    </row>
    <row r="478" spans="1:7" x14ac:dyDescent="0.25">
      <c r="A478" s="93"/>
      <c r="B478" s="93" t="e">
        <f>VLOOKUP(A478,BASE!$A$4:$B$334,2)</f>
        <v>#N/A</v>
      </c>
      <c r="C478" s="69"/>
      <c r="D478" s="95" t="e">
        <f>VLOOKUP(A478,BASE!$A$4:$D$334,4)</f>
        <v>#N/A</v>
      </c>
      <c r="E478" s="96"/>
      <c r="F478" s="69"/>
      <c r="G478" s="69" t="e">
        <f>VLOOKUP(F478,'identifiants entrees'!A:B,2)</f>
        <v>#N/A</v>
      </c>
    </row>
    <row r="479" spans="1:7" x14ac:dyDescent="0.25">
      <c r="A479" s="93"/>
      <c r="B479" s="93" t="e">
        <f>VLOOKUP(A479,BASE!$A$4:$B$334,2)</f>
        <v>#N/A</v>
      </c>
      <c r="C479" s="69"/>
      <c r="D479" s="95" t="e">
        <f>VLOOKUP(A479,BASE!$A$4:$D$334,4)</f>
        <v>#N/A</v>
      </c>
      <c r="E479" s="96"/>
      <c r="F479" s="69"/>
      <c r="G479" s="69" t="e">
        <f>VLOOKUP(F479,'identifiants entrees'!A:B,2)</f>
        <v>#N/A</v>
      </c>
    </row>
    <row r="480" spans="1:7" x14ac:dyDescent="0.25">
      <c r="A480" s="93"/>
      <c r="B480" s="93" t="e">
        <f>VLOOKUP(A480,BASE!$A$4:$B$334,2)</f>
        <v>#N/A</v>
      </c>
      <c r="C480" s="69"/>
      <c r="D480" s="95" t="e">
        <f>VLOOKUP(A480,BASE!$A$4:$D$334,4)</f>
        <v>#N/A</v>
      </c>
      <c r="E480" s="96"/>
      <c r="F480" s="69"/>
      <c r="G480" s="69" t="e">
        <f>VLOOKUP(F480,'identifiants entrees'!A:B,2)</f>
        <v>#N/A</v>
      </c>
    </row>
    <row r="481" spans="1:7" x14ac:dyDescent="0.25">
      <c r="A481" s="93"/>
      <c r="B481" s="93" t="e">
        <f>VLOOKUP(A481,BASE!$A$4:$B$334,2)</f>
        <v>#N/A</v>
      </c>
      <c r="C481" s="69"/>
      <c r="D481" s="95" t="e">
        <f>VLOOKUP(A481,BASE!$A$4:$D$334,4)</f>
        <v>#N/A</v>
      </c>
      <c r="E481" s="96"/>
      <c r="F481" s="69"/>
      <c r="G481" s="69" t="e">
        <f>VLOOKUP(F481,'identifiants entrees'!A:B,2)</f>
        <v>#N/A</v>
      </c>
    </row>
    <row r="482" spans="1:7" x14ac:dyDescent="0.25">
      <c r="A482" s="93"/>
      <c r="B482" s="93" t="e">
        <f>VLOOKUP(A482,BASE!$A$4:$B$334,2)</f>
        <v>#N/A</v>
      </c>
      <c r="C482" s="69"/>
      <c r="D482" s="95" t="e">
        <f>VLOOKUP(A482,BASE!$A$4:$D$334,4)</f>
        <v>#N/A</v>
      </c>
      <c r="E482" s="96"/>
      <c r="F482" s="69"/>
      <c r="G482" s="69" t="e">
        <f>VLOOKUP(F482,'identifiants entrees'!A:B,2)</f>
        <v>#N/A</v>
      </c>
    </row>
    <row r="483" spans="1:7" x14ac:dyDescent="0.25">
      <c r="A483" s="93"/>
      <c r="B483" s="93" t="e">
        <f>VLOOKUP(A483,BASE!$A$4:$B$334,2)</f>
        <v>#N/A</v>
      </c>
      <c r="C483" s="69"/>
      <c r="D483" s="95" t="e">
        <f>VLOOKUP(A483,BASE!$A$4:$D$334,4)</f>
        <v>#N/A</v>
      </c>
      <c r="E483" s="96"/>
      <c r="F483" s="69"/>
      <c r="G483" s="69" t="e">
        <f>VLOOKUP(F483,'identifiants entrees'!A:B,2)</f>
        <v>#N/A</v>
      </c>
    </row>
    <row r="484" spans="1:7" x14ac:dyDescent="0.25">
      <c r="A484" s="93"/>
      <c r="B484" s="93" t="e">
        <f>VLOOKUP(A484,BASE!$A$4:$B$334,2)</f>
        <v>#N/A</v>
      </c>
      <c r="C484" s="69"/>
      <c r="D484" s="95" t="e">
        <f>VLOOKUP(A484,BASE!$A$4:$D$334,4)</f>
        <v>#N/A</v>
      </c>
      <c r="E484" s="96"/>
      <c r="F484" s="69"/>
      <c r="G484" s="69" t="e">
        <f>VLOOKUP(F484,'identifiants entrees'!A:B,2)</f>
        <v>#N/A</v>
      </c>
    </row>
    <row r="485" spans="1:7" x14ac:dyDescent="0.25">
      <c r="A485" s="93"/>
      <c r="B485" s="93" t="e">
        <f>VLOOKUP(A485,BASE!$A$4:$B$334,2)</f>
        <v>#N/A</v>
      </c>
      <c r="C485" s="69"/>
      <c r="D485" s="95" t="e">
        <f>VLOOKUP(A485,BASE!$A$4:$D$334,4)</f>
        <v>#N/A</v>
      </c>
      <c r="E485" s="96"/>
      <c r="F485" s="69"/>
      <c r="G485" s="69" t="e">
        <f>VLOOKUP(F485,'identifiants entrees'!A:B,2)</f>
        <v>#N/A</v>
      </c>
    </row>
    <row r="486" spans="1:7" x14ac:dyDescent="0.25">
      <c r="A486" s="93"/>
      <c r="B486" s="93" t="e">
        <f>VLOOKUP(A486,BASE!$A$4:$B$334,2)</f>
        <v>#N/A</v>
      </c>
      <c r="C486" s="69"/>
      <c r="D486" s="95" t="e">
        <f>VLOOKUP(A486,BASE!$A$4:$D$334,4)</f>
        <v>#N/A</v>
      </c>
      <c r="E486" s="96"/>
      <c r="F486" s="69"/>
      <c r="G486" s="69" t="e">
        <f>VLOOKUP(F486,'identifiants entrees'!A:B,2)</f>
        <v>#N/A</v>
      </c>
    </row>
    <row r="487" spans="1:7" x14ac:dyDescent="0.25">
      <c r="A487" s="93"/>
      <c r="B487" s="93" t="e">
        <f>VLOOKUP(A487,BASE!$A$4:$B$334,2)</f>
        <v>#N/A</v>
      </c>
      <c r="C487" s="69"/>
      <c r="D487" s="95" t="e">
        <f>VLOOKUP(A487,BASE!$A$4:$D$334,4)</f>
        <v>#N/A</v>
      </c>
      <c r="E487" s="96"/>
      <c r="F487" s="69"/>
      <c r="G487" s="69" t="e">
        <f>VLOOKUP(F487,'identifiants entrees'!A:B,2)</f>
        <v>#N/A</v>
      </c>
    </row>
    <row r="488" spans="1:7" x14ac:dyDescent="0.25">
      <c r="A488" s="93"/>
      <c r="B488" s="93" t="e">
        <f>VLOOKUP(A488,BASE!$A$4:$B$334,2)</f>
        <v>#N/A</v>
      </c>
      <c r="C488" s="69"/>
      <c r="D488" s="95" t="e">
        <f>VLOOKUP(A488,BASE!$A$4:$D$334,4)</f>
        <v>#N/A</v>
      </c>
      <c r="E488" s="96"/>
      <c r="F488" s="69"/>
      <c r="G488" s="69" t="e">
        <f>VLOOKUP(F488,'identifiants entrees'!A:B,2)</f>
        <v>#N/A</v>
      </c>
    </row>
    <row r="489" spans="1:7" x14ac:dyDescent="0.25">
      <c r="A489" s="93"/>
      <c r="B489" s="93" t="e">
        <f>VLOOKUP(A489,BASE!$A$4:$B$334,2)</f>
        <v>#N/A</v>
      </c>
      <c r="C489" s="69"/>
      <c r="D489" s="95" t="e">
        <f>VLOOKUP(A489,BASE!$A$4:$D$334,4)</f>
        <v>#N/A</v>
      </c>
      <c r="E489" s="96"/>
      <c r="F489" s="69"/>
      <c r="G489" s="69" t="e">
        <f>VLOOKUP(F489,'identifiants entrees'!A:B,2)</f>
        <v>#N/A</v>
      </c>
    </row>
    <row r="490" spans="1:7" x14ac:dyDescent="0.25">
      <c r="A490" s="93"/>
      <c r="B490" s="93" t="e">
        <f>VLOOKUP(A490,BASE!$A$4:$B$334,2)</f>
        <v>#N/A</v>
      </c>
      <c r="C490" s="69"/>
      <c r="D490" s="95" t="e">
        <f>VLOOKUP(A490,BASE!$A$4:$D$334,4)</f>
        <v>#N/A</v>
      </c>
      <c r="E490" s="96"/>
      <c r="F490" s="69"/>
      <c r="G490" s="69" t="e">
        <f>VLOOKUP(F490,'identifiants entrees'!A:B,2)</f>
        <v>#N/A</v>
      </c>
    </row>
    <row r="491" spans="1:7" x14ac:dyDescent="0.25">
      <c r="A491" s="93"/>
      <c r="B491" s="93" t="e">
        <f>VLOOKUP(A491,BASE!$A$4:$B$334,2)</f>
        <v>#N/A</v>
      </c>
      <c r="C491" s="69"/>
      <c r="D491" s="95" t="e">
        <f>VLOOKUP(A491,BASE!$A$4:$D$334,4)</f>
        <v>#N/A</v>
      </c>
      <c r="E491" s="96"/>
      <c r="F491" s="69"/>
      <c r="G491" s="69" t="e">
        <f>VLOOKUP(F491,'identifiants entrees'!A:B,2)</f>
        <v>#N/A</v>
      </c>
    </row>
    <row r="492" spans="1:7" x14ac:dyDescent="0.25">
      <c r="A492" s="93"/>
      <c r="B492" s="93" t="e">
        <f>VLOOKUP(A492,BASE!$A$4:$B$334,2)</f>
        <v>#N/A</v>
      </c>
      <c r="C492" s="69"/>
      <c r="D492" s="95" t="e">
        <f>VLOOKUP(A492,BASE!$A$4:$D$334,4)</f>
        <v>#N/A</v>
      </c>
      <c r="E492" s="96"/>
      <c r="F492" s="69"/>
      <c r="G492" s="69" t="e">
        <f>VLOOKUP(F492,'identifiants entrees'!A:B,2)</f>
        <v>#N/A</v>
      </c>
    </row>
    <row r="493" spans="1:7" x14ac:dyDescent="0.25">
      <c r="A493" s="93"/>
      <c r="B493" s="93" t="e">
        <f>VLOOKUP(A493,BASE!$A$4:$B$334,2)</f>
        <v>#N/A</v>
      </c>
      <c r="C493" s="69"/>
      <c r="D493" s="95" t="e">
        <f>VLOOKUP(A493,BASE!$A$4:$D$334,4)</f>
        <v>#N/A</v>
      </c>
      <c r="E493" s="96"/>
      <c r="F493" s="69"/>
      <c r="G493" s="69" t="e">
        <f>VLOOKUP(F493,'identifiants entrees'!A:B,2)</f>
        <v>#N/A</v>
      </c>
    </row>
    <row r="494" spans="1:7" x14ac:dyDescent="0.25">
      <c r="A494" s="93"/>
      <c r="B494" s="93" t="e">
        <f>VLOOKUP(A494,BASE!$A$4:$B$334,2)</f>
        <v>#N/A</v>
      </c>
      <c r="C494" s="69"/>
      <c r="D494" s="95" t="e">
        <f>VLOOKUP(A494,BASE!$A$4:$D$334,4)</f>
        <v>#N/A</v>
      </c>
      <c r="E494" s="96"/>
      <c r="F494" s="69"/>
      <c r="G494" s="69" t="e">
        <f>VLOOKUP(F494,'identifiants entrees'!A:B,2)</f>
        <v>#N/A</v>
      </c>
    </row>
    <row r="495" spans="1:7" x14ac:dyDescent="0.25">
      <c r="A495" s="93"/>
      <c r="B495" s="93" t="e">
        <f>VLOOKUP(A495,BASE!$A$4:$B$334,2)</f>
        <v>#N/A</v>
      </c>
      <c r="C495" s="69"/>
      <c r="D495" s="95" t="e">
        <f>VLOOKUP(A495,BASE!$A$4:$D$334,4)</f>
        <v>#N/A</v>
      </c>
      <c r="E495" s="96"/>
      <c r="F495" s="69"/>
      <c r="G495" s="69" t="e">
        <f>VLOOKUP(F495,'identifiants entrees'!A:B,2)</f>
        <v>#N/A</v>
      </c>
    </row>
    <row r="496" spans="1:7" x14ac:dyDescent="0.25">
      <c r="A496" s="93"/>
      <c r="B496" s="93" t="e">
        <f>VLOOKUP(A496,BASE!$A$4:$B$334,2)</f>
        <v>#N/A</v>
      </c>
      <c r="C496" s="69"/>
      <c r="D496" s="95" t="e">
        <f>VLOOKUP(A496,BASE!$A$4:$D$334,4)</f>
        <v>#N/A</v>
      </c>
      <c r="E496" s="96"/>
      <c r="F496" s="69"/>
      <c r="G496" s="69" t="e">
        <f>VLOOKUP(F496,'identifiants entrees'!A:B,2)</f>
        <v>#N/A</v>
      </c>
    </row>
    <row r="497" spans="1:7" x14ac:dyDescent="0.25">
      <c r="A497" s="93"/>
      <c r="B497" s="93" t="e">
        <f>VLOOKUP(A497,BASE!$A$4:$B$334,2)</f>
        <v>#N/A</v>
      </c>
      <c r="C497" s="69"/>
      <c r="D497" s="95" t="e">
        <f>VLOOKUP(A497,BASE!$A$4:$D$334,4)</f>
        <v>#N/A</v>
      </c>
      <c r="E497" s="96"/>
      <c r="F497" s="69"/>
      <c r="G497" s="69" t="e">
        <f>VLOOKUP(F497,'identifiants entrees'!A:B,2)</f>
        <v>#N/A</v>
      </c>
    </row>
    <row r="498" spans="1:7" x14ac:dyDescent="0.25">
      <c r="A498" s="93"/>
      <c r="B498" s="93" t="e">
        <f>VLOOKUP(A498,BASE!$A$4:$B$334,2)</f>
        <v>#N/A</v>
      </c>
      <c r="C498" s="69"/>
      <c r="D498" s="95" t="e">
        <f>VLOOKUP(A498,BASE!$A$4:$D$334,4)</f>
        <v>#N/A</v>
      </c>
      <c r="E498" s="96"/>
      <c r="F498" s="69"/>
      <c r="G498" s="69" t="e">
        <f>VLOOKUP(F498,'identifiants entrees'!A:B,2)</f>
        <v>#N/A</v>
      </c>
    </row>
    <row r="499" spans="1:7" x14ac:dyDescent="0.25">
      <c r="A499" s="93"/>
      <c r="B499" s="93" t="e">
        <f>VLOOKUP(A499,BASE!$A$4:$B$334,2)</f>
        <v>#N/A</v>
      </c>
      <c r="C499" s="69"/>
      <c r="D499" s="95" t="e">
        <f>VLOOKUP(A499,BASE!$A$4:$D$334,4)</f>
        <v>#N/A</v>
      </c>
      <c r="E499" s="96"/>
      <c r="F499" s="69"/>
      <c r="G499" s="69" t="e">
        <f>VLOOKUP(F499,'identifiants entrees'!A:B,2)</f>
        <v>#N/A</v>
      </c>
    </row>
    <row r="500" spans="1:7" x14ac:dyDescent="0.25">
      <c r="A500" s="93"/>
      <c r="B500" s="93" t="e">
        <f>VLOOKUP(A500,BASE!$A$4:$B$334,2)</f>
        <v>#N/A</v>
      </c>
      <c r="C500" s="69"/>
      <c r="D500" s="95" t="e">
        <f>VLOOKUP(A500,BASE!$A$4:$D$334,4)</f>
        <v>#N/A</v>
      </c>
      <c r="E500" s="96"/>
      <c r="F500" s="69"/>
      <c r="G500" s="69" t="e">
        <f>VLOOKUP(F500,'identifiants entrees'!A:B,2)</f>
        <v>#N/A</v>
      </c>
    </row>
    <row r="501" spans="1:7" x14ac:dyDescent="0.25">
      <c r="A501" s="93"/>
      <c r="B501" s="93" t="e">
        <f>VLOOKUP(A501,BASE!$A$4:$B$334,2)</f>
        <v>#N/A</v>
      </c>
      <c r="C501" s="69"/>
      <c r="D501" s="95" t="e">
        <f>VLOOKUP(A501,BASE!$A$4:$D$334,4)</f>
        <v>#N/A</v>
      </c>
      <c r="E501" s="96"/>
      <c r="F501" s="69"/>
      <c r="G501" s="69" t="e">
        <f>VLOOKUP(F501,'identifiants entrees'!A:B,2)</f>
        <v>#N/A</v>
      </c>
    </row>
    <row r="502" spans="1:7" x14ac:dyDescent="0.25">
      <c r="A502" s="93"/>
      <c r="B502" s="93" t="e">
        <f>VLOOKUP(A502,BASE!$A$4:$B$334,2)</f>
        <v>#N/A</v>
      </c>
      <c r="C502" s="69"/>
      <c r="D502" s="95" t="e">
        <f>VLOOKUP(A502,BASE!$A$4:$D$334,4)</f>
        <v>#N/A</v>
      </c>
      <c r="E502" s="96"/>
      <c r="F502" s="69"/>
      <c r="G502" s="69" t="e">
        <f>VLOOKUP(F502,'identifiants entrees'!A:B,2)</f>
        <v>#N/A</v>
      </c>
    </row>
    <row r="503" spans="1:7" x14ac:dyDescent="0.25">
      <c r="A503" s="93"/>
      <c r="B503" s="93" t="e">
        <f>VLOOKUP(A503,BASE!$A$4:$B$334,2)</f>
        <v>#N/A</v>
      </c>
      <c r="C503" s="69"/>
      <c r="D503" s="95" t="e">
        <f>VLOOKUP(A503,BASE!$A$4:$D$334,4)</f>
        <v>#N/A</v>
      </c>
      <c r="E503" s="96"/>
      <c r="F503" s="69"/>
      <c r="G503" s="69" t="e">
        <f>VLOOKUP(F503,'identifiants entrees'!A:B,2)</f>
        <v>#N/A</v>
      </c>
    </row>
    <row r="504" spans="1:7" x14ac:dyDescent="0.25">
      <c r="A504" s="93"/>
      <c r="B504" s="93" t="e">
        <f>VLOOKUP(A504,BASE!$A$4:$B$334,2)</f>
        <v>#N/A</v>
      </c>
      <c r="C504" s="69"/>
      <c r="D504" s="95" t="e">
        <f>VLOOKUP(A504,BASE!$A$4:$D$334,4)</f>
        <v>#N/A</v>
      </c>
      <c r="E504" s="96"/>
      <c r="F504" s="69"/>
      <c r="G504" s="69" t="e">
        <f>VLOOKUP(F504,'identifiants entrees'!A:B,2)</f>
        <v>#N/A</v>
      </c>
    </row>
    <row r="505" spans="1:7" x14ac:dyDescent="0.25">
      <c r="A505" s="93"/>
      <c r="B505" s="93" t="e">
        <f>VLOOKUP(A505,BASE!$A$4:$B$334,2)</f>
        <v>#N/A</v>
      </c>
      <c r="C505" s="69"/>
      <c r="D505" s="95" t="e">
        <f>VLOOKUP(A505,BASE!$A$4:$D$334,4)</f>
        <v>#N/A</v>
      </c>
      <c r="E505" s="96"/>
      <c r="F505" s="69"/>
      <c r="G505" s="69" t="e">
        <f>VLOOKUP(F505,'identifiants entrees'!A:B,2)</f>
        <v>#N/A</v>
      </c>
    </row>
    <row r="506" spans="1:7" x14ac:dyDescent="0.25">
      <c r="A506" s="93"/>
      <c r="B506" s="93" t="e">
        <f>VLOOKUP(A506,BASE!$A$4:$B$334,2)</f>
        <v>#N/A</v>
      </c>
      <c r="C506" s="69"/>
      <c r="D506" s="95" t="e">
        <f>VLOOKUP(A506,BASE!$A$4:$D$334,4)</f>
        <v>#N/A</v>
      </c>
      <c r="E506" s="96"/>
      <c r="F506" s="69"/>
      <c r="G506" s="69" t="e">
        <f>VLOOKUP(F506,'identifiants entrees'!A:B,2)</f>
        <v>#N/A</v>
      </c>
    </row>
    <row r="507" spans="1:7" x14ac:dyDescent="0.25">
      <c r="A507" s="93"/>
      <c r="B507" s="93" t="e">
        <f>VLOOKUP(A507,BASE!$A$4:$B$334,2)</f>
        <v>#N/A</v>
      </c>
      <c r="C507" s="69"/>
      <c r="D507" s="95" t="e">
        <f>VLOOKUP(A507,BASE!$A$4:$D$334,4)</f>
        <v>#N/A</v>
      </c>
      <c r="E507" s="96"/>
      <c r="F507" s="69"/>
      <c r="G507" s="69" t="e">
        <f>VLOOKUP(F507,'identifiants entrees'!A:B,2)</f>
        <v>#N/A</v>
      </c>
    </row>
    <row r="508" spans="1:7" x14ac:dyDescent="0.25">
      <c r="A508" s="93"/>
      <c r="B508" s="93" t="e">
        <f>VLOOKUP(A508,BASE!$A$4:$B$334,2)</f>
        <v>#N/A</v>
      </c>
      <c r="C508" s="69"/>
      <c r="D508" s="95" t="e">
        <f>VLOOKUP(A508,BASE!$A$4:$D$334,4)</f>
        <v>#N/A</v>
      </c>
      <c r="E508" s="96"/>
      <c r="F508" s="69"/>
      <c r="G508" s="69" t="e">
        <f>VLOOKUP(F508,'identifiants entrees'!A:B,2)</f>
        <v>#N/A</v>
      </c>
    </row>
    <row r="509" spans="1:7" x14ac:dyDescent="0.25">
      <c r="A509" s="93"/>
      <c r="B509" s="93" t="e">
        <f>VLOOKUP(A509,BASE!$A$4:$B$334,2)</f>
        <v>#N/A</v>
      </c>
      <c r="C509" s="69"/>
      <c r="D509" s="95" t="e">
        <f>VLOOKUP(A509,BASE!$A$4:$D$334,4)</f>
        <v>#N/A</v>
      </c>
      <c r="E509" s="96"/>
      <c r="F509" s="69"/>
      <c r="G509" s="69" t="e">
        <f>VLOOKUP(F509,'identifiants entrees'!A:B,2)</f>
        <v>#N/A</v>
      </c>
    </row>
    <row r="510" spans="1:7" x14ac:dyDescent="0.25">
      <c r="A510" s="93"/>
      <c r="B510" s="93" t="e">
        <f>VLOOKUP(A510,BASE!$A$4:$B$334,2)</f>
        <v>#N/A</v>
      </c>
      <c r="C510" s="69"/>
      <c r="D510" s="95" t="e">
        <f>VLOOKUP(A510,BASE!$A$4:$D$334,4)</f>
        <v>#N/A</v>
      </c>
      <c r="E510" s="96"/>
      <c r="F510" s="69"/>
      <c r="G510" s="69" t="e">
        <f>VLOOKUP(F510,'identifiants entrees'!A:B,2)</f>
        <v>#N/A</v>
      </c>
    </row>
    <row r="511" spans="1:7" x14ac:dyDescent="0.25">
      <c r="A511" s="93"/>
      <c r="B511" s="93" t="e">
        <f>VLOOKUP(A511,BASE!$A$4:$B$334,2)</f>
        <v>#N/A</v>
      </c>
      <c r="C511" s="69"/>
      <c r="D511" s="95" t="e">
        <f>VLOOKUP(A511,BASE!$A$4:$D$334,4)</f>
        <v>#N/A</v>
      </c>
      <c r="E511" s="96"/>
      <c r="F511" s="69"/>
      <c r="G511" s="69" t="e">
        <f>VLOOKUP(F511,'identifiants entrees'!A:B,2)</f>
        <v>#N/A</v>
      </c>
    </row>
    <row r="512" spans="1:7" x14ac:dyDescent="0.25">
      <c r="A512" s="93"/>
      <c r="B512" s="93" t="e">
        <f>VLOOKUP(A512,BASE!$A$4:$B$334,2)</f>
        <v>#N/A</v>
      </c>
      <c r="C512" s="69"/>
      <c r="D512" s="95" t="e">
        <f>VLOOKUP(A512,BASE!$A$4:$D$334,4)</f>
        <v>#N/A</v>
      </c>
      <c r="E512" s="96"/>
      <c r="F512" s="69"/>
      <c r="G512" s="69" t="e">
        <f>VLOOKUP(F512,'identifiants entrees'!A:B,2)</f>
        <v>#N/A</v>
      </c>
    </row>
    <row r="513" spans="1:7" x14ac:dyDescent="0.25">
      <c r="A513" s="93"/>
      <c r="B513" s="93" t="e">
        <f>VLOOKUP(A513,BASE!$A$4:$B$334,2)</f>
        <v>#N/A</v>
      </c>
      <c r="C513" s="69"/>
      <c r="D513" s="95" t="e">
        <f>VLOOKUP(A513,BASE!$A$4:$D$334,4)</f>
        <v>#N/A</v>
      </c>
      <c r="E513" s="96"/>
      <c r="F513" s="69"/>
      <c r="G513" s="69" t="e">
        <f>VLOOKUP(F513,'identifiants entrees'!A:B,2)</f>
        <v>#N/A</v>
      </c>
    </row>
    <row r="514" spans="1:7" x14ac:dyDescent="0.25">
      <c r="A514" s="93"/>
      <c r="B514" s="93" t="e">
        <f>VLOOKUP(A514,BASE!$A$4:$B$334,2)</f>
        <v>#N/A</v>
      </c>
      <c r="C514" s="69"/>
      <c r="D514" s="95" t="e">
        <f>VLOOKUP(A514,BASE!$A$4:$D$334,4)</f>
        <v>#N/A</v>
      </c>
      <c r="E514" s="96"/>
      <c r="F514" s="69"/>
      <c r="G514" s="69" t="e">
        <f>VLOOKUP(F514,'identifiants entrees'!A:B,2)</f>
        <v>#N/A</v>
      </c>
    </row>
    <row r="515" spans="1:7" x14ac:dyDescent="0.25">
      <c r="A515" s="93"/>
      <c r="B515" s="93" t="e">
        <f>VLOOKUP(A515,BASE!$A$4:$B$334,2)</f>
        <v>#N/A</v>
      </c>
      <c r="C515" s="69"/>
      <c r="D515" s="95" t="e">
        <f>VLOOKUP(A515,BASE!$A$4:$D$334,4)</f>
        <v>#N/A</v>
      </c>
      <c r="E515" s="96"/>
      <c r="F515" s="69"/>
      <c r="G515" s="69" t="e">
        <f>VLOOKUP(F515,'identifiants entrees'!A:B,2)</f>
        <v>#N/A</v>
      </c>
    </row>
    <row r="516" spans="1:7" x14ac:dyDescent="0.25">
      <c r="A516" s="93"/>
      <c r="B516" s="93" t="e">
        <f>VLOOKUP(A516,BASE!$A$4:$B$334,2)</f>
        <v>#N/A</v>
      </c>
      <c r="C516" s="69"/>
      <c r="D516" s="95" t="e">
        <f>VLOOKUP(A516,BASE!$A$4:$D$334,4)</f>
        <v>#N/A</v>
      </c>
      <c r="E516" s="96"/>
      <c r="F516" s="69"/>
      <c r="G516" s="69" t="e">
        <f>VLOOKUP(F516,'identifiants entrees'!A:B,2)</f>
        <v>#N/A</v>
      </c>
    </row>
    <row r="517" spans="1:7" x14ac:dyDescent="0.25">
      <c r="A517" s="93"/>
      <c r="B517" s="93" t="e">
        <f>VLOOKUP(A517,BASE!$A$4:$B$334,2)</f>
        <v>#N/A</v>
      </c>
      <c r="C517" s="69"/>
      <c r="D517" s="95" t="e">
        <f>VLOOKUP(A517,BASE!$A$4:$D$334,4)</f>
        <v>#N/A</v>
      </c>
      <c r="E517" s="96"/>
      <c r="F517" s="69"/>
      <c r="G517" s="69" t="e">
        <f>VLOOKUP(F517,'identifiants entrees'!A:B,2)</f>
        <v>#N/A</v>
      </c>
    </row>
    <row r="518" spans="1:7" x14ac:dyDescent="0.25">
      <c r="A518" s="93"/>
      <c r="B518" s="93" t="e">
        <f>VLOOKUP(A518,BASE!$A$4:$B$334,2)</f>
        <v>#N/A</v>
      </c>
      <c r="C518" s="69"/>
      <c r="D518" s="95" t="e">
        <f>VLOOKUP(A518,BASE!$A$4:$D$334,4)</f>
        <v>#N/A</v>
      </c>
      <c r="E518" s="96"/>
      <c r="F518" s="69"/>
      <c r="G518" s="69" t="e">
        <f>VLOOKUP(F518,'identifiants entrees'!A:B,2)</f>
        <v>#N/A</v>
      </c>
    </row>
    <row r="519" spans="1:7" x14ac:dyDescent="0.25">
      <c r="A519" s="93"/>
      <c r="B519" s="93" t="e">
        <f>VLOOKUP(A519,BASE!$A$4:$B$334,2)</f>
        <v>#N/A</v>
      </c>
      <c r="C519" s="69"/>
      <c r="D519" s="95" t="e">
        <f>VLOOKUP(A519,BASE!$A$4:$D$334,4)</f>
        <v>#N/A</v>
      </c>
      <c r="E519" s="96"/>
      <c r="F519" s="69"/>
      <c r="G519" s="69" t="e">
        <f>VLOOKUP(F519,'identifiants entrees'!A:B,2)</f>
        <v>#N/A</v>
      </c>
    </row>
    <row r="520" spans="1:7" x14ac:dyDescent="0.25">
      <c r="A520" s="93"/>
      <c r="B520" s="93" t="e">
        <f>VLOOKUP(A520,BASE!$A$4:$B$334,2)</f>
        <v>#N/A</v>
      </c>
      <c r="C520" s="69"/>
      <c r="D520" s="95" t="e">
        <f>VLOOKUP(A520,BASE!$A$4:$D$334,4)</f>
        <v>#N/A</v>
      </c>
      <c r="E520" s="96"/>
      <c r="F520" s="69"/>
      <c r="G520" s="69" t="e">
        <f>VLOOKUP(F520,'identifiants entrees'!A:B,2)</f>
        <v>#N/A</v>
      </c>
    </row>
    <row r="521" spans="1:7" x14ac:dyDescent="0.25">
      <c r="A521" s="93"/>
      <c r="B521" s="93" t="e">
        <f>VLOOKUP(A521,BASE!$A$4:$B$334,2)</f>
        <v>#N/A</v>
      </c>
      <c r="C521" s="69"/>
      <c r="D521" s="95" t="e">
        <f>VLOOKUP(A521,BASE!$A$4:$D$334,4)</f>
        <v>#N/A</v>
      </c>
      <c r="E521" s="96"/>
      <c r="F521" s="69"/>
      <c r="G521" s="69" t="e">
        <f>VLOOKUP(F521,'identifiants entrees'!A:B,2)</f>
        <v>#N/A</v>
      </c>
    </row>
    <row r="522" spans="1:7" x14ac:dyDescent="0.25">
      <c r="A522" s="93"/>
      <c r="B522" s="93" t="e">
        <f>VLOOKUP(A522,BASE!$A$4:$B$334,2)</f>
        <v>#N/A</v>
      </c>
      <c r="C522" s="69"/>
      <c r="D522" s="95" t="e">
        <f>VLOOKUP(A522,BASE!$A$4:$D$334,4)</f>
        <v>#N/A</v>
      </c>
      <c r="E522" s="96"/>
      <c r="F522" s="69"/>
      <c r="G522" s="69" t="e">
        <f>VLOOKUP(F522,'identifiants entrees'!A:B,2)</f>
        <v>#N/A</v>
      </c>
    </row>
    <row r="523" spans="1:7" x14ac:dyDescent="0.25">
      <c r="A523" s="93"/>
      <c r="B523" s="93" t="e">
        <f>VLOOKUP(A523,BASE!$A$4:$B$334,2)</f>
        <v>#N/A</v>
      </c>
      <c r="C523" s="69"/>
      <c r="D523" s="95" t="e">
        <f>VLOOKUP(A523,BASE!$A$4:$D$334,4)</f>
        <v>#N/A</v>
      </c>
      <c r="E523" s="96"/>
      <c r="F523" s="69"/>
      <c r="G523" s="69" t="e">
        <f>VLOOKUP(F523,'identifiants entrees'!A:B,2)</f>
        <v>#N/A</v>
      </c>
    </row>
    <row r="524" spans="1:7" x14ac:dyDescent="0.25">
      <c r="A524" s="93"/>
      <c r="B524" s="93" t="e">
        <f>VLOOKUP(A524,BASE!$A$4:$B$334,2)</f>
        <v>#N/A</v>
      </c>
      <c r="C524" s="69"/>
      <c r="D524" s="95" t="e">
        <f>VLOOKUP(A524,BASE!$A$4:$D$334,4)</f>
        <v>#N/A</v>
      </c>
      <c r="E524" s="96"/>
      <c r="F524" s="69"/>
      <c r="G524" s="69" t="e">
        <f>VLOOKUP(F524,'identifiants entrees'!A:B,2)</f>
        <v>#N/A</v>
      </c>
    </row>
    <row r="525" spans="1:7" x14ac:dyDescent="0.25">
      <c r="A525" s="93"/>
      <c r="B525" s="93" t="e">
        <f>VLOOKUP(A525,BASE!$A$4:$B$334,2)</f>
        <v>#N/A</v>
      </c>
      <c r="C525" s="69"/>
      <c r="D525" s="95" t="e">
        <f>VLOOKUP(A525,BASE!$A$4:$D$334,4)</f>
        <v>#N/A</v>
      </c>
      <c r="E525" s="96"/>
      <c r="F525" s="69"/>
      <c r="G525" s="69" t="e">
        <f>VLOOKUP(F525,'identifiants entrees'!A:B,2)</f>
        <v>#N/A</v>
      </c>
    </row>
    <row r="526" spans="1:7" x14ac:dyDescent="0.25">
      <c r="A526" s="93"/>
      <c r="B526" s="93" t="e">
        <f>VLOOKUP(A526,BASE!$A$4:$B$334,2)</f>
        <v>#N/A</v>
      </c>
      <c r="C526" s="69"/>
      <c r="D526" s="95" t="e">
        <f>VLOOKUP(A526,BASE!$A$4:$D$334,4)</f>
        <v>#N/A</v>
      </c>
      <c r="E526" s="96"/>
      <c r="F526" s="69"/>
      <c r="G526" s="69" t="e">
        <f>VLOOKUP(F526,'identifiants entrees'!A:B,2)</f>
        <v>#N/A</v>
      </c>
    </row>
    <row r="527" spans="1:7" x14ac:dyDescent="0.25">
      <c r="A527" s="93"/>
      <c r="B527" s="93" t="e">
        <f>VLOOKUP(A527,BASE!$A$4:$B$334,2)</f>
        <v>#N/A</v>
      </c>
      <c r="C527" s="69"/>
      <c r="D527" s="95" t="e">
        <f>VLOOKUP(A527,BASE!$A$4:$D$334,4)</f>
        <v>#N/A</v>
      </c>
      <c r="E527" s="96"/>
      <c r="F527" s="69"/>
      <c r="G527" s="69" t="e">
        <f>VLOOKUP(F527,'identifiants entrees'!A:B,2)</f>
        <v>#N/A</v>
      </c>
    </row>
    <row r="528" spans="1:7" x14ac:dyDescent="0.25">
      <c r="A528" s="93"/>
      <c r="B528" s="93" t="e">
        <f>VLOOKUP(A528,BASE!$A$4:$B$334,2)</f>
        <v>#N/A</v>
      </c>
      <c r="C528" s="69"/>
      <c r="D528" s="95" t="e">
        <f>VLOOKUP(A528,BASE!$A$4:$D$334,4)</f>
        <v>#N/A</v>
      </c>
      <c r="E528" s="96"/>
      <c r="F528" s="69"/>
      <c r="G528" s="69" t="e">
        <f>VLOOKUP(F528,'identifiants entrees'!A:B,2)</f>
        <v>#N/A</v>
      </c>
    </row>
    <row r="529" spans="1:7" x14ac:dyDescent="0.25">
      <c r="A529" s="93"/>
      <c r="B529" s="93" t="e">
        <f>VLOOKUP(A529,BASE!$A$4:$B$334,2)</f>
        <v>#N/A</v>
      </c>
      <c r="C529" s="69"/>
      <c r="D529" s="95" t="e">
        <f>VLOOKUP(A529,BASE!$A$4:$D$334,4)</f>
        <v>#N/A</v>
      </c>
      <c r="E529" s="96"/>
      <c r="F529" s="69"/>
      <c r="G529" s="69" t="e">
        <f>VLOOKUP(F529,'identifiants entrees'!A:B,2)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C5" sqref="C5"/>
    </sheetView>
  </sheetViews>
  <sheetFormatPr baseColWidth="10" defaultRowHeight="15" x14ac:dyDescent="0.25"/>
  <cols>
    <col min="2" max="2" width="14.140625" bestFit="1" customWidth="1"/>
  </cols>
  <sheetData>
    <row r="1" spans="1:5" x14ac:dyDescent="0.25">
      <c r="A1" s="3" t="s">
        <v>734</v>
      </c>
      <c r="B1" s="3" t="s">
        <v>729</v>
      </c>
    </row>
    <row r="2" spans="1:5" x14ac:dyDescent="0.25">
      <c r="A2" s="3" t="s">
        <v>735</v>
      </c>
      <c r="B2" s="3" t="s">
        <v>736</v>
      </c>
    </row>
    <row r="3" spans="1:5" x14ac:dyDescent="0.25">
      <c r="A3" s="3" t="s">
        <v>742</v>
      </c>
      <c r="B3" s="3" t="s">
        <v>739</v>
      </c>
      <c r="D3" s="88"/>
      <c r="E3" s="89"/>
    </row>
    <row r="4" spans="1:5" x14ac:dyDescent="0.25">
      <c r="A4" s="3" t="s">
        <v>750</v>
      </c>
      <c r="B4" s="3" t="s">
        <v>745</v>
      </c>
      <c r="D4" s="87"/>
      <c r="E4" s="89"/>
    </row>
    <row r="5" spans="1:5" x14ac:dyDescent="0.25">
      <c r="A5" s="3" t="s">
        <v>741</v>
      </c>
      <c r="B5" s="3" t="s">
        <v>738</v>
      </c>
      <c r="D5" s="88"/>
      <c r="E5" s="89"/>
    </row>
    <row r="6" spans="1:5" x14ac:dyDescent="0.25">
      <c r="A6" s="3" t="s">
        <v>744</v>
      </c>
      <c r="B6" s="3" t="s">
        <v>743</v>
      </c>
      <c r="D6" s="87"/>
      <c r="E6" s="89"/>
    </row>
    <row r="7" spans="1:5" x14ac:dyDescent="0.25">
      <c r="A7" s="3" t="s">
        <v>749</v>
      </c>
      <c r="B7" s="3" t="s">
        <v>746</v>
      </c>
      <c r="D7" s="88"/>
      <c r="E7" s="89"/>
    </row>
    <row r="8" spans="1:5" x14ac:dyDescent="0.25">
      <c r="A8" s="3" t="s">
        <v>748</v>
      </c>
      <c r="B8" s="3" t="s">
        <v>747</v>
      </c>
      <c r="D8" s="89"/>
      <c r="E8" s="89"/>
    </row>
    <row r="9" spans="1:5" x14ac:dyDescent="0.25">
      <c r="A9" s="3" t="s">
        <v>740</v>
      </c>
      <c r="B9" s="3" t="s">
        <v>737</v>
      </c>
      <c r="D9" s="87"/>
    </row>
    <row r="10" spans="1:5" x14ac:dyDescent="0.25">
      <c r="A10" s="3"/>
      <c r="B10" s="3"/>
      <c r="D10" s="89"/>
      <c r="E10" s="89"/>
    </row>
    <row r="11" spans="1:5" x14ac:dyDescent="0.25">
      <c r="A11" s="3"/>
      <c r="B11" s="3"/>
      <c r="D11" s="89"/>
      <c r="E11" s="89"/>
    </row>
    <row r="12" spans="1:5" x14ac:dyDescent="0.25">
      <c r="A12" s="3"/>
      <c r="B12" s="3"/>
    </row>
    <row r="13" spans="1:5" x14ac:dyDescent="0.25">
      <c r="A13" s="3"/>
      <c r="B13" s="3"/>
    </row>
    <row r="14" spans="1:5" x14ac:dyDescent="0.25">
      <c r="A14" s="3"/>
      <c r="B14" s="3"/>
    </row>
  </sheetData>
  <autoFilter ref="A1:E1">
    <sortState ref="A2:E9">
      <sortCondition ref="A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1"/>
  <sheetViews>
    <sheetView topLeftCell="A178" workbookViewId="0">
      <selection activeCell="B4" sqref="B4"/>
    </sheetView>
  </sheetViews>
  <sheetFormatPr baseColWidth="10" defaultRowHeight="15" x14ac:dyDescent="0.25"/>
  <cols>
    <col min="1" max="1" width="14.28515625" style="48" bestFit="1" customWidth="1"/>
    <col min="2" max="2" width="60.7109375" style="50" bestFit="1" customWidth="1"/>
    <col min="3" max="3" width="12.28515625" style="50" customWidth="1"/>
    <col min="4" max="4" width="9.140625" customWidth="1"/>
    <col min="5" max="5" width="12.28515625" style="43" customWidth="1"/>
    <col min="6" max="6" width="13.42578125" style="67" customWidth="1"/>
    <col min="7" max="8" width="13.42578125" style="50" customWidth="1"/>
    <col min="9" max="9" width="18.5703125" style="50" customWidth="1"/>
    <col min="10" max="10" width="13.42578125" style="50" customWidth="1"/>
    <col min="11" max="11" width="14" style="50" customWidth="1"/>
    <col min="12" max="12" width="9.7109375" customWidth="1"/>
  </cols>
  <sheetData>
    <row r="1" spans="1:11" ht="42" customHeight="1" x14ac:dyDescent="0.25">
      <c r="A1" s="46" t="s">
        <v>221</v>
      </c>
      <c r="B1" s="72" t="s">
        <v>222</v>
      </c>
      <c r="C1" s="100" t="s">
        <v>752</v>
      </c>
      <c r="D1" s="9" t="s">
        <v>225</v>
      </c>
      <c r="E1" s="41" t="s">
        <v>224</v>
      </c>
      <c r="F1" s="74" t="s">
        <v>226</v>
      </c>
      <c r="G1" s="71" t="s">
        <v>227</v>
      </c>
      <c r="H1" s="68" t="s">
        <v>228</v>
      </c>
      <c r="I1" s="68" t="s">
        <v>229</v>
      </c>
      <c r="J1" s="68" t="s">
        <v>230</v>
      </c>
      <c r="K1" s="68" t="s">
        <v>231</v>
      </c>
    </row>
    <row r="2" spans="1:11" x14ac:dyDescent="0.25">
      <c r="A2" s="47">
        <v>505080</v>
      </c>
      <c r="B2" s="73" t="str">
        <f>IF(A2&lt;&gt;"",INDEX(BASE!$A$2:$C$1538,MATCH(A2,BASE!$A$2:$A$1538,0),2),"")</f>
        <v>SAVON 800ML</v>
      </c>
      <c r="C2" s="49">
        <v>12</v>
      </c>
      <c r="D2" s="10">
        <f>VLOOKUP(A2,BASE!$A$4:$F$538,4,FALSE)</f>
        <v>3.0579999999999998</v>
      </c>
      <c r="E2" s="42">
        <f t="shared" ref="E2:E48" si="0">IF(C2="","",C2*D2)</f>
        <v>36.695999999999998</v>
      </c>
      <c r="F2" s="11">
        <v>41645</v>
      </c>
      <c r="G2" s="49" t="s">
        <v>274</v>
      </c>
      <c r="H2" s="49" t="str">
        <f>VLOOKUP(G2,'identifiants sorties'!$A$2:$E$158,2,FALSE)</f>
        <v>Apajh</v>
      </c>
      <c r="I2" s="49" t="str">
        <f>VLOOKUP(G2,'identifiants sorties'!$A$2:$E$158,3,FALSE)</f>
        <v>Servgene</v>
      </c>
      <c r="J2" s="49" t="str">
        <f>VLOOKUP(G2,'identifiants sorties'!$A$2:$E$158,4,FALSE)</f>
        <v xml:space="preserve">Entretien </v>
      </c>
      <c r="K2" s="49" t="str">
        <f>VLOOKUP(G2,'identifiants sorties'!$A$2:$E$158,5,FALSE)</f>
        <v>Société nettoyage</v>
      </c>
    </row>
    <row r="3" spans="1:11" x14ac:dyDescent="0.25">
      <c r="A3" s="47">
        <v>505080</v>
      </c>
      <c r="B3" s="73" t="str">
        <f>IF(A3&lt;&gt;"",INDEX(BASE!$A$2:$C$1538,MATCH(A3,BASE!$A$2:$A$1538,0),2),"")</f>
        <v>SAVON 800ML</v>
      </c>
      <c r="C3" s="49">
        <v>4</v>
      </c>
      <c r="D3" s="10">
        <f>VLOOKUP(A3,BASE!$A$4:$F$538,4,FALSE)</f>
        <v>3.0579999999999998</v>
      </c>
      <c r="E3" s="42">
        <f t="shared" si="0"/>
        <v>12.231999999999999</v>
      </c>
      <c r="F3" s="11">
        <v>41645</v>
      </c>
      <c r="G3" s="49" t="s">
        <v>274</v>
      </c>
      <c r="H3" s="49" t="str">
        <f>VLOOKUP(G3,'identifiants sorties'!$A$2:$E$158,2,FALSE)</f>
        <v>Apajh</v>
      </c>
      <c r="I3" s="49" t="str">
        <f>VLOOKUP(G3,'identifiants sorties'!$A$2:$E$158,3,FALSE)</f>
        <v>Servgene</v>
      </c>
      <c r="J3" s="49" t="str">
        <f>VLOOKUP(G3,'identifiants sorties'!$A$2:$E$158,4,FALSE)</f>
        <v xml:space="preserve">Entretien </v>
      </c>
      <c r="K3" s="49" t="str">
        <f>VLOOKUP(G3,'identifiants sorties'!$A$2:$E$158,5,FALSE)</f>
        <v>Société nettoyage</v>
      </c>
    </row>
    <row r="4" spans="1:11" x14ac:dyDescent="0.25">
      <c r="A4" s="47">
        <v>211103</v>
      </c>
      <c r="B4" s="73" t="str">
        <f>IF(A4&lt;&gt;"",INDEX(BASE!$A$2:$C$1538,MATCH(A4,BASE!$A$2:$A$1538,0),2),"")</f>
        <v>PT.100 CHEM.ROCK S CITRON 220G</v>
      </c>
      <c r="C4" s="49">
        <v>20</v>
      </c>
      <c r="D4" s="10">
        <f>VLOOKUP(A4,BASE!$A$4:$F$538,4,FALSE)</f>
        <v>8.8999999999999996E-2</v>
      </c>
      <c r="E4" s="42">
        <f t="shared" si="0"/>
        <v>1.7799999999999998</v>
      </c>
      <c r="F4" s="11">
        <v>41645</v>
      </c>
      <c r="G4" s="49" t="s">
        <v>493</v>
      </c>
      <c r="H4" s="49" t="str">
        <f>VLOOKUP(G4,'identifiants sorties'!$A$2:$E$158,2,FALSE)</f>
        <v>Stievenard</v>
      </c>
      <c r="I4" s="49" t="str">
        <f>VLOOKUP(G4,'identifiants sorties'!$A$2:$E$158,3,FALSE)</f>
        <v>Servgene</v>
      </c>
      <c r="J4" s="49" t="str">
        <f>VLOOKUP(G4,'identifiants sorties'!$A$2:$E$158,4,FALSE)</f>
        <v>FCD</v>
      </c>
      <c r="K4" s="49">
        <f>VLOOKUP(G4,'identifiants sorties'!$A$2:$E$158,5,FALSE)</f>
        <v>0</v>
      </c>
    </row>
    <row r="5" spans="1:11" x14ac:dyDescent="0.25">
      <c r="A5" s="47">
        <v>211104</v>
      </c>
      <c r="B5" s="73" t="str">
        <f>IF(A5&lt;&gt;"",INDEX(BASE!$A$2:$C$1538,MATCH(A5,BASE!$A$2:$A$1538,0),2),"")</f>
        <v>PT.100 CHEM ROCK S ROUGE TURC   220GR</v>
      </c>
      <c r="C5" s="49">
        <v>20</v>
      </c>
      <c r="D5" s="10">
        <f>VLOOKUP(A5,BASE!$A$4:$F$538,4,FALSE)</f>
        <v>8.8999999999999996E-2</v>
      </c>
      <c r="E5" s="42">
        <f t="shared" si="0"/>
        <v>1.7799999999999998</v>
      </c>
      <c r="F5" s="11">
        <v>41645</v>
      </c>
      <c r="G5" s="49" t="s">
        <v>493</v>
      </c>
      <c r="H5" s="49" t="str">
        <f>VLOOKUP(G5,'identifiants sorties'!$A$2:$E$158,2,FALSE)</f>
        <v>Stievenard</v>
      </c>
      <c r="I5" s="49" t="str">
        <f>VLOOKUP(G5,'identifiants sorties'!$A$2:$E$158,3,FALSE)</f>
        <v>Servgene</v>
      </c>
      <c r="J5" s="49" t="str">
        <f>VLOOKUP(G5,'identifiants sorties'!$A$2:$E$158,4,FALSE)</f>
        <v>FCD</v>
      </c>
      <c r="K5" s="49">
        <f>VLOOKUP(G5,'identifiants sorties'!$A$2:$E$158,5,FALSE)</f>
        <v>0</v>
      </c>
    </row>
    <row r="6" spans="1:11" x14ac:dyDescent="0.25">
      <c r="A6" s="47">
        <v>107505</v>
      </c>
      <c r="B6" s="73" t="str">
        <f>IF(A6&lt;&gt;"",INDEX(BASE!$A$2:$C$1538,MATCH(A6,BASE!$A$2:$A$1538,0),2),"")</f>
        <v>MINI POCKET MOUSE TIPP-EX 6mm</v>
      </c>
      <c r="C6" s="49">
        <v>1</v>
      </c>
      <c r="D6" s="10">
        <f>VLOOKUP(A6,BASE!$A$4:$F$538,4,FALSE)</f>
        <v>1.1599999999999999</v>
      </c>
      <c r="E6" s="42">
        <f t="shared" si="0"/>
        <v>1.1599999999999999</v>
      </c>
      <c r="F6" s="11">
        <v>41645</v>
      </c>
      <c r="G6" s="49" t="s">
        <v>493</v>
      </c>
      <c r="H6" s="49" t="str">
        <f>VLOOKUP(G6,'identifiants sorties'!$A$2:$E$158,2,FALSE)</f>
        <v>Stievenard</v>
      </c>
      <c r="I6" s="49" t="str">
        <f>VLOOKUP(G6,'identifiants sorties'!$A$2:$E$158,3,FALSE)</f>
        <v>Servgene</v>
      </c>
      <c r="J6" s="49" t="str">
        <f>VLOOKUP(G6,'identifiants sorties'!$A$2:$E$158,4,FALSE)</f>
        <v>FCD</v>
      </c>
      <c r="K6" s="49">
        <f>VLOOKUP(G6,'identifiants sorties'!$A$2:$E$158,5,FALSE)</f>
        <v>0</v>
      </c>
    </row>
    <row r="7" spans="1:11" x14ac:dyDescent="0.25">
      <c r="A7" s="47">
        <v>203101</v>
      </c>
      <c r="B7" s="73" t="str">
        <f>IF(A7&lt;&gt;"",INDEX(BASE!$A$2:$C$1538,MATCH(A7,BASE!$A$2:$A$1538,0),2),"")</f>
        <v>CHEMISE A SANGLE MARINE DOS      TOILE</v>
      </c>
      <c r="C7" s="49">
        <v>2</v>
      </c>
      <c r="D7" s="10">
        <f>VLOOKUP(A7,BASE!$A$4:$F$538,4,FALSE)</f>
        <v>0.95</v>
      </c>
      <c r="E7" s="42">
        <f t="shared" si="0"/>
        <v>1.9</v>
      </c>
      <c r="F7" s="11">
        <v>41645</v>
      </c>
      <c r="G7" s="49" t="s">
        <v>493</v>
      </c>
      <c r="H7" s="49" t="str">
        <f>VLOOKUP(G7,'identifiants sorties'!$A$2:$E$158,2,FALSE)</f>
        <v>Stievenard</v>
      </c>
      <c r="I7" s="49" t="str">
        <f>VLOOKUP(G7,'identifiants sorties'!$A$2:$E$158,3,FALSE)</f>
        <v>Servgene</v>
      </c>
      <c r="J7" s="49" t="str">
        <f>VLOOKUP(G7,'identifiants sorties'!$A$2:$E$158,4,FALSE)</f>
        <v>FCD</v>
      </c>
      <c r="K7" s="49">
        <f>VLOOKUP(G7,'identifiants sorties'!$A$2:$E$158,5,FALSE)</f>
        <v>0</v>
      </c>
    </row>
    <row r="8" spans="1:11" x14ac:dyDescent="0.25">
      <c r="A8" s="47">
        <v>117291</v>
      </c>
      <c r="B8" s="73" t="str">
        <f>IF(A8&lt;&gt;"",INDEX(BASE!$A$2:$C$1538,MATCH(A8,BASE!$A$2:$A$1538,0),2),"")</f>
        <v>STYLO FEUTRE V SIGNPEN NOIR      SW-VSP</v>
      </c>
      <c r="C8" s="49">
        <v>1</v>
      </c>
      <c r="D8" s="10">
        <f>VLOOKUP(A8,BASE!$A$4:$F$538,4,FALSE)</f>
        <v>1.2</v>
      </c>
      <c r="E8" s="42">
        <f t="shared" si="0"/>
        <v>1.2</v>
      </c>
      <c r="F8" s="11">
        <v>41645</v>
      </c>
      <c r="G8" s="49" t="s">
        <v>493</v>
      </c>
      <c r="H8" s="49" t="str">
        <f>VLOOKUP(G8,'identifiants sorties'!$A$2:$E$158,2,FALSE)</f>
        <v>Stievenard</v>
      </c>
      <c r="I8" s="49" t="str">
        <f>VLOOKUP(G8,'identifiants sorties'!$A$2:$E$158,3,FALSE)</f>
        <v>Servgene</v>
      </c>
      <c r="J8" s="49" t="str">
        <f>VLOOKUP(G8,'identifiants sorties'!$A$2:$E$158,4,FALSE)</f>
        <v>FCD</v>
      </c>
      <c r="K8" s="49">
        <f>VLOOKUP(G8,'identifiants sorties'!$A$2:$E$158,5,FALSE)</f>
        <v>0</v>
      </c>
    </row>
    <row r="9" spans="1:11" x14ac:dyDescent="0.25">
      <c r="A9" s="47">
        <v>117292</v>
      </c>
      <c r="B9" s="73" t="str">
        <f>IF(A9&lt;&gt;"",INDEX(BASE!$A$2:$C$1538,MATCH(A9,BASE!$A$2:$A$1538,0),2),"")</f>
        <v>STYLO FEUTRE V SIGNPEN BLEU      SW-VSP</v>
      </c>
      <c r="C9" s="49">
        <v>1</v>
      </c>
      <c r="D9" s="10">
        <f>VLOOKUP(A9,BASE!$A$4:$F$538,4,FALSE)</f>
        <v>1.28</v>
      </c>
      <c r="E9" s="42">
        <f t="shared" si="0"/>
        <v>1.28</v>
      </c>
      <c r="F9" s="11">
        <v>41645</v>
      </c>
      <c r="G9" s="49" t="s">
        <v>493</v>
      </c>
      <c r="H9" s="49" t="str">
        <f>VLOOKUP(G9,'identifiants sorties'!$A$2:$E$158,2,FALSE)</f>
        <v>Stievenard</v>
      </c>
      <c r="I9" s="49" t="str">
        <f>VLOOKUP(G9,'identifiants sorties'!$A$2:$E$158,3,FALSE)</f>
        <v>Servgene</v>
      </c>
      <c r="J9" s="49" t="str">
        <f>VLOOKUP(G9,'identifiants sorties'!$A$2:$E$158,4,FALSE)</f>
        <v>FCD</v>
      </c>
      <c r="K9" s="49">
        <f>VLOOKUP(G9,'identifiants sorties'!$A$2:$E$158,5,FALSE)</f>
        <v>0</v>
      </c>
    </row>
    <row r="10" spans="1:11" x14ac:dyDescent="0.25">
      <c r="A10" s="47">
        <v>119177</v>
      </c>
      <c r="B10" s="73" t="str">
        <f>IF(A10&lt;&gt;"",INDEX(BASE!$A$2:$C$1538,MATCH(A10,BASE!$A$2:$A$1538,0),2),"")</f>
        <v>UNI BALL VISION ELITE 0,6 MM NOIR</v>
      </c>
      <c r="C10" s="49">
        <v>1</v>
      </c>
      <c r="D10" s="10">
        <f>VLOOKUP(A10,BASE!$A$4:$F$538,4,FALSE)</f>
        <v>3.01</v>
      </c>
      <c r="E10" s="42">
        <f t="shared" si="0"/>
        <v>3.01</v>
      </c>
      <c r="F10" s="11">
        <v>41645</v>
      </c>
      <c r="G10" s="49" t="s">
        <v>493</v>
      </c>
      <c r="H10" s="49" t="str">
        <f>VLOOKUP(G10,'identifiants sorties'!$A$2:$E$158,2,FALSE)</f>
        <v>Stievenard</v>
      </c>
      <c r="I10" s="49" t="str">
        <f>VLOOKUP(G10,'identifiants sorties'!$A$2:$E$158,3,FALSE)</f>
        <v>Servgene</v>
      </c>
      <c r="J10" s="49" t="str">
        <f>VLOOKUP(G10,'identifiants sorties'!$A$2:$E$158,4,FALSE)</f>
        <v>FCD</v>
      </c>
      <c r="K10" s="49">
        <f>VLOOKUP(G10,'identifiants sorties'!$A$2:$E$158,5,FALSE)</f>
        <v>0</v>
      </c>
    </row>
    <row r="11" spans="1:11" x14ac:dyDescent="0.25">
      <c r="A11" s="47">
        <v>119176</v>
      </c>
      <c r="B11" s="73" t="str">
        <f>IF(A11&lt;&gt;"",INDEX(BASE!$A$2:$C$1538,MATCH(A11,BASE!$A$2:$A$1538,0),2),"")</f>
        <v>UNI BALL VISION ELITE 0,6 MM BLEU</v>
      </c>
      <c r="C11" s="49">
        <v>1</v>
      </c>
      <c r="D11" s="10">
        <f>VLOOKUP(A11,BASE!$A$4:$F$538,4,FALSE)</f>
        <v>3.01</v>
      </c>
      <c r="E11" s="42">
        <f t="shared" si="0"/>
        <v>3.01</v>
      </c>
      <c r="F11" s="11">
        <v>41645</v>
      </c>
      <c r="G11" s="49" t="s">
        <v>493</v>
      </c>
      <c r="H11" s="49" t="str">
        <f>VLOOKUP(G11,'identifiants sorties'!$A$2:$E$158,2,FALSE)</f>
        <v>Stievenard</v>
      </c>
      <c r="I11" s="49" t="str">
        <f>VLOOKUP(G11,'identifiants sorties'!$A$2:$E$158,3,FALSE)</f>
        <v>Servgene</v>
      </c>
      <c r="J11" s="49" t="str">
        <f>VLOOKUP(G11,'identifiants sorties'!$A$2:$E$158,4,FALSE)</f>
        <v>FCD</v>
      </c>
      <c r="K11" s="49">
        <f>VLOOKUP(G11,'identifiants sorties'!$A$2:$E$158,5,FALSE)</f>
        <v>0</v>
      </c>
    </row>
    <row r="12" spans="1:11" x14ac:dyDescent="0.25">
      <c r="A12" s="47">
        <v>120521</v>
      </c>
      <c r="B12" s="73" t="str">
        <f>IF(A12&lt;&gt;"",INDEX(BASE!$A$2:$C$1538,MATCH(A12,BASE!$A$2:$A$1538,0),2),"")</f>
        <v>SURLIGNEUR STABILO BOSS BLEU</v>
      </c>
      <c r="C12" s="49">
        <v>1</v>
      </c>
      <c r="D12" s="10">
        <f>VLOOKUP(A12,BASE!$A$4:$F$538,4,FALSE)</f>
        <v>0.55000000000000004</v>
      </c>
      <c r="E12" s="42">
        <f t="shared" si="0"/>
        <v>0.55000000000000004</v>
      </c>
      <c r="F12" s="11">
        <v>41645</v>
      </c>
      <c r="G12" s="49" t="s">
        <v>493</v>
      </c>
      <c r="H12" s="49" t="str">
        <f>VLOOKUP(G12,'identifiants sorties'!$A$2:$E$158,2,FALSE)</f>
        <v>Stievenard</v>
      </c>
      <c r="I12" s="49" t="str">
        <f>VLOOKUP(G12,'identifiants sorties'!$A$2:$E$158,3,FALSE)</f>
        <v>Servgene</v>
      </c>
      <c r="J12" s="49" t="str">
        <f>VLOOKUP(G12,'identifiants sorties'!$A$2:$E$158,4,FALSE)</f>
        <v>FCD</v>
      </c>
      <c r="K12" s="49">
        <f>VLOOKUP(G12,'identifiants sorties'!$A$2:$E$158,5,FALSE)</f>
        <v>0</v>
      </c>
    </row>
    <row r="13" spans="1:11" x14ac:dyDescent="0.25">
      <c r="A13" s="47">
        <v>120524</v>
      </c>
      <c r="B13" s="73" t="str">
        <f>IF(A13&lt;&gt;"",INDEX(BASE!$A$2:$C$1538,MATCH(A13,BASE!$A$2:$A$1538,0),2),"")</f>
        <v>SURLIGNEUR STABILO BOSS VERT</v>
      </c>
      <c r="C13" s="49">
        <v>1</v>
      </c>
      <c r="D13" s="10">
        <f>VLOOKUP(A13,BASE!$A$4:$F$538,4,FALSE)</f>
        <v>0.55000000000000004</v>
      </c>
      <c r="E13" s="42">
        <f t="shared" si="0"/>
        <v>0.55000000000000004</v>
      </c>
      <c r="F13" s="11">
        <v>41645</v>
      </c>
      <c r="G13" s="49" t="s">
        <v>493</v>
      </c>
      <c r="H13" s="49" t="str">
        <f>VLOOKUP(G13,'identifiants sorties'!$A$2:$E$158,2,FALSE)</f>
        <v>Stievenard</v>
      </c>
      <c r="I13" s="49" t="str">
        <f>VLOOKUP(G13,'identifiants sorties'!$A$2:$E$158,3,FALSE)</f>
        <v>Servgene</v>
      </c>
      <c r="J13" s="49" t="str">
        <f>VLOOKUP(G13,'identifiants sorties'!$A$2:$E$158,4,FALSE)</f>
        <v>FCD</v>
      </c>
      <c r="K13" s="49">
        <f>VLOOKUP(G13,'identifiants sorties'!$A$2:$E$158,5,FALSE)</f>
        <v>0</v>
      </c>
    </row>
    <row r="14" spans="1:11" x14ac:dyDescent="0.25">
      <c r="A14" s="47">
        <v>120525</v>
      </c>
      <c r="B14" s="73" t="str">
        <f>IF(A14&lt;&gt;"",INDEX(BASE!$A$2:$C$1538,MATCH(A14,BASE!$A$2:$A$1538,0),2),"")</f>
        <v>SURLIGNEUR STABILO BOSS JAUNE</v>
      </c>
      <c r="C14" s="49">
        <v>1</v>
      </c>
      <c r="D14" s="10">
        <f>VLOOKUP(A14,BASE!$A$4:$F$538,4,FALSE)</f>
        <v>0.55000000000000004</v>
      </c>
      <c r="E14" s="42">
        <f t="shared" si="0"/>
        <v>0.55000000000000004</v>
      </c>
      <c r="F14" s="11">
        <v>41645</v>
      </c>
      <c r="G14" s="49" t="s">
        <v>493</v>
      </c>
      <c r="H14" s="49" t="str">
        <f>VLOOKUP(G14,'identifiants sorties'!$A$2:$E$158,2,FALSE)</f>
        <v>Stievenard</v>
      </c>
      <c r="I14" s="49" t="str">
        <f>VLOOKUP(G14,'identifiants sorties'!$A$2:$E$158,3,FALSE)</f>
        <v>Servgene</v>
      </c>
      <c r="J14" s="49" t="str">
        <f>VLOOKUP(G14,'identifiants sorties'!$A$2:$E$158,4,FALSE)</f>
        <v>FCD</v>
      </c>
      <c r="K14" s="49">
        <f>VLOOKUP(G14,'identifiants sorties'!$A$2:$E$158,5,FALSE)</f>
        <v>0</v>
      </c>
    </row>
    <row r="15" spans="1:11" x14ac:dyDescent="0.25">
      <c r="A15" s="47">
        <v>120526</v>
      </c>
      <c r="B15" s="73" t="str">
        <f>IF(A15&lt;&gt;"",INDEX(BASE!$A$2:$C$1538,MATCH(A15,BASE!$A$2:$A$1538,0),2),"")</f>
        <v>SURLIGNEUR STABILO BOSS ORANGE</v>
      </c>
      <c r="C15" s="49">
        <v>1</v>
      </c>
      <c r="D15" s="10">
        <f>VLOOKUP(A15,BASE!$A$4:$F$538,4,FALSE)</f>
        <v>0.55000000000000004</v>
      </c>
      <c r="E15" s="42">
        <f t="shared" si="0"/>
        <v>0.55000000000000004</v>
      </c>
      <c r="F15" s="11">
        <v>41645</v>
      </c>
      <c r="G15" s="49" t="s">
        <v>493</v>
      </c>
      <c r="H15" s="49" t="str">
        <f>VLOOKUP(G15,'identifiants sorties'!$A$2:$E$158,2,FALSE)</f>
        <v>Stievenard</v>
      </c>
      <c r="I15" s="49" t="str">
        <f>VLOOKUP(G15,'identifiants sorties'!$A$2:$E$158,3,FALSE)</f>
        <v>Servgene</v>
      </c>
      <c r="J15" s="49" t="str">
        <f>VLOOKUP(G15,'identifiants sorties'!$A$2:$E$158,4,FALSE)</f>
        <v>FCD</v>
      </c>
      <c r="K15" s="49">
        <f>VLOOKUP(G15,'identifiants sorties'!$A$2:$E$158,5,FALSE)</f>
        <v>0</v>
      </c>
    </row>
    <row r="16" spans="1:11" x14ac:dyDescent="0.25">
      <c r="A16" s="47">
        <v>120527</v>
      </c>
      <c r="B16" s="73" t="str">
        <f>IF(A16&lt;&gt;"",INDEX(BASE!$A$2:$C$1538,MATCH(A16,BASE!$A$2:$A$1538,0),2),"")</f>
        <v>SURLIGNEUR STABILO BOSS ROSE</v>
      </c>
      <c r="C16" s="49">
        <v>1</v>
      </c>
      <c r="D16" s="10">
        <f>VLOOKUP(A16,BASE!$A$4:$F$538,4,FALSE)</f>
        <v>0.55000000000000004</v>
      </c>
      <c r="E16" s="42">
        <f t="shared" si="0"/>
        <v>0.55000000000000004</v>
      </c>
      <c r="F16" s="11">
        <v>41645</v>
      </c>
      <c r="G16" s="49" t="s">
        <v>493</v>
      </c>
      <c r="H16" s="49" t="str">
        <f>VLOOKUP(G16,'identifiants sorties'!$A$2:$E$158,2,FALSE)</f>
        <v>Stievenard</v>
      </c>
      <c r="I16" s="49" t="str">
        <f>VLOOKUP(G16,'identifiants sorties'!$A$2:$E$158,3,FALSE)</f>
        <v>Servgene</v>
      </c>
      <c r="J16" s="49" t="str">
        <f>VLOOKUP(G16,'identifiants sorties'!$A$2:$E$158,4,FALSE)</f>
        <v>FCD</v>
      </c>
      <c r="K16" s="49">
        <f>VLOOKUP(G16,'identifiants sorties'!$A$2:$E$158,5,FALSE)</f>
        <v>0</v>
      </c>
    </row>
    <row r="17" spans="1:11" x14ac:dyDescent="0.25">
      <c r="A17" s="47">
        <v>202231</v>
      </c>
      <c r="B17" s="73" t="str">
        <f>IF(A17&lt;&gt;"",INDEX(BASE!$A$2:$C$1538,MATCH(A17,BASE!$A$2:$A$1538,0),2),"")</f>
        <v>CHEM.3 RAB.+ELAST.+ETIQ.VERT     C.L. 5/10</v>
      </c>
      <c r="C17" s="49">
        <v>2</v>
      </c>
      <c r="D17" s="10">
        <f>VLOOKUP(A17,BASE!$A$4:$F$538,4,FALSE)</f>
        <v>0.88</v>
      </c>
      <c r="E17" s="42">
        <f t="shared" si="0"/>
        <v>1.76</v>
      </c>
      <c r="F17" s="11">
        <v>41645</v>
      </c>
      <c r="G17" s="49" t="s">
        <v>525</v>
      </c>
      <c r="H17" s="49" t="str">
        <f>VLOOKUP(G17,'identifiants sorties'!$A$2:$E$158,2,FALSE)</f>
        <v>Vion</v>
      </c>
      <c r="I17" s="49" t="str">
        <f>VLOOKUP(G17,'identifiants sorties'!$A$2:$E$158,3,FALSE)</f>
        <v>Deptecl</v>
      </c>
      <c r="J17" s="49" t="str">
        <f>VLOOKUP(G17,'identifiants sorties'!$A$2:$E$158,4,FALSE)</f>
        <v>AGR</v>
      </c>
      <c r="K17" s="49">
        <f>VLOOKUP(G17,'identifiants sorties'!$A$2:$E$158,5,FALSE)</f>
        <v>0</v>
      </c>
    </row>
    <row r="18" spans="1:11" x14ac:dyDescent="0.25">
      <c r="A18" s="47">
        <v>202236</v>
      </c>
      <c r="B18" s="73" t="str">
        <f>IF(A18&lt;&gt;"",INDEX(BASE!$A$2:$C$1538,MATCH(A18,BASE!$A$2:$A$1538,0),2),"")</f>
        <v>CHEM.3 RAB.+ELAST.+ETIQ.AZUR     C.L. 5/10</v>
      </c>
      <c r="C18" s="49">
        <v>2</v>
      </c>
      <c r="D18" s="10">
        <f>VLOOKUP(A18,BASE!$A$4:$F$538,4,FALSE)</f>
        <v>0.88</v>
      </c>
      <c r="E18" s="42">
        <f t="shared" si="0"/>
        <v>1.76</v>
      </c>
      <c r="F18" s="11">
        <v>41645</v>
      </c>
      <c r="G18" s="49" t="s">
        <v>525</v>
      </c>
      <c r="H18" s="49" t="str">
        <f>VLOOKUP(G18,'identifiants sorties'!$A$2:$E$158,2,FALSE)</f>
        <v>Vion</v>
      </c>
      <c r="I18" s="49" t="str">
        <f>VLOOKUP(G18,'identifiants sorties'!$A$2:$E$158,3,FALSE)</f>
        <v>Deptecl</v>
      </c>
      <c r="J18" s="49" t="str">
        <f>VLOOKUP(G18,'identifiants sorties'!$A$2:$E$158,4,FALSE)</f>
        <v>AGR</v>
      </c>
      <c r="K18" s="49">
        <f>VLOOKUP(G18,'identifiants sorties'!$A$2:$E$158,5,FALSE)</f>
        <v>0</v>
      </c>
    </row>
    <row r="19" spans="1:11" x14ac:dyDescent="0.25">
      <c r="A19" s="47">
        <v>202239</v>
      </c>
      <c r="B19" s="73" t="str">
        <f>IF(A19&lt;&gt;"",INDEX(BASE!$A$2:$C$1538,MATCH(A19,BASE!$A$2:$A$1538,0),2),"")</f>
        <v>CHEM.3 RAB.+ELAST.+ETIQ.GRIS     C.L. 5/10</v>
      </c>
      <c r="C19" s="49">
        <v>2</v>
      </c>
      <c r="D19" s="10">
        <f>VLOOKUP(A19,BASE!$A$4:$F$538,4,FALSE)</f>
        <v>0.88</v>
      </c>
      <c r="E19" s="42">
        <f t="shared" si="0"/>
        <v>1.76</v>
      </c>
      <c r="F19" s="11">
        <v>41645</v>
      </c>
      <c r="G19" s="49" t="s">
        <v>525</v>
      </c>
      <c r="H19" s="49" t="str">
        <f>VLOOKUP(G19,'identifiants sorties'!$A$2:$E$158,2,FALSE)</f>
        <v>Vion</v>
      </c>
      <c r="I19" s="49" t="str">
        <f>VLOOKUP(G19,'identifiants sorties'!$A$2:$E$158,3,FALSE)</f>
        <v>Deptecl</v>
      </c>
      <c r="J19" s="49" t="str">
        <f>VLOOKUP(G19,'identifiants sorties'!$A$2:$E$158,4,FALSE)</f>
        <v>AGR</v>
      </c>
      <c r="K19" s="49">
        <f>VLOOKUP(G19,'identifiants sorties'!$A$2:$E$158,5,FALSE)</f>
        <v>0</v>
      </c>
    </row>
    <row r="20" spans="1:11" x14ac:dyDescent="0.25">
      <c r="A20" s="47">
        <v>202248</v>
      </c>
      <c r="B20" s="73" t="str">
        <f>IF(A20&lt;&gt;"",INDEX(BASE!$A$2:$C$1538,MATCH(A20,BASE!$A$2:$A$1538,0),2),"")</f>
        <v>CHEM.3 RAB.+ELAST.+ETIQ.ORANGE   C.L. 5/10</v>
      </c>
      <c r="C20" s="49">
        <v>2</v>
      </c>
      <c r="D20" s="10">
        <f>VLOOKUP(A20,BASE!$A$4:$F$538,4,FALSE)</f>
        <v>0.88</v>
      </c>
      <c r="E20" s="42">
        <f t="shared" si="0"/>
        <v>1.76</v>
      </c>
      <c r="F20" s="11">
        <v>41645</v>
      </c>
      <c r="G20" s="49" t="s">
        <v>525</v>
      </c>
      <c r="H20" s="49" t="str">
        <f>VLOOKUP(G20,'identifiants sorties'!$A$2:$E$158,2,FALSE)</f>
        <v>Vion</v>
      </c>
      <c r="I20" s="49" t="str">
        <f>VLOOKUP(G20,'identifiants sorties'!$A$2:$E$158,3,FALSE)</f>
        <v>Deptecl</v>
      </c>
      <c r="J20" s="49" t="str">
        <f>VLOOKUP(G20,'identifiants sorties'!$A$2:$E$158,4,FALSE)</f>
        <v>AGR</v>
      </c>
      <c r="K20" s="49">
        <f>VLOOKUP(G20,'identifiants sorties'!$A$2:$E$158,5,FALSE)</f>
        <v>0</v>
      </c>
    </row>
    <row r="21" spans="1:11" x14ac:dyDescent="0.25">
      <c r="A21" s="47">
        <v>202235</v>
      </c>
      <c r="B21" s="73" t="str">
        <f>IF(A21&lt;&gt;"",INDEX(BASE!$A$2:$C$1538,MATCH(A21,BASE!$A$2:$A$1538,0),2),"")</f>
        <v>CHEM.3 RAB.+ELAST.+ETIQ. ROUGE   C.L. 5/10</v>
      </c>
      <c r="C21" s="49">
        <v>2</v>
      </c>
      <c r="D21" s="10">
        <f>VLOOKUP(A21,BASE!$A$4:$F$538,4,FALSE)</f>
        <v>0.88</v>
      </c>
      <c r="E21" s="42">
        <f t="shared" si="0"/>
        <v>1.76</v>
      </c>
      <c r="F21" s="11">
        <v>41645</v>
      </c>
      <c r="G21" s="49" t="s">
        <v>525</v>
      </c>
      <c r="H21" s="49" t="str">
        <f>VLOOKUP(G21,'identifiants sorties'!$A$2:$E$158,2,FALSE)</f>
        <v>Vion</v>
      </c>
      <c r="I21" s="49" t="str">
        <f>VLOOKUP(G21,'identifiants sorties'!$A$2:$E$158,3,FALSE)</f>
        <v>Deptecl</v>
      </c>
      <c r="J21" s="49" t="str">
        <f>VLOOKUP(G21,'identifiants sorties'!$A$2:$E$158,4,FALSE)</f>
        <v>AGR</v>
      </c>
      <c r="K21" s="49">
        <f>VLOOKUP(G21,'identifiants sorties'!$A$2:$E$158,5,FALSE)</f>
        <v>0</v>
      </c>
    </row>
    <row r="22" spans="1:11" x14ac:dyDescent="0.25">
      <c r="A22" s="47">
        <v>202233</v>
      </c>
      <c r="B22" s="73" t="str">
        <f>IF(A22&lt;&gt;"",INDEX(BASE!$A$2:$C$1538,MATCH(A22,BASE!$A$2:$A$1538,0),2),"")</f>
        <v>CHEM.3RAB.+ELAST.+ETIQ. MAUVE C.L. 5/10</v>
      </c>
      <c r="C22" s="49">
        <v>2</v>
      </c>
      <c r="D22" s="10">
        <f>VLOOKUP(A22,BASE!$A$4:$F$538,4,FALSE)</f>
        <v>0.88</v>
      </c>
      <c r="E22" s="42">
        <f t="shared" si="0"/>
        <v>1.76</v>
      </c>
      <c r="F22" s="11">
        <v>41645</v>
      </c>
      <c r="G22" s="49" t="s">
        <v>525</v>
      </c>
      <c r="H22" s="49" t="str">
        <f>VLOOKUP(G22,'identifiants sorties'!$A$2:$E$158,2,FALSE)</f>
        <v>Vion</v>
      </c>
      <c r="I22" s="49" t="str">
        <f>VLOOKUP(G22,'identifiants sorties'!$A$2:$E$158,3,FALSE)</f>
        <v>Deptecl</v>
      </c>
      <c r="J22" s="49" t="str">
        <f>VLOOKUP(G22,'identifiants sorties'!$A$2:$E$158,4,FALSE)</f>
        <v>AGR</v>
      </c>
      <c r="K22" s="49">
        <f>VLOOKUP(G22,'identifiants sorties'!$A$2:$E$158,5,FALSE)</f>
        <v>0</v>
      </c>
    </row>
    <row r="23" spans="1:11" x14ac:dyDescent="0.25">
      <c r="A23" s="47">
        <v>202232</v>
      </c>
      <c r="B23" s="73" t="str">
        <f>IF(A23&lt;&gt;"",INDEX(BASE!$A$2:$C$1538,MATCH(A23,BASE!$A$2:$A$1538,0),2),"")</f>
        <v>CHEM.RAB.+ELAST.+ETIQ JAUNE</v>
      </c>
      <c r="C23" s="49">
        <v>2</v>
      </c>
      <c r="D23" s="10">
        <f>VLOOKUP(A23,BASE!$A$4:$F$538,4,FALSE)</f>
        <v>0.88</v>
      </c>
      <c r="E23" s="42">
        <f t="shared" si="0"/>
        <v>1.76</v>
      </c>
      <c r="F23" s="11">
        <v>41645</v>
      </c>
      <c r="G23" s="49" t="s">
        <v>525</v>
      </c>
      <c r="H23" s="49" t="str">
        <f>VLOOKUP(G23,'identifiants sorties'!$A$2:$E$158,2,FALSE)</f>
        <v>Vion</v>
      </c>
      <c r="I23" s="49" t="str">
        <f>VLOOKUP(G23,'identifiants sorties'!$A$2:$E$158,3,FALSE)</f>
        <v>Deptecl</v>
      </c>
      <c r="J23" s="49" t="str">
        <f>VLOOKUP(G23,'identifiants sorties'!$A$2:$E$158,4,FALSE)</f>
        <v>AGR</v>
      </c>
      <c r="K23" s="49">
        <f>VLOOKUP(G23,'identifiants sorties'!$A$2:$E$158,5,FALSE)</f>
        <v>0</v>
      </c>
    </row>
    <row r="24" spans="1:11" x14ac:dyDescent="0.25">
      <c r="A24" s="47">
        <v>211103</v>
      </c>
      <c r="B24" s="73" t="str">
        <f>IF(A24&lt;&gt;"",INDEX(BASE!$A$2:$C$1538,MATCH(A24,BASE!$A$2:$A$1538,0),2),"")</f>
        <v>PT.100 CHEM.ROCK S CITRON 220G</v>
      </c>
      <c r="C24" s="49">
        <v>5</v>
      </c>
      <c r="D24" s="10">
        <f>VLOOKUP(A24,BASE!$A$4:$F$538,4,FALSE)</f>
        <v>8.8999999999999996E-2</v>
      </c>
      <c r="E24" s="42">
        <f t="shared" si="0"/>
        <v>0.44499999999999995</v>
      </c>
      <c r="F24" s="11">
        <v>41645</v>
      </c>
      <c r="G24" s="49" t="s">
        <v>525</v>
      </c>
      <c r="H24" s="49" t="str">
        <f>VLOOKUP(G24,'identifiants sorties'!$A$2:$E$158,2,FALSE)</f>
        <v>Vion</v>
      </c>
      <c r="I24" s="49" t="str">
        <f>VLOOKUP(G24,'identifiants sorties'!$A$2:$E$158,3,FALSE)</f>
        <v>Deptecl</v>
      </c>
      <c r="J24" s="49" t="str">
        <f>VLOOKUP(G24,'identifiants sorties'!$A$2:$E$158,4,FALSE)</f>
        <v>AGR</v>
      </c>
      <c r="K24" s="49">
        <f>VLOOKUP(G24,'identifiants sorties'!$A$2:$E$158,5,FALSE)</f>
        <v>0</v>
      </c>
    </row>
    <row r="25" spans="1:11" x14ac:dyDescent="0.25">
      <c r="A25" s="47">
        <v>211112</v>
      </c>
      <c r="B25" s="73" t="str">
        <f>IF(A25&lt;&gt;"",INDEX(BASE!$A$2:$C$1538,MATCH(A25,BASE!$A$2:$A$1538,0),2),"")</f>
        <v>PT.100 CHEM.ROCK S VERT EMPIRE   220G</v>
      </c>
      <c r="C25" s="49">
        <v>5</v>
      </c>
      <c r="D25" s="10">
        <f>VLOOKUP(A25,BASE!$A$4:$F$538,4,FALSE)</f>
        <v>8.8999999999999996E-2</v>
      </c>
      <c r="E25" s="42">
        <f t="shared" si="0"/>
        <v>0.44499999999999995</v>
      </c>
      <c r="F25" s="11">
        <v>41645</v>
      </c>
      <c r="G25" s="49" t="s">
        <v>525</v>
      </c>
      <c r="H25" s="49" t="str">
        <f>VLOOKUP(G25,'identifiants sorties'!$A$2:$E$158,2,FALSE)</f>
        <v>Vion</v>
      </c>
      <c r="I25" s="49" t="str">
        <f>VLOOKUP(G25,'identifiants sorties'!$A$2:$E$158,3,FALSE)</f>
        <v>Deptecl</v>
      </c>
      <c r="J25" s="49" t="str">
        <f>VLOOKUP(G25,'identifiants sorties'!$A$2:$E$158,4,FALSE)</f>
        <v>AGR</v>
      </c>
      <c r="K25" s="49">
        <f>VLOOKUP(G25,'identifiants sorties'!$A$2:$E$158,5,FALSE)</f>
        <v>0</v>
      </c>
    </row>
    <row r="26" spans="1:11" x14ac:dyDescent="0.25">
      <c r="A26" s="47">
        <v>211106</v>
      </c>
      <c r="B26" s="73" t="str">
        <f>IF(A26&lt;&gt;"",INDEX(BASE!$A$2:$C$1538,MATCH(A26,BASE!$A$2:$A$1538,0),2),"")</f>
        <v>PT.100 CHEM.ROCK S ORANGE/OCRE  220G</v>
      </c>
      <c r="C26" s="49">
        <v>5</v>
      </c>
      <c r="D26" s="10">
        <f>VLOOKUP(A26,BASE!$A$4:$F$538,4,FALSE)</f>
        <v>8.8999999999999996E-2</v>
      </c>
      <c r="E26" s="42">
        <f t="shared" si="0"/>
        <v>0.44499999999999995</v>
      </c>
      <c r="F26" s="11">
        <v>41645</v>
      </c>
      <c r="G26" s="49" t="s">
        <v>525</v>
      </c>
      <c r="H26" s="49" t="str">
        <f>VLOOKUP(G26,'identifiants sorties'!$A$2:$E$158,2,FALSE)</f>
        <v>Vion</v>
      </c>
      <c r="I26" s="49" t="str">
        <f>VLOOKUP(G26,'identifiants sorties'!$A$2:$E$158,3,FALSE)</f>
        <v>Deptecl</v>
      </c>
      <c r="J26" s="49" t="str">
        <f>VLOOKUP(G26,'identifiants sorties'!$A$2:$E$158,4,FALSE)</f>
        <v>AGR</v>
      </c>
      <c r="K26" s="49">
        <f>VLOOKUP(G26,'identifiants sorties'!$A$2:$E$158,5,FALSE)</f>
        <v>0</v>
      </c>
    </row>
    <row r="27" spans="1:11" x14ac:dyDescent="0.25">
      <c r="A27" s="47">
        <v>211113</v>
      </c>
      <c r="B27" s="73" t="str">
        <f>IF(A27&lt;&gt;"",INDEX(BASE!$A$2:$C$1538,MATCH(A27,BASE!$A$2:$A$1538,0),2),"")</f>
        <v>PT.100 CHEM.ROCK S GRIS 220G</v>
      </c>
      <c r="C27" s="49">
        <v>5</v>
      </c>
      <c r="D27" s="10">
        <f>VLOOKUP(A27,BASE!$A$4:$F$538,4,FALSE)</f>
        <v>8.8999999999999996E-2</v>
      </c>
      <c r="E27" s="42">
        <f t="shared" si="0"/>
        <v>0.44499999999999995</v>
      </c>
      <c r="F27" s="11">
        <v>41645</v>
      </c>
      <c r="G27" s="49" t="s">
        <v>525</v>
      </c>
      <c r="H27" s="49" t="str">
        <f>VLOOKUP(G27,'identifiants sorties'!$A$2:$E$158,2,FALSE)</f>
        <v>Vion</v>
      </c>
      <c r="I27" s="49" t="str">
        <f>VLOOKUP(G27,'identifiants sorties'!$A$2:$E$158,3,FALSE)</f>
        <v>Deptecl</v>
      </c>
      <c r="J27" s="49" t="str">
        <f>VLOOKUP(G27,'identifiants sorties'!$A$2:$E$158,4,FALSE)</f>
        <v>AGR</v>
      </c>
      <c r="K27" s="49">
        <f>VLOOKUP(G27,'identifiants sorties'!$A$2:$E$158,5,FALSE)</f>
        <v>0</v>
      </c>
    </row>
    <row r="28" spans="1:11" x14ac:dyDescent="0.25">
      <c r="A28" s="47">
        <v>211104</v>
      </c>
      <c r="B28" s="73" t="str">
        <f>IF(A28&lt;&gt;"",INDEX(BASE!$A$2:$C$1538,MATCH(A28,BASE!$A$2:$A$1538,0),2),"")</f>
        <v>PT.100 CHEM ROCK S ROUGE TURC   220GR</v>
      </c>
      <c r="C28" s="49">
        <v>5</v>
      </c>
      <c r="D28" s="10">
        <f>VLOOKUP(A28,BASE!$A$4:$F$538,4,FALSE)</f>
        <v>8.8999999999999996E-2</v>
      </c>
      <c r="E28" s="42">
        <f t="shared" si="0"/>
        <v>0.44499999999999995</v>
      </c>
      <c r="F28" s="11">
        <v>41645</v>
      </c>
      <c r="G28" s="49" t="s">
        <v>525</v>
      </c>
      <c r="H28" s="49" t="str">
        <f>VLOOKUP(G28,'identifiants sorties'!$A$2:$E$158,2,FALSE)</f>
        <v>Vion</v>
      </c>
      <c r="I28" s="49" t="str">
        <f>VLOOKUP(G28,'identifiants sorties'!$A$2:$E$158,3,FALSE)</f>
        <v>Deptecl</v>
      </c>
      <c r="J28" s="49" t="str">
        <f>VLOOKUP(G28,'identifiants sorties'!$A$2:$E$158,4,FALSE)</f>
        <v>AGR</v>
      </c>
      <c r="K28" s="49">
        <f>VLOOKUP(G28,'identifiants sorties'!$A$2:$E$158,5,FALSE)</f>
        <v>0</v>
      </c>
    </row>
    <row r="29" spans="1:11" x14ac:dyDescent="0.25">
      <c r="A29" s="47">
        <v>211107</v>
      </c>
      <c r="B29" s="73" t="str">
        <f>IF(A29&lt;&gt;"",INDEX(BASE!$A$2:$C$1538,MATCH(A29,BASE!$A$2:$A$1538,0),2),"")</f>
        <v>PT.100 CHEM ROCK S VIOLINE      220 GR</v>
      </c>
      <c r="C29" s="49">
        <v>5</v>
      </c>
      <c r="D29" s="10">
        <f>VLOOKUP(A29,BASE!$A$4:$F$538,4,FALSE)</f>
        <v>8.8999999999999996E-2</v>
      </c>
      <c r="E29" s="42">
        <f t="shared" si="0"/>
        <v>0.44499999999999995</v>
      </c>
      <c r="F29" s="11">
        <v>41645</v>
      </c>
      <c r="G29" s="49" t="s">
        <v>525</v>
      </c>
      <c r="H29" s="49" t="str">
        <f>VLOOKUP(G29,'identifiants sorties'!$A$2:$E$158,2,FALSE)</f>
        <v>Vion</v>
      </c>
      <c r="I29" s="49" t="str">
        <f>VLOOKUP(G29,'identifiants sorties'!$A$2:$E$158,3,FALSE)</f>
        <v>Deptecl</v>
      </c>
      <c r="J29" s="49" t="str">
        <f>VLOOKUP(G29,'identifiants sorties'!$A$2:$E$158,4,FALSE)</f>
        <v>AGR</v>
      </c>
      <c r="K29" s="49">
        <f>VLOOKUP(G29,'identifiants sorties'!$A$2:$E$158,5,FALSE)</f>
        <v>0</v>
      </c>
    </row>
    <row r="30" spans="1:11" x14ac:dyDescent="0.25">
      <c r="A30" s="47">
        <v>211108</v>
      </c>
      <c r="B30" s="73" t="str">
        <f>IF(A30&lt;&gt;"",INDEX(BASE!$A$2:$C$1538,MATCH(A30,BASE!$A$2:$A$1538,0),2),"")</f>
        <v>PT.100 CHEM.ROCK S ROSE VIF     220GR</v>
      </c>
      <c r="C30" s="49">
        <v>5</v>
      </c>
      <c r="D30" s="10">
        <f>VLOOKUP(A30,BASE!$A$4:$F$538,4,FALSE)</f>
        <v>8.8999999999999996E-2</v>
      </c>
      <c r="E30" s="42">
        <f t="shared" si="0"/>
        <v>0.44499999999999995</v>
      </c>
      <c r="F30" s="11">
        <v>41645</v>
      </c>
      <c r="G30" s="49" t="s">
        <v>525</v>
      </c>
      <c r="H30" s="49" t="str">
        <f>VLOOKUP(G30,'identifiants sorties'!$A$2:$E$158,2,FALSE)</f>
        <v>Vion</v>
      </c>
      <c r="I30" s="49" t="str">
        <f>VLOOKUP(G30,'identifiants sorties'!$A$2:$E$158,3,FALSE)</f>
        <v>Deptecl</v>
      </c>
      <c r="J30" s="49" t="str">
        <f>VLOOKUP(G30,'identifiants sorties'!$A$2:$E$158,4,FALSE)</f>
        <v>AGR</v>
      </c>
      <c r="K30" s="49">
        <f>VLOOKUP(G30,'identifiants sorties'!$A$2:$E$158,5,FALSE)</f>
        <v>0</v>
      </c>
    </row>
    <row r="31" spans="1:11" x14ac:dyDescent="0.25">
      <c r="A31" s="47">
        <v>211101</v>
      </c>
      <c r="B31" s="73" t="str">
        <f>IF(A31&lt;&gt;"",INDEX(BASE!$A$2:$C$1538,MATCH(A31,BASE!$A$2:$A$1538,0),2),"")</f>
        <v>PT.100 CHEM.ROCK S BLEU ROY     220GR</v>
      </c>
      <c r="C31" s="49">
        <v>5</v>
      </c>
      <c r="D31" s="10">
        <f>VLOOKUP(A31,BASE!$A$4:$F$538,4,FALSE)</f>
        <v>8.8999999999999996E-2</v>
      </c>
      <c r="E31" s="42">
        <f t="shared" si="0"/>
        <v>0.44499999999999995</v>
      </c>
      <c r="F31" s="11">
        <v>41645</v>
      </c>
      <c r="G31" s="49" t="s">
        <v>525</v>
      </c>
      <c r="H31" s="49" t="str">
        <f>VLOOKUP(G31,'identifiants sorties'!$A$2:$E$158,2,FALSE)</f>
        <v>Vion</v>
      </c>
      <c r="I31" s="49" t="str">
        <f>VLOOKUP(G31,'identifiants sorties'!$A$2:$E$158,3,FALSE)</f>
        <v>Deptecl</v>
      </c>
      <c r="J31" s="49" t="str">
        <f>VLOOKUP(G31,'identifiants sorties'!$A$2:$E$158,4,FALSE)</f>
        <v>AGR</v>
      </c>
      <c r="K31" s="49">
        <f>VLOOKUP(G31,'identifiants sorties'!$A$2:$E$158,5,FALSE)</f>
        <v>0</v>
      </c>
    </row>
    <row r="32" spans="1:11" x14ac:dyDescent="0.25">
      <c r="A32" s="47">
        <v>121401</v>
      </c>
      <c r="B32" s="73" t="str">
        <f>IF(A32&lt;&gt;"",INDEX(BASE!$A$2:$C$1538,MATCH(A32,BASE!$A$2:$A$1538,0),2),"")</f>
        <v>RUBAN SCOTCH TRANSP.550 19x33</v>
      </c>
      <c r="C32" s="49">
        <v>2</v>
      </c>
      <c r="D32" s="10">
        <f>VLOOKUP(A32,BASE!$A$4:$F$538,4,FALSE)</f>
        <v>0.82</v>
      </c>
      <c r="E32" s="42">
        <f t="shared" si="0"/>
        <v>1.64</v>
      </c>
      <c r="F32" s="11">
        <v>41646</v>
      </c>
      <c r="G32" s="49" t="s">
        <v>666</v>
      </c>
      <c r="H32" s="49" t="str">
        <f>VLOOKUP(G32,'identifiants sorties'!$A$2:$E$158,2,FALSE)</f>
        <v>Bekaert</v>
      </c>
      <c r="I32" s="49" t="str">
        <f>VLOOKUP(G32,'identifiants sorties'!$A$2:$E$158,3,FALSE)</f>
        <v>Deptecl</v>
      </c>
      <c r="J32" s="49" t="str">
        <f>VLOOKUP(G32,'identifiants sorties'!$A$2:$E$158,4,FALSE)</f>
        <v>Langues</v>
      </c>
      <c r="K32" s="49">
        <f>VLOOKUP(G32,'identifiants sorties'!$A$2:$E$158,5,FALSE)</f>
        <v>0</v>
      </c>
    </row>
    <row r="33" spans="1:11" x14ac:dyDescent="0.25">
      <c r="A33" s="47">
        <v>200253</v>
      </c>
      <c r="B33" s="73" t="str">
        <f>IF(A33&lt;&gt;"",INDEX(BASE!$A$2:$C$1538,MATCH(A33,BASE!$A$2:$A$1538,0),2),"")</f>
        <v>BTE 100 POCH.PLAST.PERF.LISSE    9/100è A4 11 TROUS</v>
      </c>
      <c r="C33" s="49">
        <v>100</v>
      </c>
      <c r="D33" s="10">
        <f>VLOOKUP(A33,BASE!$A$4:$F$538,4,FALSE)</f>
        <v>5.2999999999999999E-2</v>
      </c>
      <c r="E33" s="42">
        <f t="shared" si="0"/>
        <v>5.3</v>
      </c>
      <c r="F33" s="11">
        <v>41646</v>
      </c>
      <c r="G33" s="49" t="s">
        <v>666</v>
      </c>
      <c r="H33" s="49" t="str">
        <f>VLOOKUP(G33,'identifiants sorties'!$A$2:$E$158,2,FALSE)</f>
        <v>Bekaert</v>
      </c>
      <c r="I33" s="49" t="str">
        <f>VLOOKUP(G33,'identifiants sorties'!$A$2:$E$158,3,FALSE)</f>
        <v>Deptecl</v>
      </c>
      <c r="J33" s="49" t="str">
        <f>VLOOKUP(G33,'identifiants sorties'!$A$2:$E$158,4,FALSE)</f>
        <v>Langues</v>
      </c>
      <c r="K33" s="49">
        <f>VLOOKUP(G33,'identifiants sorties'!$A$2:$E$158,5,FALSE)</f>
        <v>0</v>
      </c>
    </row>
    <row r="34" spans="1:11" x14ac:dyDescent="0.25">
      <c r="A34" s="47">
        <v>309177</v>
      </c>
      <c r="B34" s="73" t="str">
        <f>IF(A34&lt;&gt;"",INDEX(BASE!$A$2:$C$1538,MATCH(A34,BASE!$A$2:$A$1538,0),2),"")</f>
        <v>A+B LOT 12 BLOCS REPOSI.76x127   JAUNE</v>
      </c>
      <c r="C34" s="49">
        <v>12</v>
      </c>
      <c r="D34" s="10">
        <f>VLOOKUP(A34,BASE!$A$4:$F$538,4,FALSE)</f>
        <v>0.254</v>
      </c>
      <c r="E34" s="42">
        <f t="shared" si="0"/>
        <v>3.048</v>
      </c>
      <c r="F34" s="11">
        <v>41646</v>
      </c>
      <c r="G34" s="49" t="s">
        <v>666</v>
      </c>
      <c r="H34" s="49" t="str">
        <f>VLOOKUP(G34,'identifiants sorties'!$A$2:$E$158,2,FALSE)</f>
        <v>Bekaert</v>
      </c>
      <c r="I34" s="49" t="str">
        <f>VLOOKUP(G34,'identifiants sorties'!$A$2:$E$158,3,FALSE)</f>
        <v>Deptecl</v>
      </c>
      <c r="J34" s="49" t="str">
        <f>VLOOKUP(G34,'identifiants sorties'!$A$2:$E$158,4,FALSE)</f>
        <v>Langues</v>
      </c>
      <c r="K34" s="49">
        <f>VLOOKUP(G34,'identifiants sorties'!$A$2:$E$158,5,FALSE)</f>
        <v>0</v>
      </c>
    </row>
    <row r="35" spans="1:11" x14ac:dyDescent="0.25">
      <c r="A35" s="47">
        <v>1</v>
      </c>
      <c r="B35" s="73" t="str">
        <f>IF(A35&lt;&gt;"",INDEX(BASE!$A$2:$C$1538,MATCH(A35,BASE!$A$2:$A$1538,0),2),"")</f>
        <v>BLOC DATE A GAUCHE</v>
      </c>
      <c r="C35" s="49">
        <v>1</v>
      </c>
      <c r="D35" s="10">
        <f>VLOOKUP(A35,BASE!$A$4:$F$538,4,FALSE)</f>
        <v>1.57</v>
      </c>
      <c r="E35" s="42">
        <f t="shared" si="0"/>
        <v>1.57</v>
      </c>
      <c r="F35" s="11">
        <v>41646</v>
      </c>
      <c r="G35" s="49" t="s">
        <v>251</v>
      </c>
      <c r="H35" s="49" t="str">
        <f>VLOOKUP(G35,'identifiants sorties'!$A$2:$E$158,2,FALSE)</f>
        <v>Wauters</v>
      </c>
      <c r="I35" s="49" t="str">
        <f>VLOOKUP(G35,'identifiants sorties'!$A$2:$E$158,3,FALSE)</f>
        <v>Etudes-DF</v>
      </c>
      <c r="J35" s="49" t="str">
        <f>VLOOKUP(G35,'identifiants sorties'!$A$2:$E$158,4,FALSE)</f>
        <v>Fonctetudes</v>
      </c>
      <c r="K35" s="49">
        <f>VLOOKUP(G35,'identifiants sorties'!$A$2:$E$158,5,FALSE)</f>
        <v>0</v>
      </c>
    </row>
    <row r="36" spans="1:11" x14ac:dyDescent="0.25">
      <c r="A36" s="47">
        <v>42500</v>
      </c>
      <c r="B36" s="73" t="str">
        <f>IF(A36&lt;&gt;"",INDEX(BASE!$A$2:$C$1538,MATCH(A36,BASE!$A$2:$A$1538,0),2),"")</f>
        <v>ROULEAU ECO</v>
      </c>
      <c r="C36" s="49">
        <v>1</v>
      </c>
      <c r="D36" s="10">
        <f>VLOOKUP(A36,BASE!$A$4:$F$538,4,FALSE)</f>
        <v>3</v>
      </c>
      <c r="E36" s="42">
        <f t="shared" si="0"/>
        <v>3</v>
      </c>
      <c r="F36" s="11">
        <v>41646</v>
      </c>
      <c r="G36" s="49" t="s">
        <v>315</v>
      </c>
      <c r="H36" s="49" t="str">
        <f>VLOOKUP(G36,'identifiants sorties'!$A$2:$E$158,2,FALSE)</f>
        <v>Carlier</v>
      </c>
      <c r="I36" s="49" t="str">
        <f>VLOOKUP(G36,'identifiants sorties'!$A$2:$E$158,3,FALSE)</f>
        <v>Servgene</v>
      </c>
      <c r="J36" s="49" t="str">
        <f>VLOOKUP(G36,'identifiants sorties'!$A$2:$E$158,4,FALSE)</f>
        <v xml:space="preserve">Entretien </v>
      </c>
      <c r="K36" s="49" t="str">
        <f>VLOOKUP(G36,'identifiants sorties'!$A$2:$E$158,5,FALSE)</f>
        <v>Admin</v>
      </c>
    </row>
    <row r="37" spans="1:11" x14ac:dyDescent="0.25">
      <c r="A37" s="47">
        <v>309174</v>
      </c>
      <c r="B37" s="73" t="str">
        <f>IF(A37&lt;&gt;"",INDEX(BASE!$A$2:$C$1538,MATCH(A37,BASE!$A$2:$A$1538,0),2),"")</f>
        <v>A+B LOT 12 BLOCS REPOSIT.38x51   JAUNE</v>
      </c>
      <c r="C37" s="49">
        <v>12</v>
      </c>
      <c r="D37" s="10">
        <f>VLOOKUP(A37,BASE!$A$4:$F$538,4,FALSE)</f>
        <v>7.5999999999999998E-2</v>
      </c>
      <c r="E37" s="42">
        <f t="shared" si="0"/>
        <v>0.91199999999999992</v>
      </c>
      <c r="F37" s="11">
        <v>41646</v>
      </c>
      <c r="G37" s="49" t="s">
        <v>701</v>
      </c>
      <c r="H37" s="49" t="str">
        <f>VLOOKUP(G37,'identifiants sorties'!$A$2:$E$158,2,FALSE)</f>
        <v>Aabar</v>
      </c>
      <c r="I37" s="49" t="str">
        <f>VLOOKUP(G37,'identifiants sorties'!$A$2:$E$158,3,FALSE)</f>
        <v>Servgene</v>
      </c>
      <c r="J37" s="49" t="str">
        <f>VLOOKUP(G37,'identifiants sorties'!$A$2:$E$158,4,FALSE)</f>
        <v>Servfin</v>
      </c>
      <c r="K37" s="49">
        <f>VLOOKUP(G37,'identifiants sorties'!$A$2:$E$158,5,FALSE)</f>
        <v>0</v>
      </c>
    </row>
    <row r="38" spans="1:11" x14ac:dyDescent="0.25">
      <c r="A38" s="47">
        <v>1005010</v>
      </c>
      <c r="B38" s="73" t="str">
        <f>IF(A38&lt;&gt;"",INDEX(BASE!$A$2:$C$1538,MATCH(A38,BASE!$A$2:$A$1538,0),2),"")</f>
        <v>A+B PAIRE DE CISEAUX 17cm DE BUREAU</v>
      </c>
      <c r="C38" s="49">
        <v>1</v>
      </c>
      <c r="D38" s="10">
        <f>VLOOKUP(A38,BASE!$A$4:$F$538,4,FALSE)</f>
        <v>1.44</v>
      </c>
      <c r="E38" s="42">
        <f t="shared" si="0"/>
        <v>1.44</v>
      </c>
      <c r="F38" s="11">
        <v>41646</v>
      </c>
      <c r="G38" s="49" t="s">
        <v>701</v>
      </c>
      <c r="H38" s="49" t="str">
        <f>VLOOKUP(G38,'identifiants sorties'!$A$2:$E$158,2,FALSE)</f>
        <v>Aabar</v>
      </c>
      <c r="I38" s="49" t="str">
        <f>VLOOKUP(G38,'identifiants sorties'!$A$2:$E$158,3,FALSE)</f>
        <v>Servgene</v>
      </c>
      <c r="J38" s="49" t="str">
        <f>VLOOKUP(G38,'identifiants sorties'!$A$2:$E$158,4,FALSE)</f>
        <v>Servfin</v>
      </c>
      <c r="K38" s="49">
        <f>VLOOKUP(G38,'identifiants sorties'!$A$2:$E$158,5,FALSE)</f>
        <v>0</v>
      </c>
    </row>
    <row r="39" spans="1:11" x14ac:dyDescent="0.25">
      <c r="A39" s="47">
        <v>111103</v>
      </c>
      <c r="B39" s="73" t="str">
        <f>IF(A39&lt;&gt;"",INDEX(BASE!$A$2:$C$1538,MATCH(A39,BASE!$A$2:$A$1538,0),2),"")</f>
        <v>BIC CRISTAL P.M. ROUGE</v>
      </c>
      <c r="C39" s="49">
        <v>2</v>
      </c>
      <c r="D39" s="10">
        <f>VLOOKUP(A39,BASE!$A$4:$F$538,4,FALSE)</f>
        <v>0.15</v>
      </c>
      <c r="E39" s="42">
        <f t="shared" si="0"/>
        <v>0.3</v>
      </c>
      <c r="F39" s="11">
        <v>41646</v>
      </c>
      <c r="G39" s="49" t="s">
        <v>701</v>
      </c>
      <c r="H39" s="49" t="str">
        <f>VLOOKUP(G39,'identifiants sorties'!$A$2:$E$158,2,FALSE)</f>
        <v>Aabar</v>
      </c>
      <c r="I39" s="49" t="str">
        <f>VLOOKUP(G39,'identifiants sorties'!$A$2:$E$158,3,FALSE)</f>
        <v>Servgene</v>
      </c>
      <c r="J39" s="49" t="str">
        <f>VLOOKUP(G39,'identifiants sorties'!$A$2:$E$158,4,FALSE)</f>
        <v>Servfin</v>
      </c>
      <c r="K39" s="49">
        <f>VLOOKUP(G39,'identifiants sorties'!$A$2:$E$158,5,FALSE)</f>
        <v>0</v>
      </c>
    </row>
    <row r="40" spans="1:11" x14ac:dyDescent="0.25">
      <c r="A40" s="47">
        <v>111102</v>
      </c>
      <c r="B40" s="73" t="str">
        <f>IF(A40&lt;&gt;"",INDEX(BASE!$A$2:$C$1538,MATCH(A40,BASE!$A$2:$A$1538,0),2),"")</f>
        <v>BIC CRISTAL P.M. NOIR</v>
      </c>
      <c r="C40" s="49">
        <v>2</v>
      </c>
      <c r="D40" s="10">
        <f>VLOOKUP(A40,BASE!$A$4:$F$538,4,FALSE)</f>
        <v>0.15</v>
      </c>
      <c r="E40" s="42">
        <f t="shared" si="0"/>
        <v>0.3</v>
      </c>
      <c r="F40" s="11">
        <v>41646</v>
      </c>
      <c r="G40" s="49" t="s">
        <v>701</v>
      </c>
      <c r="H40" s="49" t="str">
        <f>VLOOKUP(G40,'identifiants sorties'!$A$2:$E$158,2,FALSE)</f>
        <v>Aabar</v>
      </c>
      <c r="I40" s="49" t="str">
        <f>VLOOKUP(G40,'identifiants sorties'!$A$2:$E$158,3,FALSE)</f>
        <v>Servgene</v>
      </c>
      <c r="J40" s="49" t="str">
        <f>VLOOKUP(G40,'identifiants sorties'!$A$2:$E$158,4,FALSE)</f>
        <v>Servfin</v>
      </c>
      <c r="K40" s="49">
        <f>VLOOKUP(G40,'identifiants sorties'!$A$2:$E$158,5,FALSE)</f>
        <v>0</v>
      </c>
    </row>
    <row r="41" spans="1:11" x14ac:dyDescent="0.25">
      <c r="A41" s="47">
        <v>111101</v>
      </c>
      <c r="B41" s="73" t="str">
        <f>IF(A41&lt;&gt;"",INDEX(BASE!$A$2:$C$1538,MATCH(A41,BASE!$A$2:$A$1538,0),2),"")</f>
        <v>BIC CRISTAL P.M. BLEU</v>
      </c>
      <c r="C41" s="49">
        <v>2</v>
      </c>
      <c r="D41" s="10">
        <f>VLOOKUP(A41,BASE!$A$4:$F$538,4,FALSE)</f>
        <v>0.15</v>
      </c>
      <c r="E41" s="42">
        <f t="shared" si="0"/>
        <v>0.3</v>
      </c>
      <c r="F41" s="11">
        <v>41646</v>
      </c>
      <c r="G41" s="49" t="s">
        <v>701</v>
      </c>
      <c r="H41" s="49" t="str">
        <f>VLOOKUP(G41,'identifiants sorties'!$A$2:$E$158,2,FALSE)</f>
        <v>Aabar</v>
      </c>
      <c r="I41" s="49" t="str">
        <f>VLOOKUP(G41,'identifiants sorties'!$A$2:$E$158,3,FALSE)</f>
        <v>Servgene</v>
      </c>
      <c r="J41" s="49" t="str">
        <f>VLOOKUP(G41,'identifiants sorties'!$A$2:$E$158,4,FALSE)</f>
        <v>Servfin</v>
      </c>
      <c r="K41" s="49">
        <f>VLOOKUP(G41,'identifiants sorties'!$A$2:$E$158,5,FALSE)</f>
        <v>0</v>
      </c>
    </row>
    <row r="42" spans="1:11" x14ac:dyDescent="0.25">
      <c r="A42" s="47">
        <v>42500</v>
      </c>
      <c r="B42" s="73" t="str">
        <f>IF(A42&lt;&gt;"",INDEX(BASE!$A$2:$C$1538,MATCH(A42,BASE!$A$2:$A$1538,0),2),"")</f>
        <v>ROULEAU ECO</v>
      </c>
      <c r="C42" s="49">
        <v>1</v>
      </c>
      <c r="D42" s="10">
        <f>VLOOKUP(A42,BASE!$A$4:$F$538,4,FALSE)</f>
        <v>3</v>
      </c>
      <c r="E42" s="42">
        <f t="shared" si="0"/>
        <v>3</v>
      </c>
      <c r="F42" s="11">
        <v>41646</v>
      </c>
      <c r="G42" s="49" t="s">
        <v>409</v>
      </c>
      <c r="H42" s="49" t="str">
        <f>VLOOKUP(G42,'identifiants sorties'!$A$2:$E$158,2,FALSE)</f>
        <v>Girard</v>
      </c>
      <c r="I42" s="49" t="str">
        <f>VLOOKUP(G42,'identifiants sorties'!$A$2:$E$158,3,FALSE)</f>
        <v>Servgene</v>
      </c>
      <c r="J42" s="49" t="str">
        <f>VLOOKUP(G42,'identifiants sorties'!$A$2:$E$158,4,FALSE)</f>
        <v xml:space="preserve">Entretien </v>
      </c>
      <c r="K42" s="49" t="str">
        <f>VLOOKUP(G42,'identifiants sorties'!$A$2:$E$158,5,FALSE)</f>
        <v>Rez de chaussée + 3 éme bat C</v>
      </c>
    </row>
    <row r="43" spans="1:11" x14ac:dyDescent="0.25">
      <c r="A43" s="47">
        <v>504166</v>
      </c>
      <c r="B43" s="73" t="str">
        <f>IF(A43&lt;&gt;"",INDEX(BASE!$A$2:$C$1538,MATCH(A43,BASE!$A$2:$A$1538,0),2),"")</f>
        <v>CORBEILLE A COURRIER INCOLORE</v>
      </c>
      <c r="C43" s="49">
        <v>4</v>
      </c>
      <c r="D43" s="10">
        <f>VLOOKUP(A43,BASE!$A$4:$F$538,4,FALSE)</f>
        <v>2.57</v>
      </c>
      <c r="E43" s="42">
        <f t="shared" si="0"/>
        <v>10.28</v>
      </c>
      <c r="F43" s="11">
        <v>41646</v>
      </c>
      <c r="G43" s="49" t="s">
        <v>673</v>
      </c>
      <c r="H43" s="49" t="str">
        <f>VLOOKUP(G43,'identifiants sorties'!$A$2:$E$158,2,FALSE)</f>
        <v>Clèmens</v>
      </c>
      <c r="I43" s="49" t="str">
        <f>VLOOKUP(G43,'identifiants sorties'!$A$2:$E$158,3,FALSE)</f>
        <v>Servgene</v>
      </c>
      <c r="J43" s="49" t="str">
        <f>VLOOKUP(G43,'identifiants sorties'!$A$2:$E$158,4,FALSE)</f>
        <v>Com</v>
      </c>
      <c r="K43" s="49">
        <f>VLOOKUP(G43,'identifiants sorties'!$A$2:$E$158,5,FALSE)</f>
        <v>0</v>
      </c>
    </row>
    <row r="44" spans="1:11" x14ac:dyDescent="0.25">
      <c r="A44" s="47">
        <v>102116</v>
      </c>
      <c r="B44" s="73" t="str">
        <f>IF(A44&lt;&gt;"",INDEX(BASE!$A$2:$C$1538,MATCH(A44,BASE!$A$2:$A$1538,0),2),"")</f>
        <v>BTE 1000TROMBONES CHEVRON 32mm</v>
      </c>
      <c r="C44" s="49">
        <v>1</v>
      </c>
      <c r="D44" s="10">
        <f>VLOOKUP(A44,BASE!$A$4:$F$538,4,FALSE)</f>
        <v>1.05</v>
      </c>
      <c r="E44" s="42">
        <f t="shared" si="0"/>
        <v>1.05</v>
      </c>
      <c r="F44" s="11">
        <v>41648</v>
      </c>
      <c r="G44" s="49" t="s">
        <v>244</v>
      </c>
      <c r="H44" s="49" t="str">
        <f>VLOOKUP(G44,'identifiants sorties'!$A$2:$E$158,2,FALSE)</f>
        <v>Delepaut</v>
      </c>
      <c r="I44" s="49" t="str">
        <f>VLOOKUP(G44,'identifiants sorties'!$A$2:$E$158,3,FALSE)</f>
        <v>Deptecl</v>
      </c>
      <c r="J44" s="49" t="str">
        <f>VLOOKUP(G44,'identifiants sorties'!$A$2:$E$158,4,FALSE)</f>
        <v>Méca</v>
      </c>
      <c r="K44" s="49" t="str">
        <f>VLOOKUP(G44,'identifiants sorties'!$A$2:$E$158,5,FALSE)</f>
        <v>Cons-Mec</v>
      </c>
    </row>
    <row r="45" spans="1:11" x14ac:dyDescent="0.25">
      <c r="A45" s="47">
        <v>1</v>
      </c>
      <c r="B45" s="73" t="str">
        <f>IF(A45&lt;&gt;"",INDEX(BASE!$A$2:$C$1538,MATCH(A45,BASE!$A$2:$A$1538,0),2),"")</f>
        <v>BLOC DATE A GAUCHE</v>
      </c>
      <c r="C45" s="49">
        <v>1</v>
      </c>
      <c r="D45" s="10">
        <f>VLOOKUP(A45,BASE!$A$4:$F$538,4,FALSE)</f>
        <v>1.57</v>
      </c>
      <c r="E45" s="42">
        <f t="shared" si="0"/>
        <v>1.57</v>
      </c>
      <c r="F45" s="11">
        <v>41648</v>
      </c>
      <c r="G45" s="49" t="s">
        <v>244</v>
      </c>
      <c r="H45" s="49" t="str">
        <f>VLOOKUP(G45,'identifiants sorties'!$A$2:$E$158,2,FALSE)</f>
        <v>Delepaut</v>
      </c>
      <c r="I45" s="49" t="str">
        <f>VLOOKUP(G45,'identifiants sorties'!$A$2:$E$158,3,FALSE)</f>
        <v>Deptecl</v>
      </c>
      <c r="J45" s="49" t="str">
        <f>VLOOKUP(G45,'identifiants sorties'!$A$2:$E$158,4,FALSE)</f>
        <v>Méca</v>
      </c>
      <c r="K45" s="49" t="str">
        <f>VLOOKUP(G45,'identifiants sorties'!$A$2:$E$158,5,FALSE)</f>
        <v>Cons-Mec</v>
      </c>
    </row>
    <row r="46" spans="1:11" x14ac:dyDescent="0.25">
      <c r="A46" s="47">
        <v>202235</v>
      </c>
      <c r="B46" s="73" t="str">
        <f>IF(A46&lt;&gt;"",INDEX(BASE!$A$2:$C$1538,MATCH(A46,BASE!$A$2:$A$1538,0),2),"")</f>
        <v>CHEM.3 RAB.+ELAST.+ETIQ. ROUGE   C.L. 5/10</v>
      </c>
      <c r="C46" s="49">
        <v>10</v>
      </c>
      <c r="D46" s="10">
        <f>VLOOKUP(A46,BASE!$A$4:$F$538,4,FALSE)</f>
        <v>0.88</v>
      </c>
      <c r="E46" s="42">
        <f t="shared" si="0"/>
        <v>8.8000000000000007</v>
      </c>
      <c r="F46" s="11">
        <v>41648</v>
      </c>
      <c r="G46" s="49" t="s">
        <v>240</v>
      </c>
      <c r="H46" s="49" t="str">
        <f>VLOOKUP(G46,'identifiants sorties'!$A$2:$E$158,2,FALSE)</f>
        <v>Bounvilay</v>
      </c>
      <c r="I46" s="49" t="str">
        <f>VLOOKUP(G46,'identifiants sorties'!$A$2:$E$158,3,FALSE)</f>
        <v>Deptecl</v>
      </c>
      <c r="J46" s="49" t="str">
        <f>VLOOKUP(G46,'identifiants sorties'!$A$2:$E$158,4,FALSE)</f>
        <v>EEA</v>
      </c>
      <c r="K46" s="49">
        <f>VLOOKUP(G46,'identifiants sorties'!$A$2:$E$158,5,FALSE)</f>
        <v>0</v>
      </c>
    </row>
    <row r="47" spans="1:11" x14ac:dyDescent="0.25">
      <c r="A47" s="47">
        <v>202232</v>
      </c>
      <c r="B47" s="73" t="str">
        <f>IF(A47&lt;&gt;"",INDEX(BASE!$A$2:$C$1538,MATCH(A47,BASE!$A$2:$A$1538,0),2),"")</f>
        <v>CHEM.RAB.+ELAST.+ETIQ JAUNE</v>
      </c>
      <c r="C47" s="49">
        <v>10</v>
      </c>
      <c r="D47" s="10">
        <f>VLOOKUP(A47,BASE!$A$4:$F$538,4,FALSE)</f>
        <v>0.88</v>
      </c>
      <c r="E47" s="42">
        <f t="shared" si="0"/>
        <v>8.8000000000000007</v>
      </c>
      <c r="F47" s="11">
        <v>41648</v>
      </c>
      <c r="G47" s="49" t="s">
        <v>240</v>
      </c>
      <c r="H47" s="49" t="str">
        <f>VLOOKUP(G47,'identifiants sorties'!$A$2:$E$158,2,FALSE)</f>
        <v>Bounvilay</v>
      </c>
      <c r="I47" s="49" t="str">
        <f>VLOOKUP(G47,'identifiants sorties'!$A$2:$E$158,3,FALSE)</f>
        <v>Deptecl</v>
      </c>
      <c r="J47" s="49" t="str">
        <f>VLOOKUP(G47,'identifiants sorties'!$A$2:$E$158,4,FALSE)</f>
        <v>EEA</v>
      </c>
      <c r="K47" s="49">
        <f>VLOOKUP(G47,'identifiants sorties'!$A$2:$E$158,5,FALSE)</f>
        <v>0</v>
      </c>
    </row>
    <row r="48" spans="1:11" x14ac:dyDescent="0.25">
      <c r="A48" s="47">
        <v>120481</v>
      </c>
      <c r="B48" s="73" t="str">
        <f>IF(A48&lt;&gt;"",INDEX(BASE!$A$2:$C$1538,MATCH(A48,BASE!$A$2:$A$1538,0),2),"")</f>
        <v>FEUTRE VELLEDA 1741 BLEU PTE     OGIVE MOYENNE</v>
      </c>
      <c r="C48" s="49">
        <v>3</v>
      </c>
      <c r="D48" s="10">
        <f>VLOOKUP(A48,BASE!$A$4:$F$538,4,FALSE)</f>
        <v>0.85</v>
      </c>
      <c r="E48" s="42">
        <f t="shared" si="0"/>
        <v>2.5499999999999998</v>
      </c>
      <c r="F48" s="11">
        <v>41648</v>
      </c>
      <c r="G48" s="49" t="s">
        <v>240</v>
      </c>
      <c r="H48" s="49" t="str">
        <f>VLOOKUP(G48,'identifiants sorties'!$A$2:$E$158,2,FALSE)</f>
        <v>Bounvilay</v>
      </c>
      <c r="I48" s="49" t="str">
        <f>VLOOKUP(G48,'identifiants sorties'!$A$2:$E$158,3,FALSE)</f>
        <v>Deptecl</v>
      </c>
      <c r="J48" s="49" t="str">
        <f>VLOOKUP(G48,'identifiants sorties'!$A$2:$E$158,4,FALSE)</f>
        <v>EEA</v>
      </c>
      <c r="K48" s="49">
        <f>VLOOKUP(G48,'identifiants sorties'!$A$2:$E$158,5,FALSE)</f>
        <v>0</v>
      </c>
    </row>
    <row r="49" spans="1:11" x14ac:dyDescent="0.25">
      <c r="A49" s="47">
        <v>120482</v>
      </c>
      <c r="B49" s="73" t="str">
        <f>IF(A49&lt;&gt;"",INDEX(BASE!$A$2:$C$1538,MATCH(A49,BASE!$A$2:$A$1538,0),2),"")</f>
        <v>FEUTRE VELLEDA 1741 NOIR PTE     OGIVE MOYENNE</v>
      </c>
      <c r="C49" s="49">
        <v>3</v>
      </c>
      <c r="D49" s="10">
        <f>VLOOKUP(A49,BASE!$A$4:$F$538,4,FALSE)</f>
        <v>0.85</v>
      </c>
      <c r="E49" s="42">
        <f t="shared" ref="E49:E112" si="1">IF(C49="","",C49*D49)</f>
        <v>2.5499999999999998</v>
      </c>
      <c r="F49" s="11">
        <v>41648</v>
      </c>
      <c r="G49" s="49" t="s">
        <v>240</v>
      </c>
      <c r="H49" s="49" t="str">
        <f>VLOOKUP(G49,'identifiants sorties'!$A$2:$E$158,2,FALSE)</f>
        <v>Bounvilay</v>
      </c>
      <c r="I49" s="49" t="str">
        <f>VLOOKUP(G49,'identifiants sorties'!$A$2:$E$158,3,FALSE)</f>
        <v>Deptecl</v>
      </c>
      <c r="J49" s="49" t="str">
        <f>VLOOKUP(G49,'identifiants sorties'!$A$2:$E$158,4,FALSE)</f>
        <v>EEA</v>
      </c>
      <c r="K49" s="49">
        <f>VLOOKUP(G49,'identifiants sorties'!$A$2:$E$158,5,FALSE)</f>
        <v>0</v>
      </c>
    </row>
    <row r="50" spans="1:11" x14ac:dyDescent="0.25">
      <c r="A50" s="47">
        <v>120483</v>
      </c>
      <c r="B50" s="73" t="str">
        <f>IF(A50&lt;&gt;"",INDEX(BASE!$A$2:$C$1538,MATCH(A50,BASE!$A$2:$A$1538,0),2),"")</f>
        <v>FEUTRE VELLEDA 1741 ROUGE PTE    OGIVE MOYENNE</v>
      </c>
      <c r="C50" s="49">
        <v>3</v>
      </c>
      <c r="D50" s="10">
        <f>VLOOKUP(A50,BASE!$A$4:$F$538,4,FALSE)</f>
        <v>0.85</v>
      </c>
      <c r="E50" s="42">
        <f t="shared" si="1"/>
        <v>2.5499999999999998</v>
      </c>
      <c r="F50" s="11">
        <v>41648</v>
      </c>
      <c r="G50" s="49" t="s">
        <v>240</v>
      </c>
      <c r="H50" s="49" t="str">
        <f>VLOOKUP(G50,'identifiants sorties'!$A$2:$E$158,2,FALSE)</f>
        <v>Bounvilay</v>
      </c>
      <c r="I50" s="49" t="str">
        <f>VLOOKUP(G50,'identifiants sorties'!$A$2:$E$158,3,FALSE)</f>
        <v>Deptecl</v>
      </c>
      <c r="J50" s="49" t="str">
        <f>VLOOKUP(G50,'identifiants sorties'!$A$2:$E$158,4,FALSE)</f>
        <v>EEA</v>
      </c>
      <c r="K50" s="49">
        <f>VLOOKUP(G50,'identifiants sorties'!$A$2:$E$158,5,FALSE)</f>
        <v>0</v>
      </c>
    </row>
    <row r="51" spans="1:11" x14ac:dyDescent="0.25">
      <c r="A51" s="47">
        <v>120484</v>
      </c>
      <c r="B51" s="73" t="str">
        <f>IF(A51&lt;&gt;"",INDEX(BASE!$A$2:$C$1538,MATCH(A51,BASE!$A$2:$A$1538,0),2),"")</f>
        <v>FEUTRE VELLEDA 1741 VERT PTE     OGIVE MOYENNE</v>
      </c>
      <c r="C51" s="49">
        <v>3</v>
      </c>
      <c r="D51" s="10">
        <f>VLOOKUP(A51,BASE!$A$4:$F$538,4,FALSE)</f>
        <v>0.85</v>
      </c>
      <c r="E51" s="42">
        <f t="shared" si="1"/>
        <v>2.5499999999999998</v>
      </c>
      <c r="F51" s="11">
        <v>41648</v>
      </c>
      <c r="G51" s="49" t="s">
        <v>240</v>
      </c>
      <c r="H51" s="49" t="str">
        <f>VLOOKUP(G51,'identifiants sorties'!$A$2:$E$158,2,FALSE)</f>
        <v>Bounvilay</v>
      </c>
      <c r="I51" s="49" t="str">
        <f>VLOOKUP(G51,'identifiants sorties'!$A$2:$E$158,3,FALSE)</f>
        <v>Deptecl</v>
      </c>
      <c r="J51" s="49" t="str">
        <f>VLOOKUP(G51,'identifiants sorties'!$A$2:$E$158,4,FALSE)</f>
        <v>EEA</v>
      </c>
      <c r="K51" s="49">
        <f>VLOOKUP(G51,'identifiants sorties'!$A$2:$E$158,5,FALSE)</f>
        <v>0</v>
      </c>
    </row>
    <row r="52" spans="1:11" x14ac:dyDescent="0.25">
      <c r="A52" s="47">
        <v>309175</v>
      </c>
      <c r="B52" s="73" t="str">
        <f>IF(A52&lt;&gt;"",INDEX(BASE!$A$2:$C$1538,MATCH(A52,BASE!$A$2:$A$1538,0),2),"")</f>
        <v>A+B LOT 12 BLOCS REPOSIT.76x76   JAUNE</v>
      </c>
      <c r="C52" s="49">
        <v>4</v>
      </c>
      <c r="D52" s="10">
        <f>VLOOKUP(A52,BASE!$A$4:$F$538,4,FALSE)</f>
        <v>0.16</v>
      </c>
      <c r="E52" s="42">
        <f t="shared" si="1"/>
        <v>0.64</v>
      </c>
      <c r="F52" s="11">
        <v>41648</v>
      </c>
      <c r="G52" s="49" t="s">
        <v>240</v>
      </c>
      <c r="H52" s="49" t="str">
        <f>VLOOKUP(G52,'identifiants sorties'!$A$2:$E$158,2,FALSE)</f>
        <v>Bounvilay</v>
      </c>
      <c r="I52" s="49" t="str">
        <f>VLOOKUP(G52,'identifiants sorties'!$A$2:$E$158,3,FALSE)</f>
        <v>Deptecl</v>
      </c>
      <c r="J52" s="49" t="str">
        <f>VLOOKUP(G52,'identifiants sorties'!$A$2:$E$158,4,FALSE)</f>
        <v>EEA</v>
      </c>
      <c r="K52" s="49">
        <f>VLOOKUP(G52,'identifiants sorties'!$A$2:$E$158,5,FALSE)</f>
        <v>0</v>
      </c>
    </row>
    <row r="53" spans="1:11" x14ac:dyDescent="0.25">
      <c r="A53" s="47">
        <v>111180</v>
      </c>
      <c r="B53" s="73" t="str">
        <f>IF(A53&lt;&gt;"",INDEX(BASE!$A$2:$C$1538,MATCH(A53,BASE!$A$2:$A$1538,0),2),"")</f>
        <v>PAPERMATE BLEU</v>
      </c>
      <c r="C53" s="49">
        <v>2</v>
      </c>
      <c r="D53" s="10">
        <f>VLOOKUP(A53,BASE!$A$4:$F$538,4,FALSE)</f>
        <v>1.07</v>
      </c>
      <c r="E53" s="42">
        <f t="shared" si="1"/>
        <v>2.14</v>
      </c>
      <c r="F53" s="11">
        <v>41648</v>
      </c>
      <c r="G53" s="49" t="s">
        <v>240</v>
      </c>
      <c r="H53" s="49" t="str">
        <f>VLOOKUP(G53,'identifiants sorties'!$A$2:$E$158,2,FALSE)</f>
        <v>Bounvilay</v>
      </c>
      <c r="I53" s="49" t="str">
        <f>VLOOKUP(G53,'identifiants sorties'!$A$2:$E$158,3,FALSE)</f>
        <v>Deptecl</v>
      </c>
      <c r="J53" s="49" t="str">
        <f>VLOOKUP(G53,'identifiants sorties'!$A$2:$E$158,4,FALSE)</f>
        <v>EEA</v>
      </c>
      <c r="K53" s="49">
        <f>VLOOKUP(G53,'identifiants sorties'!$A$2:$E$158,5,FALSE)</f>
        <v>0</v>
      </c>
    </row>
    <row r="54" spans="1:11" x14ac:dyDescent="0.25">
      <c r="A54" s="47">
        <v>111181</v>
      </c>
      <c r="B54" s="73" t="str">
        <f>IF(A54&lt;&gt;"",INDEX(BASE!$A$2:$C$1538,MATCH(A54,BASE!$A$2:$A$1538,0),2),"")</f>
        <v>PAPERMATE NOIR</v>
      </c>
      <c r="C54" s="49">
        <v>2</v>
      </c>
      <c r="D54" s="10">
        <f>VLOOKUP(A54,BASE!$A$4:$F$538,4,FALSE)</f>
        <v>1.07</v>
      </c>
      <c r="E54" s="42">
        <f t="shared" si="1"/>
        <v>2.14</v>
      </c>
      <c r="F54" s="11">
        <v>41648</v>
      </c>
      <c r="G54" s="49" t="s">
        <v>240</v>
      </c>
      <c r="H54" s="49" t="str">
        <f>VLOOKUP(G54,'identifiants sorties'!$A$2:$E$158,2,FALSE)</f>
        <v>Bounvilay</v>
      </c>
      <c r="I54" s="49" t="str">
        <f>VLOOKUP(G54,'identifiants sorties'!$A$2:$E$158,3,FALSE)</f>
        <v>Deptecl</v>
      </c>
      <c r="J54" s="49" t="str">
        <f>VLOOKUP(G54,'identifiants sorties'!$A$2:$E$158,4,FALSE)</f>
        <v>EEA</v>
      </c>
      <c r="K54" s="49">
        <f>VLOOKUP(G54,'identifiants sorties'!$A$2:$E$158,5,FALSE)</f>
        <v>0</v>
      </c>
    </row>
    <row r="55" spans="1:11" x14ac:dyDescent="0.25">
      <c r="A55" s="47">
        <v>121401</v>
      </c>
      <c r="B55" s="73" t="str">
        <f>IF(A55&lt;&gt;"",INDEX(BASE!$A$2:$C$1538,MATCH(A55,BASE!$A$2:$A$1538,0),2),"")</f>
        <v>RUBAN SCOTCH TRANSP.550 19x33</v>
      </c>
      <c r="C55" s="49">
        <v>2</v>
      </c>
      <c r="D55" s="10">
        <f>VLOOKUP(A55,BASE!$A$4:$F$538,4,FALSE)</f>
        <v>0.82</v>
      </c>
      <c r="E55" s="42">
        <f t="shared" si="1"/>
        <v>1.64</v>
      </c>
      <c r="F55" s="11">
        <v>41648</v>
      </c>
      <c r="G55" s="49" t="s">
        <v>240</v>
      </c>
      <c r="H55" s="49" t="str">
        <f>VLOOKUP(G55,'identifiants sorties'!$A$2:$E$158,2,FALSE)</f>
        <v>Bounvilay</v>
      </c>
      <c r="I55" s="49" t="str">
        <f>VLOOKUP(G55,'identifiants sorties'!$A$2:$E$158,3,FALSE)</f>
        <v>Deptecl</v>
      </c>
      <c r="J55" s="49" t="str">
        <f>VLOOKUP(G55,'identifiants sorties'!$A$2:$E$158,4,FALSE)</f>
        <v>EEA</v>
      </c>
      <c r="K55" s="49">
        <f>VLOOKUP(G55,'identifiants sorties'!$A$2:$E$158,5,FALSE)</f>
        <v>0</v>
      </c>
    </row>
    <row r="56" spans="1:11" x14ac:dyDescent="0.25">
      <c r="A56" s="47">
        <v>207223</v>
      </c>
      <c r="B56" s="73" t="str">
        <f>IF(A56&lt;&gt;"",INDEX(BASE!$A$2:$C$1538,MATCH(A56,BASE!$A$2:$A$1538,0),2),"")</f>
        <v>JEU 12 INTERC.CARTE FORTE A4+    FORMAT POCH. (245x300)</v>
      </c>
      <c r="C56" s="49">
        <v>3</v>
      </c>
      <c r="D56" s="10">
        <f>VLOOKUP(A56,BASE!$A$4:$F$538,4,FALSE)</f>
        <v>0.44</v>
      </c>
      <c r="E56" s="42">
        <f t="shared" si="1"/>
        <v>1.32</v>
      </c>
      <c r="F56" s="11">
        <v>41649</v>
      </c>
      <c r="G56" s="49" t="s">
        <v>241</v>
      </c>
      <c r="H56" s="49" t="str">
        <f>VLOOKUP(G56,'identifiants sorties'!$A$2:$E$158,2,FALSE)</f>
        <v>Stievenard</v>
      </c>
      <c r="I56" s="49" t="str">
        <f>VLOOKUP(G56,'identifiants sorties'!$A$2:$E$158,3,FALSE)</f>
        <v>Systinfo-DF</v>
      </c>
      <c r="J56" s="49" t="str">
        <f>VLOOKUP(G56,'identifiants sorties'!$A$2:$E$158,4,FALSE)</f>
        <v>Fonctinfo</v>
      </c>
      <c r="K56" s="49">
        <f>VLOOKUP(G56,'identifiants sorties'!$A$2:$E$158,5,FALSE)</f>
        <v>0</v>
      </c>
    </row>
    <row r="57" spans="1:11" x14ac:dyDescent="0.25">
      <c r="A57" s="47">
        <v>200253</v>
      </c>
      <c r="B57" s="73" t="str">
        <f>IF(A57&lt;&gt;"",INDEX(BASE!$A$2:$C$1538,MATCH(A57,BASE!$A$2:$A$1538,0),2),"")</f>
        <v>BTE 100 POCH.PLAST.PERF.LISSE    9/100è A4 11 TROUS</v>
      </c>
      <c r="C57" s="49">
        <v>200</v>
      </c>
      <c r="D57" s="10">
        <f>VLOOKUP(A57,BASE!$A$4:$F$538,4,FALSE)</f>
        <v>5.2999999999999999E-2</v>
      </c>
      <c r="E57" s="42">
        <f t="shared" si="1"/>
        <v>10.6</v>
      </c>
      <c r="F57" s="11">
        <v>41649</v>
      </c>
      <c r="G57" s="49" t="s">
        <v>241</v>
      </c>
      <c r="H57" s="49" t="str">
        <f>VLOOKUP(G57,'identifiants sorties'!$A$2:$E$158,2,FALSE)</f>
        <v>Stievenard</v>
      </c>
      <c r="I57" s="49" t="str">
        <f>VLOOKUP(G57,'identifiants sorties'!$A$2:$E$158,3,FALSE)</f>
        <v>Systinfo-DF</v>
      </c>
      <c r="J57" s="49" t="str">
        <f>VLOOKUP(G57,'identifiants sorties'!$A$2:$E$158,4,FALSE)</f>
        <v>Fonctinfo</v>
      </c>
      <c r="K57" s="49">
        <f>VLOOKUP(G57,'identifiants sorties'!$A$2:$E$158,5,FALSE)</f>
        <v>0</v>
      </c>
    </row>
    <row r="58" spans="1:11" x14ac:dyDescent="0.25">
      <c r="A58" s="47">
        <v>206401</v>
      </c>
      <c r="B58" s="73" t="str">
        <f>IF(A58&lt;&gt;"",INDEX(BASE!$A$2:$C$1538,MATCH(A58,BASE!$A$2:$A$1538,0),2),"")</f>
        <v>A+B CLASSEUR LEVIER 8cm BLEU     FONCE</v>
      </c>
      <c r="C58" s="49">
        <v>4</v>
      </c>
      <c r="D58" s="10">
        <f>VLOOKUP(A58,BASE!$A$4:$F$538,4,FALSE)</f>
        <v>1.0900000000000001</v>
      </c>
      <c r="E58" s="42">
        <f t="shared" si="1"/>
        <v>4.3600000000000003</v>
      </c>
      <c r="F58" s="11">
        <v>41649</v>
      </c>
      <c r="G58" s="49" t="s">
        <v>241</v>
      </c>
      <c r="H58" s="49" t="str">
        <f>VLOOKUP(G58,'identifiants sorties'!$A$2:$E$158,2,FALSE)</f>
        <v>Stievenard</v>
      </c>
      <c r="I58" s="49" t="str">
        <f>VLOOKUP(G58,'identifiants sorties'!$A$2:$E$158,3,FALSE)</f>
        <v>Systinfo-DF</v>
      </c>
      <c r="J58" s="49" t="str">
        <f>VLOOKUP(G58,'identifiants sorties'!$A$2:$E$158,4,FALSE)</f>
        <v>Fonctinfo</v>
      </c>
      <c r="K58" s="49">
        <f>VLOOKUP(G58,'identifiants sorties'!$A$2:$E$158,5,FALSE)</f>
        <v>0</v>
      </c>
    </row>
    <row r="59" spans="1:11" x14ac:dyDescent="0.25">
      <c r="A59" s="47">
        <v>206418</v>
      </c>
      <c r="B59" s="73" t="str">
        <f>IF(A59&lt;&gt;"",INDEX(BASE!$A$2:$C$1538,MATCH(A59,BASE!$A$2:$A$1538,0),2),"")</f>
        <v>A+B CLASSEUR LEVIER 8cm NOIR</v>
      </c>
      <c r="C59" s="49">
        <v>2</v>
      </c>
      <c r="D59" s="10">
        <f>VLOOKUP(A59,BASE!$A$4:$F$538,4,FALSE)</f>
        <v>1.0900000000000001</v>
      </c>
      <c r="E59" s="42">
        <f t="shared" si="1"/>
        <v>2.1800000000000002</v>
      </c>
      <c r="F59" s="11">
        <v>41649</v>
      </c>
      <c r="G59" s="49" t="s">
        <v>241</v>
      </c>
      <c r="H59" s="49" t="str">
        <f>VLOOKUP(G59,'identifiants sorties'!$A$2:$E$158,2,FALSE)</f>
        <v>Stievenard</v>
      </c>
      <c r="I59" s="49" t="str">
        <f>VLOOKUP(G59,'identifiants sorties'!$A$2:$E$158,3,FALSE)</f>
        <v>Systinfo-DF</v>
      </c>
      <c r="J59" s="49" t="str">
        <f>VLOOKUP(G59,'identifiants sorties'!$A$2:$E$158,4,FALSE)</f>
        <v>Fonctinfo</v>
      </c>
      <c r="K59" s="49">
        <f>VLOOKUP(G59,'identifiants sorties'!$A$2:$E$158,5,FALSE)</f>
        <v>0</v>
      </c>
    </row>
    <row r="60" spans="1:11" x14ac:dyDescent="0.25">
      <c r="A60" s="47">
        <v>51210</v>
      </c>
      <c r="B60" s="73" t="str">
        <f>IF(A60&lt;&gt;"",INDEX(BASE!$A$2:$C$1538,MATCH(A60,BASE!$A$2:$A$1538,0),2),"")</f>
        <v>ENV  GRAND FORMAT SANS FENETRE</v>
      </c>
      <c r="C60" s="49">
        <v>200</v>
      </c>
      <c r="D60" s="10">
        <f>VLOOKUP(A60,BASE!$A$4:$F$538,4,FALSE)</f>
        <v>0.08</v>
      </c>
      <c r="E60" s="42">
        <f t="shared" si="1"/>
        <v>16</v>
      </c>
      <c r="F60" s="11">
        <v>41649</v>
      </c>
      <c r="G60" s="49" t="s">
        <v>571</v>
      </c>
      <c r="H60" s="49" t="str">
        <f>VLOOKUP(G60,'identifiants sorties'!$A$2:$E$158,2,FALSE)</f>
        <v>Van dewoestyne</v>
      </c>
      <c r="I60" s="49" t="str">
        <f>VLOOKUP(G60,'identifiants sorties'!$A$2:$E$158,3,FALSE)</f>
        <v>Deptecl</v>
      </c>
      <c r="J60" s="49" t="str">
        <f>VLOOKUP(G60,'identifiants sorties'!$A$2:$E$158,4,FALSE)</f>
        <v>Entr/société</v>
      </c>
      <c r="K60" s="49">
        <f>VLOOKUP(G60,'identifiants sorties'!$A$2:$E$158,5,FALSE)</f>
        <v>0</v>
      </c>
    </row>
    <row r="61" spans="1:11" x14ac:dyDescent="0.25">
      <c r="A61" s="47">
        <v>78211</v>
      </c>
      <c r="B61" s="73" t="str">
        <f>IF(A61&lt;&gt;"",INDEX(BASE!$A$2:$C$1538,MATCH(A61,BASE!$A$2:$A$1538,0),2),"")</f>
        <v>ENV A SOUFFLET</v>
      </c>
      <c r="C61" s="49">
        <v>20</v>
      </c>
      <c r="D61" s="10">
        <f>VLOOKUP(A61,BASE!$A$4:$F$538,4,FALSE)</f>
        <v>0.47</v>
      </c>
      <c r="E61" s="42">
        <f t="shared" si="1"/>
        <v>9.3999999999999986</v>
      </c>
      <c r="F61" s="11">
        <v>41649</v>
      </c>
      <c r="G61" s="49" t="s">
        <v>571</v>
      </c>
      <c r="H61" s="49" t="str">
        <f>VLOOKUP(G61,'identifiants sorties'!$A$2:$E$158,2,FALSE)</f>
        <v>Van dewoestyne</v>
      </c>
      <c r="I61" s="49" t="str">
        <f>VLOOKUP(G61,'identifiants sorties'!$A$2:$E$158,3,FALSE)</f>
        <v>Deptecl</v>
      </c>
      <c r="J61" s="49" t="str">
        <f>VLOOKUP(G61,'identifiants sorties'!$A$2:$E$158,4,FALSE)</f>
        <v>Entr/société</v>
      </c>
      <c r="K61" s="49">
        <f>VLOOKUP(G61,'identifiants sorties'!$A$2:$E$158,5,FALSE)</f>
        <v>0</v>
      </c>
    </row>
    <row r="62" spans="1:11" x14ac:dyDescent="0.25">
      <c r="A62" s="47">
        <v>307201</v>
      </c>
      <c r="B62" s="73" t="str">
        <f>IF(A62&lt;&gt;"",INDEX(BASE!$A$2:$C$1538,MATCH(A62,BASE!$A$2:$A$1538,0),2),"")</f>
        <v>BLOC NOTE 14,8 X 21 CM</v>
      </c>
      <c r="C62" s="49">
        <v>2</v>
      </c>
      <c r="D62" s="10">
        <f>VLOOKUP(A62,BASE!$A$4:$F$538,4,FALSE)</f>
        <v>0.6</v>
      </c>
      <c r="E62" s="42">
        <f t="shared" si="1"/>
        <v>1.2</v>
      </c>
      <c r="F62" s="11">
        <v>41649</v>
      </c>
      <c r="G62" s="49" t="s">
        <v>571</v>
      </c>
      <c r="H62" s="49" t="str">
        <f>VLOOKUP(G62,'identifiants sorties'!$A$2:$E$158,2,FALSE)</f>
        <v>Van dewoestyne</v>
      </c>
      <c r="I62" s="49" t="str">
        <f>VLOOKUP(G62,'identifiants sorties'!$A$2:$E$158,3,FALSE)</f>
        <v>Deptecl</v>
      </c>
      <c r="J62" s="49" t="str">
        <f>VLOOKUP(G62,'identifiants sorties'!$A$2:$E$158,4,FALSE)</f>
        <v>Entr/société</v>
      </c>
      <c r="K62" s="49">
        <f>VLOOKUP(G62,'identifiants sorties'!$A$2:$E$158,5,FALSE)</f>
        <v>0</v>
      </c>
    </row>
    <row r="63" spans="1:11" x14ac:dyDescent="0.25">
      <c r="A63" s="47">
        <v>307202</v>
      </c>
      <c r="B63" s="73" t="str">
        <f>IF(A63&lt;&gt;"",INDEX(BASE!$A$2:$C$1538,MATCH(A63,BASE!$A$2:$A$1538,0),2),"")</f>
        <v>BLOC NOTE 21X 29,7</v>
      </c>
      <c r="C63" s="49">
        <v>2</v>
      </c>
      <c r="D63" s="10">
        <f>VLOOKUP(A63,BASE!$A$4:$F$538,4,FALSE)</f>
        <v>1.1499999999999999</v>
      </c>
      <c r="E63" s="42">
        <f t="shared" si="1"/>
        <v>2.2999999999999998</v>
      </c>
      <c r="F63" s="11">
        <v>41649</v>
      </c>
      <c r="G63" s="49" t="s">
        <v>571</v>
      </c>
      <c r="H63" s="49" t="str">
        <f>VLOOKUP(G63,'identifiants sorties'!$A$2:$E$158,2,FALSE)</f>
        <v>Van dewoestyne</v>
      </c>
      <c r="I63" s="49" t="str">
        <f>VLOOKUP(G63,'identifiants sorties'!$A$2:$E$158,3,FALSE)</f>
        <v>Deptecl</v>
      </c>
      <c r="J63" s="49" t="str">
        <f>VLOOKUP(G63,'identifiants sorties'!$A$2:$E$158,4,FALSE)</f>
        <v>Entr/société</v>
      </c>
      <c r="K63" s="49">
        <f>VLOOKUP(G63,'identifiants sorties'!$A$2:$E$158,5,FALSE)</f>
        <v>0</v>
      </c>
    </row>
    <row r="64" spans="1:11" x14ac:dyDescent="0.25">
      <c r="A64" s="47">
        <v>504166</v>
      </c>
      <c r="B64" s="73" t="str">
        <f>IF(A64&lt;&gt;"",INDEX(BASE!$A$2:$C$1538,MATCH(A64,BASE!$A$2:$A$1538,0),2),"")</f>
        <v>CORBEILLE A COURRIER INCOLORE</v>
      </c>
      <c r="C64" s="49">
        <v>4</v>
      </c>
      <c r="D64" s="10">
        <f>VLOOKUP(A64,BASE!$A$4:$F$538,4,FALSE)</f>
        <v>2.57</v>
      </c>
      <c r="E64" s="42">
        <f t="shared" si="1"/>
        <v>10.28</v>
      </c>
      <c r="F64" s="11">
        <v>41649</v>
      </c>
      <c r="G64" s="49" t="s">
        <v>469</v>
      </c>
      <c r="H64" s="49" t="str">
        <f>VLOOKUP(G64,'identifiants sorties'!$A$2:$E$158,2,FALSE)</f>
        <v>Pinto</v>
      </c>
      <c r="I64" s="49" t="str">
        <f>VLOOKUP(G64,'identifiants sorties'!$A$2:$E$158,3,FALSE)</f>
        <v>Servgene</v>
      </c>
      <c r="J64" s="49" t="str">
        <f>VLOOKUP(G64,'identifiants sorties'!$A$2:$E$158,4,FALSE)</f>
        <v>Servfin</v>
      </c>
      <c r="K64" s="49">
        <f>VLOOKUP(G64,'identifiants sorties'!$A$2:$E$158,5,FALSE)</f>
        <v>0</v>
      </c>
    </row>
    <row r="65" spans="1:11" x14ac:dyDescent="0.25">
      <c r="A65" s="47">
        <v>318862</v>
      </c>
      <c r="B65" s="73" t="str">
        <f>IF(A65&lt;&gt;"",INDEX(BASE!$A$2:$C$1538,MATCH(A65,BASE!$A$2:$A$1538,0),2),"")</f>
        <v>PQT 10 POCH.BULLE AIR  170x265   (D) AA</v>
      </c>
      <c r="C65" s="49">
        <v>20</v>
      </c>
      <c r="D65" s="10">
        <f>VLOOKUP(A65,BASE!$A$4:$F$538,4,FALSE)</f>
        <v>0.26</v>
      </c>
      <c r="E65" s="42">
        <f t="shared" si="1"/>
        <v>5.2</v>
      </c>
      <c r="F65" s="11">
        <v>41649</v>
      </c>
      <c r="G65" s="49" t="s">
        <v>469</v>
      </c>
      <c r="H65" s="49" t="str">
        <f>VLOOKUP(G65,'identifiants sorties'!$A$2:$E$158,2,FALSE)</f>
        <v>Pinto</v>
      </c>
      <c r="I65" s="49" t="str">
        <f>VLOOKUP(G65,'identifiants sorties'!$A$2:$E$158,3,FALSE)</f>
        <v>Servgene</v>
      </c>
      <c r="J65" s="49" t="str">
        <f>VLOOKUP(G65,'identifiants sorties'!$A$2:$E$158,4,FALSE)</f>
        <v>Servfin</v>
      </c>
      <c r="K65" s="49">
        <f>VLOOKUP(G65,'identifiants sorties'!$A$2:$E$158,5,FALSE)</f>
        <v>0</v>
      </c>
    </row>
    <row r="66" spans="1:11" x14ac:dyDescent="0.25">
      <c r="A66" s="47">
        <v>100026</v>
      </c>
      <c r="B66" s="73" t="str">
        <f>IF(A66&lt;&gt;"",INDEX(BASE!$A$2:$C$1538,MATCH(A66,BASE!$A$2:$A$1538,0),2),"")</f>
        <v>AGRAFES SP19 1/4 5000        BOSTITCH</v>
      </c>
      <c r="C66" s="49">
        <v>1</v>
      </c>
      <c r="D66" s="10">
        <f>VLOOKUP(A66,BASE!$A$4:$F$538,4,FALSE)</f>
        <v>1.48</v>
      </c>
      <c r="E66" s="42">
        <f t="shared" si="1"/>
        <v>1.48</v>
      </c>
      <c r="F66" s="11">
        <v>41649</v>
      </c>
      <c r="G66" s="49" t="s">
        <v>469</v>
      </c>
      <c r="H66" s="49" t="str">
        <f>VLOOKUP(G66,'identifiants sorties'!$A$2:$E$158,2,FALSE)</f>
        <v>Pinto</v>
      </c>
      <c r="I66" s="49" t="str">
        <f>VLOOKUP(G66,'identifiants sorties'!$A$2:$E$158,3,FALSE)</f>
        <v>Servgene</v>
      </c>
      <c r="J66" s="49" t="str">
        <f>VLOOKUP(G66,'identifiants sorties'!$A$2:$E$158,4,FALSE)</f>
        <v>Servfin</v>
      </c>
      <c r="K66" s="49">
        <f>VLOOKUP(G66,'identifiants sorties'!$A$2:$E$158,5,FALSE)</f>
        <v>0</v>
      </c>
    </row>
    <row r="67" spans="1:11" x14ac:dyDescent="0.25">
      <c r="A67" s="47">
        <v>12201</v>
      </c>
      <c r="B67" s="73" t="str">
        <f>IF(A67&lt;&gt;"",INDEX(BASE!$A$2:$C$1538,MATCH(A67,BASE!$A$2:$A$1538,0),2),"")</f>
        <v>ENV PF AVEC FENETRE</v>
      </c>
      <c r="C67" s="49">
        <v>50</v>
      </c>
      <c r="D67" s="10">
        <f>VLOOKUP(A67,BASE!$A$4:$F$538,4,FALSE)</f>
        <v>0.05</v>
      </c>
      <c r="E67" s="42">
        <f t="shared" si="1"/>
        <v>2.5</v>
      </c>
      <c r="F67" s="11">
        <v>41649</v>
      </c>
      <c r="G67" s="49" t="s">
        <v>469</v>
      </c>
      <c r="H67" s="49" t="str">
        <f>VLOOKUP(G67,'identifiants sorties'!$A$2:$E$158,2,FALSE)</f>
        <v>Pinto</v>
      </c>
      <c r="I67" s="49" t="str">
        <f>VLOOKUP(G67,'identifiants sorties'!$A$2:$E$158,3,FALSE)</f>
        <v>Servgene</v>
      </c>
      <c r="J67" s="49" t="str">
        <f>VLOOKUP(G67,'identifiants sorties'!$A$2:$E$158,4,FALSE)</f>
        <v>Servfin</v>
      </c>
      <c r="K67" s="49">
        <f>VLOOKUP(G67,'identifiants sorties'!$A$2:$E$158,5,FALSE)</f>
        <v>0</v>
      </c>
    </row>
    <row r="68" spans="1:11" x14ac:dyDescent="0.25">
      <c r="A68" s="47">
        <v>22201</v>
      </c>
      <c r="B68" s="73" t="str">
        <f>IF(A68&lt;&gt;"",INDEX(BASE!$A$2:$C$1538,MATCH(A68,BASE!$A$2:$A$1538,0),2),"")</f>
        <v>ENV PF SANS FENETRE</v>
      </c>
      <c r="C68" s="49">
        <v>50</v>
      </c>
      <c r="D68" s="10">
        <f>VLOOKUP(A68,BASE!$A$4:$F$538,4,FALSE)</f>
        <v>0.05</v>
      </c>
      <c r="E68" s="42">
        <f t="shared" si="1"/>
        <v>2.5</v>
      </c>
      <c r="F68" s="11">
        <v>41649</v>
      </c>
      <c r="G68" s="49" t="s">
        <v>469</v>
      </c>
      <c r="H68" s="49" t="str">
        <f>VLOOKUP(G68,'identifiants sorties'!$A$2:$E$158,2,FALSE)</f>
        <v>Pinto</v>
      </c>
      <c r="I68" s="49" t="str">
        <f>VLOOKUP(G68,'identifiants sorties'!$A$2:$E$158,3,FALSE)</f>
        <v>Servgene</v>
      </c>
      <c r="J68" s="49" t="str">
        <f>VLOOKUP(G68,'identifiants sorties'!$A$2:$E$158,4,FALSE)</f>
        <v>Servfin</v>
      </c>
      <c r="K68" s="49">
        <f>VLOOKUP(G68,'identifiants sorties'!$A$2:$E$158,5,FALSE)</f>
        <v>0</v>
      </c>
    </row>
    <row r="69" spans="1:11" x14ac:dyDescent="0.25">
      <c r="A69" s="47">
        <v>203105</v>
      </c>
      <c r="B69" s="73" t="str">
        <f>IF(A69&lt;&gt;"",INDEX(BASE!$A$2:$C$1538,MATCH(A69,BASE!$A$2:$A$1538,0),2),"")</f>
        <v>CHEMISE A SANGLE ORANGE DOS      TOILE</v>
      </c>
      <c r="C69" s="49">
        <v>1</v>
      </c>
      <c r="D69" s="10">
        <f>VLOOKUP(A69,BASE!$A$4:$F$538,4,FALSE)</f>
        <v>0.95</v>
      </c>
      <c r="E69" s="42">
        <f t="shared" si="1"/>
        <v>0.95</v>
      </c>
      <c r="F69" s="11">
        <v>41649</v>
      </c>
      <c r="G69" s="49" t="s">
        <v>469</v>
      </c>
      <c r="H69" s="49" t="str">
        <f>VLOOKUP(G69,'identifiants sorties'!$A$2:$E$158,2,FALSE)</f>
        <v>Pinto</v>
      </c>
      <c r="I69" s="49" t="str">
        <f>VLOOKUP(G69,'identifiants sorties'!$A$2:$E$158,3,FALSE)</f>
        <v>Servgene</v>
      </c>
      <c r="J69" s="49" t="str">
        <f>VLOOKUP(G69,'identifiants sorties'!$A$2:$E$158,4,FALSE)</f>
        <v>Servfin</v>
      </c>
      <c r="K69" s="49">
        <f>VLOOKUP(G69,'identifiants sorties'!$A$2:$E$158,5,FALSE)</f>
        <v>0</v>
      </c>
    </row>
    <row r="70" spans="1:11" x14ac:dyDescent="0.25">
      <c r="A70" s="47">
        <v>203101</v>
      </c>
      <c r="B70" s="73" t="str">
        <f>IF(A70&lt;&gt;"",INDEX(BASE!$A$2:$C$1538,MATCH(A70,BASE!$A$2:$A$1538,0),2),"")</f>
        <v>CHEMISE A SANGLE MARINE DOS      TOILE</v>
      </c>
      <c r="C70" s="49">
        <v>1</v>
      </c>
      <c r="D70" s="10">
        <f>VLOOKUP(A70,BASE!$A$4:$F$538,4,FALSE)</f>
        <v>0.95</v>
      </c>
      <c r="E70" s="42">
        <f t="shared" si="1"/>
        <v>0.95</v>
      </c>
      <c r="F70" s="11">
        <v>41649</v>
      </c>
      <c r="G70" s="49" t="s">
        <v>469</v>
      </c>
      <c r="H70" s="49" t="str">
        <f>VLOOKUP(G70,'identifiants sorties'!$A$2:$E$158,2,FALSE)</f>
        <v>Pinto</v>
      </c>
      <c r="I70" s="49" t="str">
        <f>VLOOKUP(G70,'identifiants sorties'!$A$2:$E$158,3,FALSE)</f>
        <v>Servgene</v>
      </c>
      <c r="J70" s="49" t="str">
        <f>VLOOKUP(G70,'identifiants sorties'!$A$2:$E$158,4,FALSE)</f>
        <v>Servfin</v>
      </c>
      <c r="K70" s="49">
        <f>VLOOKUP(G70,'identifiants sorties'!$A$2:$E$158,5,FALSE)</f>
        <v>0</v>
      </c>
    </row>
    <row r="71" spans="1:11" x14ac:dyDescent="0.25">
      <c r="A71" s="47">
        <v>100026</v>
      </c>
      <c r="B71" s="73" t="str">
        <f>IF(A71&lt;&gt;"",INDEX(BASE!$A$2:$C$1538,MATCH(A71,BASE!$A$2:$A$1538,0),2),"")</f>
        <v>AGRAFES SP19 1/4 5000        BOSTITCH</v>
      </c>
      <c r="C71" s="49">
        <v>1</v>
      </c>
      <c r="D71" s="10">
        <f>VLOOKUP(A71,BASE!$A$4:$F$538,4,FALSE)</f>
        <v>1.48</v>
      </c>
      <c r="E71" s="42">
        <f t="shared" si="1"/>
        <v>1.48</v>
      </c>
      <c r="F71" s="11">
        <v>41649</v>
      </c>
      <c r="G71" s="49" t="s">
        <v>252</v>
      </c>
      <c r="H71" s="49" t="str">
        <f>VLOOKUP(G71,'identifiants sorties'!$A$2:$E$158,2,FALSE)</f>
        <v>Bourdrel</v>
      </c>
      <c r="I71" s="49" t="str">
        <f>VLOOKUP(G71,'identifiants sorties'!$A$2:$E$158,3,FALSE)</f>
        <v>Etudes-DF</v>
      </c>
      <c r="J71" s="49" t="str">
        <f>VLOOKUP(G71,'identifiants sorties'!$A$2:$E$158,4,FALSE)</f>
        <v>Fonctetudes</v>
      </c>
      <c r="K71" s="49">
        <f>VLOOKUP(G71,'identifiants sorties'!$A$2:$E$158,5,FALSE)</f>
        <v>0</v>
      </c>
    </row>
    <row r="72" spans="1:11" x14ac:dyDescent="0.25">
      <c r="A72" s="47">
        <v>51210</v>
      </c>
      <c r="B72" s="73" t="str">
        <f>IF(A72&lt;&gt;"",INDEX(BASE!$A$2:$C$1538,MATCH(A72,BASE!$A$2:$A$1538,0),2),"")</f>
        <v>ENV  GRAND FORMAT SANS FENETRE</v>
      </c>
      <c r="C72" s="49">
        <v>50</v>
      </c>
      <c r="D72" s="10">
        <f>VLOOKUP(A72,BASE!$A$4:$F$538,4,FALSE)</f>
        <v>0.08</v>
      </c>
      <c r="E72" s="42">
        <f t="shared" si="1"/>
        <v>4</v>
      </c>
      <c r="F72" s="11">
        <v>41649</v>
      </c>
      <c r="G72" s="49" t="s">
        <v>252</v>
      </c>
      <c r="H72" s="49" t="str">
        <f>VLOOKUP(G72,'identifiants sorties'!$A$2:$E$158,2,FALSE)</f>
        <v>Bourdrel</v>
      </c>
      <c r="I72" s="49" t="str">
        <f>VLOOKUP(G72,'identifiants sorties'!$A$2:$E$158,3,FALSE)</f>
        <v>Etudes-DF</v>
      </c>
      <c r="J72" s="49" t="str">
        <f>VLOOKUP(G72,'identifiants sorties'!$A$2:$E$158,4,FALSE)</f>
        <v>Fonctetudes</v>
      </c>
      <c r="K72" s="49">
        <f>VLOOKUP(G72,'identifiants sorties'!$A$2:$E$158,5,FALSE)</f>
        <v>0</v>
      </c>
    </row>
    <row r="73" spans="1:11" x14ac:dyDescent="0.25">
      <c r="A73" s="47">
        <v>211106</v>
      </c>
      <c r="B73" s="73" t="str">
        <f>IF(A73&lt;&gt;"",INDEX(BASE!$A$2:$C$1538,MATCH(A73,BASE!$A$2:$A$1538,0),2),"")</f>
        <v>PT.100 CHEM.ROCK S ORANGE/OCRE  220G</v>
      </c>
      <c r="C73" s="49">
        <v>20</v>
      </c>
      <c r="D73" s="10">
        <f>VLOOKUP(A73,BASE!$A$4:$F$538,4,FALSE)</f>
        <v>8.8999999999999996E-2</v>
      </c>
      <c r="E73" s="42">
        <f t="shared" si="1"/>
        <v>1.7799999999999998</v>
      </c>
      <c r="F73" s="11">
        <v>41649</v>
      </c>
      <c r="G73" s="49" t="s">
        <v>252</v>
      </c>
      <c r="H73" s="49" t="str">
        <f>VLOOKUP(G73,'identifiants sorties'!$A$2:$E$158,2,FALSE)</f>
        <v>Bourdrel</v>
      </c>
      <c r="I73" s="49" t="str">
        <f>VLOOKUP(G73,'identifiants sorties'!$A$2:$E$158,3,FALSE)</f>
        <v>Etudes-DF</v>
      </c>
      <c r="J73" s="49" t="str">
        <f>VLOOKUP(G73,'identifiants sorties'!$A$2:$E$158,4,FALSE)</f>
        <v>Fonctetudes</v>
      </c>
      <c r="K73" s="49">
        <f>VLOOKUP(G73,'identifiants sorties'!$A$2:$E$158,5,FALSE)</f>
        <v>0</v>
      </c>
    </row>
    <row r="74" spans="1:11" x14ac:dyDescent="0.25">
      <c r="A74" s="47">
        <v>211101</v>
      </c>
      <c r="B74" s="73" t="str">
        <f>IF(A74&lt;&gt;"",INDEX(BASE!$A$2:$C$1538,MATCH(A74,BASE!$A$2:$A$1538,0),2),"")</f>
        <v>PT.100 CHEM.ROCK S BLEU ROY     220GR</v>
      </c>
      <c r="C74" s="49">
        <v>20</v>
      </c>
      <c r="D74" s="10">
        <f>VLOOKUP(A74,BASE!$A$4:$F$538,4,FALSE)</f>
        <v>8.8999999999999996E-2</v>
      </c>
      <c r="E74" s="42">
        <f t="shared" si="1"/>
        <v>1.7799999999999998</v>
      </c>
      <c r="F74" s="11">
        <v>41649</v>
      </c>
      <c r="G74" s="49" t="s">
        <v>252</v>
      </c>
      <c r="H74" s="49" t="str">
        <f>VLOOKUP(G74,'identifiants sorties'!$A$2:$E$158,2,FALSE)</f>
        <v>Bourdrel</v>
      </c>
      <c r="I74" s="49" t="str">
        <f>VLOOKUP(G74,'identifiants sorties'!$A$2:$E$158,3,FALSE)</f>
        <v>Etudes-DF</v>
      </c>
      <c r="J74" s="49" t="str">
        <f>VLOOKUP(G74,'identifiants sorties'!$A$2:$E$158,4,FALSE)</f>
        <v>Fonctetudes</v>
      </c>
      <c r="K74" s="49">
        <f>VLOOKUP(G74,'identifiants sorties'!$A$2:$E$158,5,FALSE)</f>
        <v>0</v>
      </c>
    </row>
    <row r="75" spans="1:11" x14ac:dyDescent="0.25">
      <c r="A75" s="47">
        <v>211123</v>
      </c>
      <c r="B75" s="73" t="str">
        <f>IF(A75&lt;&gt;"",INDEX(BASE!$A$2:$C$1538,MATCH(A75,BASE!$A$2:$A$1538,0),2),"")</f>
        <v>PQT 100 S/CHEM.ROCK S CITRON     80G</v>
      </c>
      <c r="C75" s="49">
        <v>20</v>
      </c>
      <c r="D75" s="10">
        <f>VLOOKUP(A75,BASE!$A$4:$F$538,4,FALSE)</f>
        <v>4.0500000000000001E-2</v>
      </c>
      <c r="E75" s="42">
        <f t="shared" si="1"/>
        <v>0.81</v>
      </c>
      <c r="F75" s="11">
        <v>41649</v>
      </c>
      <c r="G75" s="49" t="s">
        <v>252</v>
      </c>
      <c r="H75" s="49" t="str">
        <f>VLOOKUP(G75,'identifiants sorties'!$A$2:$E$158,2,FALSE)</f>
        <v>Bourdrel</v>
      </c>
      <c r="I75" s="49" t="str">
        <f>VLOOKUP(G75,'identifiants sorties'!$A$2:$E$158,3,FALSE)</f>
        <v>Etudes-DF</v>
      </c>
      <c r="J75" s="49" t="str">
        <f>VLOOKUP(G75,'identifiants sorties'!$A$2:$E$158,4,FALSE)</f>
        <v>Fonctetudes</v>
      </c>
      <c r="K75" s="49">
        <f>VLOOKUP(G75,'identifiants sorties'!$A$2:$E$158,5,FALSE)</f>
        <v>0</v>
      </c>
    </row>
    <row r="76" spans="1:11" x14ac:dyDescent="0.25">
      <c r="A76" s="47">
        <v>211126</v>
      </c>
      <c r="B76" s="73" t="str">
        <f>IF(A76&lt;&gt;"",INDEX(BASE!$A$2:$C$1538,MATCH(A76,BASE!$A$2:$A$1538,0),2),"")</f>
        <v>PQT 100 S/CHEM.ROCK S OCRE 80</v>
      </c>
      <c r="C76" s="49">
        <v>20</v>
      </c>
      <c r="D76" s="10">
        <f>VLOOKUP(A76,BASE!$A$4:$F$538,4,FALSE)</f>
        <v>4.0500000000000001E-2</v>
      </c>
      <c r="E76" s="42">
        <f t="shared" si="1"/>
        <v>0.81</v>
      </c>
      <c r="F76" s="11">
        <v>41649</v>
      </c>
      <c r="G76" s="49" t="s">
        <v>252</v>
      </c>
      <c r="H76" s="49" t="str">
        <f>VLOOKUP(G76,'identifiants sorties'!$A$2:$E$158,2,FALSE)</f>
        <v>Bourdrel</v>
      </c>
      <c r="I76" s="49" t="str">
        <f>VLOOKUP(G76,'identifiants sorties'!$A$2:$E$158,3,FALSE)</f>
        <v>Etudes-DF</v>
      </c>
      <c r="J76" s="49" t="str">
        <f>VLOOKUP(G76,'identifiants sorties'!$A$2:$E$158,4,FALSE)</f>
        <v>Fonctetudes</v>
      </c>
      <c r="K76" s="49">
        <f>VLOOKUP(G76,'identifiants sorties'!$A$2:$E$158,5,FALSE)</f>
        <v>0</v>
      </c>
    </row>
    <row r="77" spans="1:11" x14ac:dyDescent="0.25">
      <c r="A77" s="47">
        <v>311433</v>
      </c>
      <c r="B77" s="73" t="str">
        <f>IF(A77&lt;&gt;"",INDEX(BASE!$A$2:$C$1538,MATCH(A77,BASE!$A$2:$A$1538,0),2),"")</f>
        <v>CAHIER BROCHURE 21X29,7 5X5 180P</v>
      </c>
      <c r="C77" s="49">
        <v>2</v>
      </c>
      <c r="D77" s="10">
        <f>VLOOKUP(A77,BASE!$A$4:$F$538,4,FALSE)</f>
        <v>3.04</v>
      </c>
      <c r="E77" s="42">
        <f t="shared" si="1"/>
        <v>6.08</v>
      </c>
      <c r="F77" s="11">
        <v>41649</v>
      </c>
      <c r="G77" s="49" t="s">
        <v>252</v>
      </c>
      <c r="H77" s="49" t="str">
        <f>VLOOKUP(G77,'identifiants sorties'!$A$2:$E$158,2,FALSE)</f>
        <v>Bourdrel</v>
      </c>
      <c r="I77" s="49" t="str">
        <f>VLOOKUP(G77,'identifiants sorties'!$A$2:$E$158,3,FALSE)</f>
        <v>Etudes-DF</v>
      </c>
      <c r="J77" s="49" t="str">
        <f>VLOOKUP(G77,'identifiants sorties'!$A$2:$E$158,4,FALSE)</f>
        <v>Fonctetudes</v>
      </c>
      <c r="K77" s="49">
        <f>VLOOKUP(G77,'identifiants sorties'!$A$2:$E$158,5,FALSE)</f>
        <v>0</v>
      </c>
    </row>
    <row r="78" spans="1:11" x14ac:dyDescent="0.25">
      <c r="A78" s="47">
        <v>307201</v>
      </c>
      <c r="B78" s="73" t="str">
        <f>IF(A78&lt;&gt;"",INDEX(BASE!$A$2:$C$1538,MATCH(A78,BASE!$A$2:$A$1538,0),2),"")</f>
        <v>BLOC NOTE 14,8 X 21 CM</v>
      </c>
      <c r="C78" s="49">
        <v>1</v>
      </c>
      <c r="D78" s="10">
        <f>VLOOKUP(A78,BASE!$A$4:$F$538,4,FALSE)</f>
        <v>0.6</v>
      </c>
      <c r="E78" s="42">
        <f t="shared" si="1"/>
        <v>0.6</v>
      </c>
      <c r="F78" s="11">
        <v>41649</v>
      </c>
      <c r="G78" s="49" t="s">
        <v>252</v>
      </c>
      <c r="H78" s="49" t="str">
        <f>VLOOKUP(G78,'identifiants sorties'!$A$2:$E$158,2,FALSE)</f>
        <v>Bourdrel</v>
      </c>
      <c r="I78" s="49" t="str">
        <f>VLOOKUP(G78,'identifiants sorties'!$A$2:$E$158,3,FALSE)</f>
        <v>Etudes-DF</v>
      </c>
      <c r="J78" s="49" t="str">
        <f>VLOOKUP(G78,'identifiants sorties'!$A$2:$E$158,4,FALSE)</f>
        <v>Fonctetudes</v>
      </c>
      <c r="K78" s="49">
        <f>VLOOKUP(G78,'identifiants sorties'!$A$2:$E$158,5,FALSE)</f>
        <v>0</v>
      </c>
    </row>
    <row r="79" spans="1:11" x14ac:dyDescent="0.25">
      <c r="A79" s="47">
        <v>211107</v>
      </c>
      <c r="B79" s="73" t="str">
        <f>IF(A79&lt;&gt;"",INDEX(BASE!$A$2:$C$1538,MATCH(A79,BASE!$A$2:$A$1538,0),2),"")</f>
        <v>PT.100 CHEM ROCK S VIOLINE      220 GR</v>
      </c>
      <c r="C79" s="49">
        <v>20</v>
      </c>
      <c r="D79" s="10">
        <f>VLOOKUP(A79,BASE!$A$4:$F$538,4,FALSE)</f>
        <v>8.8999999999999996E-2</v>
      </c>
      <c r="E79" s="42">
        <f t="shared" si="1"/>
        <v>1.7799999999999998</v>
      </c>
      <c r="F79" s="11">
        <v>41649</v>
      </c>
      <c r="G79" s="49" t="s">
        <v>253</v>
      </c>
      <c r="H79" s="49" t="str">
        <f>VLOOKUP(G79,'identifiants sorties'!$A$2:$E$158,2,FALSE)</f>
        <v>Ducron</v>
      </c>
      <c r="I79" s="49" t="str">
        <f>VLOOKUP(G79,'identifiants sorties'!$A$2:$E$158,3,FALSE)</f>
        <v>Servgene</v>
      </c>
      <c r="J79" s="49" t="str">
        <f>VLOOKUP(G79,'identifiants sorties'!$A$2:$E$158,4,FALSE)</f>
        <v>Servfin</v>
      </c>
      <c r="K79" s="49">
        <f>VLOOKUP(G79,'identifiants sorties'!$A$2:$E$158,5,FALSE)</f>
        <v>0</v>
      </c>
    </row>
    <row r="80" spans="1:11" x14ac:dyDescent="0.25">
      <c r="A80" s="47">
        <v>211108</v>
      </c>
      <c r="B80" s="73" t="str">
        <f>IF(A80&lt;&gt;"",INDEX(BASE!$A$2:$C$1538,MATCH(A80,BASE!$A$2:$A$1538,0),2),"")</f>
        <v>PT.100 CHEM.ROCK S ROSE VIF     220GR</v>
      </c>
      <c r="C80" s="49">
        <v>10</v>
      </c>
      <c r="D80" s="10">
        <f>VLOOKUP(A80,BASE!$A$4:$F$538,4,FALSE)</f>
        <v>8.8999999999999996E-2</v>
      </c>
      <c r="E80" s="42">
        <f t="shared" si="1"/>
        <v>0.8899999999999999</v>
      </c>
      <c r="F80" s="11">
        <v>41649</v>
      </c>
      <c r="G80" s="49" t="s">
        <v>253</v>
      </c>
      <c r="H80" s="49" t="str">
        <f>VLOOKUP(G80,'identifiants sorties'!$A$2:$E$158,2,FALSE)</f>
        <v>Ducron</v>
      </c>
      <c r="I80" s="49" t="str">
        <f>VLOOKUP(G80,'identifiants sorties'!$A$2:$E$158,3,FALSE)</f>
        <v>Servgene</v>
      </c>
      <c r="J80" s="49" t="str">
        <f>VLOOKUP(G80,'identifiants sorties'!$A$2:$E$158,4,FALSE)</f>
        <v>Servfin</v>
      </c>
      <c r="K80" s="49">
        <f>VLOOKUP(G80,'identifiants sorties'!$A$2:$E$158,5,FALSE)</f>
        <v>0</v>
      </c>
    </row>
    <row r="81" spans="1:11" x14ac:dyDescent="0.25">
      <c r="A81" s="47">
        <v>211106</v>
      </c>
      <c r="B81" s="73" t="str">
        <f>IF(A81&lt;&gt;"",INDEX(BASE!$A$2:$C$1538,MATCH(A81,BASE!$A$2:$A$1538,0),2),"")</f>
        <v>PT.100 CHEM.ROCK S ORANGE/OCRE  220G</v>
      </c>
      <c r="C81" s="49">
        <v>20</v>
      </c>
      <c r="D81" s="10">
        <f>VLOOKUP(A81,BASE!$A$4:$F$538,4,FALSE)</f>
        <v>8.8999999999999996E-2</v>
      </c>
      <c r="E81" s="42">
        <f t="shared" si="1"/>
        <v>1.7799999999999998</v>
      </c>
      <c r="F81" s="11">
        <v>41649</v>
      </c>
      <c r="G81" s="49" t="s">
        <v>253</v>
      </c>
      <c r="H81" s="49" t="str">
        <f>VLOOKUP(G81,'identifiants sorties'!$A$2:$E$158,2,FALSE)</f>
        <v>Ducron</v>
      </c>
      <c r="I81" s="49" t="str">
        <f>VLOOKUP(G81,'identifiants sorties'!$A$2:$E$158,3,FALSE)</f>
        <v>Servgene</v>
      </c>
      <c r="J81" s="49" t="str">
        <f>VLOOKUP(G81,'identifiants sorties'!$A$2:$E$158,4,FALSE)</f>
        <v>Servfin</v>
      </c>
      <c r="K81" s="49">
        <f>VLOOKUP(G81,'identifiants sorties'!$A$2:$E$158,5,FALSE)</f>
        <v>0</v>
      </c>
    </row>
    <row r="82" spans="1:11" x14ac:dyDescent="0.25">
      <c r="A82" s="47">
        <v>211127</v>
      </c>
      <c r="B82" s="73" t="str">
        <f>IF(A82&lt;&gt;"",INDEX(BASE!$A$2:$C$1538,MATCH(A82,BASE!$A$2:$A$1538,0),2),"")</f>
        <v>PQT 100 S/CHEM.ROCK S VIOLINE 80G</v>
      </c>
      <c r="C82" s="49">
        <v>30</v>
      </c>
      <c r="D82" s="10">
        <f>VLOOKUP(A82,BASE!$A$4:$F$538,4,FALSE)</f>
        <v>4.0500000000000001E-2</v>
      </c>
      <c r="E82" s="42">
        <f t="shared" si="1"/>
        <v>1.2150000000000001</v>
      </c>
      <c r="F82" s="11">
        <v>41649</v>
      </c>
      <c r="G82" s="49" t="s">
        <v>253</v>
      </c>
      <c r="H82" s="49" t="str">
        <f>VLOOKUP(G82,'identifiants sorties'!$A$2:$E$158,2,FALSE)</f>
        <v>Ducron</v>
      </c>
      <c r="I82" s="49" t="str">
        <f>VLOOKUP(G82,'identifiants sorties'!$A$2:$E$158,3,FALSE)</f>
        <v>Servgene</v>
      </c>
      <c r="J82" s="49" t="str">
        <f>VLOOKUP(G82,'identifiants sorties'!$A$2:$E$158,4,FALSE)</f>
        <v>Servfin</v>
      </c>
      <c r="K82" s="49">
        <f>VLOOKUP(G82,'identifiants sorties'!$A$2:$E$158,5,FALSE)</f>
        <v>0</v>
      </c>
    </row>
    <row r="83" spans="1:11" x14ac:dyDescent="0.25">
      <c r="A83" s="47">
        <v>211128</v>
      </c>
      <c r="B83" s="73" t="str">
        <f>IF(A83&lt;&gt;"",INDEX(BASE!$A$2:$C$1538,MATCH(A83,BASE!$A$2:$A$1538,0),2),"")</f>
        <v>PQT 100 S/CHEM.ROCK S ROSE VIF 80G</v>
      </c>
      <c r="C83" s="49">
        <v>10</v>
      </c>
      <c r="D83" s="10">
        <f>VLOOKUP(A83,BASE!$A$4:$F$538,4,FALSE)</f>
        <v>4.0500000000000001E-2</v>
      </c>
      <c r="E83" s="42">
        <f t="shared" si="1"/>
        <v>0.40500000000000003</v>
      </c>
      <c r="F83" s="11">
        <v>41649</v>
      </c>
      <c r="G83" s="49" t="s">
        <v>253</v>
      </c>
      <c r="H83" s="49" t="str">
        <f>VLOOKUP(G83,'identifiants sorties'!$A$2:$E$158,2,FALSE)</f>
        <v>Ducron</v>
      </c>
      <c r="I83" s="49" t="str">
        <f>VLOOKUP(G83,'identifiants sorties'!$A$2:$E$158,3,FALSE)</f>
        <v>Servgene</v>
      </c>
      <c r="J83" s="49" t="str">
        <f>VLOOKUP(G83,'identifiants sorties'!$A$2:$E$158,4,FALSE)</f>
        <v>Servfin</v>
      </c>
      <c r="K83" s="49">
        <f>VLOOKUP(G83,'identifiants sorties'!$A$2:$E$158,5,FALSE)</f>
        <v>0</v>
      </c>
    </row>
    <row r="84" spans="1:11" x14ac:dyDescent="0.25">
      <c r="A84" s="47">
        <v>211126</v>
      </c>
      <c r="B84" s="73" t="str">
        <f>IF(A84&lt;&gt;"",INDEX(BASE!$A$2:$C$1538,MATCH(A84,BASE!$A$2:$A$1538,0),2),"")</f>
        <v>PQT 100 S/CHEM.ROCK S OCRE 80</v>
      </c>
      <c r="C84" s="49">
        <v>20</v>
      </c>
      <c r="D84" s="10">
        <f>VLOOKUP(A84,BASE!$A$4:$F$538,4,FALSE)</f>
        <v>4.0500000000000001E-2</v>
      </c>
      <c r="E84" s="42">
        <f t="shared" si="1"/>
        <v>0.81</v>
      </c>
      <c r="F84" s="11">
        <v>41649</v>
      </c>
      <c r="G84" s="49" t="s">
        <v>253</v>
      </c>
      <c r="H84" s="49" t="str">
        <f>VLOOKUP(G84,'identifiants sorties'!$A$2:$E$158,2,FALSE)</f>
        <v>Ducron</v>
      </c>
      <c r="I84" s="49" t="str">
        <f>VLOOKUP(G84,'identifiants sorties'!$A$2:$E$158,3,FALSE)</f>
        <v>Servgene</v>
      </c>
      <c r="J84" s="49" t="str">
        <f>VLOOKUP(G84,'identifiants sorties'!$A$2:$E$158,4,FALSE)</f>
        <v>Servfin</v>
      </c>
      <c r="K84" s="49">
        <f>VLOOKUP(G84,'identifiants sorties'!$A$2:$E$158,5,FALSE)</f>
        <v>0</v>
      </c>
    </row>
    <row r="85" spans="1:11" x14ac:dyDescent="0.25">
      <c r="A85" s="47">
        <v>309175</v>
      </c>
      <c r="B85" s="73" t="str">
        <f>IF(A85&lt;&gt;"",INDEX(BASE!$A$2:$C$1538,MATCH(A85,BASE!$A$2:$A$1538,0),2),"")</f>
        <v>A+B LOT 12 BLOCS REPOSIT.76x76   JAUNE</v>
      </c>
      <c r="C85" s="49">
        <v>2</v>
      </c>
      <c r="D85" s="10">
        <f>VLOOKUP(A85,BASE!$A$4:$F$538,4,FALSE)</f>
        <v>0.16</v>
      </c>
      <c r="E85" s="42">
        <f t="shared" si="1"/>
        <v>0.32</v>
      </c>
      <c r="F85" s="11">
        <v>41649</v>
      </c>
      <c r="G85" s="49" t="s">
        <v>253</v>
      </c>
      <c r="H85" s="49" t="str">
        <f>VLOOKUP(G85,'identifiants sorties'!$A$2:$E$158,2,FALSE)</f>
        <v>Ducron</v>
      </c>
      <c r="I85" s="49" t="str">
        <f>VLOOKUP(G85,'identifiants sorties'!$A$2:$E$158,3,FALSE)</f>
        <v>Servgene</v>
      </c>
      <c r="J85" s="49" t="str">
        <f>VLOOKUP(G85,'identifiants sorties'!$A$2:$E$158,4,FALSE)</f>
        <v>Servfin</v>
      </c>
      <c r="K85" s="49">
        <f>VLOOKUP(G85,'identifiants sorties'!$A$2:$E$158,5,FALSE)</f>
        <v>0</v>
      </c>
    </row>
    <row r="86" spans="1:11" x14ac:dyDescent="0.25">
      <c r="A86" s="47">
        <v>309174</v>
      </c>
      <c r="B86" s="73" t="str">
        <f>IF(A86&lt;&gt;"",INDEX(BASE!$A$2:$C$1538,MATCH(A86,BASE!$A$2:$A$1538,0),2),"")</f>
        <v>A+B LOT 12 BLOCS REPOSIT.38x51   JAUNE</v>
      </c>
      <c r="C86" s="49">
        <v>1</v>
      </c>
      <c r="D86" s="10">
        <f>VLOOKUP(A86,BASE!$A$4:$F$538,4,FALSE)</f>
        <v>7.5999999999999998E-2</v>
      </c>
      <c r="E86" s="42">
        <f t="shared" si="1"/>
        <v>7.5999999999999998E-2</v>
      </c>
      <c r="F86" s="11">
        <v>41649</v>
      </c>
      <c r="G86" s="49" t="s">
        <v>253</v>
      </c>
      <c r="H86" s="49" t="str">
        <f>VLOOKUP(G86,'identifiants sorties'!$A$2:$E$158,2,FALSE)</f>
        <v>Ducron</v>
      </c>
      <c r="I86" s="49" t="str">
        <f>VLOOKUP(G86,'identifiants sorties'!$A$2:$E$158,3,FALSE)</f>
        <v>Servgene</v>
      </c>
      <c r="J86" s="49" t="str">
        <f>VLOOKUP(G86,'identifiants sorties'!$A$2:$E$158,4,FALSE)</f>
        <v>Servfin</v>
      </c>
      <c r="K86" s="49">
        <f>VLOOKUP(G86,'identifiants sorties'!$A$2:$E$158,5,FALSE)</f>
        <v>0</v>
      </c>
    </row>
    <row r="87" spans="1:11" x14ac:dyDescent="0.25">
      <c r="A87" s="47">
        <v>123011</v>
      </c>
      <c r="B87" s="73" t="str">
        <f>IF(A87&lt;&gt;"",INDEX(BASE!$A$2:$C$1538,MATCH(A87,BASE!$A$2:$A$1538,0),2),"")</f>
        <v>STICK DE COLLE UHU  8gr</v>
      </c>
      <c r="C87" s="49">
        <v>1</v>
      </c>
      <c r="D87" s="10">
        <f>VLOOKUP(A87,BASE!$A$4:$F$538,4,FALSE)</f>
        <v>0.46</v>
      </c>
      <c r="E87" s="42">
        <f t="shared" si="1"/>
        <v>0.46</v>
      </c>
      <c r="F87" s="11">
        <v>41649</v>
      </c>
      <c r="G87" s="49" t="s">
        <v>253</v>
      </c>
      <c r="H87" s="49" t="str">
        <f>VLOOKUP(G87,'identifiants sorties'!$A$2:$E$158,2,FALSE)</f>
        <v>Ducron</v>
      </c>
      <c r="I87" s="49" t="str">
        <f>VLOOKUP(G87,'identifiants sorties'!$A$2:$E$158,3,FALSE)</f>
        <v>Servgene</v>
      </c>
      <c r="J87" s="49" t="str">
        <f>VLOOKUP(G87,'identifiants sorties'!$A$2:$E$158,4,FALSE)</f>
        <v>Servfin</v>
      </c>
      <c r="K87" s="49">
        <f>VLOOKUP(G87,'identifiants sorties'!$A$2:$E$158,5,FALSE)</f>
        <v>0</v>
      </c>
    </row>
    <row r="88" spans="1:11" x14ac:dyDescent="0.25">
      <c r="A88" s="47">
        <v>119176</v>
      </c>
      <c r="B88" s="73" t="str">
        <f>IF(A88&lt;&gt;"",INDEX(BASE!$A$2:$C$1538,MATCH(A88,BASE!$A$2:$A$1538,0),2),"")</f>
        <v>UNI BALL VISION ELITE 0,6 MM BLEU</v>
      </c>
      <c r="C88" s="49">
        <v>4</v>
      </c>
      <c r="D88" s="10">
        <f>VLOOKUP(A88,BASE!$A$4:$F$538,4,FALSE)</f>
        <v>3.01</v>
      </c>
      <c r="E88" s="42">
        <f t="shared" si="1"/>
        <v>12.04</v>
      </c>
      <c r="F88" s="11">
        <v>41649</v>
      </c>
      <c r="G88" s="49" t="s">
        <v>253</v>
      </c>
      <c r="H88" s="49" t="str">
        <f>VLOOKUP(G88,'identifiants sorties'!$A$2:$E$158,2,FALSE)</f>
        <v>Ducron</v>
      </c>
      <c r="I88" s="49" t="str">
        <f>VLOOKUP(G88,'identifiants sorties'!$A$2:$E$158,3,FALSE)</f>
        <v>Servgene</v>
      </c>
      <c r="J88" s="49" t="str">
        <f>VLOOKUP(G88,'identifiants sorties'!$A$2:$E$158,4,FALSE)</f>
        <v>Servfin</v>
      </c>
      <c r="K88" s="49">
        <f>VLOOKUP(G88,'identifiants sorties'!$A$2:$E$158,5,FALSE)</f>
        <v>0</v>
      </c>
    </row>
    <row r="89" spans="1:11" x14ac:dyDescent="0.25">
      <c r="A89" s="47">
        <v>51210</v>
      </c>
      <c r="B89" s="73" t="str">
        <f>IF(A89&lt;&gt;"",INDEX(BASE!$A$2:$C$1538,MATCH(A89,BASE!$A$2:$A$1538,0),2),"")</f>
        <v>ENV  GRAND FORMAT SANS FENETRE</v>
      </c>
      <c r="C89" s="49">
        <v>50</v>
      </c>
      <c r="D89" s="10">
        <f>VLOOKUP(A89,BASE!$A$4:$F$538,4,FALSE)</f>
        <v>0.08</v>
      </c>
      <c r="E89" s="42">
        <f t="shared" si="1"/>
        <v>4</v>
      </c>
      <c r="F89" s="11">
        <v>41649</v>
      </c>
      <c r="G89" s="49" t="s">
        <v>318</v>
      </c>
      <c r="H89" s="49" t="str">
        <f>VLOOKUP(G89,'identifiants sorties'!$A$2:$E$158,2,FALSE)</f>
        <v>Charuau</v>
      </c>
      <c r="I89" s="49" t="str">
        <f>VLOOKUP(G89,'identifiants sorties'!$A$2:$E$158,3,FALSE)</f>
        <v>Servgene</v>
      </c>
      <c r="J89" s="49" t="str">
        <f>VLOOKUP(G89,'identifiants sorties'!$A$2:$E$158,4,FALSE)</f>
        <v>Servfin</v>
      </c>
      <c r="K89" s="49">
        <f>VLOOKUP(G89,'identifiants sorties'!$A$2:$E$158,5,FALSE)</f>
        <v>0</v>
      </c>
    </row>
    <row r="90" spans="1:11" x14ac:dyDescent="0.25">
      <c r="A90" s="47">
        <v>62106</v>
      </c>
      <c r="B90" s="73" t="str">
        <f>IF(A90&lt;&gt;"",INDEX(BASE!$A$2:$C$1538,MATCH(A90,BASE!$A$2:$A$1538,0),2),"")</f>
        <v xml:space="preserve">ENV DEMI FORMAT 162 X229 </v>
      </c>
      <c r="C90" s="49">
        <v>50</v>
      </c>
      <c r="D90" s="10">
        <f>VLOOKUP(A90,BASE!$A$4:$F$538,4,FALSE)</f>
        <v>7.0000000000000007E-2</v>
      </c>
      <c r="E90" s="42">
        <f t="shared" si="1"/>
        <v>3.5000000000000004</v>
      </c>
      <c r="F90" s="11">
        <v>41649</v>
      </c>
      <c r="G90" s="49" t="s">
        <v>318</v>
      </c>
      <c r="H90" s="49" t="str">
        <f>VLOOKUP(G90,'identifiants sorties'!$A$2:$E$158,2,FALSE)</f>
        <v>Charuau</v>
      </c>
      <c r="I90" s="49" t="str">
        <f>VLOOKUP(G90,'identifiants sorties'!$A$2:$E$158,3,FALSE)</f>
        <v>Servgene</v>
      </c>
      <c r="J90" s="49" t="str">
        <f>VLOOKUP(G90,'identifiants sorties'!$A$2:$E$158,4,FALSE)</f>
        <v>Servfin</v>
      </c>
      <c r="K90" s="49">
        <f>VLOOKUP(G90,'identifiants sorties'!$A$2:$E$158,5,FALSE)</f>
        <v>0</v>
      </c>
    </row>
    <row r="91" spans="1:11" x14ac:dyDescent="0.25">
      <c r="A91" s="47">
        <v>309175</v>
      </c>
      <c r="B91" s="73" t="str">
        <f>IF(A91&lt;&gt;"",INDEX(BASE!$A$2:$C$1538,MATCH(A91,BASE!$A$2:$A$1538,0),2),"")</f>
        <v>A+B LOT 12 BLOCS REPOSIT.76x76   JAUNE</v>
      </c>
      <c r="C91" s="49">
        <v>2</v>
      </c>
      <c r="D91" s="10">
        <f>VLOOKUP(A91,BASE!$A$4:$F$538,4,FALSE)</f>
        <v>0.16</v>
      </c>
      <c r="E91" s="42">
        <f t="shared" si="1"/>
        <v>0.32</v>
      </c>
      <c r="F91" s="11">
        <v>41649</v>
      </c>
      <c r="G91" s="49" t="s">
        <v>318</v>
      </c>
      <c r="H91" s="49" t="str">
        <f>VLOOKUP(G91,'identifiants sorties'!$A$2:$E$158,2,FALSE)</f>
        <v>Charuau</v>
      </c>
      <c r="I91" s="49" t="str">
        <f>VLOOKUP(G91,'identifiants sorties'!$A$2:$E$158,3,FALSE)</f>
        <v>Servgene</v>
      </c>
      <c r="J91" s="49" t="str">
        <f>VLOOKUP(G91,'identifiants sorties'!$A$2:$E$158,4,FALSE)</f>
        <v>Servfin</v>
      </c>
      <c r="K91" s="49">
        <f>VLOOKUP(G91,'identifiants sorties'!$A$2:$E$158,5,FALSE)</f>
        <v>0</v>
      </c>
    </row>
    <row r="92" spans="1:11" x14ac:dyDescent="0.25">
      <c r="A92" s="47">
        <v>309174</v>
      </c>
      <c r="B92" s="73" t="str">
        <f>IF(A92&lt;&gt;"",INDEX(BASE!$A$2:$C$1538,MATCH(A92,BASE!$A$2:$A$1538,0),2),"")</f>
        <v>A+B LOT 12 BLOCS REPOSIT.38x51   JAUNE</v>
      </c>
      <c r="C92" s="49">
        <v>2</v>
      </c>
      <c r="D92" s="10">
        <f>VLOOKUP(A92,BASE!$A$4:$F$538,4,FALSE)</f>
        <v>7.5999999999999998E-2</v>
      </c>
      <c r="E92" s="42">
        <f t="shared" si="1"/>
        <v>0.152</v>
      </c>
      <c r="F92" s="11">
        <v>41649</v>
      </c>
      <c r="G92" s="49" t="s">
        <v>318</v>
      </c>
      <c r="H92" s="49" t="str">
        <f>VLOOKUP(G92,'identifiants sorties'!$A$2:$E$158,2,FALSE)</f>
        <v>Charuau</v>
      </c>
      <c r="I92" s="49" t="str">
        <f>VLOOKUP(G92,'identifiants sorties'!$A$2:$E$158,3,FALSE)</f>
        <v>Servgene</v>
      </c>
      <c r="J92" s="49" t="str">
        <f>VLOOKUP(G92,'identifiants sorties'!$A$2:$E$158,4,FALSE)</f>
        <v>Servfin</v>
      </c>
      <c r="K92" s="49">
        <f>VLOOKUP(G92,'identifiants sorties'!$A$2:$E$158,5,FALSE)</f>
        <v>0</v>
      </c>
    </row>
    <row r="93" spans="1:11" x14ac:dyDescent="0.25">
      <c r="A93" s="47">
        <v>111180</v>
      </c>
      <c r="B93" s="73" t="str">
        <f>IF(A93&lt;&gt;"",INDEX(BASE!$A$2:$C$1538,MATCH(A93,BASE!$A$2:$A$1538,0),2),"")</f>
        <v>PAPERMATE BLEU</v>
      </c>
      <c r="C93" s="49">
        <v>2</v>
      </c>
      <c r="D93" s="10">
        <f>VLOOKUP(A93,BASE!$A$4:$F$538,4,FALSE)</f>
        <v>1.07</v>
      </c>
      <c r="E93" s="42">
        <f t="shared" si="1"/>
        <v>2.14</v>
      </c>
      <c r="F93" s="11">
        <v>41649</v>
      </c>
      <c r="G93" s="49" t="s">
        <v>318</v>
      </c>
      <c r="H93" s="49" t="str">
        <f>VLOOKUP(G93,'identifiants sorties'!$A$2:$E$158,2,FALSE)</f>
        <v>Charuau</v>
      </c>
      <c r="I93" s="49" t="str">
        <f>VLOOKUP(G93,'identifiants sorties'!$A$2:$E$158,3,FALSE)</f>
        <v>Servgene</v>
      </c>
      <c r="J93" s="49" t="str">
        <f>VLOOKUP(G93,'identifiants sorties'!$A$2:$E$158,4,FALSE)</f>
        <v>Servfin</v>
      </c>
      <c r="K93" s="49">
        <f>VLOOKUP(G93,'identifiants sorties'!$A$2:$E$158,5,FALSE)</f>
        <v>0</v>
      </c>
    </row>
    <row r="94" spans="1:11" x14ac:dyDescent="0.25">
      <c r="A94" s="47">
        <v>122601</v>
      </c>
      <c r="B94" s="73" t="str">
        <f>IF(A94&lt;&gt;"",INDEX(BASE!$A$2:$C$1538,MATCH(A94,BASE!$A$2:$A$1538,0),2),"")</f>
        <v>DEVIDOIR ESCARGOT PREMIUM</v>
      </c>
      <c r="C94" s="49">
        <v>1</v>
      </c>
      <c r="D94" s="10">
        <f>VLOOKUP(A94,BASE!$A$4:$F$538,4,FALSE)</f>
        <v>0.35</v>
      </c>
      <c r="E94" s="42">
        <f t="shared" si="1"/>
        <v>0.35</v>
      </c>
      <c r="F94" s="11">
        <v>41649</v>
      </c>
      <c r="G94" s="49" t="s">
        <v>318</v>
      </c>
      <c r="H94" s="49" t="str">
        <f>VLOOKUP(G94,'identifiants sorties'!$A$2:$E$158,2,FALSE)</f>
        <v>Charuau</v>
      </c>
      <c r="I94" s="49" t="str">
        <f>VLOOKUP(G94,'identifiants sorties'!$A$2:$E$158,3,FALSE)</f>
        <v>Servgene</v>
      </c>
      <c r="J94" s="49" t="str">
        <f>VLOOKUP(G94,'identifiants sorties'!$A$2:$E$158,4,FALSE)</f>
        <v>Servfin</v>
      </c>
      <c r="K94" s="49">
        <f>VLOOKUP(G94,'identifiants sorties'!$A$2:$E$158,5,FALSE)</f>
        <v>0</v>
      </c>
    </row>
    <row r="95" spans="1:11" x14ac:dyDescent="0.25">
      <c r="A95" s="47">
        <v>121401</v>
      </c>
      <c r="B95" s="73" t="str">
        <f>IF(A95&lt;&gt;"",INDEX(BASE!$A$2:$C$1538,MATCH(A95,BASE!$A$2:$A$1538,0),2),"")</f>
        <v>RUBAN SCOTCH TRANSP.550 19x33</v>
      </c>
      <c r="C95" s="49">
        <v>1</v>
      </c>
      <c r="D95" s="10">
        <f>VLOOKUP(A95,BASE!$A$4:$F$538,4,FALSE)</f>
        <v>0.82</v>
      </c>
      <c r="E95" s="42">
        <f t="shared" si="1"/>
        <v>0.82</v>
      </c>
      <c r="F95" s="11">
        <v>41649</v>
      </c>
      <c r="G95" s="49" t="s">
        <v>318</v>
      </c>
      <c r="H95" s="49" t="str">
        <f>VLOOKUP(G95,'identifiants sorties'!$A$2:$E$158,2,FALSE)</f>
        <v>Charuau</v>
      </c>
      <c r="I95" s="49" t="str">
        <f>VLOOKUP(G95,'identifiants sorties'!$A$2:$E$158,3,FALSE)</f>
        <v>Servgene</v>
      </c>
      <c r="J95" s="49" t="str">
        <f>VLOOKUP(G95,'identifiants sorties'!$A$2:$E$158,4,FALSE)</f>
        <v>Servfin</v>
      </c>
      <c r="K95" s="49">
        <f>VLOOKUP(G95,'identifiants sorties'!$A$2:$E$158,5,FALSE)</f>
        <v>0</v>
      </c>
    </row>
    <row r="96" spans="1:11" x14ac:dyDescent="0.25">
      <c r="A96" s="47">
        <v>504166</v>
      </c>
      <c r="B96" s="73" t="str">
        <f>IF(A96&lt;&gt;"",INDEX(BASE!$A$2:$C$1538,MATCH(A96,BASE!$A$2:$A$1538,0),2),"")</f>
        <v>CORBEILLE A COURRIER INCOLORE</v>
      </c>
      <c r="C96" s="49">
        <v>4</v>
      </c>
      <c r="D96" s="10">
        <f>VLOOKUP(A96,BASE!$A$4:$F$538,4,FALSE)</f>
        <v>2.57</v>
      </c>
      <c r="E96" s="42">
        <f t="shared" si="1"/>
        <v>10.28</v>
      </c>
      <c r="F96" s="11">
        <v>41649</v>
      </c>
      <c r="G96" s="49" t="s">
        <v>318</v>
      </c>
      <c r="H96" s="49" t="str">
        <f>VLOOKUP(G96,'identifiants sorties'!$A$2:$E$158,2,FALSE)</f>
        <v>Charuau</v>
      </c>
      <c r="I96" s="49" t="str">
        <f>VLOOKUP(G96,'identifiants sorties'!$A$2:$E$158,3,FALSE)</f>
        <v>Servgene</v>
      </c>
      <c r="J96" s="49" t="str">
        <f>VLOOKUP(G96,'identifiants sorties'!$A$2:$E$158,4,FALSE)</f>
        <v>Servfin</v>
      </c>
      <c r="K96" s="49">
        <f>VLOOKUP(G96,'identifiants sorties'!$A$2:$E$158,5,FALSE)</f>
        <v>0</v>
      </c>
    </row>
    <row r="97" spans="1:11" x14ac:dyDescent="0.25">
      <c r="A97" s="47">
        <v>208564</v>
      </c>
      <c r="B97" s="73" t="str">
        <f>IF(A97&lt;&gt;"",INDEX(BASE!$A$2:$C$1538,MATCH(A97,BASE!$A$2:$A$1538,0),2),"")</f>
        <v>CLASSEUR POLYPRO 4 ANN.30mm VERT DUR</v>
      </c>
      <c r="C97" s="49">
        <v>1</v>
      </c>
      <c r="D97" s="10">
        <f>VLOOKUP(A97,BASE!$A$4:$F$538,4,FALSE)</f>
        <v>0.78</v>
      </c>
      <c r="E97" s="42">
        <f t="shared" si="1"/>
        <v>0.78</v>
      </c>
      <c r="F97" s="11">
        <v>41649</v>
      </c>
      <c r="G97" s="49" t="s">
        <v>318</v>
      </c>
      <c r="H97" s="49" t="str">
        <f>VLOOKUP(G97,'identifiants sorties'!$A$2:$E$158,2,FALSE)</f>
        <v>Charuau</v>
      </c>
      <c r="I97" s="49" t="str">
        <f>VLOOKUP(G97,'identifiants sorties'!$A$2:$E$158,3,FALSE)</f>
        <v>Servgene</v>
      </c>
      <c r="J97" s="49" t="str">
        <f>VLOOKUP(G97,'identifiants sorties'!$A$2:$E$158,4,FALSE)</f>
        <v>Servfin</v>
      </c>
      <c r="K97" s="49">
        <f>VLOOKUP(G97,'identifiants sorties'!$A$2:$E$158,5,FALSE)</f>
        <v>0</v>
      </c>
    </row>
    <row r="98" spans="1:11" x14ac:dyDescent="0.25">
      <c r="A98" s="47">
        <v>208561</v>
      </c>
      <c r="B98" s="73" t="str">
        <f>IF(A98&lt;&gt;"",INDEX(BASE!$A$2:$C$1538,MATCH(A98,BASE!$A$2:$A$1538,0),2),"")</f>
        <v>CLASSEUR POLYPRO 4 ANN.30mm BLEU DUR</v>
      </c>
      <c r="C98" s="49">
        <v>1</v>
      </c>
      <c r="D98" s="10">
        <f>VLOOKUP(A98,BASE!$A$4:$F$538,4,FALSE)</f>
        <v>0.78</v>
      </c>
      <c r="E98" s="42">
        <f t="shared" si="1"/>
        <v>0.78</v>
      </c>
      <c r="F98" s="11">
        <v>41649</v>
      </c>
      <c r="G98" s="49" t="s">
        <v>318</v>
      </c>
      <c r="H98" s="49" t="str">
        <f>VLOOKUP(G98,'identifiants sorties'!$A$2:$E$158,2,FALSE)</f>
        <v>Charuau</v>
      </c>
      <c r="I98" s="49" t="str">
        <f>VLOOKUP(G98,'identifiants sorties'!$A$2:$E$158,3,FALSE)</f>
        <v>Servgene</v>
      </c>
      <c r="J98" s="49" t="str">
        <f>VLOOKUP(G98,'identifiants sorties'!$A$2:$E$158,4,FALSE)</f>
        <v>Servfin</v>
      </c>
      <c r="K98" s="49">
        <f>VLOOKUP(G98,'identifiants sorties'!$A$2:$E$158,5,FALSE)</f>
        <v>0</v>
      </c>
    </row>
    <row r="99" spans="1:11" x14ac:dyDescent="0.25">
      <c r="A99" s="47">
        <v>311521</v>
      </c>
      <c r="B99" s="73" t="str">
        <f>IF(A99&lt;&gt;"",INDEX(BASE!$A$2:$C$1538,MATCH(A99,BASE!$A$2:$A$1538,0),2),"")</f>
        <v>CAHIER SPIRALE 17x22 100P 5x5    R. 62.402</v>
      </c>
      <c r="C99" s="49">
        <v>1</v>
      </c>
      <c r="D99" s="10">
        <f>VLOOKUP(A99,BASE!$A$4:$F$538,4,FALSE)</f>
        <v>0.65</v>
      </c>
      <c r="E99" s="42">
        <f t="shared" si="1"/>
        <v>0.65</v>
      </c>
      <c r="F99" s="11">
        <v>41649</v>
      </c>
      <c r="G99" s="49" t="s">
        <v>318</v>
      </c>
      <c r="H99" s="49" t="str">
        <f>VLOOKUP(G99,'identifiants sorties'!$A$2:$E$158,2,FALSE)</f>
        <v>Charuau</v>
      </c>
      <c r="I99" s="49" t="str">
        <f>VLOOKUP(G99,'identifiants sorties'!$A$2:$E$158,3,FALSE)</f>
        <v>Servgene</v>
      </c>
      <c r="J99" s="49" t="str">
        <f>VLOOKUP(G99,'identifiants sorties'!$A$2:$E$158,4,FALSE)</f>
        <v>Servfin</v>
      </c>
      <c r="K99" s="49">
        <f>VLOOKUP(G99,'identifiants sorties'!$A$2:$E$158,5,FALSE)</f>
        <v>0</v>
      </c>
    </row>
    <row r="100" spans="1:11" x14ac:dyDescent="0.25">
      <c r="A100" s="47">
        <v>42500</v>
      </c>
      <c r="B100" s="73" t="str">
        <f>IF(A100&lt;&gt;"",INDEX(BASE!$A$2:$C$1538,MATCH(A100,BASE!$A$2:$A$1538,0),2),"")</f>
        <v>ROULEAU ECO</v>
      </c>
      <c r="C100" s="49">
        <v>2</v>
      </c>
      <c r="D100" s="10">
        <f>VLOOKUP(A100,BASE!$A$4:$F$538,4,FALSE)</f>
        <v>3</v>
      </c>
      <c r="E100" s="42">
        <f t="shared" si="1"/>
        <v>6</v>
      </c>
      <c r="F100" s="11">
        <v>41649</v>
      </c>
      <c r="G100" s="49" t="s">
        <v>315</v>
      </c>
      <c r="H100" s="49" t="str">
        <f>VLOOKUP(G100,'identifiants sorties'!$A$2:$E$158,2,FALSE)</f>
        <v>Carlier</v>
      </c>
      <c r="I100" s="49" t="str">
        <f>VLOOKUP(G100,'identifiants sorties'!$A$2:$E$158,3,FALSE)</f>
        <v>Servgene</v>
      </c>
      <c r="J100" s="49" t="str">
        <f>VLOOKUP(G100,'identifiants sorties'!$A$2:$E$158,4,FALSE)</f>
        <v xml:space="preserve">Entretien </v>
      </c>
      <c r="K100" s="49" t="str">
        <f>VLOOKUP(G100,'identifiants sorties'!$A$2:$E$158,5,FALSE)</f>
        <v>Admin</v>
      </c>
    </row>
    <row r="101" spans="1:11" x14ac:dyDescent="0.25">
      <c r="A101" s="47">
        <v>42500</v>
      </c>
      <c r="B101" s="73" t="str">
        <f>IF(A101&lt;&gt;"",INDEX(BASE!$A$2:$C$1538,MATCH(A101,BASE!$A$2:$A$1538,0),2),"")</f>
        <v>ROULEAU ECO</v>
      </c>
      <c r="C101" s="49">
        <v>3</v>
      </c>
      <c r="D101" s="10">
        <f>VLOOKUP(A101,BASE!$A$4:$F$538,4,FALSE)</f>
        <v>3</v>
      </c>
      <c r="E101" s="42">
        <f t="shared" si="1"/>
        <v>9</v>
      </c>
      <c r="F101" s="11">
        <v>41649</v>
      </c>
      <c r="G101" s="49" t="s">
        <v>421</v>
      </c>
      <c r="H101" s="49" t="str">
        <f>VLOOKUP(G101,'identifiants sorties'!$A$2:$E$158,2,FALSE)</f>
        <v>Hurel</v>
      </c>
      <c r="I101" s="49" t="str">
        <f>VLOOKUP(G101,'identifiants sorties'!$A$2:$E$158,3,FALSE)</f>
        <v>Servgene</v>
      </c>
      <c r="J101" s="49" t="str">
        <f>VLOOKUP(G101,'identifiants sorties'!$A$2:$E$158,4,FALSE)</f>
        <v xml:space="preserve">Entretien </v>
      </c>
      <c r="K101" s="49" t="str">
        <f>VLOOKUP(G101,'identifiants sorties'!$A$2:$E$158,5,FALSE)</f>
        <v>2 éme Bat C</v>
      </c>
    </row>
    <row r="102" spans="1:11" x14ac:dyDescent="0.25">
      <c r="A102" s="47">
        <v>204116</v>
      </c>
      <c r="B102" s="73" t="str">
        <f>IF(A102&lt;&gt;"",INDEX(BASE!$A$2:$C$1538,MATCH(A102,BASE!$A$2:$A$1538,0),2),"")</f>
        <v>A+B LOT 50 BTES ARCHIVE DOS 15   BLANC</v>
      </c>
      <c r="C102" s="49">
        <v>6</v>
      </c>
      <c r="D102" s="10">
        <f>VLOOKUP(A102,BASE!$A$4:$F$538,4,FALSE)</f>
        <v>0.56000000000000005</v>
      </c>
      <c r="E102" s="42">
        <f t="shared" si="1"/>
        <v>3.3600000000000003</v>
      </c>
      <c r="F102" s="11">
        <v>41649</v>
      </c>
      <c r="G102" s="49" t="s">
        <v>236</v>
      </c>
      <c r="H102" s="49" t="str">
        <f>VLOOKUP(G102,'identifiants sorties'!$A$2:$E$158,2,FALSE)</f>
        <v>Gueroui</v>
      </c>
      <c r="I102" s="49" t="str">
        <f>VLOOKUP(G102,'identifiants sorties'!$A$2:$E$158,3,FALSE)</f>
        <v>Deptecl</v>
      </c>
      <c r="J102" s="49" t="str">
        <f>VLOOKUP(G102,'identifiants sorties'!$A$2:$E$158,4,FALSE)</f>
        <v>Sc/Matiére</v>
      </c>
      <c r="K102" s="49" t="str">
        <f>VLOOKUP(G102,'identifiants sorties'!$A$2:$E$158,5,FALSE)</f>
        <v>Chimie</v>
      </c>
    </row>
    <row r="103" spans="1:11" x14ac:dyDescent="0.25">
      <c r="A103" s="47">
        <v>204115</v>
      </c>
      <c r="B103" s="73" t="str">
        <f>IF(A103&lt;&gt;"",INDEX(BASE!$A$2:$C$1538,MATCH(A103,BASE!$A$2:$A$1538,0),2),"")</f>
        <v>A+B LOT 50 BTES ARCHIVE DOS 10   BLANC</v>
      </c>
      <c r="C103" s="49">
        <v>2</v>
      </c>
      <c r="D103" s="10">
        <f>VLOOKUP(A103,BASE!$A$4:$F$538,4,FALSE)</f>
        <v>0.44</v>
      </c>
      <c r="E103" s="42">
        <f t="shared" si="1"/>
        <v>0.88</v>
      </c>
      <c r="F103" s="11">
        <v>41649</v>
      </c>
      <c r="G103" s="49" t="s">
        <v>236</v>
      </c>
      <c r="H103" s="49" t="str">
        <f>VLOOKUP(G103,'identifiants sorties'!$A$2:$E$158,2,FALSE)</f>
        <v>Gueroui</v>
      </c>
      <c r="I103" s="49" t="str">
        <f>VLOOKUP(G103,'identifiants sorties'!$A$2:$E$158,3,FALSE)</f>
        <v>Deptecl</v>
      </c>
      <c r="J103" s="49" t="str">
        <f>VLOOKUP(G103,'identifiants sorties'!$A$2:$E$158,4,FALSE)</f>
        <v>Sc/Matiére</v>
      </c>
      <c r="K103" s="49" t="str">
        <f>VLOOKUP(G103,'identifiants sorties'!$A$2:$E$158,5,FALSE)</f>
        <v>Chimie</v>
      </c>
    </row>
    <row r="104" spans="1:11" x14ac:dyDescent="0.25">
      <c r="A104" s="47">
        <v>51210</v>
      </c>
      <c r="B104" s="73" t="str">
        <f>IF(A104&lt;&gt;"",INDEX(BASE!$A$2:$C$1538,MATCH(A104,BASE!$A$2:$A$1538,0),2),"")</f>
        <v>ENV  GRAND FORMAT SANS FENETRE</v>
      </c>
      <c r="C104" s="49">
        <v>50</v>
      </c>
      <c r="D104" s="10">
        <f>VLOOKUP(A104,BASE!$A$4:$F$538,4,FALSE)</f>
        <v>0.08</v>
      </c>
      <c r="E104" s="42">
        <f t="shared" si="1"/>
        <v>4</v>
      </c>
      <c r="F104" s="11">
        <v>41653</v>
      </c>
      <c r="G104" s="49" t="s">
        <v>412</v>
      </c>
      <c r="H104" s="49" t="str">
        <f>VLOOKUP(G104,'identifiants sorties'!$A$2:$E$158,2,FALSE)</f>
        <v>Herchuelz</v>
      </c>
      <c r="I104" s="49" t="str">
        <f>VLOOKUP(G104,'identifiants sorties'!$A$2:$E$158,3,FALSE)</f>
        <v>Dirgen</v>
      </c>
      <c r="J104" s="49" t="str">
        <f>VLOOKUP(G104,'identifiants sorties'!$A$2:$E$158,4,FALSE)</f>
        <v>Fonct</v>
      </c>
      <c r="K104" s="49">
        <f>VLOOKUP(G104,'identifiants sorties'!$A$2:$E$158,5,FALSE)</f>
        <v>0</v>
      </c>
    </row>
    <row r="105" spans="1:11" x14ac:dyDescent="0.25">
      <c r="A105" s="47">
        <v>206401</v>
      </c>
      <c r="B105" s="73" t="str">
        <f>IF(A105&lt;&gt;"",INDEX(BASE!$A$2:$C$1538,MATCH(A105,BASE!$A$2:$A$1538,0),2),"")</f>
        <v>A+B CLASSEUR LEVIER 8cm BLEU     FONCE</v>
      </c>
      <c r="C105" s="49">
        <v>1</v>
      </c>
      <c r="D105" s="10">
        <f>VLOOKUP(A105,BASE!$A$4:$F$538,4,FALSE)</f>
        <v>1.0900000000000001</v>
      </c>
      <c r="E105" s="42">
        <f t="shared" si="1"/>
        <v>1.0900000000000001</v>
      </c>
      <c r="F105" s="11">
        <v>41653</v>
      </c>
      <c r="G105" s="49" t="s">
        <v>247</v>
      </c>
      <c r="H105" s="49" t="str">
        <f>VLOOKUP(G105,'identifiants sorties'!$A$2:$E$158,2,FALSE)</f>
        <v>Yvoz</v>
      </c>
      <c r="I105" s="49" t="str">
        <f>VLOOKUP(G105,'identifiants sorties'!$A$2:$E$158,3,FALSE)</f>
        <v>Deptecl</v>
      </c>
      <c r="J105" s="49" t="str">
        <f>VLOOKUP(G105,'identifiants sorties'!$A$2:$E$158,4,FALSE)</f>
        <v>Lagis</v>
      </c>
      <c r="K105" s="49">
        <f>VLOOKUP(G105,'identifiants sorties'!$A$2:$E$158,5,FALSE)</f>
        <v>0</v>
      </c>
    </row>
    <row r="106" spans="1:11" x14ac:dyDescent="0.25">
      <c r="A106" s="47">
        <v>206418</v>
      </c>
      <c r="B106" s="73" t="str">
        <f>IF(A106&lt;&gt;"",INDEX(BASE!$A$2:$C$1538,MATCH(A106,BASE!$A$2:$A$1538,0),2),"")</f>
        <v>A+B CLASSEUR LEVIER 8cm NOIR</v>
      </c>
      <c r="C106" s="49">
        <v>1</v>
      </c>
      <c r="D106" s="10">
        <f>VLOOKUP(A106,BASE!$A$4:$F$538,4,FALSE)</f>
        <v>1.0900000000000001</v>
      </c>
      <c r="E106" s="42">
        <f t="shared" si="1"/>
        <v>1.0900000000000001</v>
      </c>
      <c r="F106" s="11">
        <v>41653</v>
      </c>
      <c r="G106" s="49" t="s">
        <v>247</v>
      </c>
      <c r="H106" s="49" t="str">
        <f>VLOOKUP(G106,'identifiants sorties'!$A$2:$E$158,2,FALSE)</f>
        <v>Yvoz</v>
      </c>
      <c r="I106" s="49" t="str">
        <f>VLOOKUP(G106,'identifiants sorties'!$A$2:$E$158,3,FALSE)</f>
        <v>Deptecl</v>
      </c>
      <c r="J106" s="49" t="str">
        <f>VLOOKUP(G106,'identifiants sorties'!$A$2:$E$158,4,FALSE)</f>
        <v>Lagis</v>
      </c>
      <c r="K106" s="49">
        <f>VLOOKUP(G106,'identifiants sorties'!$A$2:$E$158,5,FALSE)</f>
        <v>0</v>
      </c>
    </row>
    <row r="107" spans="1:11" x14ac:dyDescent="0.25">
      <c r="A107" s="47">
        <v>120483</v>
      </c>
      <c r="B107" s="73" t="str">
        <f>IF(A107&lt;&gt;"",INDEX(BASE!$A$2:$C$1538,MATCH(A107,BASE!$A$2:$A$1538,0),2),"")</f>
        <v>FEUTRE VELLEDA 1741 ROUGE PTE    OGIVE MOYENNE</v>
      </c>
      <c r="C107" s="49">
        <v>3</v>
      </c>
      <c r="D107" s="10">
        <f>VLOOKUP(A107,BASE!$A$4:$F$538,4,FALSE)</f>
        <v>0.85</v>
      </c>
      <c r="E107" s="42">
        <f t="shared" si="1"/>
        <v>2.5499999999999998</v>
      </c>
      <c r="F107" s="11">
        <v>41653</v>
      </c>
      <c r="G107" s="49" t="s">
        <v>247</v>
      </c>
      <c r="H107" s="49" t="str">
        <f>VLOOKUP(G107,'identifiants sorties'!$A$2:$E$158,2,FALSE)</f>
        <v>Yvoz</v>
      </c>
      <c r="I107" s="49" t="str">
        <f>VLOOKUP(G107,'identifiants sorties'!$A$2:$E$158,3,FALSE)</f>
        <v>Deptecl</v>
      </c>
      <c r="J107" s="49" t="str">
        <f>VLOOKUP(G107,'identifiants sorties'!$A$2:$E$158,4,FALSE)</f>
        <v>Lagis</v>
      </c>
      <c r="K107" s="49">
        <f>VLOOKUP(G107,'identifiants sorties'!$A$2:$E$158,5,FALSE)</f>
        <v>0</v>
      </c>
    </row>
    <row r="108" spans="1:11" x14ac:dyDescent="0.25">
      <c r="A108" s="47">
        <v>120482</v>
      </c>
      <c r="B108" s="73" t="str">
        <f>IF(A108&lt;&gt;"",INDEX(BASE!$A$2:$C$1538,MATCH(A108,BASE!$A$2:$A$1538,0),2),"")</f>
        <v>FEUTRE VELLEDA 1741 NOIR PTE     OGIVE MOYENNE</v>
      </c>
      <c r="C108" s="49">
        <v>3</v>
      </c>
      <c r="D108" s="10">
        <f>VLOOKUP(A108,BASE!$A$4:$F$538,4,FALSE)</f>
        <v>0.85</v>
      </c>
      <c r="E108" s="42">
        <f t="shared" si="1"/>
        <v>2.5499999999999998</v>
      </c>
      <c r="F108" s="11">
        <v>41653</v>
      </c>
      <c r="G108" s="49" t="s">
        <v>247</v>
      </c>
      <c r="H108" s="49" t="str">
        <f>VLOOKUP(G108,'identifiants sorties'!$A$2:$E$158,2,FALSE)</f>
        <v>Yvoz</v>
      </c>
      <c r="I108" s="49" t="str">
        <f>VLOOKUP(G108,'identifiants sorties'!$A$2:$E$158,3,FALSE)</f>
        <v>Deptecl</v>
      </c>
      <c r="J108" s="49" t="str">
        <f>VLOOKUP(G108,'identifiants sorties'!$A$2:$E$158,4,FALSE)</f>
        <v>Lagis</v>
      </c>
      <c r="K108" s="49">
        <f>VLOOKUP(G108,'identifiants sorties'!$A$2:$E$158,5,FALSE)</f>
        <v>0</v>
      </c>
    </row>
    <row r="109" spans="1:11" x14ac:dyDescent="0.25">
      <c r="A109" s="47">
        <v>120481</v>
      </c>
      <c r="B109" s="73" t="str">
        <f>IF(A109&lt;&gt;"",INDEX(BASE!$A$2:$C$1538,MATCH(A109,BASE!$A$2:$A$1538,0),2),"")</f>
        <v>FEUTRE VELLEDA 1741 BLEU PTE     OGIVE MOYENNE</v>
      </c>
      <c r="C109" s="49">
        <v>3</v>
      </c>
      <c r="D109" s="10">
        <f>VLOOKUP(A109,BASE!$A$4:$F$538,4,FALSE)</f>
        <v>0.85</v>
      </c>
      <c r="E109" s="42">
        <f t="shared" si="1"/>
        <v>2.5499999999999998</v>
      </c>
      <c r="F109" s="11">
        <v>41653</v>
      </c>
      <c r="G109" s="49" t="s">
        <v>247</v>
      </c>
      <c r="H109" s="49" t="str">
        <f>VLOOKUP(G109,'identifiants sorties'!$A$2:$E$158,2,FALSE)</f>
        <v>Yvoz</v>
      </c>
      <c r="I109" s="49" t="str">
        <f>VLOOKUP(G109,'identifiants sorties'!$A$2:$E$158,3,FALSE)</f>
        <v>Deptecl</v>
      </c>
      <c r="J109" s="49" t="str">
        <f>VLOOKUP(G109,'identifiants sorties'!$A$2:$E$158,4,FALSE)</f>
        <v>Lagis</v>
      </c>
      <c r="K109" s="49">
        <f>VLOOKUP(G109,'identifiants sorties'!$A$2:$E$158,5,FALSE)</f>
        <v>0</v>
      </c>
    </row>
    <row r="110" spans="1:11" x14ac:dyDescent="0.25">
      <c r="A110" s="47">
        <v>311531</v>
      </c>
      <c r="B110" s="73" t="str">
        <f>IF(A110&lt;&gt;"",INDEX(BASE!$A$2:$C$1538,MATCH(A110,BASE!$A$2:$A$1538,0),2),"")</f>
        <v>CAHIER SPIRALE210x297 100P 5x5   REF.7552</v>
      </c>
      <c r="C110" s="49">
        <v>5</v>
      </c>
      <c r="D110" s="10">
        <f>VLOOKUP(A110,BASE!$A$4:$F$538,4,FALSE)</f>
        <v>1.05</v>
      </c>
      <c r="E110" s="42">
        <f t="shared" si="1"/>
        <v>5.25</v>
      </c>
      <c r="F110" s="11">
        <v>41653</v>
      </c>
      <c r="G110" s="49" t="s">
        <v>247</v>
      </c>
      <c r="H110" s="49" t="str">
        <f>VLOOKUP(G110,'identifiants sorties'!$A$2:$E$158,2,FALSE)</f>
        <v>Yvoz</v>
      </c>
      <c r="I110" s="49" t="str">
        <f>VLOOKUP(G110,'identifiants sorties'!$A$2:$E$158,3,FALSE)</f>
        <v>Deptecl</v>
      </c>
      <c r="J110" s="49" t="str">
        <f>VLOOKUP(G110,'identifiants sorties'!$A$2:$E$158,4,FALSE)</f>
        <v>Lagis</v>
      </c>
      <c r="K110" s="49">
        <f>VLOOKUP(G110,'identifiants sorties'!$A$2:$E$158,5,FALSE)</f>
        <v>0</v>
      </c>
    </row>
    <row r="111" spans="1:11" x14ac:dyDescent="0.25">
      <c r="A111" s="47">
        <v>120481</v>
      </c>
      <c r="B111" s="73" t="str">
        <f>IF(A111&lt;&gt;"",INDEX(BASE!$A$2:$C$1538,MATCH(A111,BASE!$A$2:$A$1538,0),2),"")</f>
        <v>FEUTRE VELLEDA 1741 BLEU PTE     OGIVE MOYENNE</v>
      </c>
      <c r="C111" s="49">
        <v>1</v>
      </c>
      <c r="D111" s="10">
        <f>VLOOKUP(A111,BASE!$A$4:$F$538,4,FALSE)</f>
        <v>0.85</v>
      </c>
      <c r="E111" s="42">
        <f t="shared" si="1"/>
        <v>0.85</v>
      </c>
      <c r="F111" s="11">
        <v>41653</v>
      </c>
      <c r="G111" s="49" t="s">
        <v>593</v>
      </c>
      <c r="H111" s="49" t="str">
        <f>VLOOKUP(G111,'identifiants sorties'!$A$2:$E$158,2,FALSE)</f>
        <v>Lepicart</v>
      </c>
      <c r="I111" s="49" t="str">
        <f>VLOOKUP(G111,'identifiants sorties'!$A$2:$E$158,3,FALSE)</f>
        <v>Deptecl</v>
      </c>
      <c r="J111" s="49" t="str">
        <f>VLOOKUP(G111,'identifiants sorties'!$A$2:$E$158,4,FALSE)</f>
        <v>Sc/Matiére</v>
      </c>
      <c r="K111" s="49" t="str">
        <f>VLOOKUP(G111,'identifiants sorties'!$A$2:$E$158,5,FALSE)</f>
        <v>Méca</v>
      </c>
    </row>
    <row r="112" spans="1:11" x14ac:dyDescent="0.25">
      <c r="A112" s="47">
        <v>120482</v>
      </c>
      <c r="B112" s="73" t="str">
        <f>IF(A112&lt;&gt;"",INDEX(BASE!$A$2:$C$1538,MATCH(A112,BASE!$A$2:$A$1538,0),2),"")</f>
        <v>FEUTRE VELLEDA 1741 NOIR PTE     OGIVE MOYENNE</v>
      </c>
      <c r="C112" s="49">
        <v>1</v>
      </c>
      <c r="D112" s="10">
        <f>VLOOKUP(A112,BASE!$A$4:$F$538,4,FALSE)</f>
        <v>0.85</v>
      </c>
      <c r="E112" s="42">
        <f t="shared" si="1"/>
        <v>0.85</v>
      </c>
      <c r="F112" s="11">
        <v>41653</v>
      </c>
      <c r="G112" s="49" t="s">
        <v>593</v>
      </c>
      <c r="H112" s="49" t="str">
        <f>VLOOKUP(G112,'identifiants sorties'!$A$2:$E$158,2,FALSE)</f>
        <v>Lepicart</v>
      </c>
      <c r="I112" s="49" t="str">
        <f>VLOOKUP(G112,'identifiants sorties'!$A$2:$E$158,3,FALSE)</f>
        <v>Deptecl</v>
      </c>
      <c r="J112" s="49" t="str">
        <f>VLOOKUP(G112,'identifiants sorties'!$A$2:$E$158,4,FALSE)</f>
        <v>Sc/Matiére</v>
      </c>
      <c r="K112" s="49" t="str">
        <f>VLOOKUP(G112,'identifiants sorties'!$A$2:$E$158,5,FALSE)</f>
        <v>Méca</v>
      </c>
    </row>
    <row r="113" spans="1:11" x14ac:dyDescent="0.25">
      <c r="A113" s="47">
        <v>120483</v>
      </c>
      <c r="B113" s="73" t="str">
        <f>IF(A113&lt;&gt;"",INDEX(BASE!$A$2:$C$1538,MATCH(A113,BASE!$A$2:$A$1538,0),2),"")</f>
        <v>FEUTRE VELLEDA 1741 ROUGE PTE    OGIVE MOYENNE</v>
      </c>
      <c r="C113" s="49">
        <v>1</v>
      </c>
      <c r="D113" s="10">
        <f>VLOOKUP(A113,BASE!$A$4:$F$538,4,FALSE)</f>
        <v>0.85</v>
      </c>
      <c r="E113" s="42">
        <f t="shared" ref="E113:E176" si="2">IF(C113="","",C113*D113)</f>
        <v>0.85</v>
      </c>
      <c r="F113" s="11">
        <v>41653</v>
      </c>
      <c r="G113" s="49" t="s">
        <v>593</v>
      </c>
      <c r="H113" s="49" t="str">
        <f>VLOOKUP(G113,'identifiants sorties'!$A$2:$E$158,2,FALSE)</f>
        <v>Lepicart</v>
      </c>
      <c r="I113" s="49" t="str">
        <f>VLOOKUP(G113,'identifiants sorties'!$A$2:$E$158,3,FALSE)</f>
        <v>Deptecl</v>
      </c>
      <c r="J113" s="49" t="str">
        <f>VLOOKUP(G113,'identifiants sorties'!$A$2:$E$158,4,FALSE)</f>
        <v>Sc/Matiére</v>
      </c>
      <c r="K113" s="49" t="str">
        <f>VLOOKUP(G113,'identifiants sorties'!$A$2:$E$158,5,FALSE)</f>
        <v>Méca</v>
      </c>
    </row>
    <row r="114" spans="1:11" x14ac:dyDescent="0.25">
      <c r="A114" s="47">
        <v>120484</v>
      </c>
      <c r="B114" s="73" t="str">
        <f>IF(A114&lt;&gt;"",INDEX(BASE!$A$2:$C$1538,MATCH(A114,BASE!$A$2:$A$1538,0),2),"")</f>
        <v>FEUTRE VELLEDA 1741 VERT PTE     OGIVE MOYENNE</v>
      </c>
      <c r="C114" s="49">
        <v>1</v>
      </c>
      <c r="D114" s="10">
        <f>VLOOKUP(A114,BASE!$A$4:$F$538,4,FALSE)</f>
        <v>0.85</v>
      </c>
      <c r="E114" s="42">
        <f t="shared" si="2"/>
        <v>0.85</v>
      </c>
      <c r="F114" s="11">
        <v>41653</v>
      </c>
      <c r="G114" s="49" t="s">
        <v>593</v>
      </c>
      <c r="H114" s="49" t="str">
        <f>VLOOKUP(G114,'identifiants sorties'!$A$2:$E$158,2,FALSE)</f>
        <v>Lepicart</v>
      </c>
      <c r="I114" s="49" t="str">
        <f>VLOOKUP(G114,'identifiants sorties'!$A$2:$E$158,3,FALSE)</f>
        <v>Deptecl</v>
      </c>
      <c r="J114" s="49" t="str">
        <f>VLOOKUP(G114,'identifiants sorties'!$A$2:$E$158,4,FALSE)</f>
        <v>Sc/Matiére</v>
      </c>
      <c r="K114" s="49" t="str">
        <f>VLOOKUP(G114,'identifiants sorties'!$A$2:$E$158,5,FALSE)</f>
        <v>Méca</v>
      </c>
    </row>
    <row r="115" spans="1:11" x14ac:dyDescent="0.25">
      <c r="A115" s="47">
        <v>51210</v>
      </c>
      <c r="B115" s="73" t="str">
        <f>IF(A115&lt;&gt;"",INDEX(BASE!$A$2:$C$1538,MATCH(A115,BASE!$A$2:$A$1538,0),2),"")</f>
        <v>ENV  GRAND FORMAT SANS FENETRE</v>
      </c>
      <c r="C115" s="49">
        <v>50</v>
      </c>
      <c r="D115" s="10">
        <f>VLOOKUP(A115,BASE!$A$4:$F$538,4,FALSE)</f>
        <v>0.08</v>
      </c>
      <c r="E115" s="42">
        <f t="shared" si="2"/>
        <v>4</v>
      </c>
      <c r="F115" s="11">
        <v>41655</v>
      </c>
      <c r="G115" s="49" t="s">
        <v>251</v>
      </c>
      <c r="H115" s="49" t="str">
        <f>VLOOKUP(G115,'identifiants sorties'!$A$2:$E$158,2,FALSE)</f>
        <v>Wauters</v>
      </c>
      <c r="I115" s="49" t="str">
        <f>VLOOKUP(G115,'identifiants sorties'!$A$2:$E$158,3,FALSE)</f>
        <v>Etudes-DF</v>
      </c>
      <c r="J115" s="49" t="str">
        <f>VLOOKUP(G115,'identifiants sorties'!$A$2:$E$158,4,FALSE)</f>
        <v>Fonctetudes</v>
      </c>
      <c r="K115" s="49">
        <f>VLOOKUP(G115,'identifiants sorties'!$A$2:$E$158,5,FALSE)</f>
        <v>0</v>
      </c>
    </row>
    <row r="116" spans="1:11" x14ac:dyDescent="0.25">
      <c r="A116" s="47">
        <v>62106</v>
      </c>
      <c r="B116" s="73" t="str">
        <f>IF(A116&lt;&gt;"",INDEX(BASE!$A$2:$C$1538,MATCH(A116,BASE!$A$2:$A$1538,0),2),"")</f>
        <v xml:space="preserve">ENV DEMI FORMAT 162 X229 </v>
      </c>
      <c r="C116" s="49">
        <v>50</v>
      </c>
      <c r="D116" s="10">
        <f>VLOOKUP(A116,BASE!$A$4:$F$538,4,FALSE)</f>
        <v>7.0000000000000007E-2</v>
      </c>
      <c r="E116" s="42">
        <f t="shared" si="2"/>
        <v>3.5000000000000004</v>
      </c>
      <c r="F116" s="11">
        <v>41655</v>
      </c>
      <c r="G116" s="49" t="s">
        <v>251</v>
      </c>
      <c r="H116" s="49" t="str">
        <f>VLOOKUP(G116,'identifiants sorties'!$A$2:$E$158,2,FALSE)</f>
        <v>Wauters</v>
      </c>
      <c r="I116" s="49" t="str">
        <f>VLOOKUP(G116,'identifiants sorties'!$A$2:$E$158,3,FALSE)</f>
        <v>Etudes-DF</v>
      </c>
      <c r="J116" s="49" t="str">
        <f>VLOOKUP(G116,'identifiants sorties'!$A$2:$E$158,4,FALSE)</f>
        <v>Fonctetudes</v>
      </c>
      <c r="K116" s="49">
        <f>VLOOKUP(G116,'identifiants sorties'!$A$2:$E$158,5,FALSE)</f>
        <v>0</v>
      </c>
    </row>
    <row r="117" spans="1:11" x14ac:dyDescent="0.25">
      <c r="A117" s="47">
        <v>107505</v>
      </c>
      <c r="B117" s="73" t="str">
        <f>IF(A117&lt;&gt;"",INDEX(BASE!$A$2:$C$1538,MATCH(A117,BASE!$A$2:$A$1538,0),2),"")</f>
        <v>MINI POCKET MOUSE TIPP-EX 6mm</v>
      </c>
      <c r="C117" s="49">
        <v>3</v>
      </c>
      <c r="D117" s="10">
        <f>VLOOKUP(A117,BASE!$A$4:$F$538,4,FALSE)</f>
        <v>1.1599999999999999</v>
      </c>
      <c r="E117" s="42">
        <f t="shared" si="2"/>
        <v>3.4799999999999995</v>
      </c>
      <c r="F117" s="11">
        <v>41655</v>
      </c>
      <c r="G117" s="49" t="s">
        <v>251</v>
      </c>
      <c r="H117" s="49" t="str">
        <f>VLOOKUP(G117,'identifiants sorties'!$A$2:$E$158,2,FALSE)</f>
        <v>Wauters</v>
      </c>
      <c r="I117" s="49" t="str">
        <f>VLOOKUP(G117,'identifiants sorties'!$A$2:$E$158,3,FALSE)</f>
        <v>Etudes-DF</v>
      </c>
      <c r="J117" s="49" t="str">
        <f>VLOOKUP(G117,'identifiants sorties'!$A$2:$E$158,4,FALSE)</f>
        <v>Fonctetudes</v>
      </c>
      <c r="K117" s="49">
        <f>VLOOKUP(G117,'identifiants sorties'!$A$2:$E$158,5,FALSE)</f>
        <v>0</v>
      </c>
    </row>
    <row r="118" spans="1:11" x14ac:dyDescent="0.25">
      <c r="A118" s="47">
        <v>111180</v>
      </c>
      <c r="B118" s="73" t="str">
        <f>IF(A118&lt;&gt;"",INDEX(BASE!$A$2:$C$1538,MATCH(A118,BASE!$A$2:$A$1538,0),2),"")</f>
        <v>PAPERMATE BLEU</v>
      </c>
      <c r="C118" s="49">
        <v>3</v>
      </c>
      <c r="D118" s="10">
        <f>VLOOKUP(A118,BASE!$A$4:$F$538,4,FALSE)</f>
        <v>1.07</v>
      </c>
      <c r="E118" s="42">
        <f t="shared" si="2"/>
        <v>3.21</v>
      </c>
      <c r="F118" s="11">
        <v>41655</v>
      </c>
      <c r="G118" s="49" t="s">
        <v>251</v>
      </c>
      <c r="H118" s="49" t="str">
        <f>VLOOKUP(G118,'identifiants sorties'!$A$2:$E$158,2,FALSE)</f>
        <v>Wauters</v>
      </c>
      <c r="I118" s="49" t="str">
        <f>VLOOKUP(G118,'identifiants sorties'!$A$2:$E$158,3,FALSE)</f>
        <v>Etudes-DF</v>
      </c>
      <c r="J118" s="49" t="str">
        <f>VLOOKUP(G118,'identifiants sorties'!$A$2:$E$158,4,FALSE)</f>
        <v>Fonctetudes</v>
      </c>
      <c r="K118" s="49">
        <f>VLOOKUP(G118,'identifiants sorties'!$A$2:$E$158,5,FALSE)</f>
        <v>0</v>
      </c>
    </row>
    <row r="119" spans="1:11" x14ac:dyDescent="0.25">
      <c r="A119" s="47">
        <v>111181</v>
      </c>
      <c r="B119" s="73" t="str">
        <f>IF(A119&lt;&gt;"",INDEX(BASE!$A$2:$C$1538,MATCH(A119,BASE!$A$2:$A$1538,0),2),"")</f>
        <v>PAPERMATE NOIR</v>
      </c>
      <c r="C119" s="49">
        <v>3</v>
      </c>
      <c r="D119" s="10">
        <f>VLOOKUP(A119,BASE!$A$4:$F$538,4,FALSE)</f>
        <v>1.07</v>
      </c>
      <c r="E119" s="42">
        <f t="shared" si="2"/>
        <v>3.21</v>
      </c>
      <c r="F119" s="11">
        <v>41655</v>
      </c>
      <c r="G119" s="49" t="s">
        <v>251</v>
      </c>
      <c r="H119" s="49" t="str">
        <f>VLOOKUP(G119,'identifiants sorties'!$A$2:$E$158,2,FALSE)</f>
        <v>Wauters</v>
      </c>
      <c r="I119" s="49" t="str">
        <f>VLOOKUP(G119,'identifiants sorties'!$A$2:$E$158,3,FALSE)</f>
        <v>Etudes-DF</v>
      </c>
      <c r="J119" s="49" t="str">
        <f>VLOOKUP(G119,'identifiants sorties'!$A$2:$E$158,4,FALSE)</f>
        <v>Fonctetudes</v>
      </c>
      <c r="K119" s="49">
        <f>VLOOKUP(G119,'identifiants sorties'!$A$2:$E$158,5,FALSE)</f>
        <v>0</v>
      </c>
    </row>
    <row r="120" spans="1:11" x14ac:dyDescent="0.25">
      <c r="A120" s="47">
        <v>111503</v>
      </c>
      <c r="B120" s="73" t="str">
        <f>IF(A120&lt;&gt;"",INDEX(BASE!$A$2:$C$1538,MATCH(A120,BASE!$A$2:$A$1538,0),2),"")</f>
        <v>BIC M10 RETRACTABLE P.M. ROUGE</v>
      </c>
      <c r="C120" s="49">
        <v>3</v>
      </c>
      <c r="D120" s="10">
        <f>VLOOKUP(A120,BASE!$A$4:$F$538,4,FALSE)</f>
        <v>0.41</v>
      </c>
      <c r="E120" s="42">
        <f t="shared" si="2"/>
        <v>1.23</v>
      </c>
      <c r="F120" s="11">
        <v>41655</v>
      </c>
      <c r="G120" s="49" t="s">
        <v>251</v>
      </c>
      <c r="H120" s="49" t="str">
        <f>VLOOKUP(G120,'identifiants sorties'!$A$2:$E$158,2,FALSE)</f>
        <v>Wauters</v>
      </c>
      <c r="I120" s="49" t="str">
        <f>VLOOKUP(G120,'identifiants sorties'!$A$2:$E$158,3,FALSE)</f>
        <v>Etudes-DF</v>
      </c>
      <c r="J120" s="49" t="str">
        <f>VLOOKUP(G120,'identifiants sorties'!$A$2:$E$158,4,FALSE)</f>
        <v>Fonctetudes</v>
      </c>
      <c r="K120" s="49">
        <f>VLOOKUP(G120,'identifiants sorties'!$A$2:$E$158,5,FALSE)</f>
        <v>0</v>
      </c>
    </row>
    <row r="121" spans="1:11" x14ac:dyDescent="0.25">
      <c r="A121" s="47">
        <v>51210</v>
      </c>
      <c r="B121" s="73" t="str">
        <f>IF(A121&lt;&gt;"",INDEX(BASE!$A$2:$C$1538,MATCH(A121,BASE!$A$2:$A$1538,0),2),"")</f>
        <v>ENV  GRAND FORMAT SANS FENETRE</v>
      </c>
      <c r="C121" s="49">
        <v>50</v>
      </c>
      <c r="D121" s="10">
        <f>VLOOKUP(A121,BASE!$A$4:$F$538,4,FALSE)</f>
        <v>0.08</v>
      </c>
      <c r="E121" s="42">
        <f t="shared" si="2"/>
        <v>4</v>
      </c>
      <c r="F121" s="11">
        <v>41655</v>
      </c>
      <c r="G121" s="49" t="s">
        <v>393</v>
      </c>
      <c r="H121" s="49" t="str">
        <f>VLOOKUP(G121,'identifiants sorties'!$A$2:$E$158,2,FALSE)</f>
        <v>Fleury</v>
      </c>
      <c r="I121" s="49" t="str">
        <f>VLOOKUP(G121,'identifiants sorties'!$A$2:$E$158,3,FALSE)</f>
        <v>Rech-DF</v>
      </c>
      <c r="J121" s="49" t="str">
        <f>VLOOKUP(G121,'identifiants sorties'!$A$2:$E$158,4,FALSE)</f>
        <v>Valorisation</v>
      </c>
      <c r="K121" s="49">
        <f>VLOOKUP(G121,'identifiants sorties'!$A$2:$E$158,5,FALSE)</f>
        <v>0</v>
      </c>
    </row>
    <row r="122" spans="1:11" x14ac:dyDescent="0.25">
      <c r="A122" s="47">
        <v>62106</v>
      </c>
      <c r="B122" s="73" t="str">
        <f>IF(A122&lt;&gt;"",INDEX(BASE!$A$2:$C$1538,MATCH(A122,BASE!$A$2:$A$1538,0),2),"")</f>
        <v xml:space="preserve">ENV DEMI FORMAT 162 X229 </v>
      </c>
      <c r="C122" s="49">
        <v>50</v>
      </c>
      <c r="D122" s="10">
        <f>VLOOKUP(A122,BASE!$A$4:$F$538,4,FALSE)</f>
        <v>7.0000000000000007E-2</v>
      </c>
      <c r="E122" s="42">
        <f t="shared" si="2"/>
        <v>3.5000000000000004</v>
      </c>
      <c r="F122" s="11">
        <v>41655</v>
      </c>
      <c r="G122" s="49" t="s">
        <v>393</v>
      </c>
      <c r="H122" s="49" t="str">
        <f>VLOOKUP(G122,'identifiants sorties'!$A$2:$E$158,2,FALSE)</f>
        <v>Fleury</v>
      </c>
      <c r="I122" s="49" t="str">
        <f>VLOOKUP(G122,'identifiants sorties'!$A$2:$E$158,3,FALSE)</f>
        <v>Rech-DF</v>
      </c>
      <c r="J122" s="49" t="str">
        <f>VLOOKUP(G122,'identifiants sorties'!$A$2:$E$158,4,FALSE)</f>
        <v>Valorisation</v>
      </c>
      <c r="K122" s="49">
        <f>VLOOKUP(G122,'identifiants sorties'!$A$2:$E$158,5,FALSE)</f>
        <v>0</v>
      </c>
    </row>
    <row r="123" spans="1:11" x14ac:dyDescent="0.25">
      <c r="A123" s="47">
        <v>101621</v>
      </c>
      <c r="B123" s="73" t="str">
        <f>IF(A123&lt;&gt;"",INDEX(BASE!$A$2:$C$1538,MATCH(A123,BASE!$A$2:$A$1538,0),2),"")</f>
        <v>OTE AGRAFES</v>
      </c>
      <c r="C123" s="49">
        <v>1</v>
      </c>
      <c r="D123" s="10">
        <f>VLOOKUP(A123,BASE!$A$4:$F$538,4,FALSE)</f>
        <v>0.35</v>
      </c>
      <c r="E123" s="42">
        <f t="shared" si="2"/>
        <v>0.35</v>
      </c>
      <c r="F123" s="11">
        <v>41655</v>
      </c>
      <c r="G123" s="49" t="s">
        <v>393</v>
      </c>
      <c r="H123" s="49" t="str">
        <f>VLOOKUP(G123,'identifiants sorties'!$A$2:$E$158,2,FALSE)</f>
        <v>Fleury</v>
      </c>
      <c r="I123" s="49" t="str">
        <f>VLOOKUP(G123,'identifiants sorties'!$A$2:$E$158,3,FALSE)</f>
        <v>Rech-DF</v>
      </c>
      <c r="J123" s="49" t="str">
        <f>VLOOKUP(G123,'identifiants sorties'!$A$2:$E$158,4,FALSE)</f>
        <v>Valorisation</v>
      </c>
      <c r="K123" s="49">
        <f>VLOOKUP(G123,'identifiants sorties'!$A$2:$E$158,5,FALSE)</f>
        <v>0</v>
      </c>
    </row>
    <row r="124" spans="1:11" x14ac:dyDescent="0.25">
      <c r="A124" s="47">
        <v>211128</v>
      </c>
      <c r="B124" s="73" t="str">
        <f>IF(A124&lt;&gt;"",INDEX(BASE!$A$2:$C$1538,MATCH(A124,BASE!$A$2:$A$1538,0),2),"")</f>
        <v>PQT 100 S/CHEM.ROCK S ROSE VIF 80G</v>
      </c>
      <c r="C124" s="49">
        <v>40</v>
      </c>
      <c r="D124" s="10">
        <f>VLOOKUP(A124,BASE!$A$4:$F$538,4,FALSE)</f>
        <v>4.0500000000000001E-2</v>
      </c>
      <c r="E124" s="42">
        <f t="shared" si="2"/>
        <v>1.62</v>
      </c>
      <c r="F124" s="11">
        <v>41655</v>
      </c>
      <c r="G124" s="49" t="s">
        <v>691</v>
      </c>
      <c r="H124" s="49" t="str">
        <f>VLOOKUP(G124,'identifiants sorties'!$A$2:$E$158,2,FALSE)</f>
        <v>Ledrue</v>
      </c>
      <c r="I124" s="49" t="str">
        <f>VLOOKUP(G124,'identifiants sorties'!$A$2:$E$158,3,FALSE)</f>
        <v>Rech-DF</v>
      </c>
      <c r="J124" s="49" t="str">
        <f>VLOOKUP(G124,'identifiants sorties'!$A$2:$E$158,4,FALSE)</f>
        <v>Valorisation</v>
      </c>
      <c r="K124" s="49">
        <f>VLOOKUP(G124,'identifiants sorties'!$A$2:$E$158,5,FALSE)</f>
        <v>0</v>
      </c>
    </row>
    <row r="125" spans="1:11" x14ac:dyDescent="0.25">
      <c r="A125" s="47">
        <v>211101</v>
      </c>
      <c r="B125" s="73" t="str">
        <f>IF(A125&lt;&gt;"",INDEX(BASE!$A$2:$C$1538,MATCH(A125,BASE!$A$2:$A$1538,0),2),"")</f>
        <v>PT.100 CHEM.ROCK S BLEU ROY     220GR</v>
      </c>
      <c r="C125" s="49">
        <v>20</v>
      </c>
      <c r="D125" s="10">
        <f>VLOOKUP(A125,BASE!$A$4:$F$538,4,FALSE)</f>
        <v>8.8999999999999996E-2</v>
      </c>
      <c r="E125" s="42">
        <f t="shared" si="2"/>
        <v>1.7799999999999998</v>
      </c>
      <c r="F125" s="11">
        <v>41655</v>
      </c>
      <c r="G125" s="49" t="s">
        <v>691</v>
      </c>
      <c r="H125" s="49" t="str">
        <f>VLOOKUP(G125,'identifiants sorties'!$A$2:$E$158,2,FALSE)</f>
        <v>Ledrue</v>
      </c>
      <c r="I125" s="49" t="str">
        <f>VLOOKUP(G125,'identifiants sorties'!$A$2:$E$158,3,FALSE)</f>
        <v>Rech-DF</v>
      </c>
      <c r="J125" s="49" t="str">
        <f>VLOOKUP(G125,'identifiants sorties'!$A$2:$E$158,4,FALSE)</f>
        <v>Valorisation</v>
      </c>
      <c r="K125" s="49">
        <f>VLOOKUP(G125,'identifiants sorties'!$A$2:$E$158,5,FALSE)</f>
        <v>0</v>
      </c>
    </row>
    <row r="126" spans="1:11" x14ac:dyDescent="0.25">
      <c r="A126" s="47">
        <v>202235</v>
      </c>
      <c r="B126" s="73" t="str">
        <f>IF(A126&lt;&gt;"",INDEX(BASE!$A$2:$C$1538,MATCH(A126,BASE!$A$2:$A$1538,0),2),"")</f>
        <v>CHEM.3 RAB.+ELAST.+ETIQ. ROUGE   C.L. 5/10</v>
      </c>
      <c r="C126" s="49">
        <v>1</v>
      </c>
      <c r="D126" s="10">
        <f>VLOOKUP(A126,BASE!$A$4:$F$538,4,FALSE)</f>
        <v>0.88</v>
      </c>
      <c r="E126" s="42">
        <f t="shared" si="2"/>
        <v>0.88</v>
      </c>
      <c r="F126" s="11">
        <v>41655</v>
      </c>
      <c r="G126" s="49" t="s">
        <v>691</v>
      </c>
      <c r="H126" s="49" t="str">
        <f>VLOOKUP(G126,'identifiants sorties'!$A$2:$E$158,2,FALSE)</f>
        <v>Ledrue</v>
      </c>
      <c r="I126" s="49" t="str">
        <f>VLOOKUP(G126,'identifiants sorties'!$A$2:$E$158,3,FALSE)</f>
        <v>Rech-DF</v>
      </c>
      <c r="J126" s="49" t="str">
        <f>VLOOKUP(G126,'identifiants sorties'!$A$2:$E$158,4,FALSE)</f>
        <v>Valorisation</v>
      </c>
      <c r="K126" s="49">
        <f>VLOOKUP(G126,'identifiants sorties'!$A$2:$E$158,5,FALSE)</f>
        <v>0</v>
      </c>
    </row>
    <row r="127" spans="1:11" x14ac:dyDescent="0.25">
      <c r="A127" s="47">
        <v>309175</v>
      </c>
      <c r="B127" s="73" t="str">
        <f>IF(A127&lt;&gt;"",INDEX(BASE!$A$2:$C$1538,MATCH(A127,BASE!$A$2:$A$1538,0),2),"")</f>
        <v>A+B LOT 12 BLOCS REPOSIT.76x76   JAUNE</v>
      </c>
      <c r="C127" s="49">
        <v>1</v>
      </c>
      <c r="D127" s="10">
        <f>VLOOKUP(A127,BASE!$A$4:$F$538,4,FALSE)</f>
        <v>0.16</v>
      </c>
      <c r="E127" s="42">
        <f t="shared" si="2"/>
        <v>0.16</v>
      </c>
      <c r="F127" s="11">
        <v>41655</v>
      </c>
      <c r="G127" s="49" t="s">
        <v>691</v>
      </c>
      <c r="H127" s="49" t="str">
        <f>VLOOKUP(G127,'identifiants sorties'!$A$2:$E$158,2,FALSE)</f>
        <v>Ledrue</v>
      </c>
      <c r="I127" s="49" t="str">
        <f>VLOOKUP(G127,'identifiants sorties'!$A$2:$E$158,3,FALSE)</f>
        <v>Rech-DF</v>
      </c>
      <c r="J127" s="49" t="str">
        <f>VLOOKUP(G127,'identifiants sorties'!$A$2:$E$158,4,FALSE)</f>
        <v>Valorisation</v>
      </c>
      <c r="K127" s="49">
        <f>VLOOKUP(G127,'identifiants sorties'!$A$2:$E$158,5,FALSE)</f>
        <v>0</v>
      </c>
    </row>
    <row r="128" spans="1:11" x14ac:dyDescent="0.25">
      <c r="A128" s="47">
        <v>102114</v>
      </c>
      <c r="B128" s="73" t="str">
        <f>IF(A128&lt;&gt;"",INDEX(BASE!$A$2:$C$1538,MATCH(A128,BASE!$A$2:$A$1538,0),2),"")</f>
        <v>BTE 1000TROMBONES CHEVRON 25mm</v>
      </c>
      <c r="C128" s="49">
        <v>1</v>
      </c>
      <c r="D128" s="10">
        <f>VLOOKUP(A128,BASE!$A$4:$F$538,4,FALSE)</f>
        <v>0.79</v>
      </c>
      <c r="E128" s="42">
        <f t="shared" si="2"/>
        <v>0.79</v>
      </c>
      <c r="F128" s="11">
        <v>41655</v>
      </c>
      <c r="G128" s="49" t="s">
        <v>691</v>
      </c>
      <c r="H128" s="49" t="str">
        <f>VLOOKUP(G128,'identifiants sorties'!$A$2:$E$158,2,FALSE)</f>
        <v>Ledrue</v>
      </c>
      <c r="I128" s="49" t="str">
        <f>VLOOKUP(G128,'identifiants sorties'!$A$2:$E$158,3,FALSE)</f>
        <v>Rech-DF</v>
      </c>
      <c r="J128" s="49" t="str">
        <f>VLOOKUP(G128,'identifiants sorties'!$A$2:$E$158,4,FALSE)</f>
        <v>Valorisation</v>
      </c>
      <c r="K128" s="49">
        <f>VLOOKUP(G128,'identifiants sorties'!$A$2:$E$158,5,FALSE)</f>
        <v>0</v>
      </c>
    </row>
    <row r="129" spans="1:11" x14ac:dyDescent="0.25">
      <c r="A129" s="47">
        <v>202232</v>
      </c>
      <c r="B129" s="73" t="str">
        <f>IF(A129&lt;&gt;"",INDEX(BASE!$A$2:$C$1538,MATCH(A129,BASE!$A$2:$A$1538,0),2),"")</f>
        <v>CHEM.RAB.+ELAST.+ETIQ JAUNE</v>
      </c>
      <c r="C129" s="49">
        <v>1</v>
      </c>
      <c r="D129" s="10">
        <f>VLOOKUP(A129,BASE!$A$4:$F$538,4,FALSE)</f>
        <v>0.88</v>
      </c>
      <c r="E129" s="42">
        <f t="shared" si="2"/>
        <v>0.88</v>
      </c>
      <c r="F129" s="11">
        <v>41655</v>
      </c>
      <c r="G129" s="49" t="s">
        <v>691</v>
      </c>
      <c r="H129" s="49" t="str">
        <f>VLOOKUP(G129,'identifiants sorties'!$A$2:$E$158,2,FALSE)</f>
        <v>Ledrue</v>
      </c>
      <c r="I129" s="49" t="str">
        <f>VLOOKUP(G129,'identifiants sorties'!$A$2:$E$158,3,FALSE)</f>
        <v>Rech-DF</v>
      </c>
      <c r="J129" s="49" t="str">
        <f>VLOOKUP(G129,'identifiants sorties'!$A$2:$E$158,4,FALSE)</f>
        <v>Valorisation</v>
      </c>
      <c r="K129" s="49">
        <f>VLOOKUP(G129,'identifiants sorties'!$A$2:$E$158,5,FALSE)</f>
        <v>0</v>
      </c>
    </row>
    <row r="130" spans="1:11" x14ac:dyDescent="0.25">
      <c r="A130" s="47">
        <v>42500</v>
      </c>
      <c r="B130" s="73" t="str">
        <f>IF(A130&lt;&gt;"",INDEX(BASE!$A$2:$C$1538,MATCH(A130,BASE!$A$2:$A$1538,0),2),"")</f>
        <v>ROULEAU ECO</v>
      </c>
      <c r="C130" s="49">
        <v>1</v>
      </c>
      <c r="D130" s="10">
        <f>VLOOKUP(A130,BASE!$A$4:$F$538,4,FALSE)</f>
        <v>3</v>
      </c>
      <c r="E130" s="42">
        <f t="shared" si="2"/>
        <v>3</v>
      </c>
      <c r="F130" s="11">
        <v>41655</v>
      </c>
      <c r="G130" s="49" t="s">
        <v>315</v>
      </c>
      <c r="H130" s="49" t="str">
        <f>VLOOKUP(G130,'identifiants sorties'!$A$2:$E$158,2,FALSE)</f>
        <v>Carlier</v>
      </c>
      <c r="I130" s="49" t="str">
        <f>VLOOKUP(G130,'identifiants sorties'!$A$2:$E$158,3,FALSE)</f>
        <v>Servgene</v>
      </c>
      <c r="J130" s="49" t="str">
        <f>VLOOKUP(G130,'identifiants sorties'!$A$2:$E$158,4,FALSE)</f>
        <v xml:space="preserve">Entretien </v>
      </c>
      <c r="K130" s="49" t="str">
        <f>VLOOKUP(G130,'identifiants sorties'!$A$2:$E$158,5,FALSE)</f>
        <v>Admin</v>
      </c>
    </row>
    <row r="131" spans="1:11" x14ac:dyDescent="0.25">
      <c r="A131" s="47">
        <v>42500</v>
      </c>
      <c r="B131" s="73" t="str">
        <f>IF(A131&lt;&gt;"",INDEX(BASE!$A$2:$C$1538,MATCH(A131,BASE!$A$2:$A$1538,0),2),"")</f>
        <v>ROULEAU ECO</v>
      </c>
      <c r="C131" s="49">
        <v>1</v>
      </c>
      <c r="D131" s="10">
        <f>VLOOKUP(A131,BASE!$A$4:$F$538,4,FALSE)</f>
        <v>3</v>
      </c>
      <c r="E131" s="42">
        <f t="shared" si="2"/>
        <v>3</v>
      </c>
      <c r="F131" s="11">
        <v>41655</v>
      </c>
      <c r="G131" s="49" t="s">
        <v>409</v>
      </c>
      <c r="H131" s="49" t="str">
        <f>VLOOKUP(G131,'identifiants sorties'!$A$2:$E$158,2,FALSE)</f>
        <v>Girard</v>
      </c>
      <c r="I131" s="49" t="str">
        <f>VLOOKUP(G131,'identifiants sorties'!$A$2:$E$158,3,FALSE)</f>
        <v>Servgene</v>
      </c>
      <c r="J131" s="49" t="str">
        <f>VLOOKUP(G131,'identifiants sorties'!$A$2:$E$158,4,FALSE)</f>
        <v xml:space="preserve">Entretien </v>
      </c>
      <c r="K131" s="49" t="str">
        <f>VLOOKUP(G131,'identifiants sorties'!$A$2:$E$158,5,FALSE)</f>
        <v>Rez de chaussée + 3 éme bat C</v>
      </c>
    </row>
    <row r="132" spans="1:11" x14ac:dyDescent="0.25">
      <c r="A132" s="47">
        <v>219203</v>
      </c>
      <c r="B132" s="73" t="str">
        <f>IF(A132&lt;&gt;"",INDEX(BASE!$A$2:$C$1538,MATCH(A132,BASE!$A$2:$A$1538,0),2),"")</f>
        <v>PARAPHEUR 21x29,7 24 FLTS NOIR</v>
      </c>
      <c r="C132" s="49">
        <v>1</v>
      </c>
      <c r="D132" s="10">
        <f>VLOOKUP(A132,BASE!$A$4:$F$538,4,FALSE)</f>
        <v>12</v>
      </c>
      <c r="E132" s="42">
        <f t="shared" si="2"/>
        <v>12</v>
      </c>
      <c r="F132" s="11">
        <v>41655</v>
      </c>
      <c r="G132" s="49" t="s">
        <v>671</v>
      </c>
      <c r="H132" s="49" t="str">
        <f>VLOOKUP(G132,'identifiants sorties'!$A$2:$E$158,2,FALSE)</f>
        <v>Pouliquen</v>
      </c>
      <c r="I132" s="49" t="str">
        <f>VLOOKUP(G132,'identifiants sorties'!$A$2:$E$158,3,FALSE)</f>
        <v>Servgene</v>
      </c>
      <c r="J132" s="49" t="str">
        <f>VLOOKUP(G132,'identifiants sorties'!$A$2:$E$158,4,FALSE)</f>
        <v>Repro</v>
      </c>
      <c r="K132" s="49">
        <f>VLOOKUP(G132,'identifiants sorties'!$A$2:$E$158,5,FALSE)</f>
        <v>0</v>
      </c>
    </row>
    <row r="133" spans="1:11" x14ac:dyDescent="0.25">
      <c r="A133" s="47">
        <v>102757</v>
      </c>
      <c r="B133" s="73" t="str">
        <f>IF(A133&lt;&gt;"",INDEX(BASE!$A$2:$C$1538,MATCH(A133,BASE!$A$2:$A$1538,0),2),"")</f>
        <v>BTE 100G BRACELET 180x15         BANDE CAOUTCHOUC</v>
      </c>
      <c r="C133" s="49">
        <v>1</v>
      </c>
      <c r="D133" s="10">
        <f>VLOOKUP(A133,BASE!$A$4:$F$538,4,FALSE)</f>
        <v>0.78</v>
      </c>
      <c r="E133" s="42">
        <f t="shared" si="2"/>
        <v>0.78</v>
      </c>
      <c r="F133" s="11">
        <v>41655</v>
      </c>
      <c r="G133" s="49" t="s">
        <v>671</v>
      </c>
      <c r="H133" s="49" t="str">
        <f>VLOOKUP(G133,'identifiants sorties'!$A$2:$E$158,2,FALSE)</f>
        <v>Pouliquen</v>
      </c>
      <c r="I133" s="49" t="str">
        <f>VLOOKUP(G133,'identifiants sorties'!$A$2:$E$158,3,FALSE)</f>
        <v>Servgene</v>
      </c>
      <c r="J133" s="49" t="str">
        <f>VLOOKUP(G133,'identifiants sorties'!$A$2:$E$158,4,FALSE)</f>
        <v>Repro</v>
      </c>
      <c r="K133" s="49">
        <f>VLOOKUP(G133,'identifiants sorties'!$A$2:$E$158,5,FALSE)</f>
        <v>0</v>
      </c>
    </row>
    <row r="134" spans="1:11" x14ac:dyDescent="0.25">
      <c r="A134" s="47">
        <v>309174</v>
      </c>
      <c r="B134" s="73" t="str">
        <f>IF(A134&lt;&gt;"",INDEX(BASE!$A$2:$C$1538,MATCH(A134,BASE!$A$2:$A$1538,0),2),"")</f>
        <v>A+B LOT 12 BLOCS REPOSIT.38x51   JAUNE</v>
      </c>
      <c r="C134" s="49">
        <v>1</v>
      </c>
      <c r="D134" s="10">
        <f>VLOOKUP(A134,BASE!$A$4:$F$538,4,FALSE)</f>
        <v>7.5999999999999998E-2</v>
      </c>
      <c r="E134" s="42">
        <f t="shared" si="2"/>
        <v>7.5999999999999998E-2</v>
      </c>
      <c r="F134" s="11">
        <v>41655</v>
      </c>
      <c r="G134" s="49" t="s">
        <v>671</v>
      </c>
      <c r="H134" s="49" t="str">
        <f>VLOOKUP(G134,'identifiants sorties'!$A$2:$E$158,2,FALSE)</f>
        <v>Pouliquen</v>
      </c>
      <c r="I134" s="49" t="str">
        <f>VLOOKUP(G134,'identifiants sorties'!$A$2:$E$158,3,FALSE)</f>
        <v>Servgene</v>
      </c>
      <c r="J134" s="49" t="str">
        <f>VLOOKUP(G134,'identifiants sorties'!$A$2:$E$158,4,FALSE)</f>
        <v>Repro</v>
      </c>
      <c r="K134" s="49">
        <f>VLOOKUP(G134,'identifiants sorties'!$A$2:$E$158,5,FALSE)</f>
        <v>0</v>
      </c>
    </row>
    <row r="135" spans="1:11" x14ac:dyDescent="0.25">
      <c r="A135" s="47">
        <v>102518</v>
      </c>
      <c r="B135" s="73" t="str">
        <f>IF(A135&lt;&gt;"",INDEX(BASE!$A$2:$C$1538,MATCH(A135,BASE!$A$2:$A$1538,0),2),"")</f>
        <v>DOUZ. PINCE DOUBLE CLIP 32mm</v>
      </c>
      <c r="C135" s="49">
        <v>8</v>
      </c>
      <c r="D135" s="10">
        <f>VLOOKUP(A135,BASE!$A$4:$F$538,4,FALSE)</f>
        <v>0.82</v>
      </c>
      <c r="E135" s="42">
        <f t="shared" si="2"/>
        <v>6.56</v>
      </c>
      <c r="F135" s="11">
        <v>41659</v>
      </c>
      <c r="G135" s="49" t="s">
        <v>244</v>
      </c>
      <c r="H135" s="49" t="str">
        <f>VLOOKUP(G135,'identifiants sorties'!$A$2:$E$158,2,FALSE)</f>
        <v>Delepaut</v>
      </c>
      <c r="I135" s="49" t="str">
        <f>VLOOKUP(G135,'identifiants sorties'!$A$2:$E$158,3,FALSE)</f>
        <v>Deptecl</v>
      </c>
      <c r="J135" s="49" t="str">
        <f>VLOOKUP(G135,'identifiants sorties'!$A$2:$E$158,4,FALSE)</f>
        <v>Méca</v>
      </c>
      <c r="K135" s="49" t="str">
        <f>VLOOKUP(G135,'identifiants sorties'!$A$2:$E$158,5,FALSE)</f>
        <v>Cons-Mec</v>
      </c>
    </row>
    <row r="136" spans="1:11" x14ac:dyDescent="0.25">
      <c r="A136" s="47">
        <v>121401</v>
      </c>
      <c r="B136" s="73" t="str">
        <f>IF(A136&lt;&gt;"",INDEX(BASE!$A$2:$C$1538,MATCH(A136,BASE!$A$2:$A$1538,0),2),"")</f>
        <v>RUBAN SCOTCH TRANSP.550 19x33</v>
      </c>
      <c r="C136" s="49">
        <v>1</v>
      </c>
      <c r="D136" s="10">
        <f>VLOOKUP(A136,BASE!$A$4:$F$538,4,FALSE)</f>
        <v>0.82</v>
      </c>
      <c r="E136" s="42">
        <f t="shared" si="2"/>
        <v>0.82</v>
      </c>
      <c r="F136" s="11">
        <v>41659</v>
      </c>
      <c r="G136" s="49" t="s">
        <v>244</v>
      </c>
      <c r="H136" s="49" t="str">
        <f>VLOOKUP(G136,'identifiants sorties'!$A$2:$E$158,2,FALSE)</f>
        <v>Delepaut</v>
      </c>
      <c r="I136" s="49" t="str">
        <f>VLOOKUP(G136,'identifiants sorties'!$A$2:$E$158,3,FALSE)</f>
        <v>Deptecl</v>
      </c>
      <c r="J136" s="49" t="str">
        <f>VLOOKUP(G136,'identifiants sorties'!$A$2:$E$158,4,FALSE)</f>
        <v>Méca</v>
      </c>
      <c r="K136" s="49" t="str">
        <f>VLOOKUP(G136,'identifiants sorties'!$A$2:$E$158,5,FALSE)</f>
        <v>Cons-Mec</v>
      </c>
    </row>
    <row r="137" spans="1:11" x14ac:dyDescent="0.25">
      <c r="A137" s="47">
        <v>111101</v>
      </c>
      <c r="B137" s="73" t="str">
        <f>IF(A137&lt;&gt;"",INDEX(BASE!$A$2:$C$1538,MATCH(A137,BASE!$A$2:$A$1538,0),2),"")</f>
        <v>BIC CRISTAL P.M. BLEU</v>
      </c>
      <c r="C137" s="49">
        <v>10</v>
      </c>
      <c r="D137" s="10">
        <f>VLOOKUP(A137,BASE!$A$4:$F$538,4,FALSE)</f>
        <v>0.15</v>
      </c>
      <c r="E137" s="42">
        <f t="shared" si="2"/>
        <v>1.5</v>
      </c>
      <c r="F137" s="11">
        <v>41659</v>
      </c>
      <c r="G137" s="49" t="s">
        <v>244</v>
      </c>
      <c r="H137" s="49" t="str">
        <f>VLOOKUP(G137,'identifiants sorties'!$A$2:$E$158,2,FALSE)</f>
        <v>Delepaut</v>
      </c>
      <c r="I137" s="49" t="str">
        <f>VLOOKUP(G137,'identifiants sorties'!$A$2:$E$158,3,FALSE)</f>
        <v>Deptecl</v>
      </c>
      <c r="J137" s="49" t="str">
        <f>VLOOKUP(G137,'identifiants sorties'!$A$2:$E$158,4,FALSE)</f>
        <v>Méca</v>
      </c>
      <c r="K137" s="49" t="str">
        <f>VLOOKUP(G137,'identifiants sorties'!$A$2:$E$158,5,FALSE)</f>
        <v>Cons-Mec</v>
      </c>
    </row>
    <row r="138" spans="1:11" x14ac:dyDescent="0.25">
      <c r="A138" s="47">
        <v>111102</v>
      </c>
      <c r="B138" s="73" t="str">
        <f>IF(A138&lt;&gt;"",INDEX(BASE!$A$2:$C$1538,MATCH(A138,BASE!$A$2:$A$1538,0),2),"")</f>
        <v>BIC CRISTAL P.M. NOIR</v>
      </c>
      <c r="C138" s="49">
        <v>10</v>
      </c>
      <c r="D138" s="10">
        <f>VLOOKUP(A138,BASE!$A$4:$F$538,4,FALSE)</f>
        <v>0.15</v>
      </c>
      <c r="E138" s="42">
        <f t="shared" si="2"/>
        <v>1.5</v>
      </c>
      <c r="F138" s="11">
        <v>41659</v>
      </c>
      <c r="G138" s="49" t="s">
        <v>244</v>
      </c>
      <c r="H138" s="49" t="str">
        <f>VLOOKUP(G138,'identifiants sorties'!$A$2:$E$158,2,FALSE)</f>
        <v>Delepaut</v>
      </c>
      <c r="I138" s="49" t="str">
        <f>VLOOKUP(G138,'identifiants sorties'!$A$2:$E$158,3,FALSE)</f>
        <v>Deptecl</v>
      </c>
      <c r="J138" s="49" t="str">
        <f>VLOOKUP(G138,'identifiants sorties'!$A$2:$E$158,4,FALSE)</f>
        <v>Méca</v>
      </c>
      <c r="K138" s="49" t="str">
        <f>VLOOKUP(G138,'identifiants sorties'!$A$2:$E$158,5,FALSE)</f>
        <v>Cons-Mec</v>
      </c>
    </row>
    <row r="139" spans="1:11" x14ac:dyDescent="0.25">
      <c r="A139" s="47">
        <v>111103</v>
      </c>
      <c r="B139" s="73" t="str">
        <f>IF(A139&lt;&gt;"",INDEX(BASE!$A$2:$C$1538,MATCH(A139,BASE!$A$2:$A$1538,0),2),"")</f>
        <v>BIC CRISTAL P.M. ROUGE</v>
      </c>
      <c r="C139" s="49">
        <v>10</v>
      </c>
      <c r="D139" s="10">
        <f>VLOOKUP(A139,BASE!$A$4:$F$538,4,FALSE)</f>
        <v>0.15</v>
      </c>
      <c r="E139" s="42">
        <f t="shared" si="2"/>
        <v>1.5</v>
      </c>
      <c r="F139" s="11">
        <v>41659</v>
      </c>
      <c r="G139" s="49" t="s">
        <v>244</v>
      </c>
      <c r="H139" s="49" t="str">
        <f>VLOOKUP(G139,'identifiants sorties'!$A$2:$E$158,2,FALSE)</f>
        <v>Delepaut</v>
      </c>
      <c r="I139" s="49" t="str">
        <f>VLOOKUP(G139,'identifiants sorties'!$A$2:$E$158,3,FALSE)</f>
        <v>Deptecl</v>
      </c>
      <c r="J139" s="49" t="str">
        <f>VLOOKUP(G139,'identifiants sorties'!$A$2:$E$158,4,FALSE)</f>
        <v>Méca</v>
      </c>
      <c r="K139" s="49" t="str">
        <f>VLOOKUP(G139,'identifiants sorties'!$A$2:$E$158,5,FALSE)</f>
        <v>Cons-Mec</v>
      </c>
    </row>
    <row r="140" spans="1:11" x14ac:dyDescent="0.25">
      <c r="A140" s="47">
        <v>211129</v>
      </c>
      <c r="B140" s="73" t="str">
        <f>IF(A140&lt;&gt;"",INDEX(BASE!$A$2:$C$1538,MATCH(A140,BASE!$A$2:$A$1538,0),2),"")</f>
        <v>PQT 100 S/CHEMISES ROCK S ASS. 80G</v>
      </c>
      <c r="C140" s="49">
        <v>20</v>
      </c>
      <c r="D140" s="10">
        <f>VLOOKUP(A140,BASE!$A$4:$F$538,4,FALSE)</f>
        <v>4.0500000000000001E-2</v>
      </c>
      <c r="E140" s="42">
        <f t="shared" si="2"/>
        <v>0.81</v>
      </c>
      <c r="F140" s="11">
        <v>41659</v>
      </c>
      <c r="G140" s="49" t="s">
        <v>634</v>
      </c>
      <c r="H140" s="49" t="str">
        <f>VLOOKUP(G140,'identifiants sorties'!$A$2:$E$158,2,FALSE)</f>
        <v>Ducron</v>
      </c>
      <c r="I140" s="49" t="str">
        <f>VLOOKUP(G140,'identifiants sorties'!$A$2:$E$158,3,FALSE)</f>
        <v>RI-DF</v>
      </c>
      <c r="J140" s="49" t="str">
        <f>VLOOKUP(G140,'identifiants sorties'!$A$2:$E$158,4,FALSE)</f>
        <v>Fonct</v>
      </c>
      <c r="K140" s="49">
        <f>VLOOKUP(G140,'identifiants sorties'!$A$2:$E$158,5,FALSE)</f>
        <v>0</v>
      </c>
    </row>
    <row r="141" spans="1:11" x14ac:dyDescent="0.25">
      <c r="A141" s="47">
        <v>211123</v>
      </c>
      <c r="B141" s="73" t="str">
        <f>IF(A141&lt;&gt;"",INDEX(BASE!$A$2:$C$1538,MATCH(A141,BASE!$A$2:$A$1538,0),2),"")</f>
        <v>PQT 100 S/CHEM.ROCK S CITRON     80G</v>
      </c>
      <c r="C141" s="49">
        <v>20</v>
      </c>
      <c r="D141" s="10">
        <f>VLOOKUP(A141,BASE!$A$4:$F$538,4,FALSE)</f>
        <v>4.0500000000000001E-2</v>
      </c>
      <c r="E141" s="42">
        <f t="shared" si="2"/>
        <v>0.81</v>
      </c>
      <c r="F141" s="11">
        <v>41659</v>
      </c>
      <c r="G141" s="49" t="s">
        <v>634</v>
      </c>
      <c r="H141" s="49" t="str">
        <f>VLOOKUP(G141,'identifiants sorties'!$A$2:$E$158,2,FALSE)</f>
        <v>Ducron</v>
      </c>
      <c r="I141" s="49" t="str">
        <f>VLOOKUP(G141,'identifiants sorties'!$A$2:$E$158,3,FALSE)</f>
        <v>RI-DF</v>
      </c>
      <c r="J141" s="49" t="str">
        <f>VLOOKUP(G141,'identifiants sorties'!$A$2:$E$158,4,FALSE)</f>
        <v>Fonct</v>
      </c>
      <c r="K141" s="49">
        <f>VLOOKUP(G141,'identifiants sorties'!$A$2:$E$158,5,FALSE)</f>
        <v>0</v>
      </c>
    </row>
    <row r="142" spans="1:11" x14ac:dyDescent="0.25">
      <c r="A142" s="47">
        <v>211127</v>
      </c>
      <c r="B142" s="73" t="str">
        <f>IF(A142&lt;&gt;"",INDEX(BASE!$A$2:$C$1538,MATCH(A142,BASE!$A$2:$A$1538,0),2),"")</f>
        <v>PQT 100 S/CHEM.ROCK S VIOLINE 80G</v>
      </c>
      <c r="C142" s="49">
        <v>20</v>
      </c>
      <c r="D142" s="10">
        <f>VLOOKUP(A142,BASE!$A$4:$F$538,4,FALSE)</f>
        <v>4.0500000000000001E-2</v>
      </c>
      <c r="E142" s="42">
        <f t="shared" si="2"/>
        <v>0.81</v>
      </c>
      <c r="F142" s="11">
        <v>41659</v>
      </c>
      <c r="G142" s="49" t="s">
        <v>634</v>
      </c>
      <c r="H142" s="49" t="str">
        <f>VLOOKUP(G142,'identifiants sorties'!$A$2:$E$158,2,FALSE)</f>
        <v>Ducron</v>
      </c>
      <c r="I142" s="49" t="str">
        <f>VLOOKUP(G142,'identifiants sorties'!$A$2:$E$158,3,FALSE)</f>
        <v>RI-DF</v>
      </c>
      <c r="J142" s="49" t="str">
        <f>VLOOKUP(G142,'identifiants sorties'!$A$2:$E$158,4,FALSE)</f>
        <v>Fonct</v>
      </c>
      <c r="K142" s="49">
        <f>VLOOKUP(G142,'identifiants sorties'!$A$2:$E$158,5,FALSE)</f>
        <v>0</v>
      </c>
    </row>
    <row r="143" spans="1:11" x14ac:dyDescent="0.25">
      <c r="A143" s="47">
        <v>211126</v>
      </c>
      <c r="B143" s="73" t="str">
        <f>IF(A143&lt;&gt;"",INDEX(BASE!$A$2:$C$1538,MATCH(A143,BASE!$A$2:$A$1538,0),2),"")</f>
        <v>PQT 100 S/CHEM.ROCK S OCRE 80</v>
      </c>
      <c r="C143" s="49">
        <v>20</v>
      </c>
      <c r="D143" s="10">
        <f>VLOOKUP(A143,BASE!$A$4:$F$538,4,FALSE)</f>
        <v>4.0500000000000001E-2</v>
      </c>
      <c r="E143" s="42">
        <f t="shared" si="2"/>
        <v>0.81</v>
      </c>
      <c r="F143" s="11">
        <v>41659</v>
      </c>
      <c r="G143" s="49" t="s">
        <v>634</v>
      </c>
      <c r="H143" s="49" t="str">
        <f>VLOOKUP(G143,'identifiants sorties'!$A$2:$E$158,2,FALSE)</f>
        <v>Ducron</v>
      </c>
      <c r="I143" s="49" t="str">
        <f>VLOOKUP(G143,'identifiants sorties'!$A$2:$E$158,3,FALSE)</f>
        <v>RI-DF</v>
      </c>
      <c r="J143" s="49" t="str">
        <f>VLOOKUP(G143,'identifiants sorties'!$A$2:$E$158,4,FALSE)</f>
        <v>Fonct</v>
      </c>
      <c r="K143" s="49">
        <f>VLOOKUP(G143,'identifiants sorties'!$A$2:$E$158,5,FALSE)</f>
        <v>0</v>
      </c>
    </row>
    <row r="144" spans="1:11" x14ac:dyDescent="0.25">
      <c r="A144" s="47">
        <v>100611</v>
      </c>
      <c r="B144" s="73" t="str">
        <f>IF(A144&lt;&gt;"",INDEX(BASE!$A$2:$C$1538,MATCH(A144,BASE!$A$2:$A$1538,0),2),"")</f>
        <v>GOMME MARS PLASTIC COMBI         STAEDTLER</v>
      </c>
      <c r="C144" s="49">
        <v>1</v>
      </c>
      <c r="D144" s="10">
        <f>VLOOKUP(A144,BASE!$A$4:$F$538,4,FALSE)</f>
        <v>0.95</v>
      </c>
      <c r="E144" s="42">
        <f t="shared" si="2"/>
        <v>0.95</v>
      </c>
      <c r="F144" s="11">
        <v>41659</v>
      </c>
      <c r="G144" s="49" t="s">
        <v>634</v>
      </c>
      <c r="H144" s="49" t="str">
        <f>VLOOKUP(G144,'identifiants sorties'!$A$2:$E$158,2,FALSE)</f>
        <v>Ducron</v>
      </c>
      <c r="I144" s="49" t="str">
        <f>VLOOKUP(G144,'identifiants sorties'!$A$2:$E$158,3,FALSE)</f>
        <v>RI-DF</v>
      </c>
      <c r="J144" s="49" t="str">
        <f>VLOOKUP(G144,'identifiants sorties'!$A$2:$E$158,4,FALSE)</f>
        <v>Fonct</v>
      </c>
      <c r="K144" s="49">
        <f>VLOOKUP(G144,'identifiants sorties'!$A$2:$E$158,5,FALSE)</f>
        <v>0</v>
      </c>
    </row>
    <row r="145" spans="1:11" x14ac:dyDescent="0.25">
      <c r="A145" s="47">
        <v>123011</v>
      </c>
      <c r="B145" s="73" t="str">
        <f>IF(A145&lt;&gt;"",INDEX(BASE!$A$2:$C$1538,MATCH(A145,BASE!$A$2:$A$1538,0),2),"")</f>
        <v>STICK DE COLLE UHU  8gr</v>
      </c>
      <c r="C145" s="49">
        <v>1</v>
      </c>
      <c r="D145" s="10">
        <f>VLOOKUP(A145,BASE!$A$4:$F$538,4,FALSE)</f>
        <v>0.46</v>
      </c>
      <c r="E145" s="42">
        <f t="shared" si="2"/>
        <v>0.46</v>
      </c>
      <c r="F145" s="11">
        <v>41659</v>
      </c>
      <c r="G145" s="49" t="s">
        <v>634</v>
      </c>
      <c r="H145" s="49" t="str">
        <f>VLOOKUP(G145,'identifiants sorties'!$A$2:$E$158,2,FALSE)</f>
        <v>Ducron</v>
      </c>
      <c r="I145" s="49" t="str">
        <f>VLOOKUP(G145,'identifiants sorties'!$A$2:$E$158,3,FALSE)</f>
        <v>RI-DF</v>
      </c>
      <c r="J145" s="49" t="str">
        <f>VLOOKUP(G145,'identifiants sorties'!$A$2:$E$158,4,FALSE)</f>
        <v>Fonct</v>
      </c>
      <c r="K145" s="49">
        <f>VLOOKUP(G145,'identifiants sorties'!$A$2:$E$158,5,FALSE)</f>
        <v>0</v>
      </c>
    </row>
    <row r="146" spans="1:11" x14ac:dyDescent="0.25">
      <c r="A146" s="47">
        <v>219720</v>
      </c>
      <c r="B146" s="73" t="str">
        <f>IF(A146&lt;&gt;"",INDEX(BASE!$A$2:$C$1538,MATCH(A146,BASE!$A$2:$A$1538,0),2),"")</f>
        <v>TRIEUR 12 COMPARTIMENT</v>
      </c>
      <c r="C146" s="49">
        <v>1</v>
      </c>
      <c r="D146" s="10">
        <f>VLOOKUP(A146,BASE!$A$4:$F$538,4,FALSE)</f>
        <v>17.399999999999999</v>
      </c>
      <c r="E146" s="42">
        <f t="shared" si="2"/>
        <v>17.399999999999999</v>
      </c>
      <c r="F146" s="11">
        <v>41659</v>
      </c>
      <c r="G146" s="49" t="s">
        <v>634</v>
      </c>
      <c r="H146" s="49" t="str">
        <f>VLOOKUP(G146,'identifiants sorties'!$A$2:$E$158,2,FALSE)</f>
        <v>Ducron</v>
      </c>
      <c r="I146" s="49" t="str">
        <f>VLOOKUP(G146,'identifiants sorties'!$A$2:$E$158,3,FALSE)</f>
        <v>RI-DF</v>
      </c>
      <c r="J146" s="49" t="str">
        <f>VLOOKUP(G146,'identifiants sorties'!$A$2:$E$158,4,FALSE)</f>
        <v>Fonct</v>
      </c>
      <c r="K146" s="49">
        <f>VLOOKUP(G146,'identifiants sorties'!$A$2:$E$158,5,FALSE)</f>
        <v>0</v>
      </c>
    </row>
    <row r="147" spans="1:11" x14ac:dyDescent="0.25">
      <c r="A147" s="47">
        <v>213430</v>
      </c>
      <c r="B147" s="73" t="str">
        <f>IF(A147&lt;&gt;"",INDEX(BASE!$A$2:$C$1538,MATCH(A147,BASE!$A$2:$A$1538,0),2),"")</f>
        <v>PROTEGE-DOCUMENT  60VUES NOIR</v>
      </c>
      <c r="C147" s="49">
        <v>1</v>
      </c>
      <c r="D147" s="10">
        <f>VLOOKUP(A147,BASE!$A$4:$F$538,4,FALSE)</f>
        <v>8.8000000000000007</v>
      </c>
      <c r="E147" s="42">
        <f t="shared" si="2"/>
        <v>8.8000000000000007</v>
      </c>
      <c r="F147" s="11">
        <v>41659</v>
      </c>
      <c r="G147" s="49" t="s">
        <v>634</v>
      </c>
      <c r="H147" s="49" t="str">
        <f>VLOOKUP(G147,'identifiants sorties'!$A$2:$E$158,2,FALSE)</f>
        <v>Ducron</v>
      </c>
      <c r="I147" s="49" t="str">
        <f>VLOOKUP(G147,'identifiants sorties'!$A$2:$E$158,3,FALSE)</f>
        <v>RI-DF</v>
      </c>
      <c r="J147" s="49" t="str">
        <f>VLOOKUP(G147,'identifiants sorties'!$A$2:$E$158,4,FALSE)</f>
        <v>Fonct</v>
      </c>
      <c r="K147" s="49">
        <f>VLOOKUP(G147,'identifiants sorties'!$A$2:$E$158,5,FALSE)</f>
        <v>0</v>
      </c>
    </row>
    <row r="148" spans="1:11" x14ac:dyDescent="0.25">
      <c r="A148" s="47">
        <v>218116</v>
      </c>
      <c r="B148" s="73" t="str">
        <f>IF(A148&lt;&gt;"",INDEX(BASE!$A$2:$C$1538,MATCH(A148,BASE!$A$2:$A$1538,0),2),"")</f>
        <v>A+B BTE 25 DOSS.SUSP.TIROIR FV   ASSEMBLAGE UNIVERSEL</v>
      </c>
      <c r="C148" s="49">
        <v>15</v>
      </c>
      <c r="D148" s="10">
        <f>VLOOKUP(A148,BASE!$A$4:$F$538,4,FALSE)</f>
        <v>0.71</v>
      </c>
      <c r="E148" s="42">
        <f t="shared" si="2"/>
        <v>10.649999999999999</v>
      </c>
      <c r="F148" s="11">
        <v>41659</v>
      </c>
      <c r="G148" s="49" t="s">
        <v>634</v>
      </c>
      <c r="H148" s="49" t="str">
        <f>VLOOKUP(G148,'identifiants sorties'!$A$2:$E$158,2,FALSE)</f>
        <v>Ducron</v>
      </c>
      <c r="I148" s="49" t="str">
        <f>VLOOKUP(G148,'identifiants sorties'!$A$2:$E$158,3,FALSE)</f>
        <v>RI-DF</v>
      </c>
      <c r="J148" s="49" t="str">
        <f>VLOOKUP(G148,'identifiants sorties'!$A$2:$E$158,4,FALSE)</f>
        <v>Fonct</v>
      </c>
      <c r="K148" s="49">
        <f>VLOOKUP(G148,'identifiants sorties'!$A$2:$E$158,5,FALSE)</f>
        <v>0</v>
      </c>
    </row>
    <row r="149" spans="1:11" x14ac:dyDescent="0.25">
      <c r="A149" s="47">
        <v>119176</v>
      </c>
      <c r="B149" s="73" t="str">
        <f>IF(A149&lt;&gt;"",INDEX(BASE!$A$2:$C$1538,MATCH(A149,BASE!$A$2:$A$1538,0),2),"")</f>
        <v>UNI BALL VISION ELITE 0,6 MM BLEU</v>
      </c>
      <c r="C149" s="49">
        <v>2</v>
      </c>
      <c r="D149" s="10">
        <f>VLOOKUP(A149,BASE!$A$4:$F$538,4,FALSE)</f>
        <v>3.01</v>
      </c>
      <c r="E149" s="42">
        <f t="shared" si="2"/>
        <v>6.02</v>
      </c>
      <c r="F149" s="11">
        <v>41659</v>
      </c>
      <c r="G149" s="49" t="s">
        <v>634</v>
      </c>
      <c r="H149" s="49" t="str">
        <f>VLOOKUP(G149,'identifiants sorties'!$A$2:$E$158,2,FALSE)</f>
        <v>Ducron</v>
      </c>
      <c r="I149" s="49" t="str">
        <f>VLOOKUP(G149,'identifiants sorties'!$A$2:$E$158,3,FALSE)</f>
        <v>RI-DF</v>
      </c>
      <c r="J149" s="49" t="str">
        <f>VLOOKUP(G149,'identifiants sorties'!$A$2:$E$158,4,FALSE)</f>
        <v>Fonct</v>
      </c>
      <c r="K149" s="49">
        <f>VLOOKUP(G149,'identifiants sorties'!$A$2:$E$158,5,FALSE)</f>
        <v>0</v>
      </c>
    </row>
    <row r="150" spans="1:11" x14ac:dyDescent="0.25">
      <c r="A150" s="47">
        <v>119177</v>
      </c>
      <c r="B150" s="73" t="str">
        <f>IF(A150&lt;&gt;"",INDEX(BASE!$A$2:$C$1538,MATCH(A150,BASE!$A$2:$A$1538,0),2),"")</f>
        <v>UNI BALL VISION ELITE 0,6 MM NOIR</v>
      </c>
      <c r="C150" s="49">
        <v>2</v>
      </c>
      <c r="D150" s="10">
        <f>VLOOKUP(A150,BASE!$A$4:$F$538,4,FALSE)</f>
        <v>3.01</v>
      </c>
      <c r="E150" s="42">
        <f t="shared" si="2"/>
        <v>6.02</v>
      </c>
      <c r="F150" s="11">
        <v>41659</v>
      </c>
      <c r="G150" s="49" t="s">
        <v>634</v>
      </c>
      <c r="H150" s="49" t="str">
        <f>VLOOKUP(G150,'identifiants sorties'!$A$2:$E$158,2,FALSE)</f>
        <v>Ducron</v>
      </c>
      <c r="I150" s="49" t="str">
        <f>VLOOKUP(G150,'identifiants sorties'!$A$2:$E$158,3,FALSE)</f>
        <v>RI-DF</v>
      </c>
      <c r="J150" s="49" t="str">
        <f>VLOOKUP(G150,'identifiants sorties'!$A$2:$E$158,4,FALSE)</f>
        <v>Fonct</v>
      </c>
      <c r="K150" s="49">
        <f>VLOOKUP(G150,'identifiants sorties'!$A$2:$E$158,5,FALSE)</f>
        <v>0</v>
      </c>
    </row>
    <row r="151" spans="1:11" x14ac:dyDescent="0.25">
      <c r="A151" s="47">
        <v>125611</v>
      </c>
      <c r="B151" s="73" t="str">
        <f>IF(A151&lt;&gt;"",INDEX(BASE!$A$2:$C$1538,MATCH(A151,BASE!$A$2:$A$1538,0),2),"")</f>
        <v>A+B BTE 100FLES ETIQ.63.5x38.1   MULTI-USAGES</v>
      </c>
      <c r="C151" s="49">
        <v>1</v>
      </c>
      <c r="D151" s="10">
        <f>VLOOKUP(A151,BASE!$A$4:$F$538,4,FALSE)</f>
        <v>3.78</v>
      </c>
      <c r="E151" s="42">
        <f t="shared" si="2"/>
        <v>3.78</v>
      </c>
      <c r="F151" s="11">
        <v>41660</v>
      </c>
      <c r="G151" s="49" t="s">
        <v>703</v>
      </c>
      <c r="H151" s="49" t="str">
        <f>VLOOKUP(G151,'identifiants sorties'!$A$2:$E$158,2,FALSE)</f>
        <v>Duret</v>
      </c>
      <c r="I151" s="49" t="str">
        <f>VLOOKUP(G151,'identifiants sorties'!$A$2:$E$158,3,FALSE)</f>
        <v>Deptecl</v>
      </c>
      <c r="J151" s="49" t="str">
        <f>VLOOKUP(G151,'identifiants sorties'!$A$2:$E$158,4,FALSE)</f>
        <v>Sc/Matiére</v>
      </c>
      <c r="K151" s="49" t="str">
        <f>VLOOKUP(G151,'identifiants sorties'!$A$2:$E$158,5,FALSE)</f>
        <v>Chimie</v>
      </c>
    </row>
    <row r="152" spans="1:11" x14ac:dyDescent="0.25">
      <c r="A152" s="47">
        <v>121401</v>
      </c>
      <c r="B152" s="73" t="str">
        <f>IF(A152&lt;&gt;"",INDEX(BASE!$A$2:$C$1538,MATCH(A152,BASE!$A$2:$A$1538,0),2),"")</f>
        <v>RUBAN SCOTCH TRANSP.550 19x33</v>
      </c>
      <c r="C152" s="49">
        <v>2</v>
      </c>
      <c r="D152" s="10">
        <f>VLOOKUP(A152,BASE!$A$4:$F$538,4,FALSE)</f>
        <v>0.82</v>
      </c>
      <c r="E152" s="42">
        <f t="shared" si="2"/>
        <v>1.64</v>
      </c>
      <c r="F152" s="11">
        <v>41660</v>
      </c>
      <c r="G152" s="49" t="s">
        <v>703</v>
      </c>
      <c r="H152" s="49" t="str">
        <f>VLOOKUP(G152,'identifiants sorties'!$A$2:$E$158,2,FALSE)</f>
        <v>Duret</v>
      </c>
      <c r="I152" s="49" t="str">
        <f>VLOOKUP(G152,'identifiants sorties'!$A$2:$E$158,3,FALSE)</f>
        <v>Deptecl</v>
      </c>
      <c r="J152" s="49" t="str">
        <f>VLOOKUP(G152,'identifiants sorties'!$A$2:$E$158,4,FALSE)</f>
        <v>Sc/Matiére</v>
      </c>
      <c r="K152" s="49" t="str">
        <f>VLOOKUP(G152,'identifiants sorties'!$A$2:$E$158,5,FALSE)</f>
        <v>Chimie</v>
      </c>
    </row>
    <row r="153" spans="1:11" x14ac:dyDescent="0.25">
      <c r="A153" s="47">
        <v>524531</v>
      </c>
      <c r="B153" s="73" t="str">
        <f>IF(A153&lt;&gt;"",INDEX(BASE!$A$2:$C$1538,MATCH(A153,BASE!$A$2:$A$1538,0),2),"")</f>
        <v xml:space="preserve">BTE DE 25 PUNAISES </v>
      </c>
      <c r="C153" s="49">
        <v>1</v>
      </c>
      <c r="D153" s="10">
        <f>VLOOKUP(A153,BASE!$A$4:$F$538,4,FALSE)</f>
        <v>1.48</v>
      </c>
      <c r="E153" s="42">
        <f t="shared" si="2"/>
        <v>1.48</v>
      </c>
      <c r="F153" s="11">
        <v>41660</v>
      </c>
      <c r="G153" s="49" t="s">
        <v>703</v>
      </c>
      <c r="H153" s="49" t="str">
        <f>VLOOKUP(G153,'identifiants sorties'!$A$2:$E$158,2,FALSE)</f>
        <v>Duret</v>
      </c>
      <c r="I153" s="49" t="str">
        <f>VLOOKUP(G153,'identifiants sorties'!$A$2:$E$158,3,FALSE)</f>
        <v>Deptecl</v>
      </c>
      <c r="J153" s="49" t="str">
        <f>VLOOKUP(G153,'identifiants sorties'!$A$2:$E$158,4,FALSE)</f>
        <v>Sc/Matiére</v>
      </c>
      <c r="K153" s="49" t="str">
        <f>VLOOKUP(G153,'identifiants sorties'!$A$2:$E$158,5,FALSE)</f>
        <v>Chimie</v>
      </c>
    </row>
    <row r="154" spans="1:11" x14ac:dyDescent="0.25">
      <c r="A154" s="47">
        <v>42500</v>
      </c>
      <c r="B154" s="73" t="str">
        <f>IF(A154&lt;&gt;"",INDEX(BASE!$A$2:$C$1538,MATCH(A154,BASE!$A$2:$A$1538,0),2),"")</f>
        <v>ROULEAU ECO</v>
      </c>
      <c r="C154" s="49">
        <v>12</v>
      </c>
      <c r="D154" s="10">
        <f>VLOOKUP(A154,BASE!$A$4:$F$538,4,FALSE)</f>
        <v>3</v>
      </c>
      <c r="E154" s="42">
        <f t="shared" si="2"/>
        <v>36</v>
      </c>
      <c r="F154" s="11">
        <v>41660</v>
      </c>
      <c r="G154" s="49" t="s">
        <v>274</v>
      </c>
      <c r="H154" s="49" t="str">
        <f>VLOOKUP(G154,'identifiants sorties'!$A$2:$E$158,2,FALSE)</f>
        <v>Apajh</v>
      </c>
      <c r="I154" s="49" t="str">
        <f>VLOOKUP(G154,'identifiants sorties'!$A$2:$E$158,3,FALSE)</f>
        <v>Servgene</v>
      </c>
      <c r="J154" s="49" t="str">
        <f>VLOOKUP(G154,'identifiants sorties'!$A$2:$E$158,4,FALSE)</f>
        <v xml:space="preserve">Entretien </v>
      </c>
      <c r="K154" s="49" t="str">
        <f>VLOOKUP(G154,'identifiants sorties'!$A$2:$E$158,5,FALSE)</f>
        <v>Société nettoyage</v>
      </c>
    </row>
    <row r="155" spans="1:11" x14ac:dyDescent="0.25">
      <c r="A155" s="47">
        <v>504166</v>
      </c>
      <c r="B155" s="73" t="str">
        <f>IF(A155&lt;&gt;"",INDEX(BASE!$A$2:$C$1538,MATCH(A155,BASE!$A$2:$A$1538,0),2),"")</f>
        <v>CORBEILLE A COURRIER INCOLORE</v>
      </c>
      <c r="C155" s="49">
        <v>1</v>
      </c>
      <c r="D155" s="10">
        <f>VLOOKUP(A155,BASE!$A$4:$F$538,4,FALSE)</f>
        <v>2.57</v>
      </c>
      <c r="E155" s="42">
        <f t="shared" si="2"/>
        <v>2.57</v>
      </c>
      <c r="F155" s="11">
        <v>41660</v>
      </c>
      <c r="G155" s="49" t="s">
        <v>246</v>
      </c>
      <c r="H155" s="49" t="str">
        <f>VLOOKUP(G155,'identifiants sorties'!$A$2:$E$158,2,FALSE)</f>
        <v>Liani</v>
      </c>
      <c r="I155" s="49" t="str">
        <f>VLOOKUP(G155,'identifiants sorties'!$A$2:$E$158,3,FALSE)</f>
        <v>Servgene</v>
      </c>
      <c r="J155" s="49" t="str">
        <f>VLOOKUP(G155,'identifiants sorties'!$A$2:$E$158,4,FALSE)</f>
        <v>SERVFIN</v>
      </c>
      <c r="K155" s="49">
        <f>VLOOKUP(G155,'identifiants sorties'!$A$2:$E$158,5,FALSE)</f>
        <v>0</v>
      </c>
    </row>
    <row r="156" spans="1:11" x14ac:dyDescent="0.25">
      <c r="A156" s="47">
        <v>202232</v>
      </c>
      <c r="B156" s="73" t="str">
        <f>IF(A156&lt;&gt;"",INDEX(BASE!$A$2:$C$1538,MATCH(A156,BASE!$A$2:$A$1538,0),2),"")</f>
        <v>CHEM.RAB.+ELAST.+ETIQ JAUNE</v>
      </c>
      <c r="C156" s="49">
        <v>5</v>
      </c>
      <c r="D156" s="10">
        <f>VLOOKUP(A156,BASE!$A$4:$F$538,4,FALSE)</f>
        <v>0.88</v>
      </c>
      <c r="E156" s="42">
        <f t="shared" si="2"/>
        <v>4.4000000000000004</v>
      </c>
      <c r="F156" s="11">
        <v>41660</v>
      </c>
      <c r="G156" s="49" t="s">
        <v>246</v>
      </c>
      <c r="H156" s="49" t="str">
        <f>VLOOKUP(G156,'identifiants sorties'!$A$2:$E$158,2,FALSE)</f>
        <v>Liani</v>
      </c>
      <c r="I156" s="49" t="str">
        <f>VLOOKUP(G156,'identifiants sorties'!$A$2:$E$158,3,FALSE)</f>
        <v>Servgene</v>
      </c>
      <c r="J156" s="49" t="str">
        <f>VLOOKUP(G156,'identifiants sorties'!$A$2:$E$158,4,FALSE)</f>
        <v>SERVFIN</v>
      </c>
      <c r="K156" s="49">
        <f>VLOOKUP(G156,'identifiants sorties'!$A$2:$E$158,5,FALSE)</f>
        <v>0</v>
      </c>
    </row>
    <row r="157" spans="1:11" x14ac:dyDescent="0.25">
      <c r="A157" s="47">
        <v>202235</v>
      </c>
      <c r="B157" s="73" t="str">
        <f>IF(A157&lt;&gt;"",INDEX(BASE!$A$2:$C$1538,MATCH(A157,BASE!$A$2:$A$1538,0),2),"")</f>
        <v>CHEM.3 RAB.+ELAST.+ETIQ. ROUGE   C.L. 5/10</v>
      </c>
      <c r="C157" s="49">
        <v>5</v>
      </c>
      <c r="D157" s="10">
        <f>VLOOKUP(A157,BASE!$A$4:$F$538,4,FALSE)</f>
        <v>0.88</v>
      </c>
      <c r="E157" s="42">
        <f t="shared" si="2"/>
        <v>4.4000000000000004</v>
      </c>
      <c r="F157" s="11">
        <v>41660</v>
      </c>
      <c r="G157" s="49" t="s">
        <v>246</v>
      </c>
      <c r="H157" s="49" t="str">
        <f>VLOOKUP(G157,'identifiants sorties'!$A$2:$E$158,2,FALSE)</f>
        <v>Liani</v>
      </c>
      <c r="I157" s="49" t="str">
        <f>VLOOKUP(G157,'identifiants sorties'!$A$2:$E$158,3,FALSE)</f>
        <v>Servgene</v>
      </c>
      <c r="J157" s="49" t="str">
        <f>VLOOKUP(G157,'identifiants sorties'!$A$2:$E$158,4,FALSE)</f>
        <v>SERVFIN</v>
      </c>
      <c r="K157" s="49">
        <f>VLOOKUP(G157,'identifiants sorties'!$A$2:$E$158,5,FALSE)</f>
        <v>0</v>
      </c>
    </row>
    <row r="158" spans="1:11" x14ac:dyDescent="0.25">
      <c r="A158" s="47">
        <v>202248</v>
      </c>
      <c r="B158" s="73" t="str">
        <f>IF(A158&lt;&gt;"",INDEX(BASE!$A$2:$C$1538,MATCH(A158,BASE!$A$2:$A$1538,0),2),"")</f>
        <v>CHEM.3 RAB.+ELAST.+ETIQ.ORANGE   C.L. 5/10</v>
      </c>
      <c r="C158" s="49">
        <v>5</v>
      </c>
      <c r="D158" s="10">
        <f>VLOOKUP(A158,BASE!$A$4:$F$538,4,FALSE)</f>
        <v>0.88</v>
      </c>
      <c r="E158" s="42">
        <f t="shared" si="2"/>
        <v>4.4000000000000004</v>
      </c>
      <c r="F158" s="11">
        <v>41660</v>
      </c>
      <c r="G158" s="49" t="s">
        <v>246</v>
      </c>
      <c r="H158" s="49" t="str">
        <f>VLOOKUP(G158,'identifiants sorties'!$A$2:$E$158,2,FALSE)</f>
        <v>Liani</v>
      </c>
      <c r="I158" s="49" t="str">
        <f>VLOOKUP(G158,'identifiants sorties'!$A$2:$E$158,3,FALSE)</f>
        <v>Servgene</v>
      </c>
      <c r="J158" s="49" t="str">
        <f>VLOOKUP(G158,'identifiants sorties'!$A$2:$E$158,4,FALSE)</f>
        <v>SERVFIN</v>
      </c>
      <c r="K158" s="49">
        <f>VLOOKUP(G158,'identifiants sorties'!$A$2:$E$158,5,FALSE)</f>
        <v>0</v>
      </c>
    </row>
    <row r="159" spans="1:11" x14ac:dyDescent="0.25">
      <c r="A159" s="47">
        <v>110106</v>
      </c>
      <c r="B159" s="73" t="str">
        <f>IF(A159&lt;&gt;"",INDEX(BASE!$A$2:$C$1538,MATCH(A159,BASE!$A$2:$A$1538,0),2),"")</f>
        <v>BTE 12 PORTE-MINES 0.7mm BIC     MATIC TRANSL. COL. ASS.</v>
      </c>
      <c r="C159" s="49">
        <v>3</v>
      </c>
      <c r="D159" s="10">
        <f>VLOOKUP(A159,BASE!$A$4:$F$538,4,FALSE)</f>
        <v>0.32900000000000001</v>
      </c>
      <c r="E159" s="42">
        <f t="shared" si="2"/>
        <v>0.9870000000000001</v>
      </c>
      <c r="F159" s="11">
        <v>41660</v>
      </c>
      <c r="G159" s="49" t="s">
        <v>246</v>
      </c>
      <c r="H159" s="49" t="str">
        <f>VLOOKUP(G159,'identifiants sorties'!$A$2:$E$158,2,FALSE)</f>
        <v>Liani</v>
      </c>
      <c r="I159" s="49" t="str">
        <f>VLOOKUP(G159,'identifiants sorties'!$A$2:$E$158,3,FALSE)</f>
        <v>Servgene</v>
      </c>
      <c r="J159" s="49" t="str">
        <f>VLOOKUP(G159,'identifiants sorties'!$A$2:$E$158,4,FALSE)</f>
        <v>SERVFIN</v>
      </c>
      <c r="K159" s="49">
        <f>VLOOKUP(G159,'identifiants sorties'!$A$2:$E$158,5,FALSE)</f>
        <v>0</v>
      </c>
    </row>
    <row r="160" spans="1:11" x14ac:dyDescent="0.25">
      <c r="A160" s="47">
        <v>120226</v>
      </c>
      <c r="B160" s="73" t="str">
        <f>IF(A160&lt;&gt;"",INDEX(BASE!$A$2:$C$1538,MATCH(A160,BASE!$A$2:$A$1538,0),2),"")</f>
        <v>MARQUEUR PERMANENT POCKET 2000   NOIR PTE OGIVE</v>
      </c>
      <c r="C160" s="49">
        <v>1</v>
      </c>
      <c r="D160" s="10">
        <f>VLOOKUP(A160,BASE!$A$4:$F$538,4,FALSE)</f>
        <v>0.64</v>
      </c>
      <c r="E160" s="42">
        <f t="shared" si="2"/>
        <v>0.64</v>
      </c>
      <c r="F160" s="11">
        <v>41660</v>
      </c>
      <c r="G160" s="49" t="s">
        <v>246</v>
      </c>
      <c r="H160" s="49" t="str">
        <f>VLOOKUP(G160,'identifiants sorties'!$A$2:$E$158,2,FALSE)</f>
        <v>Liani</v>
      </c>
      <c r="I160" s="49" t="str">
        <f>VLOOKUP(G160,'identifiants sorties'!$A$2:$E$158,3,FALSE)</f>
        <v>Servgene</v>
      </c>
      <c r="J160" s="49" t="str">
        <f>VLOOKUP(G160,'identifiants sorties'!$A$2:$E$158,4,FALSE)</f>
        <v>SERVFIN</v>
      </c>
      <c r="K160" s="49">
        <f>VLOOKUP(G160,'identifiants sorties'!$A$2:$E$158,5,FALSE)</f>
        <v>0</v>
      </c>
    </row>
    <row r="161" spans="1:11" x14ac:dyDescent="0.25">
      <c r="A161" s="47">
        <v>208563</v>
      </c>
      <c r="B161" s="73" t="str">
        <f>IF(A161&lt;&gt;"",INDEX(BASE!$A$2:$C$1538,MATCH(A161,BASE!$A$2:$A$1538,0),2),"")</f>
        <v>CLASSEUR POLYPRO 4 ANN.30mm ROUGE DUR</v>
      </c>
      <c r="C161" s="49">
        <v>1</v>
      </c>
      <c r="D161" s="10">
        <f>VLOOKUP(A161,BASE!$A$4:$F$538,4,FALSE)</f>
        <v>0.78</v>
      </c>
      <c r="E161" s="42">
        <f t="shared" si="2"/>
        <v>0.78</v>
      </c>
      <c r="F161" s="11">
        <v>41660</v>
      </c>
      <c r="G161" s="49" t="s">
        <v>706</v>
      </c>
      <c r="H161" s="49" t="str">
        <f>VLOOKUP(G161,'identifiants sorties'!$A$2:$E$158,2,FALSE)</f>
        <v>Heyte</v>
      </c>
      <c r="I161" s="49" t="str">
        <f>VLOOKUP(G161,'identifiants sorties'!$A$2:$E$158,3,FALSE)</f>
        <v>Deptecl</v>
      </c>
      <c r="J161" s="49" t="str">
        <f>VLOOKUP(G161,'identifiants sorties'!$A$2:$E$158,4,FALSE)</f>
        <v>Sc/Matiére</v>
      </c>
      <c r="K161" s="49" t="str">
        <f>VLOOKUP(G161,'identifiants sorties'!$A$2:$E$158,5,FALSE)</f>
        <v>Chimie</v>
      </c>
    </row>
    <row r="162" spans="1:11" x14ac:dyDescent="0.25">
      <c r="A162" s="47">
        <v>208562</v>
      </c>
      <c r="B162" s="73" t="str">
        <f>IF(A162&lt;&gt;"",INDEX(BASE!$A$2:$C$1538,MATCH(A162,BASE!$A$2:$A$1538,0),2),"")</f>
        <v>CLASSEUR POLYPRO 4 ANN.30mm NOIR DUR</v>
      </c>
      <c r="C162" s="49">
        <v>1</v>
      </c>
      <c r="D162" s="10">
        <f>VLOOKUP(A162,BASE!$A$4:$F$538,4,FALSE)</f>
        <v>0.78</v>
      </c>
      <c r="E162" s="42">
        <f t="shared" si="2"/>
        <v>0.78</v>
      </c>
      <c r="F162" s="11">
        <v>41660</v>
      </c>
      <c r="G162" s="49" t="s">
        <v>706</v>
      </c>
      <c r="H162" s="49" t="str">
        <f>VLOOKUP(G162,'identifiants sorties'!$A$2:$E$158,2,FALSE)</f>
        <v>Heyte</v>
      </c>
      <c r="I162" s="49" t="str">
        <f>VLOOKUP(G162,'identifiants sorties'!$A$2:$E$158,3,FALSE)</f>
        <v>Deptecl</v>
      </c>
      <c r="J162" s="49" t="str">
        <f>VLOOKUP(G162,'identifiants sorties'!$A$2:$E$158,4,FALSE)</f>
        <v>Sc/Matiére</v>
      </c>
      <c r="K162" s="49" t="str">
        <f>VLOOKUP(G162,'identifiants sorties'!$A$2:$E$158,5,FALSE)</f>
        <v>Chimie</v>
      </c>
    </row>
    <row r="163" spans="1:11" x14ac:dyDescent="0.25">
      <c r="A163" s="47">
        <v>207223</v>
      </c>
      <c r="B163" s="73" t="str">
        <f>IF(A163&lt;&gt;"",INDEX(BASE!$A$2:$C$1538,MATCH(A163,BASE!$A$2:$A$1538,0),2),"")</f>
        <v>JEU 12 INTERC.CARTE FORTE A4+    FORMAT POCH. (245x300)</v>
      </c>
      <c r="C163" s="49">
        <v>2</v>
      </c>
      <c r="D163" s="10">
        <f>VLOOKUP(A163,BASE!$A$4:$F$538,4,FALSE)</f>
        <v>0.44</v>
      </c>
      <c r="E163" s="42">
        <f t="shared" si="2"/>
        <v>0.88</v>
      </c>
      <c r="F163" s="11">
        <v>41660</v>
      </c>
      <c r="G163" s="49" t="s">
        <v>706</v>
      </c>
      <c r="H163" s="49" t="str">
        <f>VLOOKUP(G163,'identifiants sorties'!$A$2:$E$158,2,FALSE)</f>
        <v>Heyte</v>
      </c>
      <c r="I163" s="49" t="str">
        <f>VLOOKUP(G163,'identifiants sorties'!$A$2:$E$158,3,FALSE)</f>
        <v>Deptecl</v>
      </c>
      <c r="J163" s="49" t="str">
        <f>VLOOKUP(G163,'identifiants sorties'!$A$2:$E$158,4,FALSE)</f>
        <v>Sc/Matiére</v>
      </c>
      <c r="K163" s="49" t="str">
        <f>VLOOKUP(G163,'identifiants sorties'!$A$2:$E$158,5,FALSE)</f>
        <v>Chimie</v>
      </c>
    </row>
    <row r="164" spans="1:11" x14ac:dyDescent="0.25">
      <c r="A164" s="47">
        <v>211108</v>
      </c>
      <c r="B164" s="73" t="str">
        <f>IF(A164&lt;&gt;"",INDEX(BASE!$A$2:$C$1538,MATCH(A164,BASE!$A$2:$A$1538,0),2),"")</f>
        <v>PT.100 CHEM.ROCK S ROSE VIF     220GR</v>
      </c>
      <c r="C164" s="49">
        <v>5</v>
      </c>
      <c r="D164" s="10">
        <f>VLOOKUP(A164,BASE!$A$4:$F$538,4,FALSE)</f>
        <v>8.8999999999999996E-2</v>
      </c>
      <c r="E164" s="42">
        <f t="shared" si="2"/>
        <v>0.44499999999999995</v>
      </c>
      <c r="F164" s="11">
        <v>41660</v>
      </c>
      <c r="G164" s="49" t="s">
        <v>706</v>
      </c>
      <c r="H164" s="49" t="str">
        <f>VLOOKUP(G164,'identifiants sorties'!$A$2:$E$158,2,FALSE)</f>
        <v>Heyte</v>
      </c>
      <c r="I164" s="49" t="str">
        <f>VLOOKUP(G164,'identifiants sorties'!$A$2:$E$158,3,FALSE)</f>
        <v>Deptecl</v>
      </c>
      <c r="J164" s="49" t="str">
        <f>VLOOKUP(G164,'identifiants sorties'!$A$2:$E$158,4,FALSE)</f>
        <v>Sc/Matiére</v>
      </c>
      <c r="K164" s="49" t="str">
        <f>VLOOKUP(G164,'identifiants sorties'!$A$2:$E$158,5,FALSE)</f>
        <v>Chimie</v>
      </c>
    </row>
    <row r="165" spans="1:11" x14ac:dyDescent="0.25">
      <c r="A165" s="47">
        <v>534207</v>
      </c>
      <c r="B165" s="73" t="str">
        <f>IF(A165&lt;&gt;"",INDEX(BASE!$A$2:$C$1538,MATCH(A165,BASE!$A$2:$A$1538,0),2),"")</f>
        <v>FEUTRE PERMANENT 318 NOIR PTE    FINE</v>
      </c>
      <c r="C165" s="49">
        <v>1</v>
      </c>
      <c r="D165" s="10">
        <f>VLOOKUP(A165,BASE!$A$4:$F$538,4,FALSE)</f>
        <v>0.91</v>
      </c>
      <c r="E165" s="42">
        <f t="shared" si="2"/>
        <v>0.91</v>
      </c>
      <c r="F165" s="11">
        <v>41660</v>
      </c>
      <c r="G165" s="49" t="s">
        <v>706</v>
      </c>
      <c r="H165" s="49" t="str">
        <f>VLOOKUP(G165,'identifiants sorties'!$A$2:$E$158,2,FALSE)</f>
        <v>Heyte</v>
      </c>
      <c r="I165" s="49" t="str">
        <f>VLOOKUP(G165,'identifiants sorties'!$A$2:$E$158,3,FALSE)</f>
        <v>Deptecl</v>
      </c>
      <c r="J165" s="49" t="str">
        <f>VLOOKUP(G165,'identifiants sorties'!$A$2:$E$158,4,FALSE)</f>
        <v>Sc/Matiére</v>
      </c>
      <c r="K165" s="49" t="str">
        <f>VLOOKUP(G165,'identifiants sorties'!$A$2:$E$158,5,FALSE)</f>
        <v>Chimie</v>
      </c>
    </row>
    <row r="166" spans="1:11" x14ac:dyDescent="0.25">
      <c r="A166" s="47">
        <v>42500</v>
      </c>
      <c r="B166" s="73" t="str">
        <f>IF(A166&lt;&gt;"",INDEX(BASE!$A$2:$C$1538,MATCH(A166,BASE!$A$2:$A$1538,0),2),"")</f>
        <v>ROULEAU ECO</v>
      </c>
      <c r="C166" s="49">
        <v>2</v>
      </c>
      <c r="D166" s="10">
        <f>VLOOKUP(A166,BASE!$A$4:$F$538,4,FALSE)</f>
        <v>3</v>
      </c>
      <c r="E166" s="42">
        <f t="shared" si="2"/>
        <v>6</v>
      </c>
      <c r="F166" s="11">
        <v>41661</v>
      </c>
      <c r="G166" s="49" t="s">
        <v>409</v>
      </c>
      <c r="H166" s="49" t="str">
        <f>VLOOKUP(G166,'identifiants sorties'!$A$2:$E$158,2,FALSE)</f>
        <v>Girard</v>
      </c>
      <c r="I166" s="49" t="str">
        <f>VLOOKUP(G166,'identifiants sorties'!$A$2:$E$158,3,FALSE)</f>
        <v>Servgene</v>
      </c>
      <c r="J166" s="49" t="str">
        <f>VLOOKUP(G166,'identifiants sorties'!$A$2:$E$158,4,FALSE)</f>
        <v xml:space="preserve">Entretien </v>
      </c>
      <c r="K166" s="49" t="str">
        <f>VLOOKUP(G166,'identifiants sorties'!$A$2:$E$158,5,FALSE)</f>
        <v>Rez de chaussée + 3 éme bat C</v>
      </c>
    </row>
    <row r="167" spans="1:11" x14ac:dyDescent="0.25">
      <c r="A167" s="47">
        <v>42500</v>
      </c>
      <c r="B167" s="73" t="str">
        <f>IF(A167&lt;&gt;"",INDEX(BASE!$A$2:$C$1538,MATCH(A167,BASE!$A$2:$A$1538,0),2),"")</f>
        <v>ROULEAU ECO</v>
      </c>
      <c r="C167" s="49">
        <v>2</v>
      </c>
      <c r="D167" s="10">
        <f>VLOOKUP(A167,BASE!$A$4:$F$538,4,FALSE)</f>
        <v>3</v>
      </c>
      <c r="E167" s="42">
        <f t="shared" si="2"/>
        <v>6</v>
      </c>
      <c r="F167" s="11">
        <v>41661</v>
      </c>
      <c r="G167" s="49" t="s">
        <v>324</v>
      </c>
      <c r="H167" s="49" t="str">
        <f>VLOOKUP(G167,'identifiants sorties'!$A$2:$E$158,2,FALSE)</f>
        <v>Chrétien</v>
      </c>
      <c r="I167" s="49" t="str">
        <f>VLOOKUP(G167,'identifiants sorties'!$A$2:$E$158,3,FALSE)</f>
        <v>Servgene</v>
      </c>
      <c r="J167" s="49" t="str">
        <f>VLOOKUP(G167,'identifiants sorties'!$A$2:$E$158,4,FALSE)</f>
        <v xml:space="preserve">Entretien </v>
      </c>
      <c r="K167" s="49">
        <f>VLOOKUP(G167,'identifiants sorties'!$A$2:$E$158,5,FALSE)</f>
        <v>0</v>
      </c>
    </row>
    <row r="168" spans="1:11" x14ac:dyDescent="0.25">
      <c r="A168" s="47">
        <v>207223</v>
      </c>
      <c r="B168" s="73" t="str">
        <f>IF(A168&lt;&gt;"",INDEX(BASE!$A$2:$C$1538,MATCH(A168,BASE!$A$2:$A$1538,0),2),"")</f>
        <v>JEU 12 INTERC.CARTE FORTE A4+    FORMAT POCH. (245x300)</v>
      </c>
      <c r="C168" s="49">
        <v>30</v>
      </c>
      <c r="D168" s="10">
        <f>VLOOKUP(A168,BASE!$A$4:$F$538,4,FALSE)</f>
        <v>0.44</v>
      </c>
      <c r="E168" s="42">
        <f t="shared" si="2"/>
        <v>13.2</v>
      </c>
      <c r="F168" s="11">
        <v>41661</v>
      </c>
      <c r="G168" s="49" t="s">
        <v>241</v>
      </c>
      <c r="H168" s="49" t="str">
        <f>VLOOKUP(G168,'identifiants sorties'!$A$2:$E$158,2,FALSE)</f>
        <v>Stievenard</v>
      </c>
      <c r="I168" s="49" t="str">
        <f>VLOOKUP(G168,'identifiants sorties'!$A$2:$E$158,3,FALSE)</f>
        <v>Systinfo-DF</v>
      </c>
      <c r="J168" s="49" t="str">
        <f>VLOOKUP(G168,'identifiants sorties'!$A$2:$E$158,4,FALSE)</f>
        <v>Fonctinfo</v>
      </c>
      <c r="K168" s="49">
        <f>VLOOKUP(G168,'identifiants sorties'!$A$2:$E$158,5,FALSE)</f>
        <v>0</v>
      </c>
    </row>
    <row r="169" spans="1:11" x14ac:dyDescent="0.25">
      <c r="A169" s="47">
        <v>200253</v>
      </c>
      <c r="B169" s="73" t="str">
        <f>IF(A169&lt;&gt;"",INDEX(BASE!$A$2:$C$1538,MATCH(A169,BASE!$A$2:$A$1538,0),2),"")</f>
        <v>BTE 100 POCH.PLAST.PERF.LISSE    9/100è A4 11 TROUS</v>
      </c>
      <c r="C169" s="49">
        <v>200</v>
      </c>
      <c r="D169" s="10">
        <f>VLOOKUP(A169,BASE!$A$4:$F$538,4,FALSE)</f>
        <v>5.2999999999999999E-2</v>
      </c>
      <c r="E169" s="42">
        <f t="shared" si="2"/>
        <v>10.6</v>
      </c>
      <c r="F169" s="11">
        <v>41661</v>
      </c>
      <c r="G169" s="49" t="s">
        <v>241</v>
      </c>
      <c r="H169" s="49" t="str">
        <f>VLOOKUP(G169,'identifiants sorties'!$A$2:$E$158,2,FALSE)</f>
        <v>Stievenard</v>
      </c>
      <c r="I169" s="49" t="str">
        <f>VLOOKUP(G169,'identifiants sorties'!$A$2:$E$158,3,FALSE)</f>
        <v>Systinfo-DF</v>
      </c>
      <c r="J169" s="49" t="str">
        <f>VLOOKUP(G169,'identifiants sorties'!$A$2:$E$158,4,FALSE)</f>
        <v>Fonctinfo</v>
      </c>
      <c r="K169" s="49">
        <f>VLOOKUP(G169,'identifiants sorties'!$A$2:$E$158,5,FALSE)</f>
        <v>0</v>
      </c>
    </row>
    <row r="170" spans="1:11" x14ac:dyDescent="0.25">
      <c r="A170" s="47">
        <v>537201</v>
      </c>
      <c r="B170" s="73" t="str">
        <f>IF(A170&lt;&gt;"",INDEX(BASE!$A$2:$C$1538,MATCH(A170,BASE!$A$2:$A$1538,0),2),"")</f>
        <v>CALCUL, SHARP</v>
      </c>
      <c r="C170" s="49">
        <v>1</v>
      </c>
      <c r="D170" s="10">
        <f>VLOOKUP(A170,BASE!$A$4:$F$538,4,FALSE)</f>
        <v>9.8800000000000008</v>
      </c>
      <c r="E170" s="42">
        <f t="shared" si="2"/>
        <v>9.8800000000000008</v>
      </c>
      <c r="F170" s="11">
        <v>41661</v>
      </c>
      <c r="G170" s="49" t="s">
        <v>241</v>
      </c>
      <c r="H170" s="49" t="str">
        <f>VLOOKUP(G170,'identifiants sorties'!$A$2:$E$158,2,FALSE)</f>
        <v>Stievenard</v>
      </c>
      <c r="I170" s="49" t="str">
        <f>VLOOKUP(G170,'identifiants sorties'!$A$2:$E$158,3,FALSE)</f>
        <v>Systinfo-DF</v>
      </c>
      <c r="J170" s="49" t="str">
        <f>VLOOKUP(G170,'identifiants sorties'!$A$2:$E$158,4,FALSE)</f>
        <v>Fonctinfo</v>
      </c>
      <c r="K170" s="49">
        <f>VLOOKUP(G170,'identifiants sorties'!$A$2:$E$158,5,FALSE)</f>
        <v>0</v>
      </c>
    </row>
    <row r="171" spans="1:11" x14ac:dyDescent="0.25">
      <c r="A171" s="47">
        <v>309177</v>
      </c>
      <c r="B171" s="73" t="str">
        <f>IF(A171&lt;&gt;"",INDEX(BASE!$A$2:$C$1538,MATCH(A171,BASE!$A$2:$A$1538,0),2),"")</f>
        <v>A+B LOT 12 BLOCS REPOSI.76x127   JAUNE</v>
      </c>
      <c r="C171" s="49">
        <v>3</v>
      </c>
      <c r="D171" s="10">
        <f>VLOOKUP(A171,BASE!$A$4:$F$538,4,FALSE)</f>
        <v>0.254</v>
      </c>
      <c r="E171" s="42">
        <f t="shared" si="2"/>
        <v>0.76200000000000001</v>
      </c>
      <c r="F171" s="11">
        <v>41662</v>
      </c>
      <c r="G171" s="49" t="s">
        <v>672</v>
      </c>
      <c r="H171" s="49" t="str">
        <f>VLOOKUP(G171,'identifiants sorties'!$A$2:$E$158,2,FALSE)</f>
        <v>Dhenry</v>
      </c>
      <c r="I171" s="49" t="str">
        <f>VLOOKUP(G171,'identifiants sorties'!$A$2:$E$158,3,FALSE)</f>
        <v>Systinfo-DF</v>
      </c>
      <c r="J171" s="49" t="str">
        <f>VLOOKUP(G171,'identifiants sorties'!$A$2:$E$158,4,FALSE)</f>
        <v>Fonctinfo</v>
      </c>
      <c r="K171" s="49">
        <f>VLOOKUP(G171,'identifiants sorties'!$A$2:$E$158,5,FALSE)</f>
        <v>0</v>
      </c>
    </row>
    <row r="172" spans="1:11" x14ac:dyDescent="0.25">
      <c r="A172" s="47">
        <v>120481</v>
      </c>
      <c r="B172" s="73" t="str">
        <f>IF(A172&lt;&gt;"",INDEX(BASE!$A$2:$C$1538,MATCH(A172,BASE!$A$2:$A$1538,0),2),"")</f>
        <v>FEUTRE VELLEDA 1741 BLEU PTE     OGIVE MOYENNE</v>
      </c>
      <c r="C172" s="49">
        <v>5</v>
      </c>
      <c r="D172" s="10">
        <f>VLOOKUP(A172,BASE!$A$4:$F$538,4,FALSE)</f>
        <v>0.85</v>
      </c>
      <c r="E172" s="42">
        <f t="shared" si="2"/>
        <v>4.25</v>
      </c>
      <c r="F172" s="11">
        <v>41662</v>
      </c>
      <c r="G172" s="49" t="s">
        <v>666</v>
      </c>
      <c r="H172" s="49" t="str">
        <f>VLOOKUP(G172,'identifiants sorties'!$A$2:$E$158,2,FALSE)</f>
        <v>Bekaert</v>
      </c>
      <c r="I172" s="49" t="str">
        <f>VLOOKUP(G172,'identifiants sorties'!$A$2:$E$158,3,FALSE)</f>
        <v>Deptecl</v>
      </c>
      <c r="J172" s="49" t="str">
        <f>VLOOKUP(G172,'identifiants sorties'!$A$2:$E$158,4,FALSE)</f>
        <v>Langues</v>
      </c>
      <c r="K172" s="49">
        <f>VLOOKUP(G172,'identifiants sorties'!$A$2:$E$158,5,FALSE)</f>
        <v>0</v>
      </c>
    </row>
    <row r="173" spans="1:11" x14ac:dyDescent="0.25">
      <c r="A173" s="47">
        <v>120482</v>
      </c>
      <c r="B173" s="73" t="str">
        <f>IF(A173&lt;&gt;"",INDEX(BASE!$A$2:$C$1538,MATCH(A173,BASE!$A$2:$A$1538,0),2),"")</f>
        <v>FEUTRE VELLEDA 1741 NOIR PTE     OGIVE MOYENNE</v>
      </c>
      <c r="C173" s="49">
        <v>5</v>
      </c>
      <c r="D173" s="10">
        <f>VLOOKUP(A173,BASE!$A$4:$F$538,4,FALSE)</f>
        <v>0.85</v>
      </c>
      <c r="E173" s="42">
        <f t="shared" si="2"/>
        <v>4.25</v>
      </c>
      <c r="F173" s="11">
        <v>41662</v>
      </c>
      <c r="G173" s="49" t="s">
        <v>666</v>
      </c>
      <c r="H173" s="49" t="str">
        <f>VLOOKUP(G173,'identifiants sorties'!$A$2:$E$158,2,FALSE)</f>
        <v>Bekaert</v>
      </c>
      <c r="I173" s="49" t="str">
        <f>VLOOKUP(G173,'identifiants sorties'!$A$2:$E$158,3,FALSE)</f>
        <v>Deptecl</v>
      </c>
      <c r="J173" s="49" t="str">
        <f>VLOOKUP(G173,'identifiants sorties'!$A$2:$E$158,4,FALSE)</f>
        <v>Langues</v>
      </c>
      <c r="K173" s="49">
        <f>VLOOKUP(G173,'identifiants sorties'!$A$2:$E$158,5,FALSE)</f>
        <v>0</v>
      </c>
    </row>
    <row r="174" spans="1:11" x14ac:dyDescent="0.25">
      <c r="A174" s="47">
        <v>78211</v>
      </c>
      <c r="B174" s="73" t="str">
        <f>IF(A174&lt;&gt;"",INDEX(BASE!$A$2:$C$1538,MATCH(A174,BASE!$A$2:$A$1538,0),2),"")</f>
        <v>ENV A SOUFFLET</v>
      </c>
      <c r="C174" s="49">
        <v>50</v>
      </c>
      <c r="D174" s="10">
        <f>VLOOKUP(A174,BASE!$A$4:$F$538,4,FALSE)</f>
        <v>0.47</v>
      </c>
      <c r="E174" s="42">
        <f t="shared" si="2"/>
        <v>23.5</v>
      </c>
      <c r="F174" s="11">
        <v>41663</v>
      </c>
      <c r="G174" s="49" t="s">
        <v>389</v>
      </c>
      <c r="H174" s="49" t="str">
        <f>VLOOKUP(G174,'identifiants sorties'!$A$2:$E$158,2,FALSE)</f>
        <v>Foncez</v>
      </c>
      <c r="I174" s="49" t="str">
        <f>VLOOKUP(G174,'identifiants sorties'!$A$2:$E$158,3,FALSE)</f>
        <v>Deptecl</v>
      </c>
      <c r="J174" s="49" t="str">
        <f>VLOOKUP(G174,'identifiants sorties'!$A$2:$E$158,4,FALSE)</f>
        <v>Sc/Matiére</v>
      </c>
      <c r="K174" s="49" t="str">
        <f>VLOOKUP(G174,'identifiants sorties'!$A$2:$E$158,5,FALSE)</f>
        <v>Chimie</v>
      </c>
    </row>
    <row r="175" spans="1:11" x14ac:dyDescent="0.25">
      <c r="A175" s="47">
        <v>62106</v>
      </c>
      <c r="B175" s="73" t="str">
        <f>IF(A175&lt;&gt;"",INDEX(BASE!$A$2:$C$1538,MATCH(A175,BASE!$A$2:$A$1538,0),2),"")</f>
        <v xml:space="preserve">ENV DEMI FORMAT 162 X229 </v>
      </c>
      <c r="C175" s="49">
        <v>30</v>
      </c>
      <c r="D175" s="10">
        <f>VLOOKUP(A175,BASE!$A$4:$F$538,4,FALSE)</f>
        <v>7.0000000000000007E-2</v>
      </c>
      <c r="E175" s="42">
        <f t="shared" si="2"/>
        <v>2.1</v>
      </c>
      <c r="F175" s="11">
        <v>41663</v>
      </c>
      <c r="G175" s="49" t="s">
        <v>389</v>
      </c>
      <c r="H175" s="49" t="str">
        <f>VLOOKUP(G175,'identifiants sorties'!$A$2:$E$158,2,FALSE)</f>
        <v>Foncez</v>
      </c>
      <c r="I175" s="49" t="str">
        <f>VLOOKUP(G175,'identifiants sorties'!$A$2:$E$158,3,FALSE)</f>
        <v>Deptecl</v>
      </c>
      <c r="J175" s="49" t="str">
        <f>VLOOKUP(G175,'identifiants sorties'!$A$2:$E$158,4,FALSE)</f>
        <v>Sc/Matiére</v>
      </c>
      <c r="K175" s="49" t="str">
        <f>VLOOKUP(G175,'identifiants sorties'!$A$2:$E$158,5,FALSE)</f>
        <v>Chimie</v>
      </c>
    </row>
    <row r="176" spans="1:11" x14ac:dyDescent="0.25">
      <c r="A176" s="47">
        <v>111101</v>
      </c>
      <c r="B176" s="73" t="str">
        <f>IF(A176&lt;&gt;"",INDEX(BASE!$A$2:$C$1538,MATCH(A176,BASE!$A$2:$A$1538,0),2),"")</f>
        <v>BIC CRISTAL P.M. BLEU</v>
      </c>
      <c r="C176" s="49">
        <v>10</v>
      </c>
      <c r="D176" s="10">
        <f>VLOOKUP(A176,BASE!$A$4:$F$538,4,FALSE)</f>
        <v>0.15</v>
      </c>
      <c r="E176" s="42">
        <f t="shared" si="2"/>
        <v>1.5</v>
      </c>
      <c r="F176" s="11">
        <v>41663</v>
      </c>
      <c r="G176" s="49" t="s">
        <v>247</v>
      </c>
      <c r="H176" s="49" t="str">
        <f>VLOOKUP(G176,'identifiants sorties'!$A$2:$E$158,2,FALSE)</f>
        <v>Yvoz</v>
      </c>
      <c r="I176" s="49" t="str">
        <f>VLOOKUP(G176,'identifiants sorties'!$A$2:$E$158,3,FALSE)</f>
        <v>Deptecl</v>
      </c>
      <c r="J176" s="49" t="str">
        <f>VLOOKUP(G176,'identifiants sorties'!$A$2:$E$158,4,FALSE)</f>
        <v>Lagis</v>
      </c>
      <c r="K176" s="49">
        <f>VLOOKUP(G176,'identifiants sorties'!$A$2:$E$158,5,FALSE)</f>
        <v>0</v>
      </c>
    </row>
    <row r="177" spans="1:11" x14ac:dyDescent="0.25">
      <c r="A177" s="47">
        <v>111102</v>
      </c>
      <c r="B177" s="73" t="str">
        <f>IF(A177&lt;&gt;"",INDEX(BASE!$A$2:$C$1538,MATCH(A177,BASE!$A$2:$A$1538,0),2),"")</f>
        <v>BIC CRISTAL P.M. NOIR</v>
      </c>
      <c r="C177" s="49">
        <v>10</v>
      </c>
      <c r="D177" s="10">
        <f>VLOOKUP(A177,BASE!$A$4:$F$538,4,FALSE)</f>
        <v>0.15</v>
      </c>
      <c r="E177" s="42">
        <f t="shared" ref="E177:E240" si="3">IF(C177="","",C177*D177)</f>
        <v>1.5</v>
      </c>
      <c r="F177" s="11">
        <v>41663</v>
      </c>
      <c r="G177" s="49" t="s">
        <v>247</v>
      </c>
      <c r="H177" s="49" t="str">
        <f>VLOOKUP(G177,'identifiants sorties'!$A$2:$E$158,2,FALSE)</f>
        <v>Yvoz</v>
      </c>
      <c r="I177" s="49" t="str">
        <f>VLOOKUP(G177,'identifiants sorties'!$A$2:$E$158,3,FALSE)</f>
        <v>Deptecl</v>
      </c>
      <c r="J177" s="49" t="str">
        <f>VLOOKUP(G177,'identifiants sorties'!$A$2:$E$158,4,FALSE)</f>
        <v>Lagis</v>
      </c>
      <c r="K177" s="49">
        <f>VLOOKUP(G177,'identifiants sorties'!$A$2:$E$158,5,FALSE)</f>
        <v>0</v>
      </c>
    </row>
    <row r="178" spans="1:11" x14ac:dyDescent="0.25">
      <c r="A178" s="47">
        <v>207223</v>
      </c>
      <c r="B178" s="73" t="str">
        <f>IF(A178&lt;&gt;"",INDEX(BASE!$A$2:$C$1538,MATCH(A178,BASE!$A$2:$A$1538,0),2),"")</f>
        <v>JEU 12 INTERC.CARTE FORTE A4+    FORMAT POCH. (245x300)</v>
      </c>
      <c r="C178" s="49">
        <v>2</v>
      </c>
      <c r="D178" s="10">
        <f>VLOOKUP(A178,BASE!$A$4:$F$538,4,FALSE)</f>
        <v>0.44</v>
      </c>
      <c r="E178" s="42">
        <f t="shared" si="3"/>
        <v>0.88</v>
      </c>
      <c r="F178" s="11">
        <v>41663</v>
      </c>
      <c r="G178" s="49" t="s">
        <v>247</v>
      </c>
      <c r="H178" s="49" t="str">
        <f>VLOOKUP(G178,'identifiants sorties'!$A$2:$E$158,2,FALSE)</f>
        <v>Yvoz</v>
      </c>
      <c r="I178" s="49" t="str">
        <f>VLOOKUP(G178,'identifiants sorties'!$A$2:$E$158,3,FALSE)</f>
        <v>Deptecl</v>
      </c>
      <c r="J178" s="49" t="str">
        <f>VLOOKUP(G178,'identifiants sorties'!$A$2:$E$158,4,FALSE)</f>
        <v>Lagis</v>
      </c>
      <c r="K178" s="49">
        <f>VLOOKUP(G178,'identifiants sorties'!$A$2:$E$158,5,FALSE)</f>
        <v>0</v>
      </c>
    </row>
    <row r="179" spans="1:11" x14ac:dyDescent="0.25">
      <c r="A179" s="47">
        <v>207202</v>
      </c>
      <c r="B179" s="73" t="str">
        <f>IF(A179&lt;&gt;"",INDEX(BASE!$A$2:$C$1538,MATCH(A179,BASE!$A$2:$A$1538,0),2),"")</f>
        <v>JEU 12 INTERC. NEUTRES A4 C.L.</v>
      </c>
      <c r="C179" s="49">
        <v>2</v>
      </c>
      <c r="D179" s="10">
        <f>VLOOKUP(A179,BASE!$A$4:$F$538,4,FALSE)</f>
        <v>0.35</v>
      </c>
      <c r="E179" s="42">
        <f t="shared" si="3"/>
        <v>0.7</v>
      </c>
      <c r="F179" s="11">
        <v>41663</v>
      </c>
      <c r="G179" s="49" t="s">
        <v>247</v>
      </c>
      <c r="H179" s="49" t="str">
        <f>VLOOKUP(G179,'identifiants sorties'!$A$2:$E$158,2,FALSE)</f>
        <v>Yvoz</v>
      </c>
      <c r="I179" s="49" t="str">
        <f>VLOOKUP(G179,'identifiants sorties'!$A$2:$E$158,3,FALSE)</f>
        <v>Deptecl</v>
      </c>
      <c r="J179" s="49" t="str">
        <f>VLOOKUP(G179,'identifiants sorties'!$A$2:$E$158,4,FALSE)</f>
        <v>Lagis</v>
      </c>
      <c r="K179" s="49">
        <f>VLOOKUP(G179,'identifiants sorties'!$A$2:$E$158,5,FALSE)</f>
        <v>0</v>
      </c>
    </row>
    <row r="180" spans="1:11" x14ac:dyDescent="0.25">
      <c r="A180" s="47">
        <v>208561</v>
      </c>
      <c r="B180" s="73" t="str">
        <f>IF(A180&lt;&gt;"",INDEX(BASE!$A$2:$C$1538,MATCH(A180,BASE!$A$2:$A$1538,0),2),"")</f>
        <v>CLASSEUR POLYPRO 4 ANN.30mm BLEU DUR</v>
      </c>
      <c r="C180" s="49">
        <v>1</v>
      </c>
      <c r="D180" s="10">
        <f>VLOOKUP(A180,BASE!$A$4:$F$538,4,FALSE)</f>
        <v>0.78</v>
      </c>
      <c r="E180" s="42">
        <f t="shared" si="3"/>
        <v>0.78</v>
      </c>
      <c r="F180" s="11">
        <v>41663</v>
      </c>
      <c r="G180" s="49" t="s">
        <v>247</v>
      </c>
      <c r="H180" s="49" t="str">
        <f>VLOOKUP(G180,'identifiants sorties'!$A$2:$E$158,2,FALSE)</f>
        <v>Yvoz</v>
      </c>
      <c r="I180" s="49" t="str">
        <f>VLOOKUP(G180,'identifiants sorties'!$A$2:$E$158,3,FALSE)</f>
        <v>Deptecl</v>
      </c>
      <c r="J180" s="49" t="str">
        <f>VLOOKUP(G180,'identifiants sorties'!$A$2:$E$158,4,FALSE)</f>
        <v>Lagis</v>
      </c>
      <c r="K180" s="49">
        <f>VLOOKUP(G180,'identifiants sorties'!$A$2:$E$158,5,FALSE)</f>
        <v>0</v>
      </c>
    </row>
    <row r="181" spans="1:11" x14ac:dyDescent="0.25">
      <c r="A181" s="47">
        <v>517600</v>
      </c>
      <c r="B181" s="73" t="str">
        <f>IF(A181&lt;&gt;"",INDEX(BASE!$A$2:$C$1538,MATCH(A181,BASE!$A$2:$A$1538,0),2),"")</f>
        <v>BROSSE P/TABL.BLANC RECHARG.</v>
      </c>
      <c r="C181" s="49">
        <v>2</v>
      </c>
      <c r="D181" s="10">
        <f>VLOOKUP(A181,BASE!$A$4:$F$538,4,FALSE)</f>
        <v>2.4500000000000002</v>
      </c>
      <c r="E181" s="42">
        <f t="shared" si="3"/>
        <v>4.9000000000000004</v>
      </c>
      <c r="F181" s="11">
        <v>41663</v>
      </c>
      <c r="G181" s="49" t="s">
        <v>247</v>
      </c>
      <c r="H181" s="49" t="str">
        <f>VLOOKUP(G181,'identifiants sorties'!$A$2:$E$158,2,FALSE)</f>
        <v>Yvoz</v>
      </c>
      <c r="I181" s="49" t="str">
        <f>VLOOKUP(G181,'identifiants sorties'!$A$2:$E$158,3,FALSE)</f>
        <v>Deptecl</v>
      </c>
      <c r="J181" s="49" t="str">
        <f>VLOOKUP(G181,'identifiants sorties'!$A$2:$E$158,4,FALSE)</f>
        <v>Lagis</v>
      </c>
      <c r="K181" s="49">
        <f>VLOOKUP(G181,'identifiants sorties'!$A$2:$E$158,5,FALSE)</f>
        <v>0</v>
      </c>
    </row>
    <row r="182" spans="1:11" x14ac:dyDescent="0.25">
      <c r="A182" s="47">
        <v>42500</v>
      </c>
      <c r="B182" s="73" t="str">
        <f>IF(A182&lt;&gt;"",INDEX(BASE!$A$2:$C$1538,MATCH(A182,BASE!$A$2:$A$1538,0),2),"")</f>
        <v>ROULEAU ECO</v>
      </c>
      <c r="C182" s="49">
        <v>12</v>
      </c>
      <c r="D182" s="10">
        <f>VLOOKUP(A182,BASE!$A$4:$F$538,4,FALSE)</f>
        <v>3</v>
      </c>
      <c r="E182" s="42">
        <f t="shared" si="3"/>
        <v>36</v>
      </c>
      <c r="F182" s="11">
        <v>41666</v>
      </c>
      <c r="G182" s="49" t="s">
        <v>274</v>
      </c>
      <c r="H182" s="49" t="str">
        <f>VLOOKUP(G182,'identifiants sorties'!$A$2:$E$158,2,FALSE)</f>
        <v>Apajh</v>
      </c>
      <c r="I182" s="49" t="str">
        <f>VLOOKUP(G182,'identifiants sorties'!$A$2:$E$158,3,FALSE)</f>
        <v>Servgene</v>
      </c>
      <c r="J182" s="49" t="str">
        <f>VLOOKUP(G182,'identifiants sorties'!$A$2:$E$158,4,FALSE)</f>
        <v xml:space="preserve">Entretien </v>
      </c>
      <c r="K182" s="49" t="str">
        <f>VLOOKUP(G182,'identifiants sorties'!$A$2:$E$158,5,FALSE)</f>
        <v>Société nettoyage</v>
      </c>
    </row>
    <row r="183" spans="1:11" x14ac:dyDescent="0.25">
      <c r="A183" s="47">
        <v>3820</v>
      </c>
      <c r="B183" s="73" t="str">
        <f>IF(A183&lt;&gt;"",INDEX(BASE!$A$2:$C$1538,MATCH(A183,BASE!$A$2:$A$1538,0),2),"")</f>
        <v>DOSETTES</v>
      </c>
      <c r="C183" s="49">
        <v>10</v>
      </c>
      <c r="D183" s="10">
        <f>VLOOKUP(A183,BASE!$A$4:$F$538,4,FALSE)</f>
        <v>7.0000000000000007E-2</v>
      </c>
      <c r="E183" s="42">
        <f t="shared" si="3"/>
        <v>0.70000000000000007</v>
      </c>
      <c r="F183" s="11">
        <v>41667</v>
      </c>
      <c r="G183" s="49" t="s">
        <v>409</v>
      </c>
      <c r="H183" s="49" t="str">
        <f>VLOOKUP(G183,'identifiants sorties'!$A$2:$E$158,2,FALSE)</f>
        <v>Girard</v>
      </c>
      <c r="I183" s="49" t="str">
        <f>VLOOKUP(G183,'identifiants sorties'!$A$2:$E$158,3,FALSE)</f>
        <v>Servgene</v>
      </c>
      <c r="J183" s="49" t="str">
        <f>VLOOKUP(G183,'identifiants sorties'!$A$2:$E$158,4,FALSE)</f>
        <v xml:space="preserve">Entretien </v>
      </c>
      <c r="K183" s="49" t="str">
        <f>VLOOKUP(G183,'identifiants sorties'!$A$2:$E$158,5,FALSE)</f>
        <v>Rez de chaussée + 3 éme bat C</v>
      </c>
    </row>
    <row r="184" spans="1:11" x14ac:dyDescent="0.25">
      <c r="A184" s="47">
        <v>209</v>
      </c>
      <c r="B184" s="73" t="str">
        <f>IF(A184&lt;&gt;"",INDEX(BASE!$A$2:$C$1538,MATCH(A184,BASE!$A$2:$A$1538,0),2),"")</f>
        <v>EPONGE A RECURER</v>
      </c>
      <c r="C184" s="49">
        <v>1</v>
      </c>
      <c r="D184" s="10">
        <f>VLOOKUP(A184,BASE!$A$4:$F$538,4,FALSE)</f>
        <v>1.0249999999999999</v>
      </c>
      <c r="E184" s="42">
        <f t="shared" si="3"/>
        <v>1.0249999999999999</v>
      </c>
      <c r="F184" s="11">
        <v>41667</v>
      </c>
      <c r="G184" s="49" t="s">
        <v>409</v>
      </c>
      <c r="H184" s="49" t="str">
        <f>VLOOKUP(G184,'identifiants sorties'!$A$2:$E$158,2,FALSE)</f>
        <v>Girard</v>
      </c>
      <c r="I184" s="49" t="str">
        <f>VLOOKUP(G184,'identifiants sorties'!$A$2:$E$158,3,FALSE)</f>
        <v>Servgene</v>
      </c>
      <c r="J184" s="49" t="str">
        <f>VLOOKUP(G184,'identifiants sorties'!$A$2:$E$158,4,FALSE)</f>
        <v xml:space="preserve">Entretien </v>
      </c>
      <c r="K184" s="49" t="str">
        <f>VLOOKUP(G184,'identifiants sorties'!$A$2:$E$158,5,FALSE)</f>
        <v>Rez de chaussée + 3 éme bat C</v>
      </c>
    </row>
    <row r="185" spans="1:11" x14ac:dyDescent="0.25">
      <c r="A185" s="47">
        <v>4091</v>
      </c>
      <c r="B185" s="73" t="str">
        <f>IF(A185&lt;&gt;"",INDEX(BASE!$A$2:$C$1538,MATCH(A185,BASE!$A$2:$A$1538,0),2),"")</f>
        <v>ULTRA BAC</v>
      </c>
      <c r="C185" s="49">
        <v>1</v>
      </c>
      <c r="D185" s="10">
        <f>VLOOKUP(A185,BASE!$A$4:$F$538,4,FALSE)</f>
        <v>3.71</v>
      </c>
      <c r="E185" s="42">
        <f t="shared" si="3"/>
        <v>3.71</v>
      </c>
      <c r="F185" s="11">
        <v>41667</v>
      </c>
      <c r="G185" s="49" t="s">
        <v>409</v>
      </c>
      <c r="H185" s="49" t="str">
        <f>VLOOKUP(G185,'identifiants sorties'!$A$2:$E$158,2,FALSE)</f>
        <v>Girard</v>
      </c>
      <c r="I185" s="49" t="str">
        <f>VLOOKUP(G185,'identifiants sorties'!$A$2:$E$158,3,FALSE)</f>
        <v>Servgene</v>
      </c>
      <c r="J185" s="49" t="str">
        <f>VLOOKUP(G185,'identifiants sorties'!$A$2:$E$158,4,FALSE)</f>
        <v xml:space="preserve">Entretien </v>
      </c>
      <c r="K185" s="49" t="str">
        <f>VLOOKUP(G185,'identifiants sorties'!$A$2:$E$158,5,FALSE)</f>
        <v>Rez de chaussée + 3 éme bat C</v>
      </c>
    </row>
    <row r="186" spans="1:11" x14ac:dyDescent="0.25">
      <c r="A186" s="47">
        <v>505080</v>
      </c>
      <c r="B186" s="73" t="str">
        <f>IF(A186&lt;&gt;"",INDEX(BASE!$A$2:$C$1538,MATCH(A186,BASE!$A$2:$A$1538,0),2),"")</f>
        <v>SAVON 800ML</v>
      </c>
      <c r="C186" s="49">
        <v>2</v>
      </c>
      <c r="D186" s="10">
        <f>VLOOKUP(A186,BASE!$A$4:$F$538,4,FALSE)</f>
        <v>3.0579999999999998</v>
      </c>
      <c r="E186" s="42">
        <f t="shared" si="3"/>
        <v>6.1159999999999997</v>
      </c>
      <c r="F186" s="11">
        <v>41667</v>
      </c>
      <c r="G186" s="49" t="s">
        <v>409</v>
      </c>
      <c r="H186" s="49" t="str">
        <f>VLOOKUP(G186,'identifiants sorties'!$A$2:$E$158,2,FALSE)</f>
        <v>Girard</v>
      </c>
      <c r="I186" s="49" t="str">
        <f>VLOOKUP(G186,'identifiants sorties'!$A$2:$E$158,3,FALSE)</f>
        <v>Servgene</v>
      </c>
      <c r="J186" s="49" t="str">
        <f>VLOOKUP(G186,'identifiants sorties'!$A$2:$E$158,4,FALSE)</f>
        <v xml:space="preserve">Entretien </v>
      </c>
      <c r="K186" s="49" t="str">
        <f>VLOOKUP(G186,'identifiants sorties'!$A$2:$E$158,5,FALSE)</f>
        <v>Rez de chaussée + 3 éme bat C</v>
      </c>
    </row>
    <row r="187" spans="1:11" x14ac:dyDescent="0.25">
      <c r="A187" s="47">
        <v>35038</v>
      </c>
      <c r="B187" s="73" t="str">
        <f>IF(A187&lt;&gt;"",INDEX(BASE!$A$2:$C$1538,MATCH(A187,BASE!$A$2:$A$1538,0),2),"")</f>
        <v>GAZES IMPREGNEES</v>
      </c>
      <c r="C187" s="49">
        <v>1</v>
      </c>
      <c r="D187" s="10">
        <f>VLOOKUP(A187,BASE!$A$4:$F$538,4,FALSE)</f>
        <v>68.66</v>
      </c>
      <c r="E187" s="42">
        <f t="shared" si="3"/>
        <v>68.66</v>
      </c>
      <c r="F187" s="11">
        <v>41667</v>
      </c>
      <c r="G187" s="49" t="s">
        <v>409</v>
      </c>
      <c r="H187" s="49" t="str">
        <f>VLOOKUP(G187,'identifiants sorties'!$A$2:$E$158,2,FALSE)</f>
        <v>Girard</v>
      </c>
      <c r="I187" s="49" t="str">
        <f>VLOOKUP(G187,'identifiants sorties'!$A$2:$E$158,3,FALSE)</f>
        <v>Servgene</v>
      </c>
      <c r="J187" s="49" t="str">
        <f>VLOOKUP(G187,'identifiants sorties'!$A$2:$E$158,4,FALSE)</f>
        <v xml:space="preserve">Entretien </v>
      </c>
      <c r="K187" s="49" t="str">
        <f>VLOOKUP(G187,'identifiants sorties'!$A$2:$E$158,5,FALSE)</f>
        <v>Rez de chaussée + 3 éme bat C</v>
      </c>
    </row>
    <row r="188" spans="1:11" x14ac:dyDescent="0.25">
      <c r="A188" s="47">
        <v>42500</v>
      </c>
      <c r="B188" s="73" t="str">
        <f>IF(A188&lt;&gt;"",INDEX(BASE!$A$2:$C$1538,MATCH(A188,BASE!$A$2:$A$1538,0),2),"")</f>
        <v>ROULEAU ECO</v>
      </c>
      <c r="C188" s="49">
        <v>2</v>
      </c>
      <c r="D188" s="10">
        <f>VLOOKUP(A188,BASE!$A$4:$F$538,4,FALSE)</f>
        <v>3</v>
      </c>
      <c r="E188" s="42">
        <f t="shared" si="3"/>
        <v>6</v>
      </c>
      <c r="F188" s="11">
        <v>41667</v>
      </c>
      <c r="G188" s="49" t="s">
        <v>409</v>
      </c>
      <c r="H188" s="49" t="str">
        <f>VLOOKUP(G188,'identifiants sorties'!$A$2:$E$158,2,FALSE)</f>
        <v>Girard</v>
      </c>
      <c r="I188" s="49" t="str">
        <f>VLOOKUP(G188,'identifiants sorties'!$A$2:$E$158,3,FALSE)</f>
        <v>Servgene</v>
      </c>
      <c r="J188" s="49" t="str">
        <f>VLOOKUP(G188,'identifiants sorties'!$A$2:$E$158,4,FALSE)</f>
        <v xml:space="preserve">Entretien </v>
      </c>
      <c r="K188" s="49" t="str">
        <f>VLOOKUP(G188,'identifiants sorties'!$A$2:$E$158,5,FALSE)</f>
        <v>Rez de chaussée + 3 éme bat C</v>
      </c>
    </row>
    <row r="189" spans="1:11" x14ac:dyDescent="0.25">
      <c r="A189" s="47" t="s">
        <v>607</v>
      </c>
      <c r="B189" s="73" t="str">
        <f>IF(A189&lt;&gt;"",INDEX(BASE!$A$2:$C$1538,MATCH(A189,BASE!$A$2:$A$1538,0),2),"")</f>
        <v>SAC POUBELLES 110L</v>
      </c>
      <c r="C189" s="49">
        <v>1</v>
      </c>
      <c r="D189" s="10">
        <f>VLOOKUP(A189,BASE!$A$4:$F$538,4,FALSE)</f>
        <v>4.99</v>
      </c>
      <c r="E189" s="42">
        <f t="shared" si="3"/>
        <v>4.99</v>
      </c>
      <c r="F189" s="11">
        <v>41667</v>
      </c>
      <c r="G189" s="49" t="s">
        <v>409</v>
      </c>
      <c r="H189" s="49" t="str">
        <f>VLOOKUP(G189,'identifiants sorties'!$A$2:$E$158,2,FALSE)</f>
        <v>Girard</v>
      </c>
      <c r="I189" s="49" t="str">
        <f>VLOOKUP(G189,'identifiants sorties'!$A$2:$E$158,3,FALSE)</f>
        <v>Servgene</v>
      </c>
      <c r="J189" s="49" t="str">
        <f>VLOOKUP(G189,'identifiants sorties'!$A$2:$E$158,4,FALSE)</f>
        <v xml:space="preserve">Entretien </v>
      </c>
      <c r="K189" s="49" t="str">
        <f>VLOOKUP(G189,'identifiants sorties'!$A$2:$E$158,5,FALSE)</f>
        <v>Rez de chaussée + 3 éme bat C</v>
      </c>
    </row>
    <row r="190" spans="1:11" x14ac:dyDescent="0.25">
      <c r="A190" s="47" t="s">
        <v>617</v>
      </c>
      <c r="B190" s="73" t="str">
        <f>IF(A190&lt;&gt;"",INDEX(BASE!$A$2:$C$1538,MATCH(A190,BASE!$A$2:$A$1538,0),2),"")</f>
        <v>SAC POUBELLES 50L</v>
      </c>
      <c r="C190" s="49">
        <v>2</v>
      </c>
      <c r="D190" s="10">
        <f>VLOOKUP(A190,BASE!$A$4:$F$538,4,FALSE)</f>
        <v>2.79</v>
      </c>
      <c r="E190" s="42">
        <f t="shared" si="3"/>
        <v>5.58</v>
      </c>
      <c r="F190" s="11">
        <v>41667</v>
      </c>
      <c r="G190" s="49" t="s">
        <v>409</v>
      </c>
      <c r="H190" s="49" t="str">
        <f>VLOOKUP(G190,'identifiants sorties'!$A$2:$E$158,2,FALSE)</f>
        <v>Girard</v>
      </c>
      <c r="I190" s="49" t="str">
        <f>VLOOKUP(G190,'identifiants sorties'!$A$2:$E$158,3,FALSE)</f>
        <v>Servgene</v>
      </c>
      <c r="J190" s="49" t="str">
        <f>VLOOKUP(G190,'identifiants sorties'!$A$2:$E$158,4,FALSE)</f>
        <v xml:space="preserve">Entretien </v>
      </c>
      <c r="K190" s="49" t="str">
        <f>VLOOKUP(G190,'identifiants sorties'!$A$2:$E$158,5,FALSE)</f>
        <v>Rez de chaussée + 3 éme bat C</v>
      </c>
    </row>
    <row r="191" spans="1:11" x14ac:dyDescent="0.25">
      <c r="A191" s="47" t="s">
        <v>621</v>
      </c>
      <c r="B191" s="73" t="str">
        <f>IF(A191&lt;&gt;"",INDEX(BASE!$A$2:$C$1538,MATCH(A191,BASE!$A$2:$A$1538,0),2),"")</f>
        <v>SAC POUBELLES 30L</v>
      </c>
      <c r="C191" s="49">
        <v>3</v>
      </c>
      <c r="D191" s="10">
        <f>VLOOKUP(A191,BASE!$A$4:$F$538,4,FALSE)</f>
        <v>2.4900000000000002</v>
      </c>
      <c r="E191" s="42">
        <f t="shared" si="3"/>
        <v>7.4700000000000006</v>
      </c>
      <c r="F191" s="11">
        <v>41667</v>
      </c>
      <c r="G191" s="49" t="s">
        <v>409</v>
      </c>
      <c r="H191" s="49" t="str">
        <f>VLOOKUP(G191,'identifiants sorties'!$A$2:$E$158,2,FALSE)</f>
        <v>Girard</v>
      </c>
      <c r="I191" s="49" t="str">
        <f>VLOOKUP(G191,'identifiants sorties'!$A$2:$E$158,3,FALSE)</f>
        <v>Servgene</v>
      </c>
      <c r="J191" s="49" t="str">
        <f>VLOOKUP(G191,'identifiants sorties'!$A$2:$E$158,4,FALSE)</f>
        <v xml:space="preserve">Entretien </v>
      </c>
      <c r="K191" s="49" t="str">
        <f>VLOOKUP(G191,'identifiants sorties'!$A$2:$E$158,5,FALSE)</f>
        <v>Rez de chaussée + 3 éme bat C</v>
      </c>
    </row>
    <row r="192" spans="1:11" x14ac:dyDescent="0.25">
      <c r="A192" s="47" t="s">
        <v>613</v>
      </c>
      <c r="B192" s="73" t="str">
        <f>IF(A192&lt;&gt;"",INDEX(BASE!$A$2:$C$1538,MATCH(A192,BASE!$A$2:$A$1538,0),2),"")</f>
        <v>SAC POUBELLES 10L</v>
      </c>
      <c r="C192" s="49">
        <v>2</v>
      </c>
      <c r="D192" s="10">
        <f>VLOOKUP(A192,BASE!$A$4:$F$538,4,FALSE)</f>
        <v>2.69</v>
      </c>
      <c r="E192" s="42">
        <f t="shared" si="3"/>
        <v>5.38</v>
      </c>
      <c r="F192" s="11">
        <v>41667</v>
      </c>
      <c r="G192" s="49" t="s">
        <v>409</v>
      </c>
      <c r="H192" s="49" t="str">
        <f>VLOOKUP(G192,'identifiants sorties'!$A$2:$E$158,2,FALSE)</f>
        <v>Girard</v>
      </c>
      <c r="I192" s="49" t="str">
        <f>VLOOKUP(G192,'identifiants sorties'!$A$2:$E$158,3,FALSE)</f>
        <v>Servgene</v>
      </c>
      <c r="J192" s="49" t="str">
        <f>VLOOKUP(G192,'identifiants sorties'!$A$2:$E$158,4,FALSE)</f>
        <v xml:space="preserve">Entretien </v>
      </c>
      <c r="K192" s="49" t="str">
        <f>VLOOKUP(G192,'identifiants sorties'!$A$2:$E$158,5,FALSE)</f>
        <v>Rez de chaussée + 3 éme bat C</v>
      </c>
    </row>
    <row r="193" spans="1:11" x14ac:dyDescent="0.25">
      <c r="A193" s="47">
        <v>3820</v>
      </c>
      <c r="B193" s="73" t="str">
        <f>IF(A193&lt;&gt;"",INDEX(BASE!$A$2:$C$1538,MATCH(A193,BASE!$A$2:$A$1538,0),2),"")</f>
        <v>DOSETTES</v>
      </c>
      <c r="C193" s="49">
        <v>5</v>
      </c>
      <c r="D193" s="10">
        <f>VLOOKUP(A193,BASE!$A$4:$F$538,4,FALSE)</f>
        <v>7.0000000000000007E-2</v>
      </c>
      <c r="E193" s="42">
        <f t="shared" si="3"/>
        <v>0.35000000000000003</v>
      </c>
      <c r="F193" s="11">
        <v>41667</v>
      </c>
      <c r="G193" s="49" t="s">
        <v>697</v>
      </c>
      <c r="H193" s="49" t="str">
        <f>VLOOKUP(G193,'identifiants sorties'!$A$2:$E$158,2,FALSE)</f>
        <v>Devogelaere</v>
      </c>
      <c r="I193" s="49" t="str">
        <f>VLOOKUP(G193,'identifiants sorties'!$A$2:$E$158,3,FALSE)</f>
        <v>Servgene</v>
      </c>
      <c r="J193" s="49" t="str">
        <f>VLOOKUP(G193,'identifiants sorties'!$A$2:$E$158,4,FALSE)</f>
        <v xml:space="preserve">Entretien </v>
      </c>
      <c r="K193" s="49">
        <f>VLOOKUP(G193,'identifiants sorties'!$A$2:$E$158,5,FALSE)</f>
        <v>0</v>
      </c>
    </row>
    <row r="194" spans="1:11" x14ac:dyDescent="0.25">
      <c r="A194" s="47">
        <v>975</v>
      </c>
      <c r="B194" s="73" t="str">
        <f>IF(A194&lt;&gt;"",INDEX(BASE!$A$2:$C$1538,MATCH(A194,BASE!$A$2:$A$1538,0),2),"")</f>
        <v>AJAX VITRES</v>
      </c>
      <c r="C194" s="49">
        <v>1</v>
      </c>
      <c r="D194" s="10">
        <f>VLOOKUP(A194,BASE!$A$4:$F$538,4,FALSE)</f>
        <v>1.84</v>
      </c>
      <c r="E194" s="42">
        <f t="shared" si="3"/>
        <v>1.84</v>
      </c>
      <c r="F194" s="11">
        <v>41667</v>
      </c>
      <c r="G194" s="49" t="s">
        <v>697</v>
      </c>
      <c r="H194" s="49" t="str">
        <f>VLOOKUP(G194,'identifiants sorties'!$A$2:$E$158,2,FALSE)</f>
        <v>Devogelaere</v>
      </c>
      <c r="I194" s="49" t="str">
        <f>VLOOKUP(G194,'identifiants sorties'!$A$2:$E$158,3,FALSE)</f>
        <v>Servgene</v>
      </c>
      <c r="J194" s="49" t="str">
        <f>VLOOKUP(G194,'identifiants sorties'!$A$2:$E$158,4,FALSE)</f>
        <v xml:space="preserve">Entretien </v>
      </c>
      <c r="K194" s="49">
        <f>VLOOKUP(G194,'identifiants sorties'!$A$2:$E$158,5,FALSE)</f>
        <v>0</v>
      </c>
    </row>
    <row r="195" spans="1:11" x14ac:dyDescent="0.25">
      <c r="A195" s="47">
        <v>3902</v>
      </c>
      <c r="B195" s="73" t="str">
        <f>IF(A195&lt;&gt;"",INDEX(BASE!$A$2:$C$1538,MATCH(A195,BASE!$A$2:$A$1538,0),2),"")</f>
        <v>ULTRA NEUF</v>
      </c>
      <c r="C195" s="49">
        <v>1</v>
      </c>
      <c r="D195" s="10">
        <f>VLOOKUP(A195,BASE!$A$4:$F$538,4,FALSE)</f>
        <v>2.79</v>
      </c>
      <c r="E195" s="42">
        <f t="shared" si="3"/>
        <v>2.79</v>
      </c>
      <c r="F195" s="11">
        <v>41667</v>
      </c>
      <c r="G195" s="49" t="s">
        <v>697</v>
      </c>
      <c r="H195" s="49" t="str">
        <f>VLOOKUP(G195,'identifiants sorties'!$A$2:$E$158,2,FALSE)</f>
        <v>Devogelaere</v>
      </c>
      <c r="I195" s="49" t="str">
        <f>VLOOKUP(G195,'identifiants sorties'!$A$2:$E$158,3,FALSE)</f>
        <v>Servgene</v>
      </c>
      <c r="J195" s="49" t="str">
        <f>VLOOKUP(G195,'identifiants sorties'!$A$2:$E$158,4,FALSE)</f>
        <v xml:space="preserve">Entretien </v>
      </c>
      <c r="K195" s="49">
        <f>VLOOKUP(G195,'identifiants sorties'!$A$2:$E$158,5,FALSE)</f>
        <v>0</v>
      </c>
    </row>
    <row r="196" spans="1:11" x14ac:dyDescent="0.25">
      <c r="A196" s="47">
        <v>4091</v>
      </c>
      <c r="B196" s="73" t="str">
        <f>IF(A196&lt;&gt;"",INDEX(BASE!$A$2:$C$1538,MATCH(A196,BASE!$A$2:$A$1538,0),2),"")</f>
        <v>ULTRA BAC</v>
      </c>
      <c r="C196" s="49">
        <v>2</v>
      </c>
      <c r="D196" s="10">
        <f>VLOOKUP(A196,BASE!$A$4:$F$538,4,FALSE)</f>
        <v>3.71</v>
      </c>
      <c r="E196" s="42">
        <f t="shared" si="3"/>
        <v>7.42</v>
      </c>
      <c r="F196" s="11">
        <v>41667</v>
      </c>
      <c r="G196" s="49" t="s">
        <v>697</v>
      </c>
      <c r="H196" s="49" t="str">
        <f>VLOOKUP(G196,'identifiants sorties'!$A$2:$E$158,2,FALSE)</f>
        <v>Devogelaere</v>
      </c>
      <c r="I196" s="49" t="str">
        <f>VLOOKUP(G196,'identifiants sorties'!$A$2:$E$158,3,FALSE)</f>
        <v>Servgene</v>
      </c>
      <c r="J196" s="49" t="str">
        <f>VLOOKUP(G196,'identifiants sorties'!$A$2:$E$158,4,FALSE)</f>
        <v xml:space="preserve">Entretien </v>
      </c>
      <c r="K196" s="49">
        <f>VLOOKUP(G196,'identifiants sorties'!$A$2:$E$158,5,FALSE)</f>
        <v>0</v>
      </c>
    </row>
    <row r="197" spans="1:11" x14ac:dyDescent="0.25">
      <c r="A197" s="47">
        <v>35038</v>
      </c>
      <c r="B197" s="73" t="str">
        <f>IF(A197&lt;&gt;"",INDEX(BASE!$A$2:$C$1538,MATCH(A197,BASE!$A$2:$A$1538,0),2),"")</f>
        <v>GAZES IMPREGNEES</v>
      </c>
      <c r="C197" s="49">
        <v>1</v>
      </c>
      <c r="D197" s="10">
        <f>VLOOKUP(A197,BASE!$A$4:$F$538,4,FALSE)</f>
        <v>68.66</v>
      </c>
      <c r="E197" s="42">
        <f t="shared" si="3"/>
        <v>68.66</v>
      </c>
      <c r="F197" s="11">
        <v>41667</v>
      </c>
      <c r="G197" s="49" t="s">
        <v>697</v>
      </c>
      <c r="H197" s="49" t="str">
        <f>VLOOKUP(G197,'identifiants sorties'!$A$2:$E$158,2,FALSE)</f>
        <v>Devogelaere</v>
      </c>
      <c r="I197" s="49" t="str">
        <f>VLOOKUP(G197,'identifiants sorties'!$A$2:$E$158,3,FALSE)</f>
        <v>Servgene</v>
      </c>
      <c r="J197" s="49" t="str">
        <f>VLOOKUP(G197,'identifiants sorties'!$A$2:$E$158,4,FALSE)</f>
        <v xml:space="preserve">Entretien </v>
      </c>
      <c r="K197" s="49">
        <f>VLOOKUP(G197,'identifiants sorties'!$A$2:$E$158,5,FALSE)</f>
        <v>0</v>
      </c>
    </row>
    <row r="198" spans="1:11" x14ac:dyDescent="0.25">
      <c r="A198" s="47">
        <v>42500</v>
      </c>
      <c r="B198" s="73" t="str">
        <f>IF(A198&lt;&gt;"",INDEX(BASE!$A$2:$C$1538,MATCH(A198,BASE!$A$2:$A$1538,0),2),"")</f>
        <v>ROULEAU ECO</v>
      </c>
      <c r="C198" s="49">
        <v>4</v>
      </c>
      <c r="D198" s="10">
        <f>VLOOKUP(A198,BASE!$A$4:$F$538,4,FALSE)</f>
        <v>3</v>
      </c>
      <c r="E198" s="42">
        <f t="shared" si="3"/>
        <v>12</v>
      </c>
      <c r="F198" s="11">
        <v>41667</v>
      </c>
      <c r="G198" s="49" t="s">
        <v>697</v>
      </c>
      <c r="H198" s="49" t="str">
        <f>VLOOKUP(G198,'identifiants sorties'!$A$2:$E$158,2,FALSE)</f>
        <v>Devogelaere</v>
      </c>
      <c r="I198" s="49" t="str">
        <f>VLOOKUP(G198,'identifiants sorties'!$A$2:$E$158,3,FALSE)</f>
        <v>Servgene</v>
      </c>
      <c r="J198" s="49" t="str">
        <f>VLOOKUP(G198,'identifiants sorties'!$A$2:$E$158,4,FALSE)</f>
        <v xml:space="preserve">Entretien </v>
      </c>
      <c r="K198" s="49">
        <f>VLOOKUP(G198,'identifiants sorties'!$A$2:$E$158,5,FALSE)</f>
        <v>0</v>
      </c>
    </row>
    <row r="199" spans="1:11" x14ac:dyDescent="0.25">
      <c r="A199" s="47" t="s">
        <v>607</v>
      </c>
      <c r="B199" s="73" t="str">
        <f>IF(A199&lt;&gt;"",INDEX(BASE!$A$2:$C$1538,MATCH(A199,BASE!$A$2:$A$1538,0),2),"")</f>
        <v>SAC POUBELLES 110L</v>
      </c>
      <c r="C199" s="49">
        <v>1</v>
      </c>
      <c r="D199" s="10">
        <f>VLOOKUP(A199,BASE!$A$4:$F$538,4,FALSE)</f>
        <v>4.99</v>
      </c>
      <c r="E199" s="42">
        <f t="shared" si="3"/>
        <v>4.99</v>
      </c>
      <c r="F199" s="11">
        <v>41667</v>
      </c>
      <c r="G199" s="49" t="s">
        <v>697</v>
      </c>
      <c r="H199" s="49" t="str">
        <f>VLOOKUP(G199,'identifiants sorties'!$A$2:$E$158,2,FALSE)</f>
        <v>Devogelaere</v>
      </c>
      <c r="I199" s="49" t="str">
        <f>VLOOKUP(G199,'identifiants sorties'!$A$2:$E$158,3,FALSE)</f>
        <v>Servgene</v>
      </c>
      <c r="J199" s="49" t="str">
        <f>VLOOKUP(G199,'identifiants sorties'!$A$2:$E$158,4,FALSE)</f>
        <v xml:space="preserve">Entretien </v>
      </c>
      <c r="K199" s="49">
        <f>VLOOKUP(G199,'identifiants sorties'!$A$2:$E$158,5,FALSE)</f>
        <v>0</v>
      </c>
    </row>
    <row r="200" spans="1:11" x14ac:dyDescent="0.25">
      <c r="A200" s="47" t="s">
        <v>617</v>
      </c>
      <c r="B200" s="73" t="str">
        <f>IF(A200&lt;&gt;"",INDEX(BASE!$A$2:$C$1538,MATCH(A200,BASE!$A$2:$A$1538,0),2),"")</f>
        <v>SAC POUBELLES 50L</v>
      </c>
      <c r="C200" s="49">
        <v>5</v>
      </c>
      <c r="D200" s="10">
        <f>VLOOKUP(A200,BASE!$A$4:$F$538,4,FALSE)</f>
        <v>2.79</v>
      </c>
      <c r="E200" s="42">
        <f t="shared" si="3"/>
        <v>13.95</v>
      </c>
      <c r="F200" s="11">
        <v>41667</v>
      </c>
      <c r="G200" s="49" t="s">
        <v>697</v>
      </c>
      <c r="H200" s="49" t="str">
        <f>VLOOKUP(G200,'identifiants sorties'!$A$2:$E$158,2,FALSE)</f>
        <v>Devogelaere</v>
      </c>
      <c r="I200" s="49" t="str">
        <f>VLOOKUP(G200,'identifiants sorties'!$A$2:$E$158,3,FALSE)</f>
        <v>Servgene</v>
      </c>
      <c r="J200" s="49" t="str">
        <f>VLOOKUP(G200,'identifiants sorties'!$A$2:$E$158,4,FALSE)</f>
        <v xml:space="preserve">Entretien </v>
      </c>
      <c r="K200" s="49">
        <f>VLOOKUP(G200,'identifiants sorties'!$A$2:$E$158,5,FALSE)</f>
        <v>0</v>
      </c>
    </row>
    <row r="201" spans="1:11" x14ac:dyDescent="0.25">
      <c r="A201" s="47" t="s">
        <v>621</v>
      </c>
      <c r="B201" s="73" t="str">
        <f>IF(A201&lt;&gt;"",INDEX(BASE!$A$2:$C$1538,MATCH(A201,BASE!$A$2:$A$1538,0),2),"")</f>
        <v>SAC POUBELLES 30L</v>
      </c>
      <c r="C201" s="49">
        <v>2</v>
      </c>
      <c r="D201" s="10">
        <f>VLOOKUP(A201,BASE!$A$4:$F$538,4,FALSE)</f>
        <v>2.4900000000000002</v>
      </c>
      <c r="E201" s="42">
        <f t="shared" si="3"/>
        <v>4.9800000000000004</v>
      </c>
      <c r="F201" s="11">
        <v>41667</v>
      </c>
      <c r="G201" s="49" t="s">
        <v>697</v>
      </c>
      <c r="H201" s="49" t="str">
        <f>VLOOKUP(G201,'identifiants sorties'!$A$2:$E$158,2,FALSE)</f>
        <v>Devogelaere</v>
      </c>
      <c r="I201" s="49" t="str">
        <f>VLOOKUP(G201,'identifiants sorties'!$A$2:$E$158,3,FALSE)</f>
        <v>Servgene</v>
      </c>
      <c r="J201" s="49" t="str">
        <f>VLOOKUP(G201,'identifiants sorties'!$A$2:$E$158,4,FALSE)</f>
        <v xml:space="preserve">Entretien </v>
      </c>
      <c r="K201" s="49">
        <f>VLOOKUP(G201,'identifiants sorties'!$A$2:$E$158,5,FALSE)</f>
        <v>0</v>
      </c>
    </row>
    <row r="202" spans="1:11" x14ac:dyDescent="0.25">
      <c r="A202" s="47" t="s">
        <v>613</v>
      </c>
      <c r="B202" s="73" t="str">
        <f>IF(A202&lt;&gt;"",INDEX(BASE!$A$2:$C$1538,MATCH(A202,BASE!$A$2:$A$1538,0),2),"")</f>
        <v>SAC POUBELLES 10L</v>
      </c>
      <c r="C202" s="49">
        <v>1</v>
      </c>
      <c r="D202" s="10">
        <f>VLOOKUP(A202,BASE!$A$4:$F$538,4,FALSE)</f>
        <v>2.69</v>
      </c>
      <c r="E202" s="42">
        <f t="shared" si="3"/>
        <v>2.69</v>
      </c>
      <c r="F202" s="11">
        <v>41667</v>
      </c>
      <c r="G202" s="49" t="s">
        <v>697</v>
      </c>
      <c r="H202" s="49" t="str">
        <f>VLOOKUP(G202,'identifiants sorties'!$A$2:$E$158,2,FALSE)</f>
        <v>Devogelaere</v>
      </c>
      <c r="I202" s="49" t="str">
        <f>VLOOKUP(G202,'identifiants sorties'!$A$2:$E$158,3,FALSE)</f>
        <v>Servgene</v>
      </c>
      <c r="J202" s="49" t="str">
        <f>VLOOKUP(G202,'identifiants sorties'!$A$2:$E$158,4,FALSE)</f>
        <v xml:space="preserve">Entretien </v>
      </c>
      <c r="K202" s="49">
        <f>VLOOKUP(G202,'identifiants sorties'!$A$2:$E$158,5,FALSE)</f>
        <v>0</v>
      </c>
    </row>
    <row r="203" spans="1:11" x14ac:dyDescent="0.25">
      <c r="A203" s="47">
        <v>4091</v>
      </c>
      <c r="B203" s="73" t="str">
        <f>IF(A203&lt;&gt;"",INDEX(BASE!$A$2:$C$1538,MATCH(A203,BASE!$A$2:$A$1538,0),2),"")</f>
        <v>ULTRA BAC</v>
      </c>
      <c r="C203" s="49">
        <v>2</v>
      </c>
      <c r="D203" s="10">
        <f>VLOOKUP(A203,BASE!$A$4:$F$538,4,FALSE)</f>
        <v>3.71</v>
      </c>
      <c r="E203" s="42">
        <f t="shared" si="3"/>
        <v>7.42</v>
      </c>
      <c r="F203" s="11">
        <v>41667</v>
      </c>
      <c r="G203" s="49" t="s">
        <v>463</v>
      </c>
      <c r="H203" s="49" t="str">
        <f>VLOOKUP(G203,'identifiants sorties'!$A$2:$E$158,2,FALSE)</f>
        <v>Paindavoine</v>
      </c>
      <c r="I203" s="49" t="str">
        <f>VLOOKUP(G203,'identifiants sorties'!$A$2:$E$158,3,FALSE)</f>
        <v>Servgene</v>
      </c>
      <c r="J203" s="49" t="str">
        <f>VLOOKUP(G203,'identifiants sorties'!$A$2:$E$158,4,FALSE)</f>
        <v xml:space="preserve">Entretien </v>
      </c>
      <c r="K203" s="49" t="str">
        <f>VLOOKUP(G203,'identifiants sorties'!$A$2:$E$158,5,FALSE)</f>
        <v>2,3,4 Bat E</v>
      </c>
    </row>
    <row r="204" spans="1:11" x14ac:dyDescent="0.25">
      <c r="A204" s="47">
        <v>505080</v>
      </c>
      <c r="B204" s="73" t="str">
        <f>IF(A204&lt;&gt;"",INDEX(BASE!$A$2:$C$1538,MATCH(A204,BASE!$A$2:$A$1538,0),2),"")</f>
        <v>SAVON 800ML</v>
      </c>
      <c r="C204" s="49">
        <v>1</v>
      </c>
      <c r="D204" s="10">
        <f>VLOOKUP(A204,BASE!$A$4:$F$538,4,FALSE)</f>
        <v>3.0579999999999998</v>
      </c>
      <c r="E204" s="42">
        <f t="shared" si="3"/>
        <v>3.0579999999999998</v>
      </c>
      <c r="F204" s="11">
        <v>41667</v>
      </c>
      <c r="G204" s="49" t="s">
        <v>463</v>
      </c>
      <c r="H204" s="49" t="str">
        <f>VLOOKUP(G204,'identifiants sorties'!$A$2:$E$158,2,FALSE)</f>
        <v>Paindavoine</v>
      </c>
      <c r="I204" s="49" t="str">
        <f>VLOOKUP(G204,'identifiants sorties'!$A$2:$E$158,3,FALSE)</f>
        <v>Servgene</v>
      </c>
      <c r="J204" s="49" t="str">
        <f>VLOOKUP(G204,'identifiants sorties'!$A$2:$E$158,4,FALSE)</f>
        <v xml:space="preserve">Entretien </v>
      </c>
      <c r="K204" s="49" t="str">
        <f>VLOOKUP(G204,'identifiants sorties'!$A$2:$E$158,5,FALSE)</f>
        <v>2,3,4 Bat E</v>
      </c>
    </row>
    <row r="205" spans="1:11" x14ac:dyDescent="0.25">
      <c r="A205" s="47">
        <v>35038</v>
      </c>
      <c r="B205" s="73" t="str">
        <f>IF(A205&lt;&gt;"",INDEX(BASE!$A$2:$C$1538,MATCH(A205,BASE!$A$2:$A$1538,0),2),"")</f>
        <v>GAZES IMPREGNEES</v>
      </c>
      <c r="C205" s="49">
        <v>1</v>
      </c>
      <c r="D205" s="10">
        <f>VLOOKUP(A205,BASE!$A$4:$F$538,4,FALSE)</f>
        <v>68.66</v>
      </c>
      <c r="E205" s="42">
        <f t="shared" si="3"/>
        <v>68.66</v>
      </c>
      <c r="F205" s="11">
        <v>41667</v>
      </c>
      <c r="G205" s="49" t="s">
        <v>463</v>
      </c>
      <c r="H205" s="49" t="str">
        <f>VLOOKUP(G205,'identifiants sorties'!$A$2:$E$158,2,FALSE)</f>
        <v>Paindavoine</v>
      </c>
      <c r="I205" s="49" t="str">
        <f>VLOOKUP(G205,'identifiants sorties'!$A$2:$E$158,3,FALSE)</f>
        <v>Servgene</v>
      </c>
      <c r="J205" s="49" t="str">
        <f>VLOOKUP(G205,'identifiants sorties'!$A$2:$E$158,4,FALSE)</f>
        <v xml:space="preserve">Entretien </v>
      </c>
      <c r="K205" s="49" t="str">
        <f>VLOOKUP(G205,'identifiants sorties'!$A$2:$E$158,5,FALSE)</f>
        <v>2,3,4 Bat E</v>
      </c>
    </row>
    <row r="206" spans="1:11" x14ac:dyDescent="0.25">
      <c r="A206" s="47" t="s">
        <v>617</v>
      </c>
      <c r="B206" s="73" t="str">
        <f>IF(A206&lt;&gt;"",INDEX(BASE!$A$2:$C$1538,MATCH(A206,BASE!$A$2:$A$1538,0),2),"")</f>
        <v>SAC POUBELLES 50L</v>
      </c>
      <c r="C206" s="49">
        <v>2</v>
      </c>
      <c r="D206" s="10">
        <f>VLOOKUP(A206,BASE!$A$4:$F$538,4,FALSE)</f>
        <v>2.79</v>
      </c>
      <c r="E206" s="42">
        <f t="shared" si="3"/>
        <v>5.58</v>
      </c>
      <c r="F206" s="11">
        <v>41667</v>
      </c>
      <c r="G206" s="49" t="s">
        <v>463</v>
      </c>
      <c r="H206" s="49" t="str">
        <f>VLOOKUP(G206,'identifiants sorties'!$A$2:$E$158,2,FALSE)</f>
        <v>Paindavoine</v>
      </c>
      <c r="I206" s="49" t="str">
        <f>VLOOKUP(G206,'identifiants sorties'!$A$2:$E$158,3,FALSE)</f>
        <v>Servgene</v>
      </c>
      <c r="J206" s="49" t="str">
        <f>VLOOKUP(G206,'identifiants sorties'!$A$2:$E$158,4,FALSE)</f>
        <v xml:space="preserve">Entretien </v>
      </c>
      <c r="K206" s="49" t="str">
        <f>VLOOKUP(G206,'identifiants sorties'!$A$2:$E$158,5,FALSE)</f>
        <v>2,3,4 Bat E</v>
      </c>
    </row>
    <row r="207" spans="1:11" x14ac:dyDescent="0.25">
      <c r="A207" s="47" t="s">
        <v>621</v>
      </c>
      <c r="B207" s="73" t="str">
        <f>IF(A207&lt;&gt;"",INDEX(BASE!$A$2:$C$1538,MATCH(A207,BASE!$A$2:$A$1538,0),2),"")</f>
        <v>SAC POUBELLES 30L</v>
      </c>
      <c r="C207" s="49">
        <v>1</v>
      </c>
      <c r="D207" s="10">
        <f>VLOOKUP(A207,BASE!$A$4:$F$538,4,FALSE)</f>
        <v>2.4900000000000002</v>
      </c>
      <c r="E207" s="42">
        <f t="shared" si="3"/>
        <v>2.4900000000000002</v>
      </c>
      <c r="F207" s="11">
        <v>41667</v>
      </c>
      <c r="G207" s="49" t="s">
        <v>463</v>
      </c>
      <c r="H207" s="49" t="str">
        <f>VLOOKUP(G207,'identifiants sorties'!$A$2:$E$158,2,FALSE)</f>
        <v>Paindavoine</v>
      </c>
      <c r="I207" s="49" t="str">
        <f>VLOOKUP(G207,'identifiants sorties'!$A$2:$E$158,3,FALSE)</f>
        <v>Servgene</v>
      </c>
      <c r="J207" s="49" t="str">
        <f>VLOOKUP(G207,'identifiants sorties'!$A$2:$E$158,4,FALSE)</f>
        <v xml:space="preserve">Entretien </v>
      </c>
      <c r="K207" s="49" t="str">
        <f>VLOOKUP(G207,'identifiants sorties'!$A$2:$E$158,5,FALSE)</f>
        <v>2,3,4 Bat E</v>
      </c>
    </row>
    <row r="208" spans="1:11" x14ac:dyDescent="0.25">
      <c r="A208" s="47">
        <v>257</v>
      </c>
      <c r="B208" s="73" t="str">
        <f>IF(A208&lt;&gt;"",INDEX(BASE!$A$2:$C$1538,MATCH(A208,BASE!$A$2:$A$1538,0),2),"")</f>
        <v>INTO</v>
      </c>
      <c r="C208" s="49">
        <v>1</v>
      </c>
      <c r="D208" s="10">
        <f>VLOOKUP(A208,BASE!$A$4:$F$538,4,FALSE)</f>
        <v>3.05</v>
      </c>
      <c r="E208" s="42">
        <f t="shared" si="3"/>
        <v>3.05</v>
      </c>
      <c r="F208" s="11">
        <v>41667</v>
      </c>
      <c r="G208" s="49" t="s">
        <v>315</v>
      </c>
      <c r="H208" s="49" t="str">
        <f>VLOOKUP(G208,'identifiants sorties'!$A$2:$E$158,2,FALSE)</f>
        <v>Carlier</v>
      </c>
      <c r="I208" s="49" t="str">
        <f>VLOOKUP(G208,'identifiants sorties'!$A$2:$E$158,3,FALSE)</f>
        <v>Servgene</v>
      </c>
      <c r="J208" s="49" t="str">
        <f>VLOOKUP(G208,'identifiants sorties'!$A$2:$E$158,4,FALSE)</f>
        <v xml:space="preserve">Entretien </v>
      </c>
      <c r="K208" s="49" t="str">
        <f>VLOOKUP(G208,'identifiants sorties'!$A$2:$E$158,5,FALSE)</f>
        <v>Admin</v>
      </c>
    </row>
    <row r="209" spans="1:11" x14ac:dyDescent="0.25">
      <c r="A209" s="47">
        <v>130500</v>
      </c>
      <c r="B209" s="73" t="str">
        <f>IF(A209&lt;&gt;"",INDEX(BASE!$A$2:$C$1538,MATCH(A209,BASE!$A$2:$A$1538,0),2),"")</f>
        <v>PRODUITS VAISSELLE</v>
      </c>
      <c r="C209" s="49">
        <v>2</v>
      </c>
      <c r="D209" s="10">
        <f>VLOOKUP(A209,BASE!$A$4:$F$538,4,FALSE)</f>
        <v>2.63</v>
      </c>
      <c r="E209" s="42">
        <f t="shared" si="3"/>
        <v>5.26</v>
      </c>
      <c r="F209" s="11">
        <v>41667</v>
      </c>
      <c r="G209" s="49" t="s">
        <v>315</v>
      </c>
      <c r="H209" s="49" t="str">
        <f>VLOOKUP(G209,'identifiants sorties'!$A$2:$E$158,2,FALSE)</f>
        <v>Carlier</v>
      </c>
      <c r="I209" s="49" t="str">
        <f>VLOOKUP(G209,'identifiants sorties'!$A$2:$E$158,3,FALSE)</f>
        <v>Servgene</v>
      </c>
      <c r="J209" s="49" t="str">
        <f>VLOOKUP(G209,'identifiants sorties'!$A$2:$E$158,4,FALSE)</f>
        <v xml:space="preserve">Entretien </v>
      </c>
      <c r="K209" s="49" t="str">
        <f>VLOOKUP(G209,'identifiants sorties'!$A$2:$E$158,5,FALSE)</f>
        <v>Admin</v>
      </c>
    </row>
    <row r="210" spans="1:11" x14ac:dyDescent="0.25">
      <c r="A210" s="47">
        <v>209</v>
      </c>
      <c r="B210" s="73" t="str">
        <f>IF(A210&lt;&gt;"",INDEX(BASE!$A$2:$C$1538,MATCH(A210,BASE!$A$2:$A$1538,0),2),"")</f>
        <v>EPONGE A RECURER</v>
      </c>
      <c r="C210" s="49">
        <v>2</v>
      </c>
      <c r="D210" s="10">
        <f>VLOOKUP(A210,BASE!$A$4:$F$538,4,FALSE)</f>
        <v>1.0249999999999999</v>
      </c>
      <c r="E210" s="42">
        <f t="shared" si="3"/>
        <v>2.0499999999999998</v>
      </c>
      <c r="F210" s="11">
        <v>41667</v>
      </c>
      <c r="G210" s="49" t="s">
        <v>315</v>
      </c>
      <c r="H210" s="49" t="str">
        <f>VLOOKUP(G210,'identifiants sorties'!$A$2:$E$158,2,FALSE)</f>
        <v>Carlier</v>
      </c>
      <c r="I210" s="49" t="str">
        <f>VLOOKUP(G210,'identifiants sorties'!$A$2:$E$158,3,FALSE)</f>
        <v>Servgene</v>
      </c>
      <c r="J210" s="49" t="str">
        <f>VLOOKUP(G210,'identifiants sorties'!$A$2:$E$158,4,FALSE)</f>
        <v xml:space="preserve">Entretien </v>
      </c>
      <c r="K210" s="49" t="str">
        <f>VLOOKUP(G210,'identifiants sorties'!$A$2:$E$158,5,FALSE)</f>
        <v>Admin</v>
      </c>
    </row>
    <row r="211" spans="1:11" x14ac:dyDescent="0.25">
      <c r="A211" s="47">
        <v>4091</v>
      </c>
      <c r="B211" s="73" t="str">
        <f>IF(A211&lt;&gt;"",INDEX(BASE!$A$2:$C$1538,MATCH(A211,BASE!$A$2:$A$1538,0),2),"")</f>
        <v>ULTRA BAC</v>
      </c>
      <c r="C211" s="49">
        <v>1</v>
      </c>
      <c r="D211" s="10">
        <f>VLOOKUP(A211,BASE!$A$4:$F$538,4,FALSE)</f>
        <v>3.71</v>
      </c>
      <c r="E211" s="42">
        <f t="shared" si="3"/>
        <v>3.71</v>
      </c>
      <c r="F211" s="11">
        <v>41667</v>
      </c>
      <c r="G211" s="49" t="s">
        <v>315</v>
      </c>
      <c r="H211" s="49" t="str">
        <f>VLOOKUP(G211,'identifiants sorties'!$A$2:$E$158,2,FALSE)</f>
        <v>Carlier</v>
      </c>
      <c r="I211" s="49" t="str">
        <f>VLOOKUP(G211,'identifiants sorties'!$A$2:$E$158,3,FALSE)</f>
        <v>Servgene</v>
      </c>
      <c r="J211" s="49" t="str">
        <f>VLOOKUP(G211,'identifiants sorties'!$A$2:$E$158,4,FALSE)</f>
        <v xml:space="preserve">Entretien </v>
      </c>
      <c r="K211" s="49" t="str">
        <f>VLOOKUP(G211,'identifiants sorties'!$A$2:$E$158,5,FALSE)</f>
        <v>Admin</v>
      </c>
    </row>
    <row r="212" spans="1:11" x14ac:dyDescent="0.25">
      <c r="A212" s="47">
        <v>42500</v>
      </c>
      <c r="B212" s="73" t="str">
        <f>IF(A212&lt;&gt;"",INDEX(BASE!$A$2:$C$1538,MATCH(A212,BASE!$A$2:$A$1538,0),2),"")</f>
        <v>ROULEAU ECO</v>
      </c>
      <c r="C212" s="49">
        <v>5</v>
      </c>
      <c r="D212" s="10">
        <f>VLOOKUP(A212,BASE!$A$4:$F$538,4,FALSE)</f>
        <v>3</v>
      </c>
      <c r="E212" s="42">
        <f t="shared" si="3"/>
        <v>15</v>
      </c>
      <c r="F212" s="11">
        <v>41667</v>
      </c>
      <c r="G212" s="49" t="s">
        <v>315</v>
      </c>
      <c r="H212" s="49" t="str">
        <f>VLOOKUP(G212,'identifiants sorties'!$A$2:$E$158,2,FALSE)</f>
        <v>Carlier</v>
      </c>
      <c r="I212" s="49" t="str">
        <f>VLOOKUP(G212,'identifiants sorties'!$A$2:$E$158,3,FALSE)</f>
        <v>Servgene</v>
      </c>
      <c r="J212" s="49" t="str">
        <f>VLOOKUP(G212,'identifiants sorties'!$A$2:$E$158,4,FALSE)</f>
        <v xml:space="preserve">Entretien </v>
      </c>
      <c r="K212" s="49" t="str">
        <f>VLOOKUP(G212,'identifiants sorties'!$A$2:$E$158,5,FALSE)</f>
        <v>Admin</v>
      </c>
    </row>
    <row r="213" spans="1:11" x14ac:dyDescent="0.25">
      <c r="A213" s="47">
        <v>3902</v>
      </c>
      <c r="B213" s="73" t="str">
        <f>IF(A213&lt;&gt;"",INDEX(BASE!$A$2:$C$1538,MATCH(A213,BASE!$A$2:$A$1538,0),2),"")</f>
        <v>ULTRA NEUF</v>
      </c>
      <c r="C213" s="49">
        <v>1</v>
      </c>
      <c r="D213" s="10">
        <f>VLOOKUP(A213,BASE!$A$4:$F$538,4,FALSE)</f>
        <v>2.79</v>
      </c>
      <c r="E213" s="42">
        <f t="shared" si="3"/>
        <v>2.79</v>
      </c>
      <c r="F213" s="11">
        <v>41667</v>
      </c>
      <c r="G213" s="49" t="s">
        <v>324</v>
      </c>
      <c r="H213" s="49" t="str">
        <f>VLOOKUP(G213,'identifiants sorties'!$A$2:$E$158,2,FALSE)</f>
        <v>Chrétien</v>
      </c>
      <c r="I213" s="49" t="str">
        <f>VLOOKUP(G213,'identifiants sorties'!$A$2:$E$158,3,FALSE)</f>
        <v>Servgene</v>
      </c>
      <c r="J213" s="49" t="str">
        <f>VLOOKUP(G213,'identifiants sorties'!$A$2:$E$158,4,FALSE)</f>
        <v xml:space="preserve">Entretien </v>
      </c>
      <c r="K213" s="49">
        <f>VLOOKUP(G213,'identifiants sorties'!$A$2:$E$158,5,FALSE)</f>
        <v>0</v>
      </c>
    </row>
    <row r="214" spans="1:11" x14ac:dyDescent="0.25">
      <c r="A214" s="47">
        <v>4091</v>
      </c>
      <c r="B214" s="73" t="str">
        <f>IF(A214&lt;&gt;"",INDEX(BASE!$A$2:$C$1538,MATCH(A214,BASE!$A$2:$A$1538,0),2),"")</f>
        <v>ULTRA BAC</v>
      </c>
      <c r="C214" s="49">
        <v>2</v>
      </c>
      <c r="D214" s="10">
        <f>VLOOKUP(A214,BASE!$A$4:$F$538,4,FALSE)</f>
        <v>3.71</v>
      </c>
      <c r="E214" s="42">
        <f t="shared" si="3"/>
        <v>7.42</v>
      </c>
      <c r="F214" s="11">
        <v>41667</v>
      </c>
      <c r="G214" s="49" t="s">
        <v>324</v>
      </c>
      <c r="H214" s="49" t="str">
        <f>VLOOKUP(G214,'identifiants sorties'!$A$2:$E$158,2,FALSE)</f>
        <v>Chrétien</v>
      </c>
      <c r="I214" s="49" t="str">
        <f>VLOOKUP(G214,'identifiants sorties'!$A$2:$E$158,3,FALSE)</f>
        <v>Servgene</v>
      </c>
      <c r="J214" s="49" t="str">
        <f>VLOOKUP(G214,'identifiants sorties'!$A$2:$E$158,4,FALSE)</f>
        <v xml:space="preserve">Entretien </v>
      </c>
      <c r="K214" s="49">
        <f>VLOOKUP(G214,'identifiants sorties'!$A$2:$E$158,5,FALSE)</f>
        <v>0</v>
      </c>
    </row>
    <row r="215" spans="1:11" x14ac:dyDescent="0.25">
      <c r="A215" s="47">
        <v>50508</v>
      </c>
      <c r="B215" s="73" t="str">
        <f>IF(A215&lt;&gt;"",INDEX(BASE!$A$2:$C$1538,MATCH(A215,BASE!$A$2:$A$1538,0),2),"")</f>
        <v>SAVON AMPHOTENE</v>
      </c>
      <c r="C215" s="49">
        <v>2</v>
      </c>
      <c r="D215" s="10">
        <f>VLOOKUP(A215,BASE!$A$4:$F$538,4,FALSE)</f>
        <v>4.6100000000000003</v>
      </c>
      <c r="E215" s="42">
        <f t="shared" si="3"/>
        <v>9.2200000000000006</v>
      </c>
      <c r="F215" s="11">
        <v>41667</v>
      </c>
      <c r="G215" s="49" t="s">
        <v>324</v>
      </c>
      <c r="H215" s="49" t="str">
        <f>VLOOKUP(G215,'identifiants sorties'!$A$2:$E$158,2,FALSE)</f>
        <v>Chrétien</v>
      </c>
      <c r="I215" s="49" t="str">
        <f>VLOOKUP(G215,'identifiants sorties'!$A$2:$E$158,3,FALSE)</f>
        <v>Servgene</v>
      </c>
      <c r="J215" s="49" t="str">
        <f>VLOOKUP(G215,'identifiants sorties'!$A$2:$E$158,4,FALSE)</f>
        <v xml:space="preserve">Entretien </v>
      </c>
      <c r="K215" s="49">
        <f>VLOOKUP(G215,'identifiants sorties'!$A$2:$E$158,5,FALSE)</f>
        <v>0</v>
      </c>
    </row>
    <row r="216" spans="1:11" x14ac:dyDescent="0.25">
      <c r="A216" s="47">
        <v>42500</v>
      </c>
      <c r="B216" s="73" t="str">
        <f>IF(A216&lt;&gt;"",INDEX(BASE!$A$2:$C$1538,MATCH(A216,BASE!$A$2:$A$1538,0),2),"")</f>
        <v>ROULEAU ECO</v>
      </c>
      <c r="C216" s="49">
        <v>6</v>
      </c>
      <c r="D216" s="10">
        <f>VLOOKUP(A216,BASE!$A$4:$F$538,4,FALSE)</f>
        <v>3</v>
      </c>
      <c r="E216" s="42">
        <f t="shared" si="3"/>
        <v>18</v>
      </c>
      <c r="F216" s="11">
        <v>41667</v>
      </c>
      <c r="G216" s="49" t="s">
        <v>324</v>
      </c>
      <c r="H216" s="49" t="str">
        <f>VLOOKUP(G216,'identifiants sorties'!$A$2:$E$158,2,FALSE)</f>
        <v>Chrétien</v>
      </c>
      <c r="I216" s="49" t="str">
        <f>VLOOKUP(G216,'identifiants sorties'!$A$2:$E$158,3,FALSE)</f>
        <v>Servgene</v>
      </c>
      <c r="J216" s="49" t="str">
        <f>VLOOKUP(G216,'identifiants sorties'!$A$2:$E$158,4,FALSE)</f>
        <v xml:space="preserve">Entretien </v>
      </c>
      <c r="K216" s="49">
        <f>VLOOKUP(G216,'identifiants sorties'!$A$2:$E$158,5,FALSE)</f>
        <v>0</v>
      </c>
    </row>
    <row r="217" spans="1:11" x14ac:dyDescent="0.25">
      <c r="A217" s="47" t="s">
        <v>617</v>
      </c>
      <c r="B217" s="73" t="str">
        <f>IF(A217&lt;&gt;"",INDEX(BASE!$A$2:$C$1538,MATCH(A217,BASE!$A$2:$A$1538,0),2),"")</f>
        <v>SAC POUBELLES 50L</v>
      </c>
      <c r="C217" s="49">
        <v>4</v>
      </c>
      <c r="D217" s="10">
        <f>VLOOKUP(A217,BASE!$A$4:$F$538,4,FALSE)</f>
        <v>2.79</v>
      </c>
      <c r="E217" s="42">
        <f t="shared" si="3"/>
        <v>11.16</v>
      </c>
      <c r="F217" s="11">
        <v>41667</v>
      </c>
      <c r="G217" s="49" t="s">
        <v>324</v>
      </c>
      <c r="H217" s="49" t="str">
        <f>VLOOKUP(G217,'identifiants sorties'!$A$2:$E$158,2,FALSE)</f>
        <v>Chrétien</v>
      </c>
      <c r="I217" s="49" t="str">
        <f>VLOOKUP(G217,'identifiants sorties'!$A$2:$E$158,3,FALSE)</f>
        <v>Servgene</v>
      </c>
      <c r="J217" s="49" t="str">
        <f>VLOOKUP(G217,'identifiants sorties'!$A$2:$E$158,4,FALSE)</f>
        <v xml:space="preserve">Entretien </v>
      </c>
      <c r="K217" s="49">
        <f>VLOOKUP(G217,'identifiants sorties'!$A$2:$E$158,5,FALSE)</f>
        <v>0</v>
      </c>
    </row>
    <row r="218" spans="1:11" x14ac:dyDescent="0.25">
      <c r="A218" s="47" t="s">
        <v>613</v>
      </c>
      <c r="B218" s="73" t="str">
        <f>IF(A218&lt;&gt;"",INDEX(BASE!$A$2:$C$1538,MATCH(A218,BASE!$A$2:$A$1538,0),2),"")</f>
        <v>SAC POUBELLES 10L</v>
      </c>
      <c r="C218" s="49">
        <v>1</v>
      </c>
      <c r="D218" s="10">
        <f>VLOOKUP(A218,BASE!$A$4:$F$538,4,FALSE)</f>
        <v>2.69</v>
      </c>
      <c r="E218" s="42">
        <f t="shared" si="3"/>
        <v>2.69</v>
      </c>
      <c r="F218" s="11">
        <v>41667</v>
      </c>
      <c r="G218" s="49" t="s">
        <v>324</v>
      </c>
      <c r="H218" s="49" t="str">
        <f>VLOOKUP(G218,'identifiants sorties'!$A$2:$E$158,2,FALSE)</f>
        <v>Chrétien</v>
      </c>
      <c r="I218" s="49" t="str">
        <f>VLOOKUP(G218,'identifiants sorties'!$A$2:$E$158,3,FALSE)</f>
        <v>Servgene</v>
      </c>
      <c r="J218" s="49" t="str">
        <f>VLOOKUP(G218,'identifiants sorties'!$A$2:$E$158,4,FALSE)</f>
        <v xml:space="preserve">Entretien </v>
      </c>
      <c r="K218" s="49">
        <f>VLOOKUP(G218,'identifiants sorties'!$A$2:$E$158,5,FALSE)</f>
        <v>0</v>
      </c>
    </row>
    <row r="219" spans="1:11" x14ac:dyDescent="0.25">
      <c r="A219" s="47">
        <v>10000</v>
      </c>
      <c r="B219" s="73" t="str">
        <f>IF(A219&lt;&gt;"",INDEX(BASE!$A$2:$C$1538,MATCH(A219,BASE!$A$2:$A$1538,0),2),"")</f>
        <v xml:space="preserve">PAPIER TOILETTE </v>
      </c>
      <c r="C219" s="49">
        <v>112</v>
      </c>
      <c r="D219" s="10">
        <f>VLOOKUP(A219,BASE!$A$4:$F$538,4,FALSE)</f>
        <v>0.2039</v>
      </c>
      <c r="E219" s="42">
        <f t="shared" si="3"/>
        <v>22.8368</v>
      </c>
      <c r="F219" s="11">
        <v>41667</v>
      </c>
      <c r="G219" s="49" t="s">
        <v>301</v>
      </c>
      <c r="H219" s="49" t="str">
        <f>VLOOKUP(G219,'identifiants sorties'!$A$2:$E$158,2,FALSE)</f>
        <v>Brégovic</v>
      </c>
      <c r="I219" s="49" t="str">
        <f>VLOOKUP(G219,'identifiants sorties'!$A$2:$E$158,3,FALSE)</f>
        <v>Deptecl</v>
      </c>
      <c r="J219" s="49" t="str">
        <f>VLOOKUP(G219,'identifiants sorties'!$A$2:$E$158,4,FALSE)</f>
        <v>AGR</v>
      </c>
      <c r="K219" s="49" t="str">
        <f>VLOOKUP(G219,'identifiants sorties'!$A$2:$E$158,5,FALSE)</f>
        <v>Résidence</v>
      </c>
    </row>
    <row r="220" spans="1:11" x14ac:dyDescent="0.25">
      <c r="A220" s="47">
        <v>202233</v>
      </c>
      <c r="B220" s="73" t="str">
        <f>IF(A220&lt;&gt;"",INDEX(BASE!$A$2:$C$1538,MATCH(A220,BASE!$A$2:$A$1538,0),2),"")</f>
        <v>CHEM.3RAB.+ELAST.+ETIQ. MAUVE C.L. 5/10</v>
      </c>
      <c r="C220" s="49">
        <v>2</v>
      </c>
      <c r="D220" s="10">
        <f>VLOOKUP(A220,BASE!$A$4:$F$538,4,FALSE)</f>
        <v>0.88</v>
      </c>
      <c r="E220" s="42">
        <f t="shared" si="3"/>
        <v>1.76</v>
      </c>
      <c r="F220" s="11">
        <v>41667</v>
      </c>
      <c r="G220" s="49" t="s">
        <v>301</v>
      </c>
      <c r="H220" s="49" t="str">
        <f>VLOOKUP(G220,'identifiants sorties'!$A$2:$E$158,2,FALSE)</f>
        <v>Brégovic</v>
      </c>
      <c r="I220" s="49" t="str">
        <f>VLOOKUP(G220,'identifiants sorties'!$A$2:$E$158,3,FALSE)</f>
        <v>Deptecl</v>
      </c>
      <c r="J220" s="49" t="str">
        <f>VLOOKUP(G220,'identifiants sorties'!$A$2:$E$158,4,FALSE)</f>
        <v>AGR</v>
      </c>
      <c r="K220" s="49" t="str">
        <f>VLOOKUP(G220,'identifiants sorties'!$A$2:$E$158,5,FALSE)</f>
        <v>Résidence</v>
      </c>
    </row>
    <row r="221" spans="1:11" x14ac:dyDescent="0.25">
      <c r="A221" s="47">
        <v>202235</v>
      </c>
      <c r="B221" s="73" t="str">
        <f>IF(A221&lt;&gt;"",INDEX(BASE!$A$2:$C$1538,MATCH(A221,BASE!$A$2:$A$1538,0),2),"")</f>
        <v>CHEM.3 RAB.+ELAST.+ETIQ. ROUGE   C.L. 5/10</v>
      </c>
      <c r="C221" s="49">
        <v>2</v>
      </c>
      <c r="D221" s="10">
        <f>VLOOKUP(A221,BASE!$A$4:$F$538,4,FALSE)</f>
        <v>0.88</v>
      </c>
      <c r="E221" s="42">
        <f t="shared" si="3"/>
        <v>1.76</v>
      </c>
      <c r="F221" s="11">
        <v>41667</v>
      </c>
      <c r="G221" s="49" t="s">
        <v>301</v>
      </c>
      <c r="H221" s="49" t="str">
        <f>VLOOKUP(G221,'identifiants sorties'!$A$2:$E$158,2,FALSE)</f>
        <v>Brégovic</v>
      </c>
      <c r="I221" s="49" t="str">
        <f>VLOOKUP(G221,'identifiants sorties'!$A$2:$E$158,3,FALSE)</f>
        <v>Deptecl</v>
      </c>
      <c r="J221" s="49" t="str">
        <f>VLOOKUP(G221,'identifiants sorties'!$A$2:$E$158,4,FALSE)</f>
        <v>AGR</v>
      </c>
      <c r="K221" s="49" t="str">
        <f>VLOOKUP(G221,'identifiants sorties'!$A$2:$E$158,5,FALSE)</f>
        <v>Résidence</v>
      </c>
    </row>
    <row r="222" spans="1:11" x14ac:dyDescent="0.25">
      <c r="A222" s="47">
        <v>202248</v>
      </c>
      <c r="B222" s="73" t="str">
        <f>IF(A222&lt;&gt;"",INDEX(BASE!$A$2:$C$1538,MATCH(A222,BASE!$A$2:$A$1538,0),2),"")</f>
        <v>CHEM.3 RAB.+ELAST.+ETIQ.ORANGE   C.L. 5/10</v>
      </c>
      <c r="C222" s="49">
        <v>2</v>
      </c>
      <c r="D222" s="10">
        <f>VLOOKUP(A222,BASE!$A$4:$F$538,4,FALSE)</f>
        <v>0.88</v>
      </c>
      <c r="E222" s="42">
        <f t="shared" si="3"/>
        <v>1.76</v>
      </c>
      <c r="F222" s="11">
        <v>41667</v>
      </c>
      <c r="G222" s="49" t="s">
        <v>301</v>
      </c>
      <c r="H222" s="49" t="str">
        <f>VLOOKUP(G222,'identifiants sorties'!$A$2:$E$158,2,FALSE)</f>
        <v>Brégovic</v>
      </c>
      <c r="I222" s="49" t="str">
        <f>VLOOKUP(G222,'identifiants sorties'!$A$2:$E$158,3,FALSE)</f>
        <v>Deptecl</v>
      </c>
      <c r="J222" s="49" t="str">
        <f>VLOOKUP(G222,'identifiants sorties'!$A$2:$E$158,4,FALSE)</f>
        <v>AGR</v>
      </c>
      <c r="K222" s="49" t="str">
        <f>VLOOKUP(G222,'identifiants sorties'!$A$2:$E$158,5,FALSE)</f>
        <v>Résidence</v>
      </c>
    </row>
    <row r="223" spans="1:11" x14ac:dyDescent="0.25">
      <c r="A223" s="47">
        <v>202230</v>
      </c>
      <c r="B223" s="73" t="str">
        <f>IF(A223&lt;&gt;"",INDEX(BASE!$A$2:$C$1538,MATCH(A223,BASE!$A$2:$A$1538,0),2),"")</f>
        <v>CHEM.3 RABATS ELAST.EUROFOLIO    BLEU A4 C.L.</v>
      </c>
      <c r="C223" s="49">
        <v>2</v>
      </c>
      <c r="D223" s="10">
        <f>VLOOKUP(A223,BASE!$A$4:$F$538,4,FALSE)</f>
        <v>0.88</v>
      </c>
      <c r="E223" s="42">
        <f t="shared" si="3"/>
        <v>1.76</v>
      </c>
      <c r="F223" s="11">
        <v>41667</v>
      </c>
      <c r="G223" s="49" t="s">
        <v>301</v>
      </c>
      <c r="H223" s="49" t="str">
        <f>VLOOKUP(G223,'identifiants sorties'!$A$2:$E$158,2,FALSE)</f>
        <v>Brégovic</v>
      </c>
      <c r="I223" s="49" t="str">
        <f>VLOOKUP(G223,'identifiants sorties'!$A$2:$E$158,3,FALSE)</f>
        <v>Deptecl</v>
      </c>
      <c r="J223" s="49" t="str">
        <f>VLOOKUP(G223,'identifiants sorties'!$A$2:$E$158,4,FALSE)</f>
        <v>AGR</v>
      </c>
      <c r="K223" s="49" t="str">
        <f>VLOOKUP(G223,'identifiants sorties'!$A$2:$E$158,5,FALSE)</f>
        <v>Résidence</v>
      </c>
    </row>
    <row r="224" spans="1:11" x14ac:dyDescent="0.25">
      <c r="A224" s="47">
        <v>202231</v>
      </c>
      <c r="B224" s="73" t="str">
        <f>IF(A224&lt;&gt;"",INDEX(BASE!$A$2:$C$1538,MATCH(A224,BASE!$A$2:$A$1538,0),2),"")</f>
        <v>CHEM.3 RAB.+ELAST.+ETIQ.VERT     C.L. 5/10</v>
      </c>
      <c r="C224" s="49">
        <v>2</v>
      </c>
      <c r="D224" s="10">
        <f>VLOOKUP(A224,BASE!$A$4:$F$538,4,FALSE)</f>
        <v>0.88</v>
      </c>
      <c r="E224" s="42">
        <f t="shared" si="3"/>
        <v>1.76</v>
      </c>
      <c r="F224" s="11">
        <v>41667</v>
      </c>
      <c r="G224" s="49" t="s">
        <v>301</v>
      </c>
      <c r="H224" s="49" t="str">
        <f>VLOOKUP(G224,'identifiants sorties'!$A$2:$E$158,2,FALSE)</f>
        <v>Brégovic</v>
      </c>
      <c r="I224" s="49" t="str">
        <f>VLOOKUP(G224,'identifiants sorties'!$A$2:$E$158,3,FALSE)</f>
        <v>Deptecl</v>
      </c>
      <c r="J224" s="49" t="str">
        <f>VLOOKUP(G224,'identifiants sorties'!$A$2:$E$158,4,FALSE)</f>
        <v>AGR</v>
      </c>
      <c r="K224" s="49" t="str">
        <f>VLOOKUP(G224,'identifiants sorties'!$A$2:$E$158,5,FALSE)</f>
        <v>Résidence</v>
      </c>
    </row>
    <row r="225" spans="1:11" x14ac:dyDescent="0.25">
      <c r="A225" s="47">
        <v>202232</v>
      </c>
      <c r="B225" s="73" t="str">
        <f>IF(A225&lt;&gt;"",INDEX(BASE!$A$2:$C$1538,MATCH(A225,BASE!$A$2:$A$1538,0),2),"")</f>
        <v>CHEM.RAB.+ELAST.+ETIQ JAUNE</v>
      </c>
      <c r="C225" s="49">
        <v>2</v>
      </c>
      <c r="D225" s="10">
        <f>VLOOKUP(A225,BASE!$A$4:$F$538,4,FALSE)</f>
        <v>0.88</v>
      </c>
      <c r="E225" s="42">
        <f t="shared" si="3"/>
        <v>1.76</v>
      </c>
      <c r="F225" s="11">
        <v>41667</v>
      </c>
      <c r="G225" s="49" t="s">
        <v>301</v>
      </c>
      <c r="H225" s="49" t="str">
        <f>VLOOKUP(G225,'identifiants sorties'!$A$2:$E$158,2,FALSE)</f>
        <v>Brégovic</v>
      </c>
      <c r="I225" s="49" t="str">
        <f>VLOOKUP(G225,'identifiants sorties'!$A$2:$E$158,3,FALSE)</f>
        <v>Deptecl</v>
      </c>
      <c r="J225" s="49" t="str">
        <f>VLOOKUP(G225,'identifiants sorties'!$A$2:$E$158,4,FALSE)</f>
        <v>AGR</v>
      </c>
      <c r="K225" s="49" t="str">
        <f>VLOOKUP(G225,'identifiants sorties'!$A$2:$E$158,5,FALSE)</f>
        <v>Résidence</v>
      </c>
    </row>
    <row r="226" spans="1:11" x14ac:dyDescent="0.25">
      <c r="A226" s="47">
        <v>309175</v>
      </c>
      <c r="B226" s="73" t="str">
        <f>IF(A226&lt;&gt;"",INDEX(BASE!$A$2:$C$1538,MATCH(A226,BASE!$A$2:$A$1538,0),2),"")</f>
        <v>A+B LOT 12 BLOCS REPOSIT.76x76   JAUNE</v>
      </c>
      <c r="C226" s="49">
        <v>12</v>
      </c>
      <c r="D226" s="10">
        <f>VLOOKUP(A226,BASE!$A$4:$F$538,4,FALSE)</f>
        <v>0.16</v>
      </c>
      <c r="E226" s="42">
        <f t="shared" si="3"/>
        <v>1.92</v>
      </c>
      <c r="F226" s="11">
        <v>41667</v>
      </c>
      <c r="G226" s="49" t="s">
        <v>301</v>
      </c>
      <c r="H226" s="49" t="str">
        <f>VLOOKUP(G226,'identifiants sorties'!$A$2:$E$158,2,FALSE)</f>
        <v>Brégovic</v>
      </c>
      <c r="I226" s="49" t="str">
        <f>VLOOKUP(G226,'identifiants sorties'!$A$2:$E$158,3,FALSE)</f>
        <v>Deptecl</v>
      </c>
      <c r="J226" s="49" t="str">
        <f>VLOOKUP(G226,'identifiants sorties'!$A$2:$E$158,4,FALSE)</f>
        <v>AGR</v>
      </c>
      <c r="K226" s="49" t="str">
        <f>VLOOKUP(G226,'identifiants sorties'!$A$2:$E$158,5,FALSE)</f>
        <v>Résidence</v>
      </c>
    </row>
    <row r="227" spans="1:11" x14ac:dyDescent="0.25">
      <c r="A227" s="47">
        <v>309174</v>
      </c>
      <c r="B227" s="73" t="str">
        <f>IF(A227&lt;&gt;"",INDEX(BASE!$A$2:$C$1538,MATCH(A227,BASE!$A$2:$A$1538,0),2),"")</f>
        <v>A+B LOT 12 BLOCS REPOSIT.38x51   JAUNE</v>
      </c>
      <c r="C227" s="49">
        <v>12</v>
      </c>
      <c r="D227" s="10">
        <f>VLOOKUP(A227,BASE!$A$4:$F$538,4,FALSE)</f>
        <v>7.5999999999999998E-2</v>
      </c>
      <c r="E227" s="42">
        <f t="shared" si="3"/>
        <v>0.91199999999999992</v>
      </c>
      <c r="F227" s="11">
        <v>41667</v>
      </c>
      <c r="G227" s="49" t="s">
        <v>301</v>
      </c>
      <c r="H227" s="49" t="str">
        <f>VLOOKUP(G227,'identifiants sorties'!$A$2:$E$158,2,FALSE)</f>
        <v>Brégovic</v>
      </c>
      <c r="I227" s="49" t="str">
        <f>VLOOKUP(G227,'identifiants sorties'!$A$2:$E$158,3,FALSE)</f>
        <v>Deptecl</v>
      </c>
      <c r="J227" s="49" t="str">
        <f>VLOOKUP(G227,'identifiants sorties'!$A$2:$E$158,4,FALSE)</f>
        <v>AGR</v>
      </c>
      <c r="K227" s="49" t="str">
        <f>VLOOKUP(G227,'identifiants sorties'!$A$2:$E$158,5,FALSE)</f>
        <v>Résidence</v>
      </c>
    </row>
    <row r="228" spans="1:11" x14ac:dyDescent="0.25">
      <c r="A228" s="47">
        <v>309177</v>
      </c>
      <c r="B228" s="73" t="str">
        <f>IF(A228&lt;&gt;"",INDEX(BASE!$A$2:$C$1538,MATCH(A228,BASE!$A$2:$A$1538,0),2),"")</f>
        <v>A+B LOT 12 BLOCS REPOSI.76x127   JAUNE</v>
      </c>
      <c r="C228" s="49">
        <v>6</v>
      </c>
      <c r="D228" s="10">
        <f>VLOOKUP(A228,BASE!$A$4:$F$538,4,FALSE)</f>
        <v>0.254</v>
      </c>
      <c r="E228" s="42">
        <f t="shared" si="3"/>
        <v>1.524</v>
      </c>
      <c r="F228" s="11">
        <v>41667</v>
      </c>
      <c r="G228" s="49" t="s">
        <v>301</v>
      </c>
      <c r="H228" s="49" t="str">
        <f>VLOOKUP(G228,'identifiants sorties'!$A$2:$E$158,2,FALSE)</f>
        <v>Brégovic</v>
      </c>
      <c r="I228" s="49" t="str">
        <f>VLOOKUP(G228,'identifiants sorties'!$A$2:$E$158,3,FALSE)</f>
        <v>Deptecl</v>
      </c>
      <c r="J228" s="49" t="str">
        <f>VLOOKUP(G228,'identifiants sorties'!$A$2:$E$158,4,FALSE)</f>
        <v>AGR</v>
      </c>
      <c r="K228" s="49" t="str">
        <f>VLOOKUP(G228,'identifiants sorties'!$A$2:$E$158,5,FALSE)</f>
        <v>Résidence</v>
      </c>
    </row>
    <row r="229" spans="1:11" x14ac:dyDescent="0.25">
      <c r="A229" s="47">
        <v>101120</v>
      </c>
      <c r="B229" s="73" t="str">
        <f>IF(A229&lt;&gt;"",INDEX(BASE!$A$2:$C$1538,MATCH(A229,BASE!$A$2:$A$1538,0),2),"")</f>
        <v>PINCE AGRAFEUSE RAPID</v>
      </c>
      <c r="C229" s="49">
        <v>1</v>
      </c>
      <c r="D229" s="10">
        <f>VLOOKUP(A229,BASE!$A$4:$F$538,4,FALSE)</f>
        <v>10.75</v>
      </c>
      <c r="E229" s="42">
        <f t="shared" si="3"/>
        <v>10.75</v>
      </c>
      <c r="F229" s="11">
        <v>41667</v>
      </c>
      <c r="G229" s="49" t="s">
        <v>301</v>
      </c>
      <c r="H229" s="49" t="str">
        <f>VLOOKUP(G229,'identifiants sorties'!$A$2:$E$158,2,FALSE)</f>
        <v>Brégovic</v>
      </c>
      <c r="I229" s="49" t="str">
        <f>VLOOKUP(G229,'identifiants sorties'!$A$2:$E$158,3,FALSE)</f>
        <v>Deptecl</v>
      </c>
      <c r="J229" s="49" t="str">
        <f>VLOOKUP(G229,'identifiants sorties'!$A$2:$E$158,4,FALSE)</f>
        <v>AGR</v>
      </c>
      <c r="K229" s="49" t="str">
        <f>VLOOKUP(G229,'identifiants sorties'!$A$2:$E$158,5,FALSE)</f>
        <v>Résidence</v>
      </c>
    </row>
    <row r="230" spans="1:11" x14ac:dyDescent="0.25">
      <c r="A230" s="47">
        <v>100026</v>
      </c>
      <c r="B230" s="73" t="str">
        <f>IF(A230&lt;&gt;"",INDEX(BASE!$A$2:$C$1538,MATCH(A230,BASE!$A$2:$A$1538,0),2),"")</f>
        <v>AGRAFES SP19 1/4 5000        BOSTITCH</v>
      </c>
      <c r="C230" s="49">
        <v>1</v>
      </c>
      <c r="D230" s="10">
        <f>VLOOKUP(A230,BASE!$A$4:$F$538,4,FALSE)</f>
        <v>1.48</v>
      </c>
      <c r="E230" s="42">
        <f t="shared" si="3"/>
        <v>1.48</v>
      </c>
      <c r="F230" s="11">
        <v>41667</v>
      </c>
      <c r="G230" s="49" t="s">
        <v>301</v>
      </c>
      <c r="H230" s="49" t="str">
        <f>VLOOKUP(G230,'identifiants sorties'!$A$2:$E$158,2,FALSE)</f>
        <v>Brégovic</v>
      </c>
      <c r="I230" s="49" t="str">
        <f>VLOOKUP(G230,'identifiants sorties'!$A$2:$E$158,3,FALSE)</f>
        <v>Deptecl</v>
      </c>
      <c r="J230" s="49" t="str">
        <f>VLOOKUP(G230,'identifiants sorties'!$A$2:$E$158,4,FALSE)</f>
        <v>AGR</v>
      </c>
      <c r="K230" s="49" t="str">
        <f>VLOOKUP(G230,'identifiants sorties'!$A$2:$E$158,5,FALSE)</f>
        <v>Résidence</v>
      </c>
    </row>
    <row r="231" spans="1:11" x14ac:dyDescent="0.25">
      <c r="A231" s="47">
        <v>121401</v>
      </c>
      <c r="B231" s="73" t="str">
        <f>IF(A231&lt;&gt;"",INDEX(BASE!$A$2:$C$1538,MATCH(A231,BASE!$A$2:$A$1538,0),2),"")</f>
        <v>RUBAN SCOTCH TRANSP.550 19x33</v>
      </c>
      <c r="C231" s="49">
        <v>1</v>
      </c>
      <c r="D231" s="10">
        <f>VLOOKUP(A231,BASE!$A$4:$F$538,4,FALSE)</f>
        <v>0.82</v>
      </c>
      <c r="E231" s="42">
        <f t="shared" si="3"/>
        <v>0.82</v>
      </c>
      <c r="F231" s="11">
        <v>41667</v>
      </c>
      <c r="G231" s="49" t="s">
        <v>301</v>
      </c>
      <c r="H231" s="49" t="str">
        <f>VLOOKUP(G231,'identifiants sorties'!$A$2:$E$158,2,FALSE)</f>
        <v>Brégovic</v>
      </c>
      <c r="I231" s="49" t="str">
        <f>VLOOKUP(G231,'identifiants sorties'!$A$2:$E$158,3,FALSE)</f>
        <v>Deptecl</v>
      </c>
      <c r="J231" s="49" t="str">
        <f>VLOOKUP(G231,'identifiants sorties'!$A$2:$E$158,4,FALSE)</f>
        <v>AGR</v>
      </c>
      <c r="K231" s="49" t="str">
        <f>VLOOKUP(G231,'identifiants sorties'!$A$2:$E$158,5,FALSE)</f>
        <v>Résidence</v>
      </c>
    </row>
    <row r="232" spans="1:11" x14ac:dyDescent="0.25">
      <c r="A232" s="47">
        <v>122601</v>
      </c>
      <c r="B232" s="73" t="str">
        <f>IF(A232&lt;&gt;"",INDEX(BASE!$A$2:$C$1538,MATCH(A232,BASE!$A$2:$A$1538,0),2),"")</f>
        <v>DEVIDOIR ESCARGOT PREMIUM</v>
      </c>
      <c r="C232" s="49">
        <v>1</v>
      </c>
      <c r="D232" s="10">
        <f>VLOOKUP(A232,BASE!$A$4:$F$538,4,FALSE)</f>
        <v>0.35</v>
      </c>
      <c r="E232" s="42">
        <f t="shared" si="3"/>
        <v>0.35</v>
      </c>
      <c r="F232" s="11">
        <v>41667</v>
      </c>
      <c r="G232" s="49" t="s">
        <v>301</v>
      </c>
      <c r="H232" s="49" t="str">
        <f>VLOOKUP(G232,'identifiants sorties'!$A$2:$E$158,2,FALSE)</f>
        <v>Brégovic</v>
      </c>
      <c r="I232" s="49" t="str">
        <f>VLOOKUP(G232,'identifiants sorties'!$A$2:$E$158,3,FALSE)</f>
        <v>Deptecl</v>
      </c>
      <c r="J232" s="49" t="str">
        <f>VLOOKUP(G232,'identifiants sorties'!$A$2:$E$158,4,FALSE)</f>
        <v>AGR</v>
      </c>
      <c r="K232" s="49" t="str">
        <f>VLOOKUP(G232,'identifiants sorties'!$A$2:$E$158,5,FALSE)</f>
        <v>Résidence</v>
      </c>
    </row>
    <row r="233" spans="1:11" x14ac:dyDescent="0.25">
      <c r="A233" s="47">
        <v>120525</v>
      </c>
      <c r="B233" s="73" t="str">
        <f>IF(A233&lt;&gt;"",INDEX(BASE!$A$2:$C$1538,MATCH(A233,BASE!$A$2:$A$1538,0),2),"")</f>
        <v>SURLIGNEUR STABILO BOSS JAUNE</v>
      </c>
      <c r="C233" s="49">
        <v>4</v>
      </c>
      <c r="D233" s="10">
        <f>VLOOKUP(A233,BASE!$A$4:$F$538,4,FALSE)</f>
        <v>0.55000000000000004</v>
      </c>
      <c r="E233" s="42">
        <f t="shared" si="3"/>
        <v>2.2000000000000002</v>
      </c>
      <c r="F233" s="11">
        <v>41667</v>
      </c>
      <c r="G233" s="49" t="s">
        <v>301</v>
      </c>
      <c r="H233" s="49" t="str">
        <f>VLOOKUP(G233,'identifiants sorties'!$A$2:$E$158,2,FALSE)</f>
        <v>Brégovic</v>
      </c>
      <c r="I233" s="49" t="str">
        <f>VLOOKUP(G233,'identifiants sorties'!$A$2:$E$158,3,FALSE)</f>
        <v>Deptecl</v>
      </c>
      <c r="J233" s="49" t="str">
        <f>VLOOKUP(G233,'identifiants sorties'!$A$2:$E$158,4,FALSE)</f>
        <v>AGR</v>
      </c>
      <c r="K233" s="49" t="str">
        <f>VLOOKUP(G233,'identifiants sorties'!$A$2:$E$158,5,FALSE)</f>
        <v>Résidence</v>
      </c>
    </row>
    <row r="234" spans="1:11" x14ac:dyDescent="0.25">
      <c r="A234" s="47">
        <v>311521</v>
      </c>
      <c r="B234" s="73" t="str">
        <f>IF(A234&lt;&gt;"",INDEX(BASE!$A$2:$C$1538,MATCH(A234,BASE!$A$2:$A$1538,0),2),"")</f>
        <v>CAHIER SPIRALE 17x22 100P 5x5    R. 62.402</v>
      </c>
      <c r="C234" s="49">
        <v>1</v>
      </c>
      <c r="D234" s="10">
        <f>VLOOKUP(A234,BASE!$A$4:$F$538,4,FALSE)</f>
        <v>0.65</v>
      </c>
      <c r="E234" s="42">
        <f t="shared" si="3"/>
        <v>0.65</v>
      </c>
      <c r="F234" s="11">
        <v>41667</v>
      </c>
      <c r="G234" s="49" t="s">
        <v>301</v>
      </c>
      <c r="H234" s="49" t="str">
        <f>VLOOKUP(G234,'identifiants sorties'!$A$2:$E$158,2,FALSE)</f>
        <v>Brégovic</v>
      </c>
      <c r="I234" s="49" t="str">
        <f>VLOOKUP(G234,'identifiants sorties'!$A$2:$E$158,3,FALSE)</f>
        <v>Deptecl</v>
      </c>
      <c r="J234" s="49" t="str">
        <f>VLOOKUP(G234,'identifiants sorties'!$A$2:$E$158,4,FALSE)</f>
        <v>AGR</v>
      </c>
      <c r="K234" s="49" t="str">
        <f>VLOOKUP(G234,'identifiants sorties'!$A$2:$E$158,5,FALSE)</f>
        <v>Résidence</v>
      </c>
    </row>
    <row r="235" spans="1:11" x14ac:dyDescent="0.25">
      <c r="A235" s="47">
        <v>202233</v>
      </c>
      <c r="B235" s="73" t="str">
        <f>IF(A235&lt;&gt;"",INDEX(BASE!$A$2:$C$1538,MATCH(A235,BASE!$A$2:$A$1538,0),2),"")</f>
        <v>CHEM.3RAB.+ELAST.+ETIQ. MAUVE C.L. 5/10</v>
      </c>
      <c r="C235" s="49">
        <v>2</v>
      </c>
      <c r="D235" s="10">
        <f>VLOOKUP(A235,BASE!$A$4:$F$538,4,FALSE)</f>
        <v>0.88</v>
      </c>
      <c r="E235" s="42">
        <f t="shared" si="3"/>
        <v>1.76</v>
      </c>
      <c r="F235" s="11">
        <v>41669</v>
      </c>
      <c r="G235" s="49" t="s">
        <v>389</v>
      </c>
      <c r="H235" s="49" t="str">
        <f>VLOOKUP(G235,'identifiants sorties'!$A$2:$E$158,2,FALSE)</f>
        <v>Foncez</v>
      </c>
      <c r="I235" s="49" t="str">
        <f>VLOOKUP(G235,'identifiants sorties'!$A$2:$E$158,3,FALSE)</f>
        <v>Deptecl</v>
      </c>
      <c r="J235" s="49" t="str">
        <f>VLOOKUP(G235,'identifiants sorties'!$A$2:$E$158,4,FALSE)</f>
        <v>Sc/Matiére</v>
      </c>
      <c r="K235" s="49" t="str">
        <f>VLOOKUP(G235,'identifiants sorties'!$A$2:$E$158,5,FALSE)</f>
        <v>Chimie</v>
      </c>
    </row>
    <row r="236" spans="1:11" x14ac:dyDescent="0.25">
      <c r="A236" s="47">
        <v>202235</v>
      </c>
      <c r="B236" s="73" t="str">
        <f>IF(A236&lt;&gt;"",INDEX(BASE!$A$2:$C$1538,MATCH(A236,BASE!$A$2:$A$1538,0),2),"")</f>
        <v>CHEM.3 RAB.+ELAST.+ETIQ. ROUGE   C.L. 5/10</v>
      </c>
      <c r="C236" s="49">
        <v>2</v>
      </c>
      <c r="D236" s="10">
        <f>VLOOKUP(A236,BASE!$A$4:$F$538,4,FALSE)</f>
        <v>0.88</v>
      </c>
      <c r="E236" s="42">
        <f t="shared" si="3"/>
        <v>1.76</v>
      </c>
      <c r="F236" s="11">
        <v>41669</v>
      </c>
      <c r="G236" s="49" t="s">
        <v>389</v>
      </c>
      <c r="H236" s="49" t="str">
        <f>VLOOKUP(G236,'identifiants sorties'!$A$2:$E$158,2,FALSE)</f>
        <v>Foncez</v>
      </c>
      <c r="I236" s="49" t="str">
        <f>VLOOKUP(G236,'identifiants sorties'!$A$2:$E$158,3,FALSE)</f>
        <v>Deptecl</v>
      </c>
      <c r="J236" s="49" t="str">
        <f>VLOOKUP(G236,'identifiants sorties'!$A$2:$E$158,4,FALSE)</f>
        <v>Sc/Matiére</v>
      </c>
      <c r="K236" s="49" t="str">
        <f>VLOOKUP(G236,'identifiants sorties'!$A$2:$E$158,5,FALSE)</f>
        <v>Chimie</v>
      </c>
    </row>
    <row r="237" spans="1:11" x14ac:dyDescent="0.25">
      <c r="A237" s="47">
        <v>202248</v>
      </c>
      <c r="B237" s="73" t="str">
        <f>IF(A237&lt;&gt;"",INDEX(BASE!$A$2:$C$1538,MATCH(A237,BASE!$A$2:$A$1538,0),2),"")</f>
        <v>CHEM.3 RAB.+ELAST.+ETIQ.ORANGE   C.L. 5/10</v>
      </c>
      <c r="C237" s="49">
        <v>2</v>
      </c>
      <c r="D237" s="10">
        <f>VLOOKUP(A237,BASE!$A$4:$F$538,4,FALSE)</f>
        <v>0.88</v>
      </c>
      <c r="E237" s="42">
        <f t="shared" si="3"/>
        <v>1.76</v>
      </c>
      <c r="F237" s="11">
        <v>41669</v>
      </c>
      <c r="G237" s="49" t="s">
        <v>389</v>
      </c>
      <c r="H237" s="49" t="str">
        <f>VLOOKUP(G237,'identifiants sorties'!$A$2:$E$158,2,FALSE)</f>
        <v>Foncez</v>
      </c>
      <c r="I237" s="49" t="str">
        <f>VLOOKUP(G237,'identifiants sorties'!$A$2:$E$158,3,FALSE)</f>
        <v>Deptecl</v>
      </c>
      <c r="J237" s="49" t="str">
        <f>VLOOKUP(G237,'identifiants sorties'!$A$2:$E$158,4,FALSE)</f>
        <v>Sc/Matiére</v>
      </c>
      <c r="K237" s="49" t="str">
        <f>VLOOKUP(G237,'identifiants sorties'!$A$2:$E$158,5,FALSE)</f>
        <v>Chimie</v>
      </c>
    </row>
    <row r="238" spans="1:11" x14ac:dyDescent="0.25">
      <c r="A238" s="47">
        <v>202230</v>
      </c>
      <c r="B238" s="73" t="str">
        <f>IF(A238&lt;&gt;"",INDEX(BASE!$A$2:$C$1538,MATCH(A238,BASE!$A$2:$A$1538,0),2),"")</f>
        <v>CHEM.3 RABATS ELAST.EUROFOLIO    BLEU A4 C.L.</v>
      </c>
      <c r="C238" s="49">
        <v>2</v>
      </c>
      <c r="D238" s="10">
        <f>VLOOKUP(A238,BASE!$A$4:$F$538,4,FALSE)</f>
        <v>0.88</v>
      </c>
      <c r="E238" s="42">
        <f t="shared" si="3"/>
        <v>1.76</v>
      </c>
      <c r="F238" s="11">
        <v>41669</v>
      </c>
      <c r="G238" s="49" t="s">
        <v>389</v>
      </c>
      <c r="H238" s="49" t="str">
        <f>VLOOKUP(G238,'identifiants sorties'!$A$2:$E$158,2,FALSE)</f>
        <v>Foncez</v>
      </c>
      <c r="I238" s="49" t="str">
        <f>VLOOKUP(G238,'identifiants sorties'!$A$2:$E$158,3,FALSE)</f>
        <v>Deptecl</v>
      </c>
      <c r="J238" s="49" t="str">
        <f>VLOOKUP(G238,'identifiants sorties'!$A$2:$E$158,4,FALSE)</f>
        <v>Sc/Matiére</v>
      </c>
      <c r="K238" s="49" t="str">
        <f>VLOOKUP(G238,'identifiants sorties'!$A$2:$E$158,5,FALSE)</f>
        <v>Chimie</v>
      </c>
    </row>
    <row r="239" spans="1:11" x14ac:dyDescent="0.25">
      <c r="A239" s="47">
        <v>202231</v>
      </c>
      <c r="B239" s="73" t="str">
        <f>IF(A239&lt;&gt;"",INDEX(BASE!$A$2:$C$1538,MATCH(A239,BASE!$A$2:$A$1538,0),2),"")</f>
        <v>CHEM.3 RAB.+ELAST.+ETIQ.VERT     C.L. 5/10</v>
      </c>
      <c r="C239" s="49">
        <v>2</v>
      </c>
      <c r="D239" s="10">
        <f>VLOOKUP(A239,BASE!$A$4:$F$538,4,FALSE)</f>
        <v>0.88</v>
      </c>
      <c r="E239" s="42">
        <f t="shared" si="3"/>
        <v>1.76</v>
      </c>
      <c r="F239" s="11">
        <v>41669</v>
      </c>
      <c r="G239" s="49" t="s">
        <v>389</v>
      </c>
      <c r="H239" s="49" t="str">
        <f>VLOOKUP(G239,'identifiants sorties'!$A$2:$E$158,2,FALSE)</f>
        <v>Foncez</v>
      </c>
      <c r="I239" s="49" t="str">
        <f>VLOOKUP(G239,'identifiants sorties'!$A$2:$E$158,3,FALSE)</f>
        <v>Deptecl</v>
      </c>
      <c r="J239" s="49" t="str">
        <f>VLOOKUP(G239,'identifiants sorties'!$A$2:$E$158,4,FALSE)</f>
        <v>Sc/Matiére</v>
      </c>
      <c r="K239" s="49" t="str">
        <f>VLOOKUP(G239,'identifiants sorties'!$A$2:$E$158,5,FALSE)</f>
        <v>Chimie</v>
      </c>
    </row>
    <row r="240" spans="1:11" x14ac:dyDescent="0.25">
      <c r="A240" s="47">
        <v>202232</v>
      </c>
      <c r="B240" s="73" t="str">
        <f>IF(A240&lt;&gt;"",INDEX(BASE!$A$2:$C$1538,MATCH(A240,BASE!$A$2:$A$1538,0),2),"")</f>
        <v>CHEM.RAB.+ELAST.+ETIQ JAUNE</v>
      </c>
      <c r="C240" s="49">
        <v>2</v>
      </c>
      <c r="D240" s="10">
        <f>VLOOKUP(A240,BASE!$A$4:$F$538,4,FALSE)</f>
        <v>0.88</v>
      </c>
      <c r="E240" s="42">
        <f t="shared" si="3"/>
        <v>1.76</v>
      </c>
      <c r="F240" s="11">
        <v>41669</v>
      </c>
      <c r="G240" s="49" t="s">
        <v>389</v>
      </c>
      <c r="H240" s="49" t="str">
        <f>VLOOKUP(G240,'identifiants sorties'!$A$2:$E$158,2,FALSE)</f>
        <v>Foncez</v>
      </c>
      <c r="I240" s="49" t="str">
        <f>VLOOKUP(G240,'identifiants sorties'!$A$2:$E$158,3,FALSE)</f>
        <v>Deptecl</v>
      </c>
      <c r="J240" s="49" t="str">
        <f>VLOOKUP(G240,'identifiants sorties'!$A$2:$E$158,4,FALSE)</f>
        <v>Sc/Matiére</v>
      </c>
      <c r="K240" s="49" t="str">
        <f>VLOOKUP(G240,'identifiants sorties'!$A$2:$E$158,5,FALSE)</f>
        <v>Chimie</v>
      </c>
    </row>
    <row r="241" spans="1:11" x14ac:dyDescent="0.25">
      <c r="A241" s="47">
        <v>126403</v>
      </c>
      <c r="B241" s="73" t="str">
        <f>IF(A241&lt;&gt;"",INDEX(BASE!$A$2:$C$1538,MATCH(A241,BASE!$A$2:$A$1538,0),2),"")</f>
        <v>REGLE PLAST. 1 BISEAU 30cm       GRADUEE</v>
      </c>
      <c r="C241" s="49">
        <v>1</v>
      </c>
      <c r="D241" s="10">
        <f>VLOOKUP(A241,BASE!$A$4:$F$538,4,FALSE)</f>
        <v>0.32</v>
      </c>
      <c r="E241" s="42">
        <f t="shared" ref="E241:E308" si="4">IF(C241="","",C241*D241)</f>
        <v>0.32</v>
      </c>
      <c r="F241" s="11">
        <v>41669</v>
      </c>
      <c r="G241" s="49" t="s">
        <v>389</v>
      </c>
      <c r="H241" s="49" t="str">
        <f>VLOOKUP(G241,'identifiants sorties'!$A$2:$E$158,2,FALSE)</f>
        <v>Foncez</v>
      </c>
      <c r="I241" s="49" t="str">
        <f>VLOOKUP(G241,'identifiants sorties'!$A$2:$E$158,3,FALSE)</f>
        <v>Deptecl</v>
      </c>
      <c r="J241" s="49" t="str">
        <f>VLOOKUP(G241,'identifiants sorties'!$A$2:$E$158,4,FALSE)</f>
        <v>Sc/Matiére</v>
      </c>
      <c r="K241" s="49" t="str">
        <f>VLOOKUP(G241,'identifiants sorties'!$A$2:$E$158,5,FALSE)</f>
        <v>Chimie</v>
      </c>
    </row>
    <row r="242" spans="1:11" x14ac:dyDescent="0.25">
      <c r="A242" s="47">
        <v>42500</v>
      </c>
      <c r="B242" s="73" t="str">
        <f>IF(A242&lt;&gt;"",INDEX(BASE!$A$2:$C$1538,MATCH(A242,BASE!$A$2:$A$1538,0),2),"")</f>
        <v>ROULEAU ECO</v>
      </c>
      <c r="C242" s="49">
        <v>12</v>
      </c>
      <c r="D242" s="10">
        <f>VLOOKUP(A242,BASE!$A$4:$F$538,4,FALSE)</f>
        <v>3</v>
      </c>
      <c r="E242" s="42">
        <f t="shared" si="4"/>
        <v>36</v>
      </c>
      <c r="F242" s="11">
        <v>41669</v>
      </c>
      <c r="G242" s="49" t="s">
        <v>274</v>
      </c>
      <c r="H242" s="49" t="str">
        <f>VLOOKUP(G242,'identifiants sorties'!$A$2:$E$158,2,FALSE)</f>
        <v>Apajh</v>
      </c>
      <c r="I242" s="49" t="str">
        <f>VLOOKUP(G242,'identifiants sorties'!$A$2:$E$158,3,FALSE)</f>
        <v>Servgene</v>
      </c>
      <c r="J242" s="49" t="str">
        <f>VLOOKUP(G242,'identifiants sorties'!$A$2:$E$158,4,FALSE)</f>
        <v xml:space="preserve">Entretien </v>
      </c>
      <c r="K242" s="49" t="str">
        <f>VLOOKUP(G242,'identifiants sorties'!$A$2:$E$158,5,FALSE)</f>
        <v>Société nettoyage</v>
      </c>
    </row>
    <row r="243" spans="1:11" x14ac:dyDescent="0.25">
      <c r="A243" s="47">
        <v>311531</v>
      </c>
      <c r="B243" s="73" t="str">
        <f>IF(A243&lt;&gt;"",INDEX(BASE!$A$2:$C$1538,MATCH(A243,BASE!$A$2:$A$1538,0),2),"")</f>
        <v>CAHIER SPIRALE210x297 100P 5x5   REF.7552</v>
      </c>
      <c r="C243" s="49">
        <v>1</v>
      </c>
      <c r="D243" s="10">
        <f>VLOOKUP(A243,BASE!$A$4:$F$538,4,FALSE)</f>
        <v>1.05</v>
      </c>
      <c r="E243" s="42">
        <f t="shared" si="4"/>
        <v>1.05</v>
      </c>
      <c r="F243" s="11">
        <v>41669</v>
      </c>
      <c r="G243" s="49" t="s">
        <v>293</v>
      </c>
      <c r="H243" s="49" t="str">
        <f>VLOOKUP(G243,'identifiants sorties'!$A$2:$E$158,2,FALSE)</f>
        <v>Bourgery</v>
      </c>
      <c r="I243" s="49" t="str">
        <f>VLOOKUP(G243,'identifiants sorties'!$A$2:$E$158,3,FALSE)</f>
        <v>Servgene</v>
      </c>
      <c r="J243" s="49" t="str">
        <f>VLOOKUP(G243,'identifiants sorties'!$A$2:$E$158,4,FALSE)</f>
        <v>Servfin</v>
      </c>
      <c r="K243" s="49">
        <f>VLOOKUP(G243,'identifiants sorties'!$A$2:$E$158,5,FALSE)</f>
        <v>0</v>
      </c>
    </row>
    <row r="244" spans="1:11" x14ac:dyDescent="0.25">
      <c r="A244" s="47">
        <v>120525</v>
      </c>
      <c r="B244" s="73" t="str">
        <f>IF(A244&lt;&gt;"",INDEX(BASE!$A$2:$C$1538,MATCH(A244,BASE!$A$2:$A$1538,0),2),"")</f>
        <v>SURLIGNEUR STABILO BOSS JAUNE</v>
      </c>
      <c r="C244" s="49">
        <v>1</v>
      </c>
      <c r="D244" s="10">
        <f>VLOOKUP(A244,BASE!$A$4:$F$538,4,FALSE)</f>
        <v>0.55000000000000004</v>
      </c>
      <c r="E244" s="42">
        <f t="shared" si="4"/>
        <v>0.55000000000000004</v>
      </c>
      <c r="F244" s="11">
        <v>41669</v>
      </c>
      <c r="G244" s="49" t="s">
        <v>293</v>
      </c>
      <c r="H244" s="49" t="str">
        <f>VLOOKUP(G244,'identifiants sorties'!$A$2:$E$158,2,FALSE)</f>
        <v>Bourgery</v>
      </c>
      <c r="I244" s="49" t="str">
        <f>VLOOKUP(G244,'identifiants sorties'!$A$2:$E$158,3,FALSE)</f>
        <v>Servgene</v>
      </c>
      <c r="J244" s="49" t="str">
        <f>VLOOKUP(G244,'identifiants sorties'!$A$2:$E$158,4,FALSE)</f>
        <v>Servfin</v>
      </c>
      <c r="K244" s="49">
        <f>VLOOKUP(G244,'identifiants sorties'!$A$2:$E$158,5,FALSE)</f>
        <v>0</v>
      </c>
    </row>
    <row r="245" spans="1:11" x14ac:dyDescent="0.25">
      <c r="A245" s="47">
        <v>200253</v>
      </c>
      <c r="B245" s="73" t="str">
        <f>IF(A245&lt;&gt;"",INDEX(BASE!$A$2:$C$1538,MATCH(A245,BASE!$A$2:$A$1538,0),2),"")</f>
        <v>BTE 100 POCH.PLAST.PERF.LISSE    9/100è A4 11 TROUS</v>
      </c>
      <c r="C245" s="49">
        <v>200</v>
      </c>
      <c r="D245" s="10">
        <f>VLOOKUP(A245,BASE!$A$4:$F$538,4,FALSE)</f>
        <v>5.2999999999999999E-2</v>
      </c>
      <c r="E245" s="42">
        <f t="shared" si="4"/>
        <v>10.6</v>
      </c>
      <c r="F245" s="11">
        <v>41669</v>
      </c>
      <c r="G245" s="49" t="s">
        <v>293</v>
      </c>
      <c r="H245" s="49" t="str">
        <f>VLOOKUP(G245,'identifiants sorties'!$A$2:$E$158,2,FALSE)</f>
        <v>Bourgery</v>
      </c>
      <c r="I245" s="49" t="str">
        <f>VLOOKUP(G245,'identifiants sorties'!$A$2:$E$158,3,FALSE)</f>
        <v>Servgene</v>
      </c>
      <c r="J245" s="49" t="str">
        <f>VLOOKUP(G245,'identifiants sorties'!$A$2:$E$158,4,FALSE)</f>
        <v>Servfin</v>
      </c>
      <c r="K245" s="49">
        <f>VLOOKUP(G245,'identifiants sorties'!$A$2:$E$158,5,FALSE)</f>
        <v>0</v>
      </c>
    </row>
    <row r="246" spans="1:11" x14ac:dyDescent="0.25">
      <c r="A246" s="47">
        <v>102755</v>
      </c>
      <c r="B246" s="73" t="str">
        <f>IF(A246&lt;&gt;"",INDEX(BASE!$A$2:$C$1538,MATCH(A246,BASE!$A$2:$A$1538,0),2),"")</f>
        <v>BTE 100G BRACELET 120x10         BANDE CAOUTCHOUC</v>
      </c>
      <c r="C246" s="49">
        <v>1</v>
      </c>
      <c r="D246" s="10">
        <f>VLOOKUP(A246,BASE!$A$4:$F$538,4,FALSE)</f>
        <v>0.78</v>
      </c>
      <c r="E246" s="42">
        <f t="shared" si="4"/>
        <v>0.78</v>
      </c>
      <c r="F246" s="11">
        <v>41670</v>
      </c>
      <c r="G246" s="49" t="s">
        <v>391</v>
      </c>
      <c r="H246" s="49" t="str">
        <f>VLOOKUP(G246,'identifiants sorties'!$A$2:$E$158,2,FALSE)</f>
        <v>Finet</v>
      </c>
      <c r="I246" s="49" t="str">
        <f>VLOOKUP(G246,'identifiants sorties'!$A$2:$E$158,3,FALSE)</f>
        <v>Servgene</v>
      </c>
      <c r="J246" s="49" t="str">
        <f>VLOOKUP(G246,'identifiants sorties'!$A$2:$E$158,4,FALSE)</f>
        <v>Rh</v>
      </c>
      <c r="K246" s="49">
        <f>VLOOKUP(G246,'identifiants sorties'!$A$2:$E$158,5,FALSE)</f>
        <v>0</v>
      </c>
    </row>
    <row r="247" spans="1:11" x14ac:dyDescent="0.25">
      <c r="A247" s="47">
        <v>307201</v>
      </c>
      <c r="B247" s="73" t="str">
        <f>IF(A247&lt;&gt;"",INDEX(BASE!$A$2:$C$1538,MATCH(A247,BASE!$A$2:$A$1538,0),2),"")</f>
        <v>BLOC NOTE 14,8 X 21 CM</v>
      </c>
      <c r="C247" s="49">
        <v>5</v>
      </c>
      <c r="D247" s="10">
        <f>VLOOKUP(A247,BASE!$A$4:$F$538,4,FALSE)</f>
        <v>0.6</v>
      </c>
      <c r="E247" s="42">
        <f t="shared" si="4"/>
        <v>3</v>
      </c>
      <c r="F247" s="11">
        <v>41670</v>
      </c>
      <c r="G247" s="49" t="s">
        <v>391</v>
      </c>
      <c r="H247" s="49" t="str">
        <f>VLOOKUP(G247,'identifiants sorties'!$A$2:$E$158,2,FALSE)</f>
        <v>Finet</v>
      </c>
      <c r="I247" s="49" t="str">
        <f>VLOOKUP(G247,'identifiants sorties'!$A$2:$E$158,3,FALSE)</f>
        <v>Servgene</v>
      </c>
      <c r="J247" s="49" t="str">
        <f>VLOOKUP(G247,'identifiants sorties'!$A$2:$E$158,4,FALSE)</f>
        <v>Rh</v>
      </c>
      <c r="K247" s="49">
        <f>VLOOKUP(G247,'identifiants sorties'!$A$2:$E$158,5,FALSE)</f>
        <v>0</v>
      </c>
    </row>
    <row r="248" spans="1:11" x14ac:dyDescent="0.25">
      <c r="A248" s="47">
        <v>309175</v>
      </c>
      <c r="B248" s="73" t="str">
        <f>IF(A248&lt;&gt;"",INDEX(BASE!$A$2:$C$1538,MATCH(A248,BASE!$A$2:$A$1538,0),2),"")</f>
        <v>A+B LOT 12 BLOCS REPOSIT.76x76   JAUNE</v>
      </c>
      <c r="C248" s="49">
        <v>6</v>
      </c>
      <c r="D248" s="10">
        <f>VLOOKUP(A248,BASE!$A$4:$F$538,4,FALSE)</f>
        <v>0.16</v>
      </c>
      <c r="E248" s="42">
        <f t="shared" si="4"/>
        <v>0.96</v>
      </c>
      <c r="F248" s="11">
        <v>41670</v>
      </c>
      <c r="G248" s="49" t="s">
        <v>391</v>
      </c>
      <c r="H248" s="49" t="str">
        <f>VLOOKUP(G248,'identifiants sorties'!$A$2:$E$158,2,FALSE)</f>
        <v>Finet</v>
      </c>
      <c r="I248" s="49" t="str">
        <f>VLOOKUP(G248,'identifiants sorties'!$A$2:$E$158,3,FALSE)</f>
        <v>Servgene</v>
      </c>
      <c r="J248" s="49" t="str">
        <f>VLOOKUP(G248,'identifiants sorties'!$A$2:$E$158,4,FALSE)</f>
        <v>Rh</v>
      </c>
      <c r="K248" s="49">
        <f>VLOOKUP(G248,'identifiants sorties'!$A$2:$E$158,5,FALSE)</f>
        <v>0</v>
      </c>
    </row>
    <row r="249" spans="1:11" x14ac:dyDescent="0.25">
      <c r="A249" s="47">
        <v>111181</v>
      </c>
      <c r="B249" s="73" t="str">
        <f>IF(A249&lt;&gt;"",INDEX(BASE!$A$2:$C$1538,MATCH(A249,BASE!$A$2:$A$1538,0),2),"")</f>
        <v>PAPERMATE NOIR</v>
      </c>
      <c r="C249" s="49">
        <v>5</v>
      </c>
      <c r="D249" s="10">
        <f>VLOOKUP(A249,BASE!$A$4:$F$538,4,FALSE)</f>
        <v>1.07</v>
      </c>
      <c r="E249" s="42">
        <f t="shared" si="4"/>
        <v>5.3500000000000005</v>
      </c>
      <c r="F249" s="11">
        <v>41670</v>
      </c>
      <c r="G249" s="49" t="s">
        <v>391</v>
      </c>
      <c r="H249" s="49" t="str">
        <f>VLOOKUP(G249,'identifiants sorties'!$A$2:$E$158,2,FALSE)</f>
        <v>Finet</v>
      </c>
      <c r="I249" s="49" t="str">
        <f>VLOOKUP(G249,'identifiants sorties'!$A$2:$E$158,3,FALSE)</f>
        <v>Servgene</v>
      </c>
      <c r="J249" s="49" t="str">
        <f>VLOOKUP(G249,'identifiants sorties'!$A$2:$E$158,4,FALSE)</f>
        <v>Rh</v>
      </c>
      <c r="K249" s="49">
        <f>VLOOKUP(G249,'identifiants sorties'!$A$2:$E$158,5,FALSE)</f>
        <v>0</v>
      </c>
    </row>
    <row r="250" spans="1:11" x14ac:dyDescent="0.25">
      <c r="A250" s="47">
        <v>111180</v>
      </c>
      <c r="B250" s="73" t="str">
        <f>IF(A250&lt;&gt;"",INDEX(BASE!$A$2:$C$1538,MATCH(A250,BASE!$A$2:$A$1538,0),2),"")</f>
        <v>PAPERMATE BLEU</v>
      </c>
      <c r="C250" s="49">
        <v>5</v>
      </c>
      <c r="D250" s="10">
        <f>VLOOKUP(A250,BASE!$A$4:$F$538,4,FALSE)</f>
        <v>1.07</v>
      </c>
      <c r="E250" s="42">
        <f t="shared" si="4"/>
        <v>5.3500000000000005</v>
      </c>
      <c r="F250" s="11">
        <v>41670</v>
      </c>
      <c r="G250" s="49" t="s">
        <v>391</v>
      </c>
      <c r="H250" s="49" t="str">
        <f>VLOOKUP(G250,'identifiants sorties'!$A$2:$E$158,2,FALSE)</f>
        <v>Finet</v>
      </c>
      <c r="I250" s="49" t="str">
        <f>VLOOKUP(G250,'identifiants sorties'!$A$2:$E$158,3,FALSE)</f>
        <v>Servgene</v>
      </c>
      <c r="J250" s="49" t="str">
        <f>VLOOKUP(G250,'identifiants sorties'!$A$2:$E$158,4,FALSE)</f>
        <v>Rh</v>
      </c>
      <c r="K250" s="49">
        <f>VLOOKUP(G250,'identifiants sorties'!$A$2:$E$158,5,FALSE)</f>
        <v>0</v>
      </c>
    </row>
    <row r="251" spans="1:11" x14ac:dyDescent="0.25">
      <c r="A251" s="47">
        <v>117291</v>
      </c>
      <c r="B251" s="73" t="str">
        <f>IF(A251&lt;&gt;"",INDEX(BASE!$A$2:$C$1538,MATCH(A251,BASE!$A$2:$A$1538,0),2),"")</f>
        <v>STYLO FEUTRE V SIGNPEN NOIR      SW-VSP</v>
      </c>
      <c r="C251" s="49">
        <v>1</v>
      </c>
      <c r="D251" s="10">
        <f>VLOOKUP(A251,BASE!$A$4:$F$538,4,FALSE)</f>
        <v>1.2</v>
      </c>
      <c r="E251" s="42">
        <f t="shared" si="4"/>
        <v>1.2</v>
      </c>
      <c r="F251" s="11">
        <v>41670</v>
      </c>
      <c r="G251" s="49" t="s">
        <v>391</v>
      </c>
      <c r="H251" s="49" t="str">
        <f>VLOOKUP(G251,'identifiants sorties'!$A$2:$E$158,2,FALSE)</f>
        <v>Finet</v>
      </c>
      <c r="I251" s="49" t="str">
        <f>VLOOKUP(G251,'identifiants sorties'!$A$2:$E$158,3,FALSE)</f>
        <v>Servgene</v>
      </c>
      <c r="J251" s="49" t="str">
        <f>VLOOKUP(G251,'identifiants sorties'!$A$2:$E$158,4,FALSE)</f>
        <v>Rh</v>
      </c>
      <c r="K251" s="49">
        <f>VLOOKUP(G251,'identifiants sorties'!$A$2:$E$158,5,FALSE)</f>
        <v>0</v>
      </c>
    </row>
    <row r="252" spans="1:11" x14ac:dyDescent="0.25">
      <c r="A252" s="47">
        <v>51210</v>
      </c>
      <c r="B252" s="73" t="str">
        <f>IF(A252&lt;&gt;"",INDEX(BASE!$A$2:$C$1538,MATCH(A252,BASE!$A$2:$A$1538,0),2),"")</f>
        <v>ENV  GRAND FORMAT SANS FENETRE</v>
      </c>
      <c r="C252" s="49">
        <v>50</v>
      </c>
      <c r="D252" s="10">
        <f>VLOOKUP(A252,BASE!$A$4:$F$538,4,FALSE)</f>
        <v>0.08</v>
      </c>
      <c r="E252" s="42">
        <f t="shared" si="4"/>
        <v>4</v>
      </c>
      <c r="F252" s="11">
        <v>41670</v>
      </c>
      <c r="G252" s="49" t="s">
        <v>391</v>
      </c>
      <c r="H252" s="49" t="str">
        <f>VLOOKUP(G252,'identifiants sorties'!$A$2:$E$158,2,FALSE)</f>
        <v>Finet</v>
      </c>
      <c r="I252" s="49" t="str">
        <f>VLOOKUP(G252,'identifiants sorties'!$A$2:$E$158,3,FALSE)</f>
        <v>Servgene</v>
      </c>
      <c r="J252" s="49" t="str">
        <f>VLOOKUP(G252,'identifiants sorties'!$A$2:$E$158,4,FALSE)</f>
        <v>Rh</v>
      </c>
      <c r="K252" s="49">
        <f>VLOOKUP(G252,'identifiants sorties'!$A$2:$E$158,5,FALSE)</f>
        <v>0</v>
      </c>
    </row>
    <row r="253" spans="1:11" x14ac:dyDescent="0.25">
      <c r="A253" s="47">
        <v>62106</v>
      </c>
      <c r="B253" s="73" t="str">
        <f>IF(A253&lt;&gt;"",INDEX(BASE!$A$2:$C$1538,MATCH(A253,BASE!$A$2:$A$1538,0),2),"")</f>
        <v xml:space="preserve">ENV DEMI FORMAT 162 X229 </v>
      </c>
      <c r="C253" s="49">
        <v>150</v>
      </c>
      <c r="D253" s="10">
        <f>VLOOKUP(A253,BASE!$A$4:$F$538,4,FALSE)</f>
        <v>7.0000000000000007E-2</v>
      </c>
      <c r="E253" s="42">
        <f t="shared" si="4"/>
        <v>10.500000000000002</v>
      </c>
      <c r="F253" s="11">
        <v>41670</v>
      </c>
      <c r="G253" s="49" t="s">
        <v>391</v>
      </c>
      <c r="H253" s="49" t="str">
        <f>VLOOKUP(G253,'identifiants sorties'!$A$2:$E$158,2,FALSE)</f>
        <v>Finet</v>
      </c>
      <c r="I253" s="49" t="str">
        <f>VLOOKUP(G253,'identifiants sorties'!$A$2:$E$158,3,FALSE)</f>
        <v>Servgene</v>
      </c>
      <c r="J253" s="49" t="str">
        <f>VLOOKUP(G253,'identifiants sorties'!$A$2:$E$158,4,FALSE)</f>
        <v>Rh</v>
      </c>
      <c r="K253" s="49">
        <f>VLOOKUP(G253,'identifiants sorties'!$A$2:$E$158,5,FALSE)</f>
        <v>0</v>
      </c>
    </row>
    <row r="254" spans="1:11" x14ac:dyDescent="0.25">
      <c r="A254" s="47">
        <v>102116</v>
      </c>
      <c r="B254" s="73" t="str">
        <f>IF(A254&lt;&gt;"",INDEX(BASE!$A$2:$C$1538,MATCH(A254,BASE!$A$2:$A$1538,0),2),"")</f>
        <v>BTE 1000TROMBONES CHEVRON 32mm</v>
      </c>
      <c r="C254" s="49">
        <v>2</v>
      </c>
      <c r="D254" s="10">
        <f>VLOOKUP(A254,BASE!$A$4:$F$538,4,FALSE)</f>
        <v>1.05</v>
      </c>
      <c r="E254" s="42">
        <f t="shared" si="4"/>
        <v>2.1</v>
      </c>
      <c r="F254" s="11">
        <v>41670</v>
      </c>
      <c r="G254" s="49" t="s">
        <v>240</v>
      </c>
      <c r="H254" s="49" t="str">
        <f>VLOOKUP(G254,'identifiants sorties'!$A$2:$E$158,2,FALSE)</f>
        <v>Bounvilay</v>
      </c>
      <c r="I254" s="49" t="str">
        <f>VLOOKUP(G254,'identifiants sorties'!$A$2:$E$158,3,FALSE)</f>
        <v>Deptecl</v>
      </c>
      <c r="J254" s="49" t="str">
        <f>VLOOKUP(G254,'identifiants sorties'!$A$2:$E$158,4,FALSE)</f>
        <v>EEA</v>
      </c>
      <c r="K254" s="49">
        <f>VLOOKUP(G254,'identifiants sorties'!$A$2:$E$158,5,FALSE)</f>
        <v>0</v>
      </c>
    </row>
    <row r="255" spans="1:11" x14ac:dyDescent="0.25">
      <c r="A255" s="47">
        <v>102121</v>
      </c>
      <c r="B255" s="73" t="str">
        <f>IF(A255&lt;&gt;"",INDEX(BASE!$A$2:$C$1538,MATCH(A255,BASE!$A$2:$A$1538,0),2),"")</f>
        <v>BTE 100 ATTACHES GEANTES 32x40</v>
      </c>
      <c r="C255" s="49">
        <v>1</v>
      </c>
      <c r="D255" s="10">
        <f>VLOOKUP(A255,BASE!$A$4:$F$538,4,FALSE)</f>
        <v>1.6</v>
      </c>
      <c r="E255" s="42">
        <f t="shared" si="4"/>
        <v>1.6</v>
      </c>
      <c r="F255" s="11">
        <v>41670</v>
      </c>
      <c r="G255" s="49" t="s">
        <v>240</v>
      </c>
      <c r="H255" s="49" t="str">
        <f>VLOOKUP(G255,'identifiants sorties'!$A$2:$E$158,2,FALSE)</f>
        <v>Bounvilay</v>
      </c>
      <c r="I255" s="49" t="str">
        <f>VLOOKUP(G255,'identifiants sorties'!$A$2:$E$158,3,FALSE)</f>
        <v>Deptecl</v>
      </c>
      <c r="J255" s="49" t="str">
        <f>VLOOKUP(G255,'identifiants sorties'!$A$2:$E$158,4,FALSE)</f>
        <v>EEA</v>
      </c>
      <c r="K255" s="49">
        <f>VLOOKUP(G255,'identifiants sorties'!$A$2:$E$158,5,FALSE)</f>
        <v>0</v>
      </c>
    </row>
    <row r="256" spans="1:11" x14ac:dyDescent="0.25">
      <c r="A256" s="47">
        <v>111101</v>
      </c>
      <c r="B256" s="73" t="str">
        <f>IF(A256&lt;&gt;"",INDEX(BASE!$A$2:$C$1538,MATCH(A256,BASE!$A$2:$A$1538,0),2),"")</f>
        <v>BIC CRISTAL P.M. BLEU</v>
      </c>
      <c r="C256" s="49">
        <v>5</v>
      </c>
      <c r="D256" s="10">
        <f>VLOOKUP(A256,BASE!$A$4:$F$538,4,FALSE)</f>
        <v>0.15</v>
      </c>
      <c r="E256" s="42">
        <f t="shared" si="4"/>
        <v>0.75</v>
      </c>
      <c r="F256" s="11">
        <v>41670</v>
      </c>
      <c r="G256" s="49" t="s">
        <v>240</v>
      </c>
      <c r="H256" s="49" t="str">
        <f>VLOOKUP(G256,'identifiants sorties'!$A$2:$E$158,2,FALSE)</f>
        <v>Bounvilay</v>
      </c>
      <c r="I256" s="49" t="str">
        <f>VLOOKUP(G256,'identifiants sorties'!$A$2:$E$158,3,FALSE)</f>
        <v>Deptecl</v>
      </c>
      <c r="J256" s="49" t="str">
        <f>VLOOKUP(G256,'identifiants sorties'!$A$2:$E$158,4,FALSE)</f>
        <v>EEA</v>
      </c>
      <c r="K256" s="49">
        <f>VLOOKUP(G256,'identifiants sorties'!$A$2:$E$158,5,FALSE)</f>
        <v>0</v>
      </c>
    </row>
    <row r="257" spans="1:11" x14ac:dyDescent="0.25">
      <c r="A257" s="47">
        <v>111102</v>
      </c>
      <c r="B257" s="73" t="str">
        <f>IF(A257&lt;&gt;"",INDEX(BASE!$A$2:$C$1538,MATCH(A257,BASE!$A$2:$A$1538,0),2),"")</f>
        <v>BIC CRISTAL P.M. NOIR</v>
      </c>
      <c r="C257" s="49">
        <v>5</v>
      </c>
      <c r="D257" s="10">
        <f>VLOOKUP(A257,BASE!$A$4:$F$538,4,FALSE)</f>
        <v>0.15</v>
      </c>
      <c r="E257" s="42">
        <f t="shared" si="4"/>
        <v>0.75</v>
      </c>
      <c r="F257" s="11">
        <v>41670</v>
      </c>
      <c r="G257" s="49" t="s">
        <v>240</v>
      </c>
      <c r="H257" s="49" t="str">
        <f>VLOOKUP(G257,'identifiants sorties'!$A$2:$E$158,2,FALSE)</f>
        <v>Bounvilay</v>
      </c>
      <c r="I257" s="49" t="str">
        <f>VLOOKUP(G257,'identifiants sorties'!$A$2:$E$158,3,FALSE)</f>
        <v>Deptecl</v>
      </c>
      <c r="J257" s="49" t="str">
        <f>VLOOKUP(G257,'identifiants sorties'!$A$2:$E$158,4,FALSE)</f>
        <v>EEA</v>
      </c>
      <c r="K257" s="49">
        <f>VLOOKUP(G257,'identifiants sorties'!$A$2:$E$158,5,FALSE)</f>
        <v>0</v>
      </c>
    </row>
    <row r="258" spans="1:11" x14ac:dyDescent="0.25">
      <c r="A258" s="47">
        <v>111104</v>
      </c>
      <c r="B258" s="73" t="str">
        <f>IF(A258&lt;&gt;"",INDEX(BASE!$A$2:$C$1538,MATCH(A258,BASE!$A$2:$A$1538,0),2),"")</f>
        <v>BIC CRISTAL P.M. VERT</v>
      </c>
      <c r="C258" s="49">
        <v>5</v>
      </c>
      <c r="D258" s="10">
        <f>VLOOKUP(A258,BASE!$A$4:$F$538,4,FALSE)</f>
        <v>0.15</v>
      </c>
      <c r="E258" s="42">
        <f t="shared" si="4"/>
        <v>0.75</v>
      </c>
      <c r="F258" s="11">
        <v>41670</v>
      </c>
      <c r="G258" s="49" t="s">
        <v>240</v>
      </c>
      <c r="H258" s="49" t="str">
        <f>VLOOKUP(G258,'identifiants sorties'!$A$2:$E$158,2,FALSE)</f>
        <v>Bounvilay</v>
      </c>
      <c r="I258" s="49" t="str">
        <f>VLOOKUP(G258,'identifiants sorties'!$A$2:$E$158,3,FALSE)</f>
        <v>Deptecl</v>
      </c>
      <c r="J258" s="49" t="str">
        <f>VLOOKUP(G258,'identifiants sorties'!$A$2:$E$158,4,FALSE)</f>
        <v>EEA</v>
      </c>
      <c r="K258" s="49">
        <f>VLOOKUP(G258,'identifiants sorties'!$A$2:$E$158,5,FALSE)</f>
        <v>0</v>
      </c>
    </row>
    <row r="259" spans="1:11" x14ac:dyDescent="0.25">
      <c r="A259" s="47">
        <v>111504</v>
      </c>
      <c r="B259" s="73" t="str">
        <f>IF(A259&lt;&gt;"",INDEX(BASE!$A$2:$C$1538,MATCH(A259,BASE!$A$2:$A$1538,0),2),"")</f>
        <v>BIC M10 RETRACTABLE P.M. VERT</v>
      </c>
      <c r="C259" s="49">
        <v>5</v>
      </c>
      <c r="D259" s="10">
        <f>VLOOKUP(A259,BASE!$A$4:$F$538,4,FALSE)</f>
        <v>0.41</v>
      </c>
      <c r="E259" s="42">
        <f t="shared" si="4"/>
        <v>2.0499999999999998</v>
      </c>
      <c r="F259" s="11">
        <v>41670</v>
      </c>
      <c r="G259" s="49" t="s">
        <v>240</v>
      </c>
      <c r="H259" s="49" t="str">
        <f>VLOOKUP(G259,'identifiants sorties'!$A$2:$E$158,2,FALSE)</f>
        <v>Bounvilay</v>
      </c>
      <c r="I259" s="49" t="str">
        <f>VLOOKUP(G259,'identifiants sorties'!$A$2:$E$158,3,FALSE)</f>
        <v>Deptecl</v>
      </c>
      <c r="J259" s="49" t="str">
        <f>VLOOKUP(G259,'identifiants sorties'!$A$2:$E$158,4,FALSE)</f>
        <v>EEA</v>
      </c>
      <c r="K259" s="49">
        <f>VLOOKUP(G259,'identifiants sorties'!$A$2:$E$158,5,FALSE)</f>
        <v>0</v>
      </c>
    </row>
    <row r="260" spans="1:11" x14ac:dyDescent="0.25">
      <c r="A260" s="47">
        <v>101729</v>
      </c>
      <c r="B260" s="73" t="str">
        <f>IF(A260&lt;&gt;"",INDEX(BASE!$A$2:$C$1538,MATCH(A260,BASE!$A$2:$A$1538,0),2),"")</f>
        <v>AGRAFES TOT</v>
      </c>
      <c r="C260" s="49">
        <v>2</v>
      </c>
      <c r="D260" s="10">
        <f>VLOOKUP(A260,BASE!$A$4:$F$538,4,FALSE)</f>
        <v>0.59</v>
      </c>
      <c r="E260" s="42">
        <f t="shared" si="4"/>
        <v>1.18</v>
      </c>
      <c r="F260" s="11">
        <v>41670</v>
      </c>
      <c r="G260" s="49" t="s">
        <v>240</v>
      </c>
      <c r="H260" s="49" t="str">
        <f>VLOOKUP(G260,'identifiants sorties'!$A$2:$E$158,2,FALSE)</f>
        <v>Bounvilay</v>
      </c>
      <c r="I260" s="49" t="str">
        <f>VLOOKUP(G260,'identifiants sorties'!$A$2:$E$158,3,FALSE)</f>
        <v>Deptecl</v>
      </c>
      <c r="J260" s="49" t="str">
        <f>VLOOKUP(G260,'identifiants sorties'!$A$2:$E$158,4,FALSE)</f>
        <v>EEA</v>
      </c>
      <c r="K260" s="49">
        <f>VLOOKUP(G260,'identifiants sorties'!$A$2:$E$158,5,FALSE)</f>
        <v>0</v>
      </c>
    </row>
    <row r="261" spans="1:11" x14ac:dyDescent="0.25">
      <c r="A261" s="47">
        <v>107505</v>
      </c>
      <c r="B261" s="73" t="str">
        <f>IF(A261&lt;&gt;"",INDEX(BASE!$A$2:$C$1538,MATCH(A261,BASE!$A$2:$A$1538,0),2),"")</f>
        <v>MINI POCKET MOUSE TIPP-EX 6mm</v>
      </c>
      <c r="C261" s="49">
        <v>2</v>
      </c>
      <c r="D261" s="10">
        <f>VLOOKUP(A261,BASE!$A$4:$F$538,4,FALSE)</f>
        <v>1.1599999999999999</v>
      </c>
      <c r="E261" s="42">
        <f t="shared" si="4"/>
        <v>2.3199999999999998</v>
      </c>
      <c r="F261" s="11">
        <v>41670</v>
      </c>
      <c r="G261" s="49" t="s">
        <v>240</v>
      </c>
      <c r="H261" s="49" t="str">
        <f>VLOOKUP(G261,'identifiants sorties'!$A$2:$E$158,2,FALSE)</f>
        <v>Bounvilay</v>
      </c>
      <c r="I261" s="49" t="str">
        <f>VLOOKUP(G261,'identifiants sorties'!$A$2:$E$158,3,FALSE)</f>
        <v>Deptecl</v>
      </c>
      <c r="J261" s="49" t="str">
        <f>VLOOKUP(G261,'identifiants sorties'!$A$2:$E$158,4,FALSE)</f>
        <v>EEA</v>
      </c>
      <c r="K261" s="49">
        <f>VLOOKUP(G261,'identifiants sorties'!$A$2:$E$158,5,FALSE)</f>
        <v>0</v>
      </c>
    </row>
    <row r="262" spans="1:11" x14ac:dyDescent="0.25">
      <c r="A262" s="47">
        <v>101120</v>
      </c>
      <c r="B262" s="73" t="str">
        <f>IF(A262&lt;&gt;"",INDEX(BASE!$A$2:$C$1538,MATCH(A262,BASE!$A$2:$A$1538,0),2),"")</f>
        <v>PINCE AGRAFEUSE RAPID</v>
      </c>
      <c r="C262" s="49">
        <v>1</v>
      </c>
      <c r="D262" s="10">
        <f>VLOOKUP(A262,BASE!$A$4:$F$538,4,FALSE)</f>
        <v>10.75</v>
      </c>
      <c r="E262" s="42">
        <f t="shared" si="4"/>
        <v>10.75</v>
      </c>
      <c r="F262" s="11">
        <v>41670</v>
      </c>
      <c r="G262" s="49" t="s">
        <v>240</v>
      </c>
      <c r="H262" s="49" t="str">
        <f>VLOOKUP(G262,'identifiants sorties'!$A$2:$E$158,2,FALSE)</f>
        <v>Bounvilay</v>
      </c>
      <c r="I262" s="49" t="str">
        <f>VLOOKUP(G262,'identifiants sorties'!$A$2:$E$158,3,FALSE)</f>
        <v>Deptecl</v>
      </c>
      <c r="J262" s="49" t="str">
        <f>VLOOKUP(G262,'identifiants sorties'!$A$2:$E$158,4,FALSE)</f>
        <v>EEA</v>
      </c>
      <c r="K262" s="49">
        <f>VLOOKUP(G262,'identifiants sorties'!$A$2:$E$158,5,FALSE)</f>
        <v>0</v>
      </c>
    </row>
    <row r="263" spans="1:11" x14ac:dyDescent="0.25">
      <c r="A263" s="47">
        <v>207223</v>
      </c>
      <c r="B263" s="73" t="str">
        <f>IF(A263&lt;&gt;"",INDEX(BASE!$A$2:$C$1538,MATCH(A263,BASE!$A$2:$A$1538,0),2),"")</f>
        <v>JEU 12 INTERC.CARTE FORTE A4+    FORMAT POCH. (245x300)</v>
      </c>
      <c r="C263" s="49">
        <v>2</v>
      </c>
      <c r="D263" s="10">
        <f>VLOOKUP(A263,BASE!$A$4:$F$538,4,FALSE)</f>
        <v>0.44</v>
      </c>
      <c r="E263" s="42">
        <f t="shared" si="4"/>
        <v>0.88</v>
      </c>
      <c r="F263" s="11">
        <v>41670</v>
      </c>
      <c r="G263" s="49" t="s">
        <v>240</v>
      </c>
      <c r="H263" s="49" t="str">
        <f>VLOOKUP(G263,'identifiants sorties'!$A$2:$E$158,2,FALSE)</f>
        <v>Bounvilay</v>
      </c>
      <c r="I263" s="49" t="str">
        <f>VLOOKUP(G263,'identifiants sorties'!$A$2:$E$158,3,FALSE)</f>
        <v>Deptecl</v>
      </c>
      <c r="J263" s="49" t="str">
        <f>VLOOKUP(G263,'identifiants sorties'!$A$2:$E$158,4,FALSE)</f>
        <v>EEA</v>
      </c>
      <c r="K263" s="49">
        <f>VLOOKUP(G263,'identifiants sorties'!$A$2:$E$158,5,FALSE)</f>
        <v>0</v>
      </c>
    </row>
    <row r="264" spans="1:11" x14ac:dyDescent="0.25">
      <c r="A264" s="47">
        <v>207202</v>
      </c>
      <c r="B264" s="73" t="str">
        <f>IF(A264&lt;&gt;"",INDEX(BASE!$A$2:$C$1538,MATCH(A264,BASE!$A$2:$A$1538,0),2),"")</f>
        <v>JEU 12 INTERC. NEUTRES A4 C.L.</v>
      </c>
      <c r="C264" s="49">
        <v>1</v>
      </c>
      <c r="D264" s="10">
        <f>VLOOKUP(A264,BASE!$A$4:$F$538,4,FALSE)</f>
        <v>0.35</v>
      </c>
      <c r="E264" s="42">
        <f t="shared" si="4"/>
        <v>0.35</v>
      </c>
      <c r="F264" s="11">
        <v>41670</v>
      </c>
      <c r="G264" s="49" t="s">
        <v>240</v>
      </c>
      <c r="H264" s="49" t="str">
        <f>VLOOKUP(G264,'identifiants sorties'!$A$2:$E$158,2,FALSE)</f>
        <v>Bounvilay</v>
      </c>
      <c r="I264" s="49" t="str">
        <f>VLOOKUP(G264,'identifiants sorties'!$A$2:$E$158,3,FALSE)</f>
        <v>Deptecl</v>
      </c>
      <c r="J264" s="49" t="str">
        <f>VLOOKUP(G264,'identifiants sorties'!$A$2:$E$158,4,FALSE)</f>
        <v>EEA</v>
      </c>
      <c r="K264" s="49">
        <f>VLOOKUP(G264,'identifiants sorties'!$A$2:$E$158,5,FALSE)</f>
        <v>0</v>
      </c>
    </row>
    <row r="265" spans="1:11" x14ac:dyDescent="0.25">
      <c r="A265" s="47">
        <v>121401</v>
      </c>
      <c r="B265" s="73" t="str">
        <f>IF(A265&lt;&gt;"",INDEX(BASE!$A$2:$C$1538,MATCH(A265,BASE!$A$2:$A$1538,0),2),"")</f>
        <v>RUBAN SCOTCH TRANSP.550 19x33</v>
      </c>
      <c r="C265" s="49">
        <v>2</v>
      </c>
      <c r="D265" s="10">
        <f>VLOOKUP(A265,BASE!$A$4:$F$538,4,FALSE)</f>
        <v>0.82</v>
      </c>
      <c r="E265" s="42">
        <f t="shared" si="4"/>
        <v>1.64</v>
      </c>
      <c r="F265" s="11">
        <v>41670</v>
      </c>
      <c r="G265" s="49" t="s">
        <v>240</v>
      </c>
      <c r="H265" s="49" t="str">
        <f>VLOOKUP(G265,'identifiants sorties'!$A$2:$E$158,2,FALSE)</f>
        <v>Bounvilay</v>
      </c>
      <c r="I265" s="49" t="str">
        <f>VLOOKUP(G265,'identifiants sorties'!$A$2:$E$158,3,FALSE)</f>
        <v>Deptecl</v>
      </c>
      <c r="J265" s="49" t="str">
        <f>VLOOKUP(G265,'identifiants sorties'!$A$2:$E$158,4,FALSE)</f>
        <v>EEA</v>
      </c>
      <c r="K265" s="49">
        <f>VLOOKUP(G265,'identifiants sorties'!$A$2:$E$158,5,FALSE)</f>
        <v>0</v>
      </c>
    </row>
    <row r="266" spans="1:11" x14ac:dyDescent="0.25">
      <c r="A266" s="47">
        <v>42500</v>
      </c>
      <c r="B266" s="73" t="str">
        <f>IF(A266&lt;&gt;"",INDEX(BASE!$A$2:$C$1538,MATCH(A266,BASE!$A$2:$A$1538,0),2),"")</f>
        <v>ROULEAU ECO</v>
      </c>
      <c r="C266" s="49">
        <v>6</v>
      </c>
      <c r="D266" s="10">
        <f>VLOOKUP(A266,BASE!$A$4:$F$538,4,FALSE)</f>
        <v>3</v>
      </c>
      <c r="E266" s="42">
        <f t="shared" si="4"/>
        <v>18</v>
      </c>
      <c r="F266" s="11">
        <v>41673</v>
      </c>
      <c r="G266" s="49" t="s">
        <v>463</v>
      </c>
      <c r="H266" s="49" t="str">
        <f>VLOOKUP(G266,'identifiants sorties'!$A$2:$E$158,2,FALSE)</f>
        <v>Paindavoine</v>
      </c>
      <c r="I266" s="49" t="str">
        <f>VLOOKUP(G266,'identifiants sorties'!$A$2:$E$158,3,FALSE)</f>
        <v>Servgene</v>
      </c>
      <c r="J266" s="49" t="str">
        <f>VLOOKUP(G266,'identifiants sorties'!$A$2:$E$158,4,FALSE)</f>
        <v xml:space="preserve">Entretien </v>
      </c>
      <c r="K266" s="49" t="str">
        <f>VLOOKUP(G266,'identifiants sorties'!$A$2:$E$158,5,FALSE)</f>
        <v>2,3,4 Bat E</v>
      </c>
    </row>
    <row r="267" spans="1:11" x14ac:dyDescent="0.25">
      <c r="A267" s="47">
        <v>307202</v>
      </c>
      <c r="B267" s="73" t="str">
        <f>IF(A267&lt;&gt;"",INDEX(BASE!$A$2:$C$1538,MATCH(A267,BASE!$A$2:$A$1538,0),2),"")</f>
        <v>BLOC NOTE 21X 29,7</v>
      </c>
      <c r="C267" s="49">
        <v>5</v>
      </c>
      <c r="D267" s="10">
        <f>VLOOKUP(A267,BASE!$A$4:$F$538,4,FALSE)</f>
        <v>1.1499999999999999</v>
      </c>
      <c r="E267" s="42">
        <f t="shared" si="4"/>
        <v>5.75</v>
      </c>
      <c r="F267" s="11">
        <v>41673</v>
      </c>
      <c r="G267" s="49" t="s">
        <v>385</v>
      </c>
      <c r="H267" s="49" t="str">
        <f>VLOOKUP(G267,'identifiants sorties'!$A$2:$E$158,2,FALSE)</f>
        <v>Fargue</v>
      </c>
      <c r="I267" s="49" t="str">
        <f>VLOOKUP(G267,'identifiants sorties'!$A$2:$E$158,3,FALSE)</f>
        <v>Deptecl</v>
      </c>
      <c r="J267" s="49" t="str">
        <f>VLOOKUP(G267,'identifiants sorties'!$A$2:$E$158,4,FALSE)</f>
        <v>Ingiénerie</v>
      </c>
      <c r="K267" s="49">
        <f>VLOOKUP(G267,'identifiants sorties'!$A$2:$E$158,5,FALSE)</f>
        <v>0</v>
      </c>
    </row>
    <row r="268" spans="1:11" x14ac:dyDescent="0.25">
      <c r="A268" s="47">
        <v>111180</v>
      </c>
      <c r="B268" s="73" t="str">
        <f>IF(A268&lt;&gt;"",INDEX(BASE!$A$2:$C$1538,MATCH(A268,BASE!$A$2:$A$1538,0),2),"")</f>
        <v>PAPERMATE BLEU</v>
      </c>
      <c r="C268" s="49">
        <v>5</v>
      </c>
      <c r="D268" s="10">
        <f>VLOOKUP(A268,BASE!$A$4:$F$538,4,FALSE)</f>
        <v>1.07</v>
      </c>
      <c r="E268" s="42">
        <f t="shared" si="4"/>
        <v>5.3500000000000005</v>
      </c>
      <c r="F268" s="11">
        <v>41673</v>
      </c>
      <c r="G268" s="49" t="s">
        <v>385</v>
      </c>
      <c r="H268" s="49" t="str">
        <f>VLOOKUP(G268,'identifiants sorties'!$A$2:$E$158,2,FALSE)</f>
        <v>Fargue</v>
      </c>
      <c r="I268" s="49" t="str">
        <f>VLOOKUP(G268,'identifiants sorties'!$A$2:$E$158,3,FALSE)</f>
        <v>Deptecl</v>
      </c>
      <c r="J268" s="49" t="str">
        <f>VLOOKUP(G268,'identifiants sorties'!$A$2:$E$158,4,FALSE)</f>
        <v>Ingiénerie</v>
      </c>
      <c r="K268" s="49">
        <f>VLOOKUP(G268,'identifiants sorties'!$A$2:$E$158,5,FALSE)</f>
        <v>0</v>
      </c>
    </row>
    <row r="269" spans="1:11" x14ac:dyDescent="0.25">
      <c r="A269" s="47">
        <v>111181</v>
      </c>
      <c r="B269" s="73" t="str">
        <f>IF(A269&lt;&gt;"",INDEX(BASE!$A$2:$C$1538,MATCH(A269,BASE!$A$2:$A$1538,0),2),"")</f>
        <v>PAPERMATE NOIR</v>
      </c>
      <c r="C269" s="49">
        <v>5</v>
      </c>
      <c r="D269" s="10">
        <f>VLOOKUP(A269,BASE!$A$4:$F$538,4,FALSE)</f>
        <v>1.07</v>
      </c>
      <c r="E269" s="42">
        <f t="shared" si="4"/>
        <v>5.3500000000000005</v>
      </c>
      <c r="F269" s="11">
        <v>41673</v>
      </c>
      <c r="G269" s="49" t="s">
        <v>385</v>
      </c>
      <c r="H269" s="49" t="str">
        <f>VLOOKUP(G269,'identifiants sorties'!$A$2:$E$158,2,FALSE)</f>
        <v>Fargue</v>
      </c>
      <c r="I269" s="49" t="str">
        <f>VLOOKUP(G269,'identifiants sorties'!$A$2:$E$158,3,FALSE)</f>
        <v>Deptecl</v>
      </c>
      <c r="J269" s="49" t="str">
        <f>VLOOKUP(G269,'identifiants sorties'!$A$2:$E$158,4,FALSE)</f>
        <v>Ingiénerie</v>
      </c>
      <c r="K269" s="49">
        <f>VLOOKUP(G269,'identifiants sorties'!$A$2:$E$158,5,FALSE)</f>
        <v>0</v>
      </c>
    </row>
    <row r="270" spans="1:11" x14ac:dyDescent="0.25">
      <c r="A270" s="47">
        <v>120525</v>
      </c>
      <c r="B270" s="73" t="str">
        <f>IF(A270&lt;&gt;"",INDEX(BASE!$A$2:$C$1538,MATCH(A270,BASE!$A$2:$A$1538,0),2),"")</f>
        <v>SURLIGNEUR STABILO BOSS JAUNE</v>
      </c>
      <c r="C270" s="49">
        <v>2</v>
      </c>
      <c r="D270" s="10">
        <f>VLOOKUP(A270,BASE!$A$4:$F$538,4,FALSE)</f>
        <v>0.55000000000000004</v>
      </c>
      <c r="E270" s="42">
        <f t="shared" si="4"/>
        <v>1.1000000000000001</v>
      </c>
      <c r="F270" s="11">
        <v>41673</v>
      </c>
      <c r="G270" s="49" t="s">
        <v>385</v>
      </c>
      <c r="H270" s="49" t="str">
        <f>VLOOKUP(G270,'identifiants sorties'!$A$2:$E$158,2,FALSE)</f>
        <v>Fargue</v>
      </c>
      <c r="I270" s="49" t="str">
        <f>VLOOKUP(G270,'identifiants sorties'!$A$2:$E$158,3,FALSE)</f>
        <v>Deptecl</v>
      </c>
      <c r="J270" s="49" t="str">
        <f>VLOOKUP(G270,'identifiants sorties'!$A$2:$E$158,4,FALSE)</f>
        <v>Ingiénerie</v>
      </c>
      <c r="K270" s="49">
        <f>VLOOKUP(G270,'identifiants sorties'!$A$2:$E$158,5,FALSE)</f>
        <v>0</v>
      </c>
    </row>
    <row r="271" spans="1:11" x14ac:dyDescent="0.25">
      <c r="A271" s="47">
        <v>120521</v>
      </c>
      <c r="B271" s="73" t="str">
        <f>IF(A271&lt;&gt;"",INDEX(BASE!$A$2:$C$1538,MATCH(A271,BASE!$A$2:$A$1538,0),2),"")</f>
        <v>SURLIGNEUR STABILO BOSS BLEU</v>
      </c>
      <c r="C271" s="49">
        <v>2</v>
      </c>
      <c r="D271" s="10">
        <f>VLOOKUP(A271,BASE!$A$4:$F$538,4,FALSE)</f>
        <v>0.55000000000000004</v>
      </c>
      <c r="E271" s="42">
        <f t="shared" si="4"/>
        <v>1.1000000000000001</v>
      </c>
      <c r="F271" s="11">
        <v>41673</v>
      </c>
      <c r="G271" s="49" t="s">
        <v>385</v>
      </c>
      <c r="H271" s="49" t="str">
        <f>VLOOKUP(G271,'identifiants sorties'!$A$2:$E$158,2,FALSE)</f>
        <v>Fargue</v>
      </c>
      <c r="I271" s="49" t="str">
        <f>VLOOKUP(G271,'identifiants sorties'!$A$2:$E$158,3,FALSE)</f>
        <v>Deptecl</v>
      </c>
      <c r="J271" s="49" t="str">
        <f>VLOOKUP(G271,'identifiants sorties'!$A$2:$E$158,4,FALSE)</f>
        <v>Ingiénerie</v>
      </c>
      <c r="K271" s="49">
        <f>VLOOKUP(G271,'identifiants sorties'!$A$2:$E$158,5,FALSE)</f>
        <v>0</v>
      </c>
    </row>
    <row r="272" spans="1:11" x14ac:dyDescent="0.25">
      <c r="A272" s="47">
        <v>120524</v>
      </c>
      <c r="B272" s="73" t="str">
        <f>IF(A272&lt;&gt;"",INDEX(BASE!$A$2:$C$1538,MATCH(A272,BASE!$A$2:$A$1538,0),2),"")</f>
        <v>SURLIGNEUR STABILO BOSS VERT</v>
      </c>
      <c r="C272" s="49">
        <v>2</v>
      </c>
      <c r="D272" s="10">
        <f>VLOOKUP(A272,BASE!$A$4:$F$538,4,FALSE)</f>
        <v>0.55000000000000004</v>
      </c>
      <c r="E272" s="42">
        <f t="shared" si="4"/>
        <v>1.1000000000000001</v>
      </c>
      <c r="F272" s="11">
        <v>41673</v>
      </c>
      <c r="G272" s="49" t="s">
        <v>385</v>
      </c>
      <c r="H272" s="49" t="str">
        <f>VLOOKUP(G272,'identifiants sorties'!$A$2:$E$158,2,FALSE)</f>
        <v>Fargue</v>
      </c>
      <c r="I272" s="49" t="str">
        <f>VLOOKUP(G272,'identifiants sorties'!$A$2:$E$158,3,FALSE)</f>
        <v>Deptecl</v>
      </c>
      <c r="J272" s="49" t="str">
        <f>VLOOKUP(G272,'identifiants sorties'!$A$2:$E$158,4,FALSE)</f>
        <v>Ingiénerie</v>
      </c>
      <c r="K272" s="49">
        <f>VLOOKUP(G272,'identifiants sorties'!$A$2:$E$158,5,FALSE)</f>
        <v>0</v>
      </c>
    </row>
    <row r="273" spans="1:11" x14ac:dyDescent="0.25">
      <c r="A273" s="47">
        <v>120526</v>
      </c>
      <c r="B273" s="73" t="str">
        <f>IF(A273&lt;&gt;"",INDEX(BASE!$A$2:$C$1538,MATCH(A273,BASE!$A$2:$A$1538,0),2),"")</f>
        <v>SURLIGNEUR STABILO BOSS ORANGE</v>
      </c>
      <c r="C273" s="49">
        <v>2</v>
      </c>
      <c r="D273" s="10">
        <f>VLOOKUP(A273,BASE!$A$4:$F$538,4,FALSE)</f>
        <v>0.55000000000000004</v>
      </c>
      <c r="E273" s="42">
        <f t="shared" si="4"/>
        <v>1.1000000000000001</v>
      </c>
      <c r="F273" s="11">
        <v>41673</v>
      </c>
      <c r="G273" s="49" t="s">
        <v>385</v>
      </c>
      <c r="H273" s="49" t="str">
        <f>VLOOKUP(G273,'identifiants sorties'!$A$2:$E$158,2,FALSE)</f>
        <v>Fargue</v>
      </c>
      <c r="I273" s="49" t="str">
        <f>VLOOKUP(G273,'identifiants sorties'!$A$2:$E$158,3,FALSE)</f>
        <v>Deptecl</v>
      </c>
      <c r="J273" s="49" t="str">
        <f>VLOOKUP(G273,'identifiants sorties'!$A$2:$E$158,4,FALSE)</f>
        <v>Ingiénerie</v>
      </c>
      <c r="K273" s="49">
        <f>VLOOKUP(G273,'identifiants sorties'!$A$2:$E$158,5,FALSE)</f>
        <v>0</v>
      </c>
    </row>
    <row r="274" spans="1:11" x14ac:dyDescent="0.25">
      <c r="A274" s="47">
        <v>120527</v>
      </c>
      <c r="B274" s="73" t="str">
        <f>IF(A274&lt;&gt;"",INDEX(BASE!$A$2:$C$1538,MATCH(A274,BASE!$A$2:$A$1538,0),2),"")</f>
        <v>SURLIGNEUR STABILO BOSS ROSE</v>
      </c>
      <c r="C274" s="49">
        <v>2</v>
      </c>
      <c r="D274" s="10">
        <f>VLOOKUP(A274,BASE!$A$4:$F$538,4,FALSE)</f>
        <v>0.55000000000000004</v>
      </c>
      <c r="E274" s="42">
        <f t="shared" si="4"/>
        <v>1.1000000000000001</v>
      </c>
      <c r="F274" s="11">
        <v>41673</v>
      </c>
      <c r="G274" s="49" t="s">
        <v>385</v>
      </c>
      <c r="H274" s="49" t="str">
        <f>VLOOKUP(G274,'identifiants sorties'!$A$2:$E$158,2,FALSE)</f>
        <v>Fargue</v>
      </c>
      <c r="I274" s="49" t="str">
        <f>VLOOKUP(G274,'identifiants sorties'!$A$2:$E$158,3,FALSE)</f>
        <v>Deptecl</v>
      </c>
      <c r="J274" s="49" t="str">
        <f>VLOOKUP(G274,'identifiants sorties'!$A$2:$E$158,4,FALSE)</f>
        <v>Ingiénerie</v>
      </c>
      <c r="K274" s="49">
        <f>VLOOKUP(G274,'identifiants sorties'!$A$2:$E$158,5,FALSE)</f>
        <v>0</v>
      </c>
    </row>
    <row r="275" spans="1:11" x14ac:dyDescent="0.25">
      <c r="A275" s="47">
        <v>121401</v>
      </c>
      <c r="B275" s="73" t="str">
        <f>IF(A275&lt;&gt;"",INDEX(BASE!$A$2:$C$1538,MATCH(A275,BASE!$A$2:$A$1538,0),2),"")</f>
        <v>RUBAN SCOTCH TRANSP.550 19x33</v>
      </c>
      <c r="C275" s="49">
        <v>2</v>
      </c>
      <c r="D275" s="10">
        <f>VLOOKUP(A275,BASE!$A$4:$F$538,4,FALSE)</f>
        <v>0.82</v>
      </c>
      <c r="E275" s="42">
        <f t="shared" si="4"/>
        <v>1.64</v>
      </c>
      <c r="F275" s="11">
        <v>41673</v>
      </c>
      <c r="G275" s="49" t="s">
        <v>385</v>
      </c>
      <c r="H275" s="49" t="str">
        <f>VLOOKUP(G275,'identifiants sorties'!$A$2:$E$158,2,FALSE)</f>
        <v>Fargue</v>
      </c>
      <c r="I275" s="49" t="str">
        <f>VLOOKUP(G275,'identifiants sorties'!$A$2:$E$158,3,FALSE)</f>
        <v>Deptecl</v>
      </c>
      <c r="J275" s="49" t="str">
        <f>VLOOKUP(G275,'identifiants sorties'!$A$2:$E$158,4,FALSE)</f>
        <v>Ingiénerie</v>
      </c>
      <c r="K275" s="49">
        <f>VLOOKUP(G275,'identifiants sorties'!$A$2:$E$158,5,FALSE)</f>
        <v>0</v>
      </c>
    </row>
    <row r="276" spans="1:11" x14ac:dyDescent="0.25">
      <c r="A276" s="47">
        <v>110106</v>
      </c>
      <c r="B276" s="73" t="str">
        <f>IF(A276&lt;&gt;"",INDEX(BASE!$A$2:$C$1538,MATCH(A276,BASE!$A$2:$A$1538,0),2),"")</f>
        <v>BTE 12 PORTE-MINES 0.7mm BIC     MATIC TRANSL. COL. ASS.</v>
      </c>
      <c r="C276" s="49">
        <v>4</v>
      </c>
      <c r="D276" s="10">
        <f>VLOOKUP(A276,BASE!$A$4:$F$538,4,FALSE)</f>
        <v>0.32900000000000001</v>
      </c>
      <c r="E276" s="42">
        <f t="shared" si="4"/>
        <v>1.3160000000000001</v>
      </c>
      <c r="F276" s="11">
        <v>41673</v>
      </c>
      <c r="G276" s="49" t="s">
        <v>385</v>
      </c>
      <c r="H276" s="49" t="str">
        <f>VLOOKUP(G276,'identifiants sorties'!$A$2:$E$158,2,FALSE)</f>
        <v>Fargue</v>
      </c>
      <c r="I276" s="49" t="str">
        <f>VLOOKUP(G276,'identifiants sorties'!$A$2:$E$158,3,FALSE)</f>
        <v>Deptecl</v>
      </c>
      <c r="J276" s="49" t="str">
        <f>VLOOKUP(G276,'identifiants sorties'!$A$2:$E$158,4,FALSE)</f>
        <v>Ingiénerie</v>
      </c>
      <c r="K276" s="49">
        <f>VLOOKUP(G276,'identifiants sorties'!$A$2:$E$158,5,FALSE)</f>
        <v>0</v>
      </c>
    </row>
    <row r="277" spans="1:11" x14ac:dyDescent="0.25">
      <c r="A277" s="47">
        <v>120481</v>
      </c>
      <c r="B277" s="73" t="str">
        <f>IF(A277&lt;&gt;"",INDEX(BASE!$A$2:$C$1538,MATCH(A277,BASE!$A$2:$A$1538,0),2),"")</f>
        <v>FEUTRE VELLEDA 1741 BLEU PTE     OGIVE MOYENNE</v>
      </c>
      <c r="C277" s="49">
        <v>2</v>
      </c>
      <c r="D277" s="10">
        <f>VLOOKUP(A277,BASE!$A$4:$F$538,4,FALSE)</f>
        <v>0.85</v>
      </c>
      <c r="E277" s="42">
        <f t="shared" si="4"/>
        <v>1.7</v>
      </c>
      <c r="F277" s="11">
        <v>41673</v>
      </c>
      <c r="G277" s="49" t="s">
        <v>385</v>
      </c>
      <c r="H277" s="49" t="str">
        <f>VLOOKUP(G277,'identifiants sorties'!$A$2:$E$158,2,FALSE)</f>
        <v>Fargue</v>
      </c>
      <c r="I277" s="49" t="str">
        <f>VLOOKUP(G277,'identifiants sorties'!$A$2:$E$158,3,FALSE)</f>
        <v>Deptecl</v>
      </c>
      <c r="J277" s="49" t="str">
        <f>VLOOKUP(G277,'identifiants sorties'!$A$2:$E$158,4,FALSE)</f>
        <v>Ingiénerie</v>
      </c>
      <c r="K277" s="49">
        <f>VLOOKUP(G277,'identifiants sorties'!$A$2:$E$158,5,FALSE)</f>
        <v>0</v>
      </c>
    </row>
    <row r="278" spans="1:11" x14ac:dyDescent="0.25">
      <c r="A278" s="47">
        <v>120482</v>
      </c>
      <c r="B278" s="73" t="str">
        <f>IF(A278&lt;&gt;"",INDEX(BASE!$A$2:$C$1538,MATCH(A278,BASE!$A$2:$A$1538,0),2),"")</f>
        <v>FEUTRE VELLEDA 1741 NOIR PTE     OGIVE MOYENNE</v>
      </c>
      <c r="C278" s="49">
        <v>2</v>
      </c>
      <c r="D278" s="10">
        <f>VLOOKUP(A278,BASE!$A$4:$F$538,4,FALSE)</f>
        <v>0.85</v>
      </c>
      <c r="E278" s="42">
        <f t="shared" si="4"/>
        <v>1.7</v>
      </c>
      <c r="F278" s="11">
        <v>41673</v>
      </c>
      <c r="G278" s="49" t="s">
        <v>385</v>
      </c>
      <c r="H278" s="49" t="str">
        <f>VLOOKUP(G278,'identifiants sorties'!$A$2:$E$158,2,FALSE)</f>
        <v>Fargue</v>
      </c>
      <c r="I278" s="49" t="str">
        <f>VLOOKUP(G278,'identifiants sorties'!$A$2:$E$158,3,FALSE)</f>
        <v>Deptecl</v>
      </c>
      <c r="J278" s="49" t="str">
        <f>VLOOKUP(G278,'identifiants sorties'!$A$2:$E$158,4,FALSE)</f>
        <v>Ingiénerie</v>
      </c>
      <c r="K278" s="49">
        <f>VLOOKUP(G278,'identifiants sorties'!$A$2:$E$158,5,FALSE)</f>
        <v>0</v>
      </c>
    </row>
    <row r="279" spans="1:11" x14ac:dyDescent="0.25">
      <c r="A279" s="47">
        <v>120483</v>
      </c>
      <c r="B279" s="73" t="str">
        <f>IF(A279&lt;&gt;"",INDEX(BASE!$A$2:$C$1538,MATCH(A279,BASE!$A$2:$A$1538,0),2),"")</f>
        <v>FEUTRE VELLEDA 1741 ROUGE PTE    OGIVE MOYENNE</v>
      </c>
      <c r="C279" s="49">
        <v>2</v>
      </c>
      <c r="D279" s="10">
        <f>VLOOKUP(A279,BASE!$A$4:$F$538,4,FALSE)</f>
        <v>0.85</v>
      </c>
      <c r="E279" s="42">
        <f t="shared" si="4"/>
        <v>1.7</v>
      </c>
      <c r="F279" s="11">
        <v>41673</v>
      </c>
      <c r="G279" s="49" t="s">
        <v>385</v>
      </c>
      <c r="H279" s="49" t="str">
        <f>VLOOKUP(G279,'identifiants sorties'!$A$2:$E$158,2,FALSE)</f>
        <v>Fargue</v>
      </c>
      <c r="I279" s="49" t="str">
        <f>VLOOKUP(G279,'identifiants sorties'!$A$2:$E$158,3,FALSE)</f>
        <v>Deptecl</v>
      </c>
      <c r="J279" s="49" t="str">
        <f>VLOOKUP(G279,'identifiants sorties'!$A$2:$E$158,4,FALSE)</f>
        <v>Ingiénerie</v>
      </c>
      <c r="K279" s="49">
        <f>VLOOKUP(G279,'identifiants sorties'!$A$2:$E$158,5,FALSE)</f>
        <v>0</v>
      </c>
    </row>
    <row r="280" spans="1:11" x14ac:dyDescent="0.25">
      <c r="A280" s="47">
        <v>120484</v>
      </c>
      <c r="B280" s="73" t="str">
        <f>IF(A280&lt;&gt;"",INDEX(BASE!$A$2:$C$1538,MATCH(A280,BASE!$A$2:$A$1538,0),2),"")</f>
        <v>FEUTRE VELLEDA 1741 VERT PTE     OGIVE MOYENNE</v>
      </c>
      <c r="C280" s="49">
        <v>2</v>
      </c>
      <c r="D280" s="10">
        <f>VLOOKUP(A280,BASE!$A$4:$F$538,4,FALSE)</f>
        <v>0.85</v>
      </c>
      <c r="E280" s="42">
        <f t="shared" si="4"/>
        <v>1.7</v>
      </c>
      <c r="F280" s="11">
        <v>41673</v>
      </c>
      <c r="G280" s="49" t="s">
        <v>385</v>
      </c>
      <c r="H280" s="49" t="str">
        <f>VLOOKUP(G280,'identifiants sorties'!$A$2:$E$158,2,FALSE)</f>
        <v>Fargue</v>
      </c>
      <c r="I280" s="49" t="str">
        <f>VLOOKUP(G280,'identifiants sorties'!$A$2:$E$158,3,FALSE)</f>
        <v>Deptecl</v>
      </c>
      <c r="J280" s="49" t="str">
        <f>VLOOKUP(G280,'identifiants sorties'!$A$2:$E$158,4,FALSE)</f>
        <v>Ingiénerie</v>
      </c>
      <c r="K280" s="49">
        <f>VLOOKUP(G280,'identifiants sorties'!$A$2:$E$158,5,FALSE)</f>
        <v>0</v>
      </c>
    </row>
    <row r="281" spans="1:11" x14ac:dyDescent="0.25">
      <c r="A281" s="47">
        <v>51210</v>
      </c>
      <c r="B281" s="73" t="str">
        <f>IF(A281&lt;&gt;"",INDEX(BASE!$A$2:$C$1538,MATCH(A281,BASE!$A$2:$A$1538,0),2),"")</f>
        <v>ENV  GRAND FORMAT SANS FENETRE</v>
      </c>
      <c r="C281" s="49">
        <v>50</v>
      </c>
      <c r="D281" s="10">
        <f>VLOOKUP(A281,BASE!$A$4:$F$538,4,FALSE)</f>
        <v>0.08</v>
      </c>
      <c r="E281" s="42">
        <f t="shared" si="4"/>
        <v>4</v>
      </c>
      <c r="F281" s="11">
        <v>41673</v>
      </c>
      <c r="G281" s="49" t="s">
        <v>385</v>
      </c>
      <c r="H281" s="49" t="str">
        <f>VLOOKUP(G281,'identifiants sorties'!$A$2:$E$158,2,FALSE)</f>
        <v>Fargue</v>
      </c>
      <c r="I281" s="49" t="str">
        <f>VLOOKUP(G281,'identifiants sorties'!$A$2:$E$158,3,FALSE)</f>
        <v>Deptecl</v>
      </c>
      <c r="J281" s="49" t="str">
        <f>VLOOKUP(G281,'identifiants sorties'!$A$2:$E$158,4,FALSE)</f>
        <v>Ingiénerie</v>
      </c>
      <c r="K281" s="49">
        <f>VLOOKUP(G281,'identifiants sorties'!$A$2:$E$158,5,FALSE)</f>
        <v>0</v>
      </c>
    </row>
    <row r="282" spans="1:11" x14ac:dyDescent="0.25">
      <c r="A282" s="47">
        <v>62106</v>
      </c>
      <c r="B282" s="73" t="str">
        <f>IF(A282&lt;&gt;"",INDEX(BASE!$A$2:$C$1538,MATCH(A282,BASE!$A$2:$A$1538,0),2),"")</f>
        <v xml:space="preserve">ENV DEMI FORMAT 162 X229 </v>
      </c>
      <c r="C282" s="49">
        <v>30</v>
      </c>
      <c r="D282" s="10">
        <f>VLOOKUP(A282,BASE!$A$4:$F$538,4,FALSE)</f>
        <v>7.0000000000000007E-2</v>
      </c>
      <c r="E282" s="42">
        <f t="shared" si="4"/>
        <v>2.1</v>
      </c>
      <c r="F282" s="11">
        <v>41673</v>
      </c>
      <c r="G282" s="49" t="s">
        <v>385</v>
      </c>
      <c r="H282" s="49" t="str">
        <f>VLOOKUP(G282,'identifiants sorties'!$A$2:$E$158,2,FALSE)</f>
        <v>Fargue</v>
      </c>
      <c r="I282" s="49" t="str">
        <f>VLOOKUP(G282,'identifiants sorties'!$A$2:$E$158,3,FALSE)</f>
        <v>Deptecl</v>
      </c>
      <c r="J282" s="49" t="str">
        <f>VLOOKUP(G282,'identifiants sorties'!$A$2:$E$158,4,FALSE)</f>
        <v>Ingiénerie</v>
      </c>
      <c r="K282" s="49">
        <f>VLOOKUP(G282,'identifiants sorties'!$A$2:$E$158,5,FALSE)</f>
        <v>0</v>
      </c>
    </row>
    <row r="283" spans="1:11" x14ac:dyDescent="0.25">
      <c r="A283" s="47">
        <v>51210</v>
      </c>
      <c r="B283" s="73" t="str">
        <f>IF(A283&lt;&gt;"",INDEX(BASE!$A$2:$C$1538,MATCH(A283,BASE!$A$2:$A$1538,0),2),"")</f>
        <v>ENV  GRAND FORMAT SANS FENETRE</v>
      </c>
      <c r="C283" s="49">
        <v>30</v>
      </c>
      <c r="D283" s="10">
        <f>VLOOKUP(A283,BASE!$A$4:$F$538,4,FALSE)</f>
        <v>0.08</v>
      </c>
      <c r="E283" s="42">
        <f t="shared" si="4"/>
        <v>2.4</v>
      </c>
      <c r="F283" s="11">
        <v>41673</v>
      </c>
      <c r="G283" s="49" t="s">
        <v>681</v>
      </c>
      <c r="H283" s="49" t="str">
        <f>VLOOKUP(G283,'identifiants sorties'!$A$2:$E$158,2,FALSE)</f>
        <v>EHRHARDT</v>
      </c>
      <c r="I283" s="49" t="str">
        <f>VLOOKUP(G283,'identifiants sorties'!$A$2:$E$158,3,FALSE)</f>
        <v>Servgene</v>
      </c>
      <c r="J283" s="49" t="str">
        <f>VLOOKUP(G283,'identifiants sorties'!$A$2:$E$158,4,FALSE)</f>
        <v>Eléves</v>
      </c>
      <c r="K283" s="49" t="str">
        <f>VLOOKUP(G283,'identifiants sorties'!$A$2:$E$158,5,FALSE)</f>
        <v>Centrale Lille Projet</v>
      </c>
    </row>
    <row r="284" spans="1:11" x14ac:dyDescent="0.25">
      <c r="A284" s="47">
        <v>22201</v>
      </c>
      <c r="B284" s="73" t="str">
        <f>IF(A284&lt;&gt;"",INDEX(BASE!$A$2:$C$1538,MATCH(A284,BASE!$A$2:$A$1538,0),2),"")</f>
        <v>ENV PF SANS FENETRE</v>
      </c>
      <c r="C284" s="49">
        <v>30</v>
      </c>
      <c r="D284" s="10">
        <f>VLOOKUP(A284,BASE!$A$4:$F$538,4,FALSE)</f>
        <v>0.05</v>
      </c>
      <c r="E284" s="42">
        <f t="shared" si="4"/>
        <v>1.5</v>
      </c>
      <c r="F284" s="11">
        <v>41673</v>
      </c>
      <c r="G284" s="49" t="s">
        <v>681</v>
      </c>
      <c r="H284" s="49" t="str">
        <f>VLOOKUP(G284,'identifiants sorties'!$A$2:$E$158,2,FALSE)</f>
        <v>EHRHARDT</v>
      </c>
      <c r="I284" s="49" t="str">
        <f>VLOOKUP(G284,'identifiants sorties'!$A$2:$E$158,3,FALSE)</f>
        <v>Servgene</v>
      </c>
      <c r="J284" s="49" t="str">
        <f>VLOOKUP(G284,'identifiants sorties'!$A$2:$E$158,4,FALSE)</f>
        <v>Eléves</v>
      </c>
      <c r="K284" s="49" t="str">
        <f>VLOOKUP(G284,'identifiants sorties'!$A$2:$E$158,5,FALSE)</f>
        <v>Centrale Lille Projet</v>
      </c>
    </row>
    <row r="285" spans="1:11" x14ac:dyDescent="0.25">
      <c r="A285" s="47">
        <v>200253</v>
      </c>
      <c r="B285" s="73" t="str">
        <f>IF(A285&lt;&gt;"",INDEX(BASE!$A$2:$C$1538,MATCH(A285,BASE!$A$2:$A$1538,0),2),"")</f>
        <v>BTE 100 POCH.PLAST.PERF.LISSE    9/100è A4 11 TROUS</v>
      </c>
      <c r="C285" s="49">
        <v>100</v>
      </c>
      <c r="D285" s="10">
        <f>VLOOKUP(A285,BASE!$A$4:$F$538,4,FALSE)</f>
        <v>5.2999999999999999E-2</v>
      </c>
      <c r="E285" s="42">
        <f t="shared" si="4"/>
        <v>5.3</v>
      </c>
      <c r="F285" s="11">
        <v>41673</v>
      </c>
      <c r="G285" s="49" t="s">
        <v>681</v>
      </c>
      <c r="H285" s="49" t="str">
        <f>VLOOKUP(G285,'identifiants sorties'!$A$2:$E$158,2,FALSE)</f>
        <v>EHRHARDT</v>
      </c>
      <c r="I285" s="49" t="str">
        <f>VLOOKUP(G285,'identifiants sorties'!$A$2:$E$158,3,FALSE)</f>
        <v>Servgene</v>
      </c>
      <c r="J285" s="49" t="str">
        <f>VLOOKUP(G285,'identifiants sorties'!$A$2:$E$158,4,FALSE)</f>
        <v>Eléves</v>
      </c>
      <c r="K285" s="49" t="str">
        <f>VLOOKUP(G285,'identifiants sorties'!$A$2:$E$158,5,FALSE)</f>
        <v>Centrale Lille Projet</v>
      </c>
    </row>
    <row r="286" spans="1:11" x14ac:dyDescent="0.25">
      <c r="A286" s="47">
        <v>1010725</v>
      </c>
      <c r="B286" s="73" t="str">
        <f>IF(A286&lt;&gt;"",INDEX(BASE!$A$2:$C$1538,MATCH(A286,BASE!$A$2:$A$1538,0),2),"")</f>
        <v>BTE 5000 AGRAFES 24/6</v>
      </c>
      <c r="C286" s="49">
        <v>1</v>
      </c>
      <c r="D286" s="10">
        <f>VLOOKUP(A286,BASE!$A$4:$F$538,4,FALSE)</f>
        <v>1.1299999999999999</v>
      </c>
      <c r="E286" s="42">
        <f t="shared" si="4"/>
        <v>1.1299999999999999</v>
      </c>
      <c r="F286" s="11">
        <v>41673</v>
      </c>
      <c r="G286" s="49" t="s">
        <v>681</v>
      </c>
      <c r="H286" s="49" t="str">
        <f>VLOOKUP(G286,'identifiants sorties'!$A$2:$E$158,2,FALSE)</f>
        <v>EHRHARDT</v>
      </c>
      <c r="I286" s="49" t="str">
        <f>VLOOKUP(G286,'identifiants sorties'!$A$2:$E$158,3,FALSE)</f>
        <v>Servgene</v>
      </c>
      <c r="J286" s="49" t="str">
        <f>VLOOKUP(G286,'identifiants sorties'!$A$2:$E$158,4,FALSE)</f>
        <v>Eléves</v>
      </c>
      <c r="K286" s="49" t="str">
        <f>VLOOKUP(G286,'identifiants sorties'!$A$2:$E$158,5,FALSE)</f>
        <v>Centrale Lille Projet</v>
      </c>
    </row>
    <row r="287" spans="1:11" x14ac:dyDescent="0.25">
      <c r="A287" s="47">
        <v>1005010</v>
      </c>
      <c r="B287" s="73" t="str">
        <f>IF(A287&lt;&gt;"",INDEX(BASE!$A$2:$C$1538,MATCH(A287,BASE!$A$2:$A$1538,0),2),"")</f>
        <v>A+B PAIRE DE CISEAUX 17cm DE BUREAU</v>
      </c>
      <c r="C287" s="49">
        <v>1</v>
      </c>
      <c r="D287" s="10">
        <f>VLOOKUP(A287,BASE!$A$4:$F$538,4,FALSE)</f>
        <v>1.44</v>
      </c>
      <c r="E287" s="42">
        <f t="shared" si="4"/>
        <v>1.44</v>
      </c>
      <c r="F287" s="11">
        <v>41673</v>
      </c>
      <c r="G287" s="49" t="s">
        <v>681</v>
      </c>
      <c r="H287" s="49" t="str">
        <f>VLOOKUP(G287,'identifiants sorties'!$A$2:$E$158,2,FALSE)</f>
        <v>EHRHARDT</v>
      </c>
      <c r="I287" s="49" t="str">
        <f>VLOOKUP(G287,'identifiants sorties'!$A$2:$E$158,3,FALSE)</f>
        <v>Servgene</v>
      </c>
      <c r="J287" s="49" t="str">
        <f>VLOOKUP(G287,'identifiants sorties'!$A$2:$E$158,4,FALSE)</f>
        <v>Eléves</v>
      </c>
      <c r="K287" s="49" t="str">
        <f>VLOOKUP(G287,'identifiants sorties'!$A$2:$E$158,5,FALSE)</f>
        <v>Centrale Lille Projet</v>
      </c>
    </row>
    <row r="288" spans="1:11" x14ac:dyDescent="0.25">
      <c r="A288" s="47">
        <v>111102</v>
      </c>
      <c r="B288" s="73" t="str">
        <f>IF(A288&lt;&gt;"",INDEX(BASE!$A$2:$C$1538,MATCH(A288,BASE!$A$2:$A$1538,0),2),"")</f>
        <v>BIC CRISTAL P.M. NOIR</v>
      </c>
      <c r="C288" s="49">
        <v>10</v>
      </c>
      <c r="D288" s="10">
        <f>VLOOKUP(A288,BASE!$A$4:$F$538,4,FALSE)</f>
        <v>0.15</v>
      </c>
      <c r="E288" s="42">
        <f t="shared" si="4"/>
        <v>1.5</v>
      </c>
      <c r="F288" s="11">
        <v>41673</v>
      </c>
      <c r="G288" s="49" t="s">
        <v>681</v>
      </c>
      <c r="H288" s="49" t="str">
        <f>VLOOKUP(G288,'identifiants sorties'!$A$2:$E$158,2,FALSE)</f>
        <v>EHRHARDT</v>
      </c>
      <c r="I288" s="49" t="str">
        <f>VLOOKUP(G288,'identifiants sorties'!$A$2:$E$158,3,FALSE)</f>
        <v>Servgene</v>
      </c>
      <c r="J288" s="49" t="str">
        <f>VLOOKUP(G288,'identifiants sorties'!$A$2:$E$158,4,FALSE)</f>
        <v>Eléves</v>
      </c>
      <c r="K288" s="49" t="str">
        <f>VLOOKUP(G288,'identifiants sorties'!$A$2:$E$158,5,FALSE)</f>
        <v>Centrale Lille Projet</v>
      </c>
    </row>
    <row r="289" spans="1:11" x14ac:dyDescent="0.25">
      <c r="A289" s="47">
        <v>206401</v>
      </c>
      <c r="B289" s="73" t="str">
        <f>IF(A289&lt;&gt;"",INDEX(BASE!$A$2:$C$1538,MATCH(A289,BASE!$A$2:$A$1538,0),2),"")</f>
        <v>A+B CLASSEUR LEVIER 8cm BLEU     FONCE</v>
      </c>
      <c r="C289" s="49">
        <v>10</v>
      </c>
      <c r="D289" s="10">
        <f>VLOOKUP(A289,BASE!$A$4:$F$538,4,FALSE)</f>
        <v>1.0900000000000001</v>
      </c>
      <c r="E289" s="42">
        <f t="shared" si="4"/>
        <v>10.9</v>
      </c>
      <c r="F289" s="11">
        <v>41673</v>
      </c>
      <c r="G289" s="49" t="s">
        <v>241</v>
      </c>
      <c r="H289" s="49" t="str">
        <f>VLOOKUP(G289,'identifiants sorties'!$A$2:$E$158,2,FALSE)</f>
        <v>Stievenard</v>
      </c>
      <c r="I289" s="49" t="str">
        <f>VLOOKUP(G289,'identifiants sorties'!$A$2:$E$158,3,FALSE)</f>
        <v>Systinfo-DF</v>
      </c>
      <c r="J289" s="49" t="str">
        <f>VLOOKUP(G289,'identifiants sorties'!$A$2:$E$158,4,FALSE)</f>
        <v>Fonctinfo</v>
      </c>
      <c r="K289" s="49">
        <f>VLOOKUP(G289,'identifiants sorties'!$A$2:$E$158,5,FALSE)</f>
        <v>0</v>
      </c>
    </row>
    <row r="290" spans="1:11" x14ac:dyDescent="0.25">
      <c r="A290" s="47">
        <v>211112</v>
      </c>
      <c r="B290" s="73" t="str">
        <f>IF(A290&lt;&gt;"",INDEX(BASE!$A$2:$C$1538,MATCH(A290,BASE!$A$2:$A$1538,0),2),"")</f>
        <v>PT.100 CHEM.ROCK S VERT EMPIRE   220G</v>
      </c>
      <c r="C290" s="49">
        <v>100</v>
      </c>
      <c r="D290" s="10">
        <f>VLOOKUP(A290,BASE!$A$4:$F$538,4,FALSE)</f>
        <v>8.8999999999999996E-2</v>
      </c>
      <c r="E290" s="42">
        <f t="shared" si="4"/>
        <v>8.9</v>
      </c>
      <c r="F290" s="11">
        <v>41674</v>
      </c>
      <c r="G290" s="49" t="s">
        <v>259</v>
      </c>
      <c r="H290" s="49" t="str">
        <f>VLOOKUP(G290,'identifiants sorties'!$A$2:$E$158,2,FALSE)</f>
        <v>Mouvaux</v>
      </c>
      <c r="I290" s="49" t="str">
        <f>VLOOKUP(G290,'identifiants sorties'!$A$2:$E$158,3,FALSE)</f>
        <v>Deptecl</v>
      </c>
      <c r="J290" s="49" t="str">
        <f>VLOOKUP(G290,'identifiants sorties'!$A$2:$E$158,4,FALSE)</f>
        <v>AGR</v>
      </c>
      <c r="K290" s="49">
        <f>VLOOKUP(G290,'identifiants sorties'!$A$2:$E$158,5,FALSE)</f>
        <v>0</v>
      </c>
    </row>
    <row r="291" spans="1:11" x14ac:dyDescent="0.25">
      <c r="A291" s="47">
        <v>200253</v>
      </c>
      <c r="B291" s="73" t="str">
        <f>IF(A291&lt;&gt;"",INDEX(BASE!$A$2:$C$1538,MATCH(A291,BASE!$A$2:$A$1538,0),2),"")</f>
        <v>BTE 100 POCH.PLAST.PERF.LISSE    9/100è A4 11 TROUS</v>
      </c>
      <c r="C291" s="49">
        <v>100</v>
      </c>
      <c r="D291" s="10">
        <f>VLOOKUP(A291,BASE!$A$4:$F$538,4,FALSE)</f>
        <v>5.2999999999999999E-2</v>
      </c>
      <c r="E291" s="42">
        <f t="shared" si="4"/>
        <v>5.3</v>
      </c>
      <c r="F291" s="11">
        <v>41674</v>
      </c>
      <c r="G291" s="49" t="s">
        <v>259</v>
      </c>
      <c r="H291" s="49" t="str">
        <f>VLOOKUP(G291,'identifiants sorties'!$A$2:$E$158,2,FALSE)</f>
        <v>Mouvaux</v>
      </c>
      <c r="I291" s="49" t="str">
        <f>VLOOKUP(G291,'identifiants sorties'!$A$2:$E$158,3,FALSE)</f>
        <v>Deptecl</v>
      </c>
      <c r="J291" s="49" t="str">
        <f>VLOOKUP(G291,'identifiants sorties'!$A$2:$E$158,4,FALSE)</f>
        <v>AGR</v>
      </c>
      <c r="K291" s="49">
        <f>VLOOKUP(G291,'identifiants sorties'!$A$2:$E$158,5,FALSE)</f>
        <v>0</v>
      </c>
    </row>
    <row r="292" spans="1:11" x14ac:dyDescent="0.25">
      <c r="A292" s="47">
        <v>202232</v>
      </c>
      <c r="B292" s="73" t="str">
        <f>IF(A292&lt;&gt;"",INDEX(BASE!$A$2:$C$1538,MATCH(A292,BASE!$A$2:$A$1538,0),2),"")</f>
        <v>CHEM.RAB.+ELAST.+ETIQ JAUNE</v>
      </c>
      <c r="C292" s="49">
        <v>2</v>
      </c>
      <c r="D292" s="10">
        <f>VLOOKUP(A292,BASE!$A$4:$F$538,4,FALSE)</f>
        <v>0.88</v>
      </c>
      <c r="E292" s="42">
        <f t="shared" si="4"/>
        <v>1.76</v>
      </c>
      <c r="F292" s="11">
        <v>41674</v>
      </c>
      <c r="G292" s="49" t="s">
        <v>259</v>
      </c>
      <c r="H292" s="49" t="str">
        <f>VLOOKUP(G292,'identifiants sorties'!$A$2:$E$158,2,FALSE)</f>
        <v>Mouvaux</v>
      </c>
      <c r="I292" s="49" t="str">
        <f>VLOOKUP(G292,'identifiants sorties'!$A$2:$E$158,3,FALSE)</f>
        <v>Deptecl</v>
      </c>
      <c r="J292" s="49" t="str">
        <f>VLOOKUP(G292,'identifiants sorties'!$A$2:$E$158,4,FALSE)</f>
        <v>AGR</v>
      </c>
      <c r="K292" s="49">
        <f>VLOOKUP(G292,'identifiants sorties'!$A$2:$E$158,5,FALSE)</f>
        <v>0</v>
      </c>
    </row>
    <row r="293" spans="1:11" x14ac:dyDescent="0.25">
      <c r="A293" s="47">
        <v>202231</v>
      </c>
      <c r="B293" s="73" t="str">
        <f>IF(A293&lt;&gt;"",INDEX(BASE!$A$2:$C$1538,MATCH(A293,BASE!$A$2:$A$1538,0),2),"")</f>
        <v>CHEM.3 RAB.+ELAST.+ETIQ.VERT     C.L. 5/10</v>
      </c>
      <c r="C293" s="49">
        <v>2</v>
      </c>
      <c r="D293" s="10">
        <f>VLOOKUP(A293,BASE!$A$4:$F$538,4,FALSE)</f>
        <v>0.88</v>
      </c>
      <c r="E293" s="42">
        <f t="shared" si="4"/>
        <v>1.76</v>
      </c>
      <c r="F293" s="11">
        <v>41674</v>
      </c>
      <c r="G293" s="49" t="s">
        <v>259</v>
      </c>
      <c r="H293" s="49" t="str">
        <f>VLOOKUP(G293,'identifiants sorties'!$A$2:$E$158,2,FALSE)</f>
        <v>Mouvaux</v>
      </c>
      <c r="I293" s="49" t="str">
        <f>VLOOKUP(G293,'identifiants sorties'!$A$2:$E$158,3,FALSE)</f>
        <v>Deptecl</v>
      </c>
      <c r="J293" s="49" t="str">
        <f>VLOOKUP(G293,'identifiants sorties'!$A$2:$E$158,4,FALSE)</f>
        <v>AGR</v>
      </c>
      <c r="K293" s="49">
        <f>VLOOKUP(G293,'identifiants sorties'!$A$2:$E$158,5,FALSE)</f>
        <v>0</v>
      </c>
    </row>
    <row r="294" spans="1:11" x14ac:dyDescent="0.25">
      <c r="A294" s="47">
        <v>202230</v>
      </c>
      <c r="B294" s="73" t="str">
        <f>IF(A294&lt;&gt;"",INDEX(BASE!$A$2:$C$1538,MATCH(A294,BASE!$A$2:$A$1538,0),2),"")</f>
        <v>CHEM.3 RABATS ELAST.EUROFOLIO    BLEU A4 C.L.</v>
      </c>
      <c r="C294" s="49">
        <v>2</v>
      </c>
      <c r="D294" s="10">
        <f>VLOOKUP(A294,BASE!$A$4:$F$538,4,FALSE)</f>
        <v>0.88</v>
      </c>
      <c r="E294" s="42">
        <f t="shared" si="4"/>
        <v>1.76</v>
      </c>
      <c r="F294" s="11">
        <v>41674</v>
      </c>
      <c r="G294" s="49" t="s">
        <v>259</v>
      </c>
      <c r="H294" s="49" t="str">
        <f>VLOOKUP(G294,'identifiants sorties'!$A$2:$E$158,2,FALSE)</f>
        <v>Mouvaux</v>
      </c>
      <c r="I294" s="49" t="str">
        <f>VLOOKUP(G294,'identifiants sorties'!$A$2:$E$158,3,FALSE)</f>
        <v>Deptecl</v>
      </c>
      <c r="J294" s="49" t="str">
        <f>VLOOKUP(G294,'identifiants sorties'!$A$2:$E$158,4,FALSE)</f>
        <v>AGR</v>
      </c>
      <c r="K294" s="49">
        <f>VLOOKUP(G294,'identifiants sorties'!$A$2:$E$158,5,FALSE)</f>
        <v>0</v>
      </c>
    </row>
    <row r="295" spans="1:11" x14ac:dyDescent="0.25">
      <c r="A295" s="47">
        <v>202239</v>
      </c>
      <c r="B295" s="73" t="str">
        <f>IF(A295&lt;&gt;"",INDEX(BASE!$A$2:$C$1538,MATCH(A295,BASE!$A$2:$A$1538,0),2),"")</f>
        <v>CHEM.3 RAB.+ELAST.+ETIQ.GRIS     C.L. 5/10</v>
      </c>
      <c r="C295" s="49">
        <v>2</v>
      </c>
      <c r="D295" s="10">
        <f>VLOOKUP(A295,BASE!$A$4:$F$538,4,FALSE)</f>
        <v>0.88</v>
      </c>
      <c r="E295" s="42">
        <f t="shared" si="4"/>
        <v>1.76</v>
      </c>
      <c r="F295" s="11">
        <v>41674</v>
      </c>
      <c r="G295" s="49" t="s">
        <v>259</v>
      </c>
      <c r="H295" s="49" t="str">
        <f>VLOOKUP(G295,'identifiants sorties'!$A$2:$E$158,2,FALSE)</f>
        <v>Mouvaux</v>
      </c>
      <c r="I295" s="49" t="str">
        <f>VLOOKUP(G295,'identifiants sorties'!$A$2:$E$158,3,FALSE)</f>
        <v>Deptecl</v>
      </c>
      <c r="J295" s="49" t="str">
        <f>VLOOKUP(G295,'identifiants sorties'!$A$2:$E$158,4,FALSE)</f>
        <v>AGR</v>
      </c>
      <c r="K295" s="49">
        <f>VLOOKUP(G295,'identifiants sorties'!$A$2:$E$158,5,FALSE)</f>
        <v>0</v>
      </c>
    </row>
    <row r="296" spans="1:11" x14ac:dyDescent="0.25">
      <c r="A296" s="47">
        <v>202248</v>
      </c>
      <c r="B296" s="73" t="str">
        <f>IF(A296&lt;&gt;"",INDEX(BASE!$A$2:$C$1538,MATCH(A296,BASE!$A$2:$A$1538,0),2),"")</f>
        <v>CHEM.3 RAB.+ELAST.+ETIQ.ORANGE   C.L. 5/10</v>
      </c>
      <c r="C296" s="49">
        <v>2</v>
      </c>
      <c r="D296" s="10">
        <f>VLOOKUP(A296,BASE!$A$4:$F$538,4,FALSE)</f>
        <v>0.88</v>
      </c>
      <c r="E296" s="42">
        <f t="shared" si="4"/>
        <v>1.76</v>
      </c>
      <c r="F296" s="11">
        <v>41674</v>
      </c>
      <c r="G296" s="49" t="s">
        <v>259</v>
      </c>
      <c r="H296" s="49" t="str">
        <f>VLOOKUP(G296,'identifiants sorties'!$A$2:$E$158,2,FALSE)</f>
        <v>Mouvaux</v>
      </c>
      <c r="I296" s="49" t="str">
        <f>VLOOKUP(G296,'identifiants sorties'!$A$2:$E$158,3,FALSE)</f>
        <v>Deptecl</v>
      </c>
      <c r="J296" s="49" t="str">
        <f>VLOOKUP(G296,'identifiants sorties'!$A$2:$E$158,4,FALSE)</f>
        <v>AGR</v>
      </c>
      <c r="K296" s="49">
        <f>VLOOKUP(G296,'identifiants sorties'!$A$2:$E$158,5,FALSE)</f>
        <v>0</v>
      </c>
    </row>
    <row r="297" spans="1:11" x14ac:dyDescent="0.25">
      <c r="A297" s="47">
        <v>202233</v>
      </c>
      <c r="B297" s="73" t="str">
        <f>IF(A297&lt;&gt;"",INDEX(BASE!$A$2:$C$1538,MATCH(A297,BASE!$A$2:$A$1538,0),2),"")</f>
        <v>CHEM.3RAB.+ELAST.+ETIQ. MAUVE C.L. 5/10</v>
      </c>
      <c r="C297" s="49">
        <v>2</v>
      </c>
      <c r="D297" s="10">
        <f>VLOOKUP(A297,BASE!$A$4:$F$538,4,FALSE)</f>
        <v>0.88</v>
      </c>
      <c r="E297" s="42">
        <f t="shared" si="4"/>
        <v>1.76</v>
      </c>
      <c r="F297" s="11">
        <v>41674</v>
      </c>
      <c r="G297" s="49" t="s">
        <v>259</v>
      </c>
      <c r="H297" s="49" t="str">
        <f>VLOOKUP(G297,'identifiants sorties'!$A$2:$E$158,2,FALSE)</f>
        <v>Mouvaux</v>
      </c>
      <c r="I297" s="49" t="str">
        <f>VLOOKUP(G297,'identifiants sorties'!$A$2:$E$158,3,FALSE)</f>
        <v>Deptecl</v>
      </c>
      <c r="J297" s="49" t="str">
        <f>VLOOKUP(G297,'identifiants sorties'!$A$2:$E$158,4,FALSE)</f>
        <v>AGR</v>
      </c>
      <c r="K297" s="49">
        <f>VLOOKUP(G297,'identifiants sorties'!$A$2:$E$158,5,FALSE)</f>
        <v>0</v>
      </c>
    </row>
    <row r="298" spans="1:11" x14ac:dyDescent="0.25">
      <c r="A298" s="47">
        <v>202235</v>
      </c>
      <c r="B298" s="73" t="str">
        <f>IF(A298&lt;&gt;"",INDEX(BASE!$A$2:$C$1538,MATCH(A298,BASE!$A$2:$A$1538,0),2),"")</f>
        <v>CHEM.3 RAB.+ELAST.+ETIQ. ROUGE   C.L. 5/10</v>
      </c>
      <c r="C298" s="49">
        <v>2</v>
      </c>
      <c r="D298" s="10">
        <f>VLOOKUP(A298,BASE!$A$4:$F$538,4,FALSE)</f>
        <v>0.88</v>
      </c>
      <c r="E298" s="42">
        <f t="shared" si="4"/>
        <v>1.76</v>
      </c>
      <c r="F298" s="11">
        <v>41674</v>
      </c>
      <c r="G298" s="49" t="s">
        <v>259</v>
      </c>
      <c r="H298" s="49" t="str">
        <f>VLOOKUP(G298,'identifiants sorties'!$A$2:$E$158,2,FALSE)</f>
        <v>Mouvaux</v>
      </c>
      <c r="I298" s="49" t="str">
        <f>VLOOKUP(G298,'identifiants sorties'!$A$2:$E$158,3,FALSE)</f>
        <v>Deptecl</v>
      </c>
      <c r="J298" s="49" t="str">
        <f>VLOOKUP(G298,'identifiants sorties'!$A$2:$E$158,4,FALSE)</f>
        <v>AGR</v>
      </c>
      <c r="K298" s="49">
        <f>VLOOKUP(G298,'identifiants sorties'!$A$2:$E$158,5,FALSE)</f>
        <v>0</v>
      </c>
    </row>
    <row r="299" spans="1:11" x14ac:dyDescent="0.25">
      <c r="A299" s="47">
        <v>121101</v>
      </c>
      <c r="B299" s="73" t="str">
        <f>IF(A299&lt;&gt;"",INDEX(BASE!$A$2:$C$1538,MATCH(A299,BASE!$A$2:$A$1538,0),2),"")</f>
        <v>RUBAN SCOTCH MAGIC 810 19x33</v>
      </c>
      <c r="C299" s="49">
        <v>2</v>
      </c>
      <c r="D299" s="10">
        <f>VLOOKUP(A299,BASE!$A$4:$F$538,4,FALSE)</f>
        <v>1.7</v>
      </c>
      <c r="E299" s="42">
        <f t="shared" si="4"/>
        <v>3.4</v>
      </c>
      <c r="F299" s="11">
        <v>41674</v>
      </c>
      <c r="G299" s="49" t="s">
        <v>259</v>
      </c>
      <c r="H299" s="49" t="str">
        <f>VLOOKUP(G299,'identifiants sorties'!$A$2:$E$158,2,FALSE)</f>
        <v>Mouvaux</v>
      </c>
      <c r="I299" s="49" t="str">
        <f>VLOOKUP(G299,'identifiants sorties'!$A$2:$E$158,3,FALSE)</f>
        <v>Deptecl</v>
      </c>
      <c r="J299" s="49" t="str">
        <f>VLOOKUP(G299,'identifiants sorties'!$A$2:$E$158,4,FALSE)</f>
        <v>AGR</v>
      </c>
      <c r="K299" s="49">
        <f>VLOOKUP(G299,'identifiants sorties'!$A$2:$E$158,5,FALSE)</f>
        <v>0</v>
      </c>
    </row>
    <row r="300" spans="1:11" x14ac:dyDescent="0.25">
      <c r="A300" s="47">
        <v>309177</v>
      </c>
      <c r="B300" s="73" t="str">
        <f>IF(A300&lt;&gt;"",INDEX(BASE!$A$2:$C$1538,MATCH(A300,BASE!$A$2:$A$1538,0),2),"")</f>
        <v>A+B LOT 12 BLOCS REPOSI.76x127   JAUNE</v>
      </c>
      <c r="C300" s="49">
        <v>2</v>
      </c>
      <c r="D300" s="10">
        <f>VLOOKUP(A300,BASE!$A$4:$F$538,4,FALSE)</f>
        <v>0.254</v>
      </c>
      <c r="E300" s="42">
        <f t="shared" si="4"/>
        <v>0.50800000000000001</v>
      </c>
      <c r="F300" s="11">
        <v>41674</v>
      </c>
      <c r="G300" s="49" t="s">
        <v>259</v>
      </c>
      <c r="H300" s="49" t="str">
        <f>VLOOKUP(G300,'identifiants sorties'!$A$2:$E$158,2,FALSE)</f>
        <v>Mouvaux</v>
      </c>
      <c r="I300" s="49" t="str">
        <f>VLOOKUP(G300,'identifiants sorties'!$A$2:$E$158,3,FALSE)</f>
        <v>Deptecl</v>
      </c>
      <c r="J300" s="49" t="str">
        <f>VLOOKUP(G300,'identifiants sorties'!$A$2:$E$158,4,FALSE)</f>
        <v>AGR</v>
      </c>
      <c r="K300" s="49">
        <f>VLOOKUP(G300,'identifiants sorties'!$A$2:$E$158,5,FALSE)</f>
        <v>0</v>
      </c>
    </row>
    <row r="301" spans="1:11" x14ac:dyDescent="0.25">
      <c r="A301" s="47">
        <v>309175</v>
      </c>
      <c r="B301" s="73" t="str">
        <f>IF(A301&lt;&gt;"",INDEX(BASE!$A$2:$C$1538,MATCH(A301,BASE!$A$2:$A$1538,0),2),"")</f>
        <v>A+B LOT 12 BLOCS REPOSIT.76x76   JAUNE</v>
      </c>
      <c r="C301" s="49">
        <v>2</v>
      </c>
      <c r="D301" s="10">
        <f>VLOOKUP(A301,BASE!$A$4:$F$538,4,FALSE)</f>
        <v>0.16</v>
      </c>
      <c r="E301" s="42">
        <f t="shared" si="4"/>
        <v>0.32</v>
      </c>
      <c r="F301" s="11">
        <v>41674</v>
      </c>
      <c r="G301" s="49" t="s">
        <v>259</v>
      </c>
      <c r="H301" s="49" t="str">
        <f>VLOOKUP(G301,'identifiants sorties'!$A$2:$E$158,2,FALSE)</f>
        <v>Mouvaux</v>
      </c>
      <c r="I301" s="49" t="str">
        <f>VLOOKUP(G301,'identifiants sorties'!$A$2:$E$158,3,FALSE)</f>
        <v>Deptecl</v>
      </c>
      <c r="J301" s="49" t="str">
        <f>VLOOKUP(G301,'identifiants sorties'!$A$2:$E$158,4,FALSE)</f>
        <v>AGR</v>
      </c>
      <c r="K301" s="49">
        <f>VLOOKUP(G301,'identifiants sorties'!$A$2:$E$158,5,FALSE)</f>
        <v>0</v>
      </c>
    </row>
    <row r="302" spans="1:11" x14ac:dyDescent="0.25">
      <c r="A302" s="47">
        <v>505080</v>
      </c>
      <c r="B302" s="73" t="str">
        <f>IF(A302&lt;&gt;"",INDEX(BASE!$A$2:$C$1538,MATCH(A302,BASE!$A$2:$A$1538,0),2),"")</f>
        <v>SAVON 800ML</v>
      </c>
      <c r="C302" s="49">
        <v>4</v>
      </c>
      <c r="D302" s="10">
        <f>VLOOKUP(A302,BASE!$A$4:$F$538,4,FALSE)</f>
        <v>3.0579999999999998</v>
      </c>
      <c r="E302" s="42">
        <f t="shared" si="4"/>
        <v>12.231999999999999</v>
      </c>
      <c r="F302" s="11">
        <v>41674</v>
      </c>
      <c r="G302" s="49" t="s">
        <v>232</v>
      </c>
      <c r="H302" s="49" t="str">
        <f>VLOOKUP(G302,'identifiants sorties'!$A$2:$E$158,2,FALSE)</f>
        <v>Dubois</v>
      </c>
      <c r="I302" s="49" t="str">
        <f>VLOOKUP(G302,'identifiants sorties'!$A$2:$E$158,3,FALSE)</f>
        <v>Deptecl</v>
      </c>
      <c r="J302" s="49" t="str">
        <f>VLOOKUP(G302,'identifiants sorties'!$A$2:$E$158,4,FALSE)</f>
        <v>Méca</v>
      </c>
      <c r="K302" s="49" t="str">
        <f>VLOOKUP(G302,'identifiants sorties'!$A$2:$E$158,5,FALSE)</f>
        <v>Génie-Civil</v>
      </c>
    </row>
    <row r="303" spans="1:11" x14ac:dyDescent="0.25">
      <c r="A303" s="47">
        <v>107505</v>
      </c>
      <c r="B303" s="73" t="str">
        <f>IF(A303&lt;&gt;"",INDEX(BASE!$A$2:$C$1538,MATCH(A303,BASE!$A$2:$A$1538,0),2),"")</f>
        <v>MINI POCKET MOUSE TIPP-EX 6mm</v>
      </c>
      <c r="C303" s="49">
        <v>2</v>
      </c>
      <c r="D303" s="10">
        <f>VLOOKUP(A303,BASE!$A$4:$F$538,4,FALSE)</f>
        <v>1.1599999999999999</v>
      </c>
      <c r="E303" s="42">
        <f t="shared" si="4"/>
        <v>2.3199999999999998</v>
      </c>
      <c r="F303" s="11">
        <v>41674</v>
      </c>
      <c r="G303" s="49" t="s">
        <v>673</v>
      </c>
      <c r="H303" s="49" t="str">
        <f>VLOOKUP(G303,'identifiants sorties'!$A$2:$E$158,2,FALSE)</f>
        <v>Clèmens</v>
      </c>
      <c r="I303" s="49" t="str">
        <f>VLOOKUP(G303,'identifiants sorties'!$A$2:$E$158,3,FALSE)</f>
        <v>Servgene</v>
      </c>
      <c r="J303" s="49" t="str">
        <f>VLOOKUP(G303,'identifiants sorties'!$A$2:$E$158,4,FALSE)</f>
        <v>Com</v>
      </c>
      <c r="K303" s="49">
        <f>VLOOKUP(G303,'identifiants sorties'!$A$2:$E$158,5,FALSE)</f>
        <v>0</v>
      </c>
    </row>
    <row r="304" spans="1:11" x14ac:dyDescent="0.25">
      <c r="A304" s="47">
        <v>537201</v>
      </c>
      <c r="B304" s="73" t="str">
        <f>IF(A304&lt;&gt;"",INDEX(BASE!$A$2:$C$1538,MATCH(A304,BASE!$A$2:$A$1538,0),2),"")</f>
        <v>CALCUL, SHARP</v>
      </c>
      <c r="C304" s="49">
        <v>2</v>
      </c>
      <c r="D304" s="10">
        <f>VLOOKUP(A304,BASE!$A$4:$F$538,4,FALSE)</f>
        <v>9.8800000000000008</v>
      </c>
      <c r="E304" s="42">
        <f t="shared" si="4"/>
        <v>19.760000000000002</v>
      </c>
      <c r="F304" s="11">
        <v>41674</v>
      </c>
      <c r="G304" s="49" t="s">
        <v>673</v>
      </c>
      <c r="H304" s="49" t="str">
        <f>VLOOKUP(G304,'identifiants sorties'!$A$2:$E$158,2,FALSE)</f>
        <v>Clèmens</v>
      </c>
      <c r="I304" s="49" t="str">
        <f>VLOOKUP(G304,'identifiants sorties'!$A$2:$E$158,3,FALSE)</f>
        <v>Servgene</v>
      </c>
      <c r="J304" s="49" t="str">
        <f>VLOOKUP(G304,'identifiants sorties'!$A$2:$E$158,4,FALSE)</f>
        <v>Com</v>
      </c>
      <c r="K304" s="49">
        <f>VLOOKUP(G304,'identifiants sorties'!$A$2:$E$158,5,FALSE)</f>
        <v>0</v>
      </c>
    </row>
    <row r="305" spans="1:11" x14ac:dyDescent="0.25">
      <c r="A305" s="47">
        <v>102114</v>
      </c>
      <c r="B305" s="73" t="str">
        <f>IF(A305&lt;&gt;"",INDEX(BASE!$A$2:$C$1538,MATCH(A305,BASE!$A$2:$A$1538,0),2),"")</f>
        <v>BTE 1000TROMBONES CHEVRON 25mm</v>
      </c>
      <c r="C305" s="49">
        <v>2</v>
      </c>
      <c r="D305" s="10">
        <f>VLOOKUP(A305,BASE!$A$4:$F$538,4,FALSE)</f>
        <v>0.79</v>
      </c>
      <c r="E305" s="42">
        <f t="shared" si="4"/>
        <v>1.58</v>
      </c>
      <c r="F305" s="11">
        <v>41674</v>
      </c>
      <c r="G305" s="49" t="s">
        <v>412</v>
      </c>
      <c r="H305" s="49" t="str">
        <f>VLOOKUP(G305,'identifiants sorties'!$A$2:$E$158,2,FALSE)</f>
        <v>Herchuelz</v>
      </c>
      <c r="I305" s="49" t="str">
        <f>VLOOKUP(G305,'identifiants sorties'!$A$2:$E$158,3,FALSE)</f>
        <v>Dirgen</v>
      </c>
      <c r="J305" s="49" t="str">
        <f>VLOOKUP(G305,'identifiants sorties'!$A$2:$E$158,4,FALSE)</f>
        <v>Fonct</v>
      </c>
      <c r="K305" s="49">
        <f>VLOOKUP(G305,'identifiants sorties'!$A$2:$E$158,5,FALSE)</f>
        <v>0</v>
      </c>
    </row>
    <row r="306" spans="1:11" x14ac:dyDescent="0.25">
      <c r="A306" s="47">
        <v>1201627</v>
      </c>
      <c r="B306" s="73" t="str">
        <f>IF(A306&lt;&gt;"",INDEX(BASE!$A$2:$C$1538,MATCH(A306,BASE!$A$2:$A$1538,0),2),"")</f>
        <v>PORTE CHEVALET</v>
      </c>
      <c r="C306" s="49">
        <v>14</v>
      </c>
      <c r="D306" s="10">
        <f>VLOOKUP(A306,BASE!$A$4:$F$538,4,FALSE)</f>
        <v>18</v>
      </c>
      <c r="E306" s="42">
        <f t="shared" si="4"/>
        <v>252</v>
      </c>
      <c r="F306" s="11">
        <v>41674</v>
      </c>
      <c r="G306" s="49" t="s">
        <v>412</v>
      </c>
      <c r="H306" s="49" t="str">
        <f>VLOOKUP(G306,'identifiants sorties'!$A$2:$E$158,2,FALSE)</f>
        <v>Herchuelz</v>
      </c>
      <c r="I306" s="49" t="str">
        <f>VLOOKUP(G306,'identifiants sorties'!$A$2:$E$158,3,FALSE)</f>
        <v>Dirgen</v>
      </c>
      <c r="J306" s="49" t="str">
        <f>VLOOKUP(G306,'identifiants sorties'!$A$2:$E$158,4,FALSE)</f>
        <v>Fonct</v>
      </c>
      <c r="K306" s="49">
        <f>VLOOKUP(G306,'identifiants sorties'!$A$2:$E$158,5,FALSE)</f>
        <v>0</v>
      </c>
    </row>
    <row r="307" spans="1:11" x14ac:dyDescent="0.25">
      <c r="A307" s="47">
        <v>1201628</v>
      </c>
      <c r="B307" s="73" t="str">
        <f>IF(A307&lt;&gt;"",INDEX(BASE!$A$2:$C$1538,MATCH(A307,BASE!$A$2:$A$1538,0),2),"")</f>
        <v>PORTE NOMS CHEVALET</v>
      </c>
      <c r="C307" s="49">
        <v>3</v>
      </c>
      <c r="D307" s="10">
        <f>VLOOKUP(A307,BASE!$A$4:$F$538,4,FALSE)</f>
        <v>16.75</v>
      </c>
      <c r="E307" s="42">
        <f t="shared" si="4"/>
        <v>50.25</v>
      </c>
      <c r="F307" s="11">
        <v>41674</v>
      </c>
      <c r="G307" s="49" t="s">
        <v>412</v>
      </c>
      <c r="H307" s="49" t="str">
        <f>VLOOKUP(G307,'identifiants sorties'!$A$2:$E$158,2,FALSE)</f>
        <v>Herchuelz</v>
      </c>
      <c r="I307" s="49" t="str">
        <f>VLOOKUP(G307,'identifiants sorties'!$A$2:$E$158,3,FALSE)</f>
        <v>Dirgen</v>
      </c>
      <c r="J307" s="49" t="str">
        <f>VLOOKUP(G307,'identifiants sorties'!$A$2:$E$158,4,FALSE)</f>
        <v>Fonct</v>
      </c>
      <c r="K307" s="49">
        <f>VLOOKUP(G307,'identifiants sorties'!$A$2:$E$158,5,FALSE)</f>
        <v>0</v>
      </c>
    </row>
    <row r="308" spans="1:11" x14ac:dyDescent="0.25">
      <c r="A308" s="47">
        <v>505080</v>
      </c>
      <c r="B308" s="73" t="str">
        <f>IF(A308&lt;&gt;"",INDEX(BASE!$A$2:$C$1538,MATCH(A308,BASE!$A$2:$A$1538,0),2),"")</f>
        <v>SAVON 800ML</v>
      </c>
      <c r="C308" s="49">
        <v>4</v>
      </c>
      <c r="D308" s="10">
        <f>VLOOKUP(A308,BASE!$A$4:$F$538,4,FALSE)</f>
        <v>3.0579999999999998</v>
      </c>
      <c r="E308" s="42">
        <f t="shared" si="4"/>
        <v>12.231999999999999</v>
      </c>
      <c r="F308" s="11">
        <v>41676</v>
      </c>
      <c r="G308" s="49" t="s">
        <v>274</v>
      </c>
      <c r="H308" s="49" t="str">
        <f>VLOOKUP(G308,'identifiants sorties'!$A$2:$E$158,2,FALSE)</f>
        <v>Apajh</v>
      </c>
      <c r="I308" s="49" t="str">
        <f>VLOOKUP(G308,'identifiants sorties'!$A$2:$E$158,3,FALSE)</f>
        <v>Servgene</v>
      </c>
      <c r="J308" s="49" t="str">
        <f>VLOOKUP(G308,'identifiants sorties'!$A$2:$E$158,4,FALSE)</f>
        <v xml:space="preserve">Entretien </v>
      </c>
      <c r="K308" s="49" t="str">
        <f>VLOOKUP(G308,'identifiants sorties'!$A$2:$E$158,5,FALSE)</f>
        <v>Société nettoyage</v>
      </c>
    </row>
    <row r="309" spans="1:11" x14ac:dyDescent="0.25">
      <c r="A309" s="47">
        <v>110411</v>
      </c>
      <c r="B309" s="73" t="str">
        <f>IF(A309&lt;&gt;"",INDEX(BASE!$A$2:$C$1538,MATCH(A309,BASE!$A$2:$A$1538,0),2),"")</f>
        <v>BOITE 100 CRAIES BLANCHES</v>
      </c>
      <c r="C309" s="49">
        <v>3</v>
      </c>
      <c r="D309" s="10">
        <f>VLOOKUP(A309,BASE!$A$4:$F$538,4,FALSE)</f>
        <v>2.5</v>
      </c>
      <c r="E309" s="42">
        <f t="shared" ref="E309:E372" si="5">IF(C309="","",C309*D309)</f>
        <v>7.5</v>
      </c>
      <c r="F309" s="11">
        <v>41676</v>
      </c>
      <c r="G309" s="49" t="s">
        <v>274</v>
      </c>
      <c r="H309" s="49" t="str">
        <f>VLOOKUP(G309,'identifiants sorties'!$A$2:$E$158,2,FALSE)</f>
        <v>Apajh</v>
      </c>
      <c r="I309" s="49" t="str">
        <f>VLOOKUP(G309,'identifiants sorties'!$A$2:$E$158,3,FALSE)</f>
        <v>Servgene</v>
      </c>
      <c r="J309" s="49" t="str">
        <f>VLOOKUP(G309,'identifiants sorties'!$A$2:$E$158,4,FALSE)</f>
        <v xml:space="preserve">Entretien </v>
      </c>
      <c r="K309" s="49" t="str">
        <f>VLOOKUP(G309,'identifiants sorties'!$A$2:$E$158,5,FALSE)</f>
        <v>Société nettoyage</v>
      </c>
    </row>
    <row r="310" spans="1:11" x14ac:dyDescent="0.25">
      <c r="A310" s="47">
        <v>110412</v>
      </c>
      <c r="B310" s="73" t="str">
        <f>IF(A310&lt;&gt;"",INDEX(BASE!$A$2:$C$1538,MATCH(A310,BASE!$A$2:$A$1538,0),2),"")</f>
        <v>BOITE 100 CRAIES COUL. ASS.</v>
      </c>
      <c r="C310" s="49">
        <v>3</v>
      </c>
      <c r="D310" s="10">
        <f>VLOOKUP(A310,BASE!$A$4:$F$538,4,FALSE)</f>
        <v>4.5999999999999996</v>
      </c>
      <c r="E310" s="42">
        <f t="shared" si="5"/>
        <v>13.799999999999999</v>
      </c>
      <c r="F310" s="11">
        <v>41676</v>
      </c>
      <c r="G310" s="49" t="s">
        <v>274</v>
      </c>
      <c r="H310" s="49" t="str">
        <f>VLOOKUP(G310,'identifiants sorties'!$A$2:$E$158,2,FALSE)</f>
        <v>Apajh</v>
      </c>
      <c r="I310" s="49" t="str">
        <f>VLOOKUP(G310,'identifiants sorties'!$A$2:$E$158,3,FALSE)</f>
        <v>Servgene</v>
      </c>
      <c r="J310" s="49" t="str">
        <f>VLOOKUP(G310,'identifiants sorties'!$A$2:$E$158,4,FALSE)</f>
        <v xml:space="preserve">Entretien </v>
      </c>
      <c r="K310" s="49" t="str">
        <f>VLOOKUP(G310,'identifiants sorties'!$A$2:$E$158,5,FALSE)</f>
        <v>Société nettoyage</v>
      </c>
    </row>
    <row r="311" spans="1:11" x14ac:dyDescent="0.25">
      <c r="A311" s="47">
        <v>121401</v>
      </c>
      <c r="B311" s="73" t="str">
        <f>IF(A311&lt;&gt;"",INDEX(BASE!$A$2:$C$1538,MATCH(A311,BASE!$A$2:$A$1538,0),2),"")</f>
        <v>RUBAN SCOTCH TRANSP.550 19x33</v>
      </c>
      <c r="C311" s="49">
        <v>3</v>
      </c>
      <c r="D311" s="10">
        <f>VLOOKUP(A311,BASE!$A$4:$F$538,4,FALSE)</f>
        <v>0.82</v>
      </c>
      <c r="E311" s="42">
        <f t="shared" si="5"/>
        <v>2.46</v>
      </c>
      <c r="F311" s="11">
        <v>41676</v>
      </c>
      <c r="G311" s="49" t="s">
        <v>688</v>
      </c>
      <c r="H311" s="49" t="str">
        <f>VLOOKUP(G311,'identifiants sorties'!$A$2:$E$158,2,FALSE)</f>
        <v>Haddid</v>
      </c>
      <c r="I311" s="49" t="str">
        <f>VLOOKUP(G311,'identifiants sorties'!$A$2:$E$158,3,FALSE)</f>
        <v>Etudes-DF</v>
      </c>
      <c r="J311" s="49" t="str">
        <f>VLOOKUP(G311,'identifiants sorties'!$A$2:$E$158,4,FALSE)</f>
        <v>Fonctetudes</v>
      </c>
      <c r="K311" s="49">
        <f>VLOOKUP(G311,'identifiants sorties'!$A$2:$E$158,5,FALSE)</f>
        <v>0</v>
      </c>
    </row>
    <row r="312" spans="1:11" x14ac:dyDescent="0.25">
      <c r="A312" s="47">
        <v>122601</v>
      </c>
      <c r="B312" s="73" t="str">
        <f>IF(A312&lt;&gt;"",INDEX(BASE!$A$2:$C$1538,MATCH(A312,BASE!$A$2:$A$1538,0),2),"")</f>
        <v>DEVIDOIR ESCARGOT PREMIUM</v>
      </c>
      <c r="C312" s="49">
        <v>2</v>
      </c>
      <c r="D312" s="10">
        <f>VLOOKUP(A312,BASE!$A$4:$F$538,4,FALSE)</f>
        <v>0.35</v>
      </c>
      <c r="E312" s="42">
        <f t="shared" si="5"/>
        <v>0.7</v>
      </c>
      <c r="F312" s="11">
        <v>41676</v>
      </c>
      <c r="G312" s="49" t="s">
        <v>688</v>
      </c>
      <c r="H312" s="49" t="str">
        <f>VLOOKUP(G312,'identifiants sorties'!$A$2:$E$158,2,FALSE)</f>
        <v>Haddid</v>
      </c>
      <c r="I312" s="49" t="str">
        <f>VLOOKUP(G312,'identifiants sorties'!$A$2:$E$158,3,FALSE)</f>
        <v>Etudes-DF</v>
      </c>
      <c r="J312" s="49" t="str">
        <f>VLOOKUP(G312,'identifiants sorties'!$A$2:$E$158,4,FALSE)</f>
        <v>Fonctetudes</v>
      </c>
      <c r="K312" s="49">
        <f>VLOOKUP(G312,'identifiants sorties'!$A$2:$E$158,5,FALSE)</f>
        <v>0</v>
      </c>
    </row>
    <row r="313" spans="1:11" x14ac:dyDescent="0.25">
      <c r="A313" s="47">
        <v>311221</v>
      </c>
      <c r="B313" s="73" t="str">
        <f>IF(A313&lt;&gt;"",INDEX(BASE!$A$2:$C$1538,MATCH(A313,BASE!$A$2:$A$1538,0),2),"")</f>
        <v>CAHIER PIQURE 170x220 96P 5x5    R.14.104</v>
      </c>
      <c r="C313" s="49">
        <v>2</v>
      </c>
      <c r="D313" s="10">
        <f>VLOOKUP(A313,BASE!$A$4:$F$538,4,FALSE)</f>
        <v>0.27</v>
      </c>
      <c r="E313" s="42">
        <f t="shared" si="5"/>
        <v>0.54</v>
      </c>
      <c r="F313" s="11">
        <v>41676</v>
      </c>
      <c r="G313" s="49" t="s">
        <v>688</v>
      </c>
      <c r="H313" s="49" t="str">
        <f>VLOOKUP(G313,'identifiants sorties'!$A$2:$E$158,2,FALSE)</f>
        <v>Haddid</v>
      </c>
      <c r="I313" s="49" t="str">
        <f>VLOOKUP(G313,'identifiants sorties'!$A$2:$E$158,3,FALSE)</f>
        <v>Etudes-DF</v>
      </c>
      <c r="J313" s="49" t="str">
        <f>VLOOKUP(G313,'identifiants sorties'!$A$2:$E$158,4,FALSE)</f>
        <v>Fonctetudes</v>
      </c>
      <c r="K313" s="49">
        <f>VLOOKUP(G313,'identifiants sorties'!$A$2:$E$158,5,FALSE)</f>
        <v>0</v>
      </c>
    </row>
    <row r="314" spans="1:11" x14ac:dyDescent="0.25">
      <c r="A314" s="47">
        <v>107505</v>
      </c>
      <c r="B314" s="73" t="str">
        <f>IF(A314&lt;&gt;"",INDEX(BASE!$A$2:$C$1538,MATCH(A314,BASE!$A$2:$A$1538,0),2),"")</f>
        <v>MINI POCKET MOUSE TIPP-EX 6mm</v>
      </c>
      <c r="C314" s="49">
        <v>6</v>
      </c>
      <c r="D314" s="10">
        <f>VLOOKUP(A314,BASE!$A$4:$F$538,4,FALSE)</f>
        <v>1.1599999999999999</v>
      </c>
      <c r="E314" s="42">
        <f t="shared" si="5"/>
        <v>6.9599999999999991</v>
      </c>
      <c r="F314" s="11">
        <v>41676</v>
      </c>
      <c r="G314" s="49" t="s">
        <v>688</v>
      </c>
      <c r="H314" s="49" t="str">
        <f>VLOOKUP(G314,'identifiants sorties'!$A$2:$E$158,2,FALSE)</f>
        <v>Haddid</v>
      </c>
      <c r="I314" s="49" t="str">
        <f>VLOOKUP(G314,'identifiants sorties'!$A$2:$E$158,3,FALSE)</f>
        <v>Etudes-DF</v>
      </c>
      <c r="J314" s="49" t="str">
        <f>VLOOKUP(G314,'identifiants sorties'!$A$2:$E$158,4,FALSE)</f>
        <v>Fonctetudes</v>
      </c>
      <c r="K314" s="49">
        <f>VLOOKUP(G314,'identifiants sorties'!$A$2:$E$158,5,FALSE)</f>
        <v>0</v>
      </c>
    </row>
    <row r="315" spans="1:11" x14ac:dyDescent="0.25">
      <c r="A315" s="47">
        <v>118242</v>
      </c>
      <c r="B315" s="73" t="str">
        <f>IF(A315&lt;&gt;"",INDEX(BASE!$A$2:$C$1538,MATCH(A315,BASE!$A$2:$A$1538,0),2),"")</f>
        <v>FEUTRE STYLIST 188 P.M ROUGE</v>
      </c>
      <c r="C315" s="49">
        <v>2</v>
      </c>
      <c r="D315" s="10">
        <f>VLOOKUP(A315,BASE!$A$4:$F$538,4,FALSE)</f>
        <v>0.65</v>
      </c>
      <c r="E315" s="42">
        <f t="shared" si="5"/>
        <v>1.3</v>
      </c>
      <c r="F315" s="11">
        <v>41676</v>
      </c>
      <c r="G315" s="49" t="s">
        <v>688</v>
      </c>
      <c r="H315" s="49" t="str">
        <f>VLOOKUP(G315,'identifiants sorties'!$A$2:$E$158,2,FALSE)</f>
        <v>Haddid</v>
      </c>
      <c r="I315" s="49" t="str">
        <f>VLOOKUP(G315,'identifiants sorties'!$A$2:$E$158,3,FALSE)</f>
        <v>Etudes-DF</v>
      </c>
      <c r="J315" s="49" t="str">
        <f>VLOOKUP(G315,'identifiants sorties'!$A$2:$E$158,4,FALSE)</f>
        <v>Fonctetudes</v>
      </c>
      <c r="K315" s="49">
        <f>VLOOKUP(G315,'identifiants sorties'!$A$2:$E$158,5,FALSE)</f>
        <v>0</v>
      </c>
    </row>
    <row r="316" spans="1:11" x14ac:dyDescent="0.25">
      <c r="A316" s="47">
        <v>534207</v>
      </c>
      <c r="B316" s="73" t="str">
        <f>IF(A316&lt;&gt;"",INDEX(BASE!$A$2:$C$1538,MATCH(A316,BASE!$A$2:$A$1538,0),2),"")</f>
        <v>FEUTRE PERMANENT 318 NOIR PTE    FINE</v>
      </c>
      <c r="C316" s="49">
        <v>1</v>
      </c>
      <c r="D316" s="10">
        <f>VLOOKUP(A316,BASE!$A$4:$F$538,4,FALSE)</f>
        <v>0.91</v>
      </c>
      <c r="E316" s="42">
        <f t="shared" si="5"/>
        <v>0.91</v>
      </c>
      <c r="F316" s="11">
        <v>41676</v>
      </c>
      <c r="G316" s="49" t="s">
        <v>688</v>
      </c>
      <c r="H316" s="49" t="str">
        <f>VLOOKUP(G316,'identifiants sorties'!$A$2:$E$158,2,FALSE)</f>
        <v>Haddid</v>
      </c>
      <c r="I316" s="49" t="str">
        <f>VLOOKUP(G316,'identifiants sorties'!$A$2:$E$158,3,FALSE)</f>
        <v>Etudes-DF</v>
      </c>
      <c r="J316" s="49" t="str">
        <f>VLOOKUP(G316,'identifiants sorties'!$A$2:$E$158,4,FALSE)</f>
        <v>Fonctetudes</v>
      </c>
      <c r="K316" s="49">
        <f>VLOOKUP(G316,'identifiants sorties'!$A$2:$E$158,5,FALSE)</f>
        <v>0</v>
      </c>
    </row>
    <row r="317" spans="1:11" x14ac:dyDescent="0.25">
      <c r="A317" s="47">
        <v>111101</v>
      </c>
      <c r="B317" s="73" t="str">
        <f>IF(A317&lt;&gt;"",INDEX(BASE!$A$2:$C$1538,MATCH(A317,BASE!$A$2:$A$1538,0),2),"")</f>
        <v>BIC CRISTAL P.M. BLEU</v>
      </c>
      <c r="C317" s="49">
        <v>3</v>
      </c>
      <c r="D317" s="10">
        <f>VLOOKUP(A317,BASE!$A$4:$F$538,4,FALSE)</f>
        <v>0.15</v>
      </c>
      <c r="E317" s="42">
        <f t="shared" si="5"/>
        <v>0.44999999999999996</v>
      </c>
      <c r="F317" s="11">
        <v>41676</v>
      </c>
      <c r="G317" s="49" t="s">
        <v>688</v>
      </c>
      <c r="H317" s="49" t="str">
        <f>VLOOKUP(G317,'identifiants sorties'!$A$2:$E$158,2,FALSE)</f>
        <v>Haddid</v>
      </c>
      <c r="I317" s="49" t="str">
        <f>VLOOKUP(G317,'identifiants sorties'!$A$2:$E$158,3,FALSE)</f>
        <v>Etudes-DF</v>
      </c>
      <c r="J317" s="49" t="str">
        <f>VLOOKUP(G317,'identifiants sorties'!$A$2:$E$158,4,FALSE)</f>
        <v>Fonctetudes</v>
      </c>
      <c r="K317" s="49">
        <f>VLOOKUP(G317,'identifiants sorties'!$A$2:$E$158,5,FALSE)</f>
        <v>0</v>
      </c>
    </row>
    <row r="318" spans="1:11" x14ac:dyDescent="0.25">
      <c r="A318" s="47">
        <v>111102</v>
      </c>
      <c r="B318" s="73" t="str">
        <f>IF(A318&lt;&gt;"",INDEX(BASE!$A$2:$C$1538,MATCH(A318,BASE!$A$2:$A$1538,0),2),"")</f>
        <v>BIC CRISTAL P.M. NOIR</v>
      </c>
      <c r="C318" s="49">
        <v>1</v>
      </c>
      <c r="D318" s="10">
        <f>VLOOKUP(A318,BASE!$A$4:$F$538,4,FALSE)</f>
        <v>0.15</v>
      </c>
      <c r="E318" s="42">
        <f t="shared" si="5"/>
        <v>0.15</v>
      </c>
      <c r="F318" s="11">
        <v>41676</v>
      </c>
      <c r="G318" s="49" t="s">
        <v>688</v>
      </c>
      <c r="H318" s="49" t="str">
        <f>VLOOKUP(G318,'identifiants sorties'!$A$2:$E$158,2,FALSE)</f>
        <v>Haddid</v>
      </c>
      <c r="I318" s="49" t="str">
        <f>VLOOKUP(G318,'identifiants sorties'!$A$2:$E$158,3,FALSE)</f>
        <v>Etudes-DF</v>
      </c>
      <c r="J318" s="49" t="str">
        <f>VLOOKUP(G318,'identifiants sorties'!$A$2:$E$158,4,FALSE)</f>
        <v>Fonctetudes</v>
      </c>
      <c r="K318" s="49">
        <f>VLOOKUP(G318,'identifiants sorties'!$A$2:$E$158,5,FALSE)</f>
        <v>0</v>
      </c>
    </row>
    <row r="319" spans="1:11" x14ac:dyDescent="0.25">
      <c r="A319" s="47">
        <v>111103</v>
      </c>
      <c r="B319" s="73" t="str">
        <f>IF(A319&lt;&gt;"",INDEX(BASE!$A$2:$C$1538,MATCH(A319,BASE!$A$2:$A$1538,0),2),"")</f>
        <v>BIC CRISTAL P.M. ROUGE</v>
      </c>
      <c r="C319" s="49">
        <v>1</v>
      </c>
      <c r="D319" s="10">
        <f>VLOOKUP(A319,BASE!$A$4:$F$538,4,FALSE)</f>
        <v>0.15</v>
      </c>
      <c r="E319" s="42">
        <f t="shared" si="5"/>
        <v>0.15</v>
      </c>
      <c r="F319" s="11">
        <v>41676</v>
      </c>
      <c r="G319" s="49" t="s">
        <v>688</v>
      </c>
      <c r="H319" s="49" t="str">
        <f>VLOOKUP(G319,'identifiants sorties'!$A$2:$E$158,2,FALSE)</f>
        <v>Haddid</v>
      </c>
      <c r="I319" s="49" t="str">
        <f>VLOOKUP(G319,'identifiants sorties'!$A$2:$E$158,3,FALSE)</f>
        <v>Etudes-DF</v>
      </c>
      <c r="J319" s="49" t="str">
        <f>VLOOKUP(G319,'identifiants sorties'!$A$2:$E$158,4,FALSE)</f>
        <v>Fonctetudes</v>
      </c>
      <c r="K319" s="49">
        <f>VLOOKUP(G319,'identifiants sorties'!$A$2:$E$158,5,FALSE)</f>
        <v>0</v>
      </c>
    </row>
    <row r="320" spans="1:11" x14ac:dyDescent="0.25">
      <c r="A320" s="47">
        <v>208561</v>
      </c>
      <c r="B320" s="73" t="str">
        <f>IF(A320&lt;&gt;"",INDEX(BASE!$A$2:$C$1538,MATCH(A320,BASE!$A$2:$A$1538,0),2),"")</f>
        <v>CLASSEUR POLYPRO 4 ANN.30mm BLEU DUR</v>
      </c>
      <c r="C320" s="49">
        <v>1</v>
      </c>
      <c r="D320" s="10">
        <f>VLOOKUP(A320,BASE!$A$4:$F$538,4,FALSE)</f>
        <v>0.78</v>
      </c>
      <c r="E320" s="42">
        <f t="shared" si="5"/>
        <v>0.78</v>
      </c>
      <c r="F320" s="11">
        <v>41676</v>
      </c>
      <c r="G320" s="49" t="s">
        <v>341</v>
      </c>
      <c r="H320" s="49" t="str">
        <f>VLOOKUP(G320,'identifiants sorties'!$A$2:$E$158,2,FALSE)</f>
        <v>Daubercies</v>
      </c>
      <c r="I320" s="49" t="str">
        <f>VLOOKUP(G320,'identifiants sorties'!$A$2:$E$158,3,FALSE)</f>
        <v>Systinfo-DF</v>
      </c>
      <c r="J320" s="49" t="str">
        <f>VLOOKUP(G320,'identifiants sorties'!$A$2:$E$158,4,FALSE)</f>
        <v>Fonctinfo</v>
      </c>
      <c r="K320" s="49">
        <f>VLOOKUP(G320,'identifiants sorties'!$A$2:$E$158,5,FALSE)</f>
        <v>0</v>
      </c>
    </row>
    <row r="321" spans="1:11" x14ac:dyDescent="0.25">
      <c r="A321" s="47">
        <v>200253</v>
      </c>
      <c r="B321" s="73" t="str">
        <f>IF(A321&lt;&gt;"",INDEX(BASE!$A$2:$C$1538,MATCH(A321,BASE!$A$2:$A$1538,0),2),"")</f>
        <v>BTE 100 POCH.PLAST.PERF.LISSE    9/100è A4 11 TROUS</v>
      </c>
      <c r="C321" s="49">
        <v>100</v>
      </c>
      <c r="D321" s="10">
        <f>VLOOKUP(A321,BASE!$A$4:$F$538,4,FALSE)</f>
        <v>5.2999999999999999E-2</v>
      </c>
      <c r="E321" s="42">
        <f t="shared" si="5"/>
        <v>5.3</v>
      </c>
      <c r="F321" s="11">
        <v>41676</v>
      </c>
      <c r="G321" s="49" t="s">
        <v>341</v>
      </c>
      <c r="H321" s="49" t="str">
        <f>VLOOKUP(G321,'identifiants sorties'!$A$2:$E$158,2,FALSE)</f>
        <v>Daubercies</v>
      </c>
      <c r="I321" s="49" t="str">
        <f>VLOOKUP(G321,'identifiants sorties'!$A$2:$E$158,3,FALSE)</f>
        <v>Systinfo-DF</v>
      </c>
      <c r="J321" s="49" t="str">
        <f>VLOOKUP(G321,'identifiants sorties'!$A$2:$E$158,4,FALSE)</f>
        <v>Fonctinfo</v>
      </c>
      <c r="K321" s="49">
        <f>VLOOKUP(G321,'identifiants sorties'!$A$2:$E$158,5,FALSE)</f>
        <v>0</v>
      </c>
    </row>
    <row r="322" spans="1:11" x14ac:dyDescent="0.25">
      <c r="A322" s="47">
        <v>207223</v>
      </c>
      <c r="B322" s="73" t="str">
        <f>IF(A322&lt;&gt;"",INDEX(BASE!$A$2:$C$1538,MATCH(A322,BASE!$A$2:$A$1538,0),2),"")</f>
        <v>JEU 12 INTERC.CARTE FORTE A4+    FORMAT POCH. (245x300)</v>
      </c>
      <c r="C322" s="49">
        <v>1</v>
      </c>
      <c r="D322" s="10">
        <f>VLOOKUP(A322,BASE!$A$4:$F$538,4,FALSE)</f>
        <v>0.44</v>
      </c>
      <c r="E322" s="42">
        <f t="shared" si="5"/>
        <v>0.44</v>
      </c>
      <c r="F322" s="11">
        <v>41676</v>
      </c>
      <c r="G322" s="49" t="s">
        <v>341</v>
      </c>
      <c r="H322" s="49" t="str">
        <f>VLOOKUP(G322,'identifiants sorties'!$A$2:$E$158,2,FALSE)</f>
        <v>Daubercies</v>
      </c>
      <c r="I322" s="49" t="str">
        <f>VLOOKUP(G322,'identifiants sorties'!$A$2:$E$158,3,FALSE)</f>
        <v>Systinfo-DF</v>
      </c>
      <c r="J322" s="49" t="str">
        <f>VLOOKUP(G322,'identifiants sorties'!$A$2:$E$158,4,FALSE)</f>
        <v>Fonctinfo</v>
      </c>
      <c r="K322" s="49">
        <f>VLOOKUP(G322,'identifiants sorties'!$A$2:$E$158,5,FALSE)</f>
        <v>0</v>
      </c>
    </row>
    <row r="323" spans="1:11" x14ac:dyDescent="0.25">
      <c r="A323" s="47">
        <v>200253</v>
      </c>
      <c r="B323" s="73" t="str">
        <f>IF(A323&lt;&gt;"",INDEX(BASE!$A$2:$C$1538,MATCH(A323,BASE!$A$2:$A$1538,0),2),"")</f>
        <v>BTE 100 POCH.PLAST.PERF.LISSE    9/100è A4 11 TROUS</v>
      </c>
      <c r="C323" s="49">
        <v>200</v>
      </c>
      <c r="D323" s="10">
        <f>VLOOKUP(A323,BASE!$A$4:$F$538,4,FALSE)</f>
        <v>5.2999999999999999E-2</v>
      </c>
      <c r="E323" s="42">
        <f t="shared" si="5"/>
        <v>10.6</v>
      </c>
      <c r="F323" s="11">
        <v>41676</v>
      </c>
      <c r="G323" s="49" t="s">
        <v>469</v>
      </c>
      <c r="H323" s="49" t="str">
        <f>VLOOKUP(G323,'identifiants sorties'!$A$2:$E$158,2,FALSE)</f>
        <v>Pinto</v>
      </c>
      <c r="I323" s="49" t="str">
        <f>VLOOKUP(G323,'identifiants sorties'!$A$2:$E$158,3,FALSE)</f>
        <v>Servgene</v>
      </c>
      <c r="J323" s="49" t="str">
        <f>VLOOKUP(G323,'identifiants sorties'!$A$2:$E$158,4,FALSE)</f>
        <v>Servfin</v>
      </c>
      <c r="K323" s="49">
        <f>VLOOKUP(G323,'identifiants sorties'!$A$2:$E$158,5,FALSE)</f>
        <v>0</v>
      </c>
    </row>
    <row r="324" spans="1:11" x14ac:dyDescent="0.25">
      <c r="A324" s="47">
        <v>213440</v>
      </c>
      <c r="B324" s="73" t="str">
        <f>IF(A324&lt;&gt;"",INDEX(BASE!$A$2:$C$1538,MATCH(A324,BASE!$A$2:$A$1538,0),2),"")</f>
        <v>PROTEGE-DOCUMENT  80VUES NOIR</v>
      </c>
      <c r="C324" s="49">
        <v>1</v>
      </c>
      <c r="D324" s="10">
        <f>VLOOKUP(A324,BASE!$A$4:$F$538,4,FALSE)</f>
        <v>9.94</v>
      </c>
      <c r="E324" s="42">
        <f t="shared" si="5"/>
        <v>9.94</v>
      </c>
      <c r="F324" s="11">
        <v>41676</v>
      </c>
      <c r="G324" s="49" t="s">
        <v>469</v>
      </c>
      <c r="H324" s="49" t="str">
        <f>VLOOKUP(G324,'identifiants sorties'!$A$2:$E$158,2,FALSE)</f>
        <v>Pinto</v>
      </c>
      <c r="I324" s="49" t="str">
        <f>VLOOKUP(G324,'identifiants sorties'!$A$2:$E$158,3,FALSE)</f>
        <v>Servgene</v>
      </c>
      <c r="J324" s="49" t="str">
        <f>VLOOKUP(G324,'identifiants sorties'!$A$2:$E$158,4,FALSE)</f>
        <v>Servfin</v>
      </c>
      <c r="K324" s="49">
        <f>VLOOKUP(G324,'identifiants sorties'!$A$2:$E$158,5,FALSE)</f>
        <v>0</v>
      </c>
    </row>
    <row r="325" spans="1:11" x14ac:dyDescent="0.25">
      <c r="A325" s="47">
        <v>111103</v>
      </c>
      <c r="B325" s="73" t="str">
        <f>IF(A325&lt;&gt;"",INDEX(BASE!$A$2:$C$1538,MATCH(A325,BASE!$A$2:$A$1538,0),2),"")</f>
        <v>BIC CRISTAL P.M. ROUGE</v>
      </c>
      <c r="C325" s="49">
        <v>1</v>
      </c>
      <c r="D325" s="10">
        <f>VLOOKUP(A325,BASE!$A$4:$F$538,4,FALSE)</f>
        <v>0.15</v>
      </c>
      <c r="E325" s="42">
        <f t="shared" si="5"/>
        <v>0.15</v>
      </c>
      <c r="F325" s="11">
        <v>41677</v>
      </c>
      <c r="G325" s="49" t="s">
        <v>389</v>
      </c>
      <c r="H325" s="49" t="str">
        <f>VLOOKUP(G325,'identifiants sorties'!$A$2:$E$158,2,FALSE)</f>
        <v>Foncez</v>
      </c>
      <c r="I325" s="49" t="str">
        <f>VLOOKUP(G325,'identifiants sorties'!$A$2:$E$158,3,FALSE)</f>
        <v>Deptecl</v>
      </c>
      <c r="J325" s="49" t="str">
        <f>VLOOKUP(G325,'identifiants sorties'!$A$2:$E$158,4,FALSE)</f>
        <v>Sc/Matiére</v>
      </c>
      <c r="K325" s="49" t="str">
        <f>VLOOKUP(G325,'identifiants sorties'!$A$2:$E$158,5,FALSE)</f>
        <v>Chimie</v>
      </c>
    </row>
    <row r="326" spans="1:11" x14ac:dyDescent="0.25">
      <c r="A326" s="47">
        <v>207223</v>
      </c>
      <c r="B326" s="73" t="str">
        <f>IF(A326&lt;&gt;"",INDEX(BASE!$A$2:$C$1538,MATCH(A326,BASE!$A$2:$A$1538,0),2),"")</f>
        <v>JEU 12 INTERC.CARTE FORTE A4+    FORMAT POCH. (245x300)</v>
      </c>
      <c r="C326" s="49">
        <v>1</v>
      </c>
      <c r="D326" s="10">
        <f>VLOOKUP(A326,BASE!$A$4:$F$538,4,FALSE)</f>
        <v>0.44</v>
      </c>
      <c r="E326" s="42">
        <f t="shared" si="5"/>
        <v>0.44</v>
      </c>
      <c r="F326" s="11">
        <v>41677</v>
      </c>
      <c r="G326" s="49" t="s">
        <v>389</v>
      </c>
      <c r="H326" s="49" t="str">
        <f>VLOOKUP(G326,'identifiants sorties'!$A$2:$E$158,2,FALSE)</f>
        <v>Foncez</v>
      </c>
      <c r="I326" s="49" t="str">
        <f>VLOOKUP(G326,'identifiants sorties'!$A$2:$E$158,3,FALSE)</f>
        <v>Deptecl</v>
      </c>
      <c r="J326" s="49" t="str">
        <f>VLOOKUP(G326,'identifiants sorties'!$A$2:$E$158,4,FALSE)</f>
        <v>Sc/Matiére</v>
      </c>
      <c r="K326" s="49" t="str">
        <f>VLOOKUP(G326,'identifiants sorties'!$A$2:$E$158,5,FALSE)</f>
        <v>Chimie</v>
      </c>
    </row>
    <row r="327" spans="1:11" x14ac:dyDescent="0.25">
      <c r="A327" s="47">
        <v>202233</v>
      </c>
      <c r="B327" s="73" t="str">
        <f>IF(A327&lt;&gt;"",INDEX(BASE!$A$2:$C$1538,MATCH(A327,BASE!$A$2:$A$1538,0),2),"")</f>
        <v>CHEM.3RAB.+ELAST.+ETIQ. MAUVE C.L. 5/10</v>
      </c>
      <c r="C327" s="49">
        <v>2</v>
      </c>
      <c r="D327" s="10">
        <f>VLOOKUP(A327,BASE!$A$4:$F$538,4,FALSE)</f>
        <v>0.88</v>
      </c>
      <c r="E327" s="42">
        <f t="shared" si="5"/>
        <v>1.76</v>
      </c>
      <c r="F327" s="11">
        <v>41680</v>
      </c>
      <c r="G327" s="49" t="s">
        <v>360</v>
      </c>
      <c r="H327" s="49" t="str">
        <f>VLOOKUP(G327,'identifiants sorties'!$A$2:$E$158,2,FALSE)</f>
        <v xml:space="preserve">Desseyn </v>
      </c>
      <c r="I327" s="49" t="str">
        <f>VLOOKUP(G327,'identifiants sorties'!$A$2:$E$158,3,FALSE)</f>
        <v>Deptecl</v>
      </c>
      <c r="J327" s="49" t="str">
        <f>VLOOKUP(G327,'identifiants sorties'!$A$2:$E$158,4,FALSE)</f>
        <v>Méca</v>
      </c>
      <c r="K327" s="49" t="str">
        <f>VLOOKUP(G327,'identifiants sorties'!$A$2:$E$158,5,FALSE)</f>
        <v>Génie-Civil</v>
      </c>
    </row>
    <row r="328" spans="1:11" x14ac:dyDescent="0.25">
      <c r="A328" s="47">
        <v>202248</v>
      </c>
      <c r="B328" s="73" t="str">
        <f>IF(A328&lt;&gt;"",INDEX(BASE!$A$2:$C$1538,MATCH(A328,BASE!$A$2:$A$1538,0),2),"")</f>
        <v>CHEM.3 RAB.+ELAST.+ETIQ.ORANGE   C.L. 5/10</v>
      </c>
      <c r="C328" s="49">
        <v>2</v>
      </c>
      <c r="D328" s="10">
        <f>VLOOKUP(A328,BASE!$A$4:$F$538,4,FALSE)</f>
        <v>0.88</v>
      </c>
      <c r="E328" s="42">
        <f t="shared" si="5"/>
        <v>1.76</v>
      </c>
      <c r="F328" s="11">
        <v>41680</v>
      </c>
      <c r="G328" s="49" t="s">
        <v>360</v>
      </c>
      <c r="H328" s="49" t="str">
        <f>VLOOKUP(G328,'identifiants sorties'!$A$2:$E$158,2,FALSE)</f>
        <v xml:space="preserve">Desseyn </v>
      </c>
      <c r="I328" s="49" t="str">
        <f>VLOOKUP(G328,'identifiants sorties'!$A$2:$E$158,3,FALSE)</f>
        <v>Deptecl</v>
      </c>
      <c r="J328" s="49" t="str">
        <f>VLOOKUP(G328,'identifiants sorties'!$A$2:$E$158,4,FALSE)</f>
        <v>Méca</v>
      </c>
      <c r="K328" s="49" t="str">
        <f>VLOOKUP(G328,'identifiants sorties'!$A$2:$E$158,5,FALSE)</f>
        <v>Génie-Civil</v>
      </c>
    </row>
    <row r="329" spans="1:11" x14ac:dyDescent="0.25">
      <c r="A329" s="47">
        <v>202235</v>
      </c>
      <c r="B329" s="73" t="str">
        <f>IF(A329&lt;&gt;"",INDEX(BASE!$A$2:$C$1538,MATCH(A329,BASE!$A$2:$A$1538,0),2),"")</f>
        <v>CHEM.3 RAB.+ELAST.+ETIQ. ROUGE   C.L. 5/10</v>
      </c>
      <c r="C329" s="49">
        <v>2</v>
      </c>
      <c r="D329" s="10">
        <f>VLOOKUP(A329,BASE!$A$4:$F$538,4,FALSE)</f>
        <v>0.88</v>
      </c>
      <c r="E329" s="42">
        <f t="shared" si="5"/>
        <v>1.76</v>
      </c>
      <c r="F329" s="11">
        <v>41680</v>
      </c>
      <c r="G329" s="49" t="s">
        <v>360</v>
      </c>
      <c r="H329" s="49" t="str">
        <f>VLOOKUP(G329,'identifiants sorties'!$A$2:$E$158,2,FALSE)</f>
        <v xml:space="preserve">Desseyn </v>
      </c>
      <c r="I329" s="49" t="str">
        <f>VLOOKUP(G329,'identifiants sorties'!$A$2:$E$158,3,FALSE)</f>
        <v>Deptecl</v>
      </c>
      <c r="J329" s="49" t="str">
        <f>VLOOKUP(G329,'identifiants sorties'!$A$2:$E$158,4,FALSE)</f>
        <v>Méca</v>
      </c>
      <c r="K329" s="49" t="str">
        <f>VLOOKUP(G329,'identifiants sorties'!$A$2:$E$158,5,FALSE)</f>
        <v>Génie-Civil</v>
      </c>
    </row>
    <row r="330" spans="1:11" x14ac:dyDescent="0.25">
      <c r="A330" s="47">
        <v>202239</v>
      </c>
      <c r="B330" s="73" t="str">
        <f>IF(A330&lt;&gt;"",INDEX(BASE!$A$2:$C$1538,MATCH(A330,BASE!$A$2:$A$1538,0),2),"")</f>
        <v>CHEM.3 RAB.+ELAST.+ETIQ.GRIS     C.L. 5/10</v>
      </c>
      <c r="C330" s="49">
        <v>2</v>
      </c>
      <c r="D330" s="10">
        <f>VLOOKUP(A330,BASE!$A$4:$F$538,4,FALSE)</f>
        <v>0.88</v>
      </c>
      <c r="E330" s="42">
        <f t="shared" si="5"/>
        <v>1.76</v>
      </c>
      <c r="F330" s="11">
        <v>41680</v>
      </c>
      <c r="G330" s="49" t="s">
        <v>360</v>
      </c>
      <c r="H330" s="49" t="str">
        <f>VLOOKUP(G330,'identifiants sorties'!$A$2:$E$158,2,FALSE)</f>
        <v xml:space="preserve">Desseyn </v>
      </c>
      <c r="I330" s="49" t="str">
        <f>VLOOKUP(G330,'identifiants sorties'!$A$2:$E$158,3,FALSE)</f>
        <v>Deptecl</v>
      </c>
      <c r="J330" s="49" t="str">
        <f>VLOOKUP(G330,'identifiants sorties'!$A$2:$E$158,4,FALSE)</f>
        <v>Méca</v>
      </c>
      <c r="K330" s="49" t="str">
        <f>VLOOKUP(G330,'identifiants sorties'!$A$2:$E$158,5,FALSE)</f>
        <v>Génie-Civil</v>
      </c>
    </row>
    <row r="331" spans="1:11" x14ac:dyDescent="0.25">
      <c r="A331" s="47">
        <v>202230</v>
      </c>
      <c r="B331" s="73" t="str">
        <f>IF(A331&lt;&gt;"",INDEX(BASE!$A$2:$C$1538,MATCH(A331,BASE!$A$2:$A$1538,0),2),"")</f>
        <v>CHEM.3 RABATS ELAST.EUROFOLIO    BLEU A4 C.L.</v>
      </c>
      <c r="C331" s="49">
        <v>2</v>
      </c>
      <c r="D331" s="10">
        <f>VLOOKUP(A331,BASE!$A$4:$F$538,4,FALSE)</f>
        <v>0.88</v>
      </c>
      <c r="E331" s="42">
        <f t="shared" si="5"/>
        <v>1.76</v>
      </c>
      <c r="F331" s="11">
        <v>41680</v>
      </c>
      <c r="G331" s="49" t="s">
        <v>360</v>
      </c>
      <c r="H331" s="49" t="str">
        <f>VLOOKUP(G331,'identifiants sorties'!$A$2:$E$158,2,FALSE)</f>
        <v xml:space="preserve">Desseyn </v>
      </c>
      <c r="I331" s="49" t="str">
        <f>VLOOKUP(G331,'identifiants sorties'!$A$2:$E$158,3,FALSE)</f>
        <v>Deptecl</v>
      </c>
      <c r="J331" s="49" t="str">
        <f>VLOOKUP(G331,'identifiants sorties'!$A$2:$E$158,4,FALSE)</f>
        <v>Méca</v>
      </c>
      <c r="K331" s="49" t="str">
        <f>VLOOKUP(G331,'identifiants sorties'!$A$2:$E$158,5,FALSE)</f>
        <v>Génie-Civil</v>
      </c>
    </row>
    <row r="332" spans="1:11" x14ac:dyDescent="0.25">
      <c r="A332" s="47">
        <v>202231</v>
      </c>
      <c r="B332" s="73" t="str">
        <f>IF(A332&lt;&gt;"",INDEX(BASE!$A$2:$C$1538,MATCH(A332,BASE!$A$2:$A$1538,0),2),"")</f>
        <v>CHEM.3 RAB.+ELAST.+ETIQ.VERT     C.L. 5/10</v>
      </c>
      <c r="C332" s="49">
        <v>2</v>
      </c>
      <c r="D332" s="10">
        <f>VLOOKUP(A332,BASE!$A$4:$F$538,4,FALSE)</f>
        <v>0.88</v>
      </c>
      <c r="E332" s="42">
        <f t="shared" si="5"/>
        <v>1.76</v>
      </c>
      <c r="F332" s="11">
        <v>41680</v>
      </c>
      <c r="G332" s="49" t="s">
        <v>360</v>
      </c>
      <c r="H332" s="49" t="str">
        <f>VLOOKUP(G332,'identifiants sorties'!$A$2:$E$158,2,FALSE)</f>
        <v xml:space="preserve">Desseyn </v>
      </c>
      <c r="I332" s="49" t="str">
        <f>VLOOKUP(G332,'identifiants sorties'!$A$2:$E$158,3,FALSE)</f>
        <v>Deptecl</v>
      </c>
      <c r="J332" s="49" t="str">
        <f>VLOOKUP(G332,'identifiants sorties'!$A$2:$E$158,4,FALSE)</f>
        <v>Méca</v>
      </c>
      <c r="K332" s="49" t="str">
        <f>VLOOKUP(G332,'identifiants sorties'!$A$2:$E$158,5,FALSE)</f>
        <v>Génie-Civil</v>
      </c>
    </row>
    <row r="333" spans="1:11" x14ac:dyDescent="0.25">
      <c r="A333" s="47">
        <v>202232</v>
      </c>
      <c r="B333" s="73" t="str">
        <f>IF(A333&lt;&gt;"",INDEX(BASE!$A$2:$C$1538,MATCH(A333,BASE!$A$2:$A$1538,0),2),"")</f>
        <v>CHEM.RAB.+ELAST.+ETIQ JAUNE</v>
      </c>
      <c r="C333" s="49">
        <v>2</v>
      </c>
      <c r="D333" s="10">
        <f>VLOOKUP(A333,BASE!$A$4:$F$538,4,FALSE)</f>
        <v>0.88</v>
      </c>
      <c r="E333" s="42">
        <f t="shared" si="5"/>
        <v>1.76</v>
      </c>
      <c r="F333" s="11">
        <v>41680</v>
      </c>
      <c r="G333" s="49" t="s">
        <v>360</v>
      </c>
      <c r="H333" s="49" t="str">
        <f>VLOOKUP(G333,'identifiants sorties'!$A$2:$E$158,2,FALSE)</f>
        <v xml:space="preserve">Desseyn </v>
      </c>
      <c r="I333" s="49" t="str">
        <f>VLOOKUP(G333,'identifiants sorties'!$A$2:$E$158,3,FALSE)</f>
        <v>Deptecl</v>
      </c>
      <c r="J333" s="49" t="str">
        <f>VLOOKUP(G333,'identifiants sorties'!$A$2:$E$158,4,FALSE)</f>
        <v>Méca</v>
      </c>
      <c r="K333" s="49" t="str">
        <f>VLOOKUP(G333,'identifiants sorties'!$A$2:$E$158,5,FALSE)</f>
        <v>Génie-Civil</v>
      </c>
    </row>
    <row r="334" spans="1:11" x14ac:dyDescent="0.25">
      <c r="A334" s="47">
        <v>105221</v>
      </c>
      <c r="B334" s="73" t="str">
        <f>IF(A334&lt;&gt;"",INDEX(BASE!$A$2:$C$1538,MATCH(A334,BASE!$A$2:$A$1538,0),2),"")</f>
        <v>ETUI 10 LAMES CUTTER  9mm</v>
      </c>
      <c r="C334" s="49">
        <v>2</v>
      </c>
      <c r="D334" s="10">
        <f>VLOOKUP(A334,BASE!$A$4:$F$538,4,FALSE)</f>
        <v>0.7</v>
      </c>
      <c r="E334" s="42">
        <f t="shared" si="5"/>
        <v>1.4</v>
      </c>
      <c r="F334" s="11">
        <v>41680</v>
      </c>
      <c r="G334" s="49" t="s">
        <v>360</v>
      </c>
      <c r="H334" s="49" t="str">
        <f>VLOOKUP(G334,'identifiants sorties'!$A$2:$E$158,2,FALSE)</f>
        <v xml:space="preserve">Desseyn </v>
      </c>
      <c r="I334" s="49" t="str">
        <f>VLOOKUP(G334,'identifiants sorties'!$A$2:$E$158,3,FALSE)</f>
        <v>Deptecl</v>
      </c>
      <c r="J334" s="49" t="str">
        <f>VLOOKUP(G334,'identifiants sorties'!$A$2:$E$158,4,FALSE)</f>
        <v>Méca</v>
      </c>
      <c r="K334" s="49" t="str">
        <f>VLOOKUP(G334,'identifiants sorties'!$A$2:$E$158,5,FALSE)</f>
        <v>Génie-Civil</v>
      </c>
    </row>
    <row r="335" spans="1:11" x14ac:dyDescent="0.25">
      <c r="A335" s="47">
        <v>125703</v>
      </c>
      <c r="B335" s="73" t="str">
        <f>IF(A335&lt;&gt;"",INDEX(BASE!$A$2:$C$1538,MATCH(A335,BASE!$A$2:$A$1538,0),2),"")</f>
        <v>ETIQUETTE ADRESSE</v>
      </c>
      <c r="C335" s="49">
        <v>1</v>
      </c>
      <c r="D335" s="10">
        <f>VLOOKUP(A335,BASE!$A$4:$F$538,4,FALSE)</f>
        <v>49.66</v>
      </c>
      <c r="E335" s="42">
        <f t="shared" si="5"/>
        <v>49.66</v>
      </c>
      <c r="F335" s="11">
        <v>41680</v>
      </c>
      <c r="G335" s="49" t="s">
        <v>360</v>
      </c>
      <c r="H335" s="49" t="str">
        <f>VLOOKUP(G335,'identifiants sorties'!$A$2:$E$158,2,FALSE)</f>
        <v xml:space="preserve">Desseyn </v>
      </c>
      <c r="I335" s="49" t="str">
        <f>VLOOKUP(G335,'identifiants sorties'!$A$2:$E$158,3,FALSE)</f>
        <v>Deptecl</v>
      </c>
      <c r="J335" s="49" t="str">
        <f>VLOOKUP(G335,'identifiants sorties'!$A$2:$E$158,4,FALSE)</f>
        <v>Méca</v>
      </c>
      <c r="K335" s="49" t="str">
        <f>VLOOKUP(G335,'identifiants sorties'!$A$2:$E$158,5,FALSE)</f>
        <v>Génie-Civil</v>
      </c>
    </row>
    <row r="336" spans="1:11" x14ac:dyDescent="0.25">
      <c r="A336" s="47">
        <v>533382</v>
      </c>
      <c r="B336" s="73" t="str">
        <f>IF(A336&lt;&gt;"",INDEX(BASE!$A$2:$C$1538,MATCH(A336,BASE!$A$2:$A$1538,0),2),"")</f>
        <v>BTE 50 TRANSP.P/IMP.JET ENCRE    A4 100µ</v>
      </c>
      <c r="C336" s="49">
        <v>1</v>
      </c>
      <c r="D336" s="10">
        <f>VLOOKUP(A336,BASE!$A$4:$F$538,4,FALSE)</f>
        <v>14</v>
      </c>
      <c r="E336" s="42">
        <f t="shared" si="5"/>
        <v>14</v>
      </c>
      <c r="F336" s="11">
        <v>41680</v>
      </c>
      <c r="G336" s="49" t="s">
        <v>360</v>
      </c>
      <c r="H336" s="49" t="str">
        <f>VLOOKUP(G336,'identifiants sorties'!$A$2:$E$158,2,FALSE)</f>
        <v xml:space="preserve">Desseyn </v>
      </c>
      <c r="I336" s="49" t="str">
        <f>VLOOKUP(G336,'identifiants sorties'!$A$2:$E$158,3,FALSE)</f>
        <v>Deptecl</v>
      </c>
      <c r="J336" s="49" t="str">
        <f>VLOOKUP(G336,'identifiants sorties'!$A$2:$E$158,4,FALSE)</f>
        <v>Méca</v>
      </c>
      <c r="K336" s="49" t="str">
        <f>VLOOKUP(G336,'identifiants sorties'!$A$2:$E$158,5,FALSE)</f>
        <v>Génie-Civil</v>
      </c>
    </row>
    <row r="337" spans="1:11" x14ac:dyDescent="0.25">
      <c r="A337" s="47">
        <v>207223</v>
      </c>
      <c r="B337" s="73" t="str">
        <f>IF(A337&lt;&gt;"",INDEX(BASE!$A$2:$C$1538,MATCH(A337,BASE!$A$2:$A$1538,0),2),"")</f>
        <v>JEU 12 INTERC.CARTE FORTE A4+    FORMAT POCH. (245x300)</v>
      </c>
      <c r="C337" s="49">
        <v>2</v>
      </c>
      <c r="D337" s="10">
        <f>VLOOKUP(A337,BASE!$A$4:$F$538,4,FALSE)</f>
        <v>0.44</v>
      </c>
      <c r="E337" s="42">
        <f t="shared" si="5"/>
        <v>0.88</v>
      </c>
      <c r="F337" s="11">
        <v>41680</v>
      </c>
      <c r="G337" s="49" t="s">
        <v>360</v>
      </c>
      <c r="H337" s="49" t="str">
        <f>VLOOKUP(G337,'identifiants sorties'!$A$2:$E$158,2,FALSE)</f>
        <v xml:space="preserve">Desseyn </v>
      </c>
      <c r="I337" s="49" t="str">
        <f>VLOOKUP(G337,'identifiants sorties'!$A$2:$E$158,3,FALSE)</f>
        <v>Deptecl</v>
      </c>
      <c r="J337" s="49" t="str">
        <f>VLOOKUP(G337,'identifiants sorties'!$A$2:$E$158,4,FALSE)</f>
        <v>Méca</v>
      </c>
      <c r="K337" s="49" t="str">
        <f>VLOOKUP(G337,'identifiants sorties'!$A$2:$E$158,5,FALSE)</f>
        <v>Génie-Civil</v>
      </c>
    </row>
    <row r="338" spans="1:11" x14ac:dyDescent="0.25">
      <c r="A338" s="47">
        <v>120521</v>
      </c>
      <c r="B338" s="73" t="str">
        <f>IF(A338&lt;&gt;"",INDEX(BASE!$A$2:$C$1538,MATCH(A338,BASE!$A$2:$A$1538,0),2),"")</f>
        <v>SURLIGNEUR STABILO BOSS BLEU</v>
      </c>
      <c r="C338" s="49">
        <v>1</v>
      </c>
      <c r="D338" s="10">
        <f>VLOOKUP(A338,BASE!$A$4:$F$538,4,FALSE)</f>
        <v>0.55000000000000004</v>
      </c>
      <c r="E338" s="42">
        <f t="shared" si="5"/>
        <v>0.55000000000000004</v>
      </c>
      <c r="F338" s="11">
        <v>41680</v>
      </c>
      <c r="G338" s="49" t="s">
        <v>360</v>
      </c>
      <c r="H338" s="49" t="str">
        <f>VLOOKUP(G338,'identifiants sorties'!$A$2:$E$158,2,FALSE)</f>
        <v xml:space="preserve">Desseyn </v>
      </c>
      <c r="I338" s="49" t="str">
        <f>VLOOKUP(G338,'identifiants sorties'!$A$2:$E$158,3,FALSE)</f>
        <v>Deptecl</v>
      </c>
      <c r="J338" s="49" t="str">
        <f>VLOOKUP(G338,'identifiants sorties'!$A$2:$E$158,4,FALSE)</f>
        <v>Méca</v>
      </c>
      <c r="K338" s="49" t="str">
        <f>VLOOKUP(G338,'identifiants sorties'!$A$2:$E$158,5,FALSE)</f>
        <v>Génie-Civil</v>
      </c>
    </row>
    <row r="339" spans="1:11" x14ac:dyDescent="0.25">
      <c r="A339" s="47">
        <v>120525</v>
      </c>
      <c r="B339" s="73" t="str">
        <f>IF(A339&lt;&gt;"",INDEX(BASE!$A$2:$C$1538,MATCH(A339,BASE!$A$2:$A$1538,0),2),"")</f>
        <v>SURLIGNEUR STABILO BOSS JAUNE</v>
      </c>
      <c r="C339" s="49">
        <v>1</v>
      </c>
      <c r="D339" s="10">
        <f>VLOOKUP(A339,BASE!$A$4:$F$538,4,FALSE)</f>
        <v>0.55000000000000004</v>
      </c>
      <c r="E339" s="42">
        <f t="shared" si="5"/>
        <v>0.55000000000000004</v>
      </c>
      <c r="F339" s="11">
        <v>41680</v>
      </c>
      <c r="G339" s="49" t="s">
        <v>360</v>
      </c>
      <c r="H339" s="49" t="str">
        <f>VLOOKUP(G339,'identifiants sorties'!$A$2:$E$158,2,FALSE)</f>
        <v xml:space="preserve">Desseyn </v>
      </c>
      <c r="I339" s="49" t="str">
        <f>VLOOKUP(G339,'identifiants sorties'!$A$2:$E$158,3,FALSE)</f>
        <v>Deptecl</v>
      </c>
      <c r="J339" s="49" t="str">
        <f>VLOOKUP(G339,'identifiants sorties'!$A$2:$E$158,4,FALSE)</f>
        <v>Méca</v>
      </c>
      <c r="K339" s="49" t="str">
        <f>VLOOKUP(G339,'identifiants sorties'!$A$2:$E$158,5,FALSE)</f>
        <v>Génie-Civil</v>
      </c>
    </row>
    <row r="340" spans="1:11" x14ac:dyDescent="0.25">
      <c r="A340" s="47">
        <v>120481</v>
      </c>
      <c r="B340" s="73" t="str">
        <f>IF(A340&lt;&gt;"",INDEX(BASE!$A$2:$C$1538,MATCH(A340,BASE!$A$2:$A$1538,0),2),"")</f>
        <v>FEUTRE VELLEDA 1741 BLEU PTE     OGIVE MOYENNE</v>
      </c>
      <c r="C340" s="49">
        <v>2</v>
      </c>
      <c r="D340" s="10">
        <f>VLOOKUP(A340,BASE!$A$4:$F$538,4,FALSE)</f>
        <v>0.85</v>
      </c>
      <c r="E340" s="42">
        <f t="shared" si="5"/>
        <v>1.7</v>
      </c>
      <c r="F340" s="11">
        <v>41681</v>
      </c>
      <c r="G340" s="49" t="s">
        <v>506</v>
      </c>
      <c r="H340" s="49" t="str">
        <f>VLOOKUP(G340,'identifiants sorties'!$A$2:$E$158,2,FALSE)</f>
        <v>Tatem</v>
      </c>
      <c r="I340" s="49" t="str">
        <f>VLOOKUP(G340,'identifiants sorties'!$A$2:$E$158,3,FALSE)</f>
        <v>Servgene</v>
      </c>
      <c r="J340" s="49" t="str">
        <f>VLOOKUP(G340,'identifiants sorties'!$A$2:$E$158,4,FALSE)</f>
        <v>Rh</v>
      </c>
      <c r="K340" s="49"/>
    </row>
    <row r="341" spans="1:11" x14ac:dyDescent="0.25">
      <c r="A341" s="47">
        <v>120482</v>
      </c>
      <c r="B341" s="73" t="str">
        <f>IF(A341&lt;&gt;"",INDEX(BASE!$A$2:$C$1538,MATCH(A341,BASE!$A$2:$A$1538,0),2),"")</f>
        <v>FEUTRE VELLEDA 1741 NOIR PTE     OGIVE MOYENNE</v>
      </c>
      <c r="C341" s="49">
        <v>2</v>
      </c>
      <c r="D341" s="10">
        <f>VLOOKUP(A341,BASE!$A$4:$F$538,4,FALSE)</f>
        <v>0.85</v>
      </c>
      <c r="E341" s="42">
        <f t="shared" si="5"/>
        <v>1.7</v>
      </c>
      <c r="F341" s="11">
        <v>41681</v>
      </c>
      <c r="G341" s="49" t="s">
        <v>506</v>
      </c>
      <c r="H341" s="49" t="str">
        <f>VLOOKUP(G341,'identifiants sorties'!$A$2:$E$158,2,FALSE)</f>
        <v>Tatem</v>
      </c>
      <c r="I341" s="49" t="str">
        <f>VLOOKUP(G341,'identifiants sorties'!$A$2:$E$158,3,FALSE)</f>
        <v>Servgene</v>
      </c>
      <c r="J341" s="49" t="str">
        <f>VLOOKUP(G341,'identifiants sorties'!$A$2:$E$158,4,FALSE)</f>
        <v>Rh</v>
      </c>
      <c r="K341" s="49"/>
    </row>
    <row r="342" spans="1:11" x14ac:dyDescent="0.25">
      <c r="A342" s="47">
        <v>120483</v>
      </c>
      <c r="B342" s="73" t="str">
        <f>IF(A342&lt;&gt;"",INDEX(BASE!$A$2:$C$1538,MATCH(A342,BASE!$A$2:$A$1538,0),2),"")</f>
        <v>FEUTRE VELLEDA 1741 ROUGE PTE    OGIVE MOYENNE</v>
      </c>
      <c r="C342" s="49">
        <v>2</v>
      </c>
      <c r="D342" s="10">
        <f>VLOOKUP(A342,BASE!$A$4:$F$538,4,FALSE)</f>
        <v>0.85</v>
      </c>
      <c r="E342" s="42">
        <f t="shared" si="5"/>
        <v>1.7</v>
      </c>
      <c r="F342" s="11">
        <v>41681</v>
      </c>
      <c r="G342" s="49" t="s">
        <v>506</v>
      </c>
      <c r="H342" s="49" t="str">
        <f>VLOOKUP(G342,'identifiants sorties'!$A$2:$E$158,2,FALSE)</f>
        <v>Tatem</v>
      </c>
      <c r="I342" s="49" t="str">
        <f>VLOOKUP(G342,'identifiants sorties'!$A$2:$E$158,3,FALSE)</f>
        <v>Servgene</v>
      </c>
      <c r="J342" s="49" t="str">
        <f>VLOOKUP(G342,'identifiants sorties'!$A$2:$E$158,4,FALSE)</f>
        <v>Rh</v>
      </c>
      <c r="K342" s="49"/>
    </row>
    <row r="343" spans="1:11" x14ac:dyDescent="0.25">
      <c r="A343" s="47">
        <v>120484</v>
      </c>
      <c r="B343" s="73" t="str">
        <f>IF(A343&lt;&gt;"",INDEX(BASE!$A$2:$C$1538,MATCH(A343,BASE!$A$2:$A$1538,0),2),"")</f>
        <v>FEUTRE VELLEDA 1741 VERT PTE     OGIVE MOYENNE</v>
      </c>
      <c r="C343" s="49">
        <v>2</v>
      </c>
      <c r="D343" s="10">
        <f>VLOOKUP(A343,BASE!$A$4:$F$538,4,FALSE)</f>
        <v>0.85</v>
      </c>
      <c r="E343" s="42">
        <f t="shared" si="5"/>
        <v>1.7</v>
      </c>
      <c r="F343" s="11">
        <v>41681</v>
      </c>
      <c r="G343" s="49" t="s">
        <v>506</v>
      </c>
      <c r="H343" s="49" t="str">
        <f>VLOOKUP(G343,'identifiants sorties'!$A$2:$E$158,2,FALSE)</f>
        <v>Tatem</v>
      </c>
      <c r="I343" s="49" t="str">
        <f>VLOOKUP(G343,'identifiants sorties'!$A$2:$E$158,3,FALSE)</f>
        <v>Servgene</v>
      </c>
      <c r="J343" s="49" t="str">
        <f>VLOOKUP(G343,'identifiants sorties'!$A$2:$E$158,4,FALSE)</f>
        <v>Rh</v>
      </c>
      <c r="K343" s="49"/>
    </row>
    <row r="344" spans="1:11" x14ac:dyDescent="0.25">
      <c r="A344" s="47">
        <v>102114</v>
      </c>
      <c r="B344" s="73" t="str">
        <f>IF(A344&lt;&gt;"",INDEX(BASE!$A$2:$C$1538,MATCH(A344,BASE!$A$2:$A$1538,0),2),"")</f>
        <v>BTE 1000TROMBONES CHEVRON 25mm</v>
      </c>
      <c r="C344" s="49">
        <v>2</v>
      </c>
      <c r="D344" s="10">
        <f>VLOOKUP(A344,BASE!$A$4:$F$538,4,FALSE)</f>
        <v>0.79</v>
      </c>
      <c r="E344" s="42">
        <f t="shared" si="5"/>
        <v>1.58</v>
      </c>
      <c r="F344" s="11">
        <v>41681</v>
      </c>
      <c r="G344" s="49" t="s">
        <v>506</v>
      </c>
      <c r="H344" s="49" t="str">
        <f>VLOOKUP(G344,'identifiants sorties'!$A$2:$E$158,2,FALSE)</f>
        <v>Tatem</v>
      </c>
      <c r="I344" s="49" t="str">
        <f>VLOOKUP(G344,'identifiants sorties'!$A$2:$E$158,3,FALSE)</f>
        <v>Servgene</v>
      </c>
      <c r="J344" s="49" t="str">
        <f>VLOOKUP(G344,'identifiants sorties'!$A$2:$E$158,4,FALSE)</f>
        <v>Rh</v>
      </c>
      <c r="K344" s="49"/>
    </row>
    <row r="345" spans="1:11" x14ac:dyDescent="0.25">
      <c r="A345" s="47">
        <v>102116</v>
      </c>
      <c r="B345" s="73" t="str">
        <f>IF(A345&lt;&gt;"",INDEX(BASE!$A$2:$C$1538,MATCH(A345,BASE!$A$2:$A$1538,0),2),"")</f>
        <v>BTE 1000TROMBONES CHEVRON 32mm</v>
      </c>
      <c r="C345" s="49">
        <v>2</v>
      </c>
      <c r="D345" s="10">
        <f>VLOOKUP(A345,BASE!$A$4:$F$538,4,FALSE)</f>
        <v>1.05</v>
      </c>
      <c r="E345" s="42">
        <f t="shared" si="5"/>
        <v>2.1</v>
      </c>
      <c r="F345" s="11">
        <v>41681</v>
      </c>
      <c r="G345" s="49" t="s">
        <v>506</v>
      </c>
      <c r="H345" s="49" t="str">
        <f>VLOOKUP(G345,'identifiants sorties'!$A$2:$E$158,2,FALSE)</f>
        <v>Tatem</v>
      </c>
      <c r="I345" s="49" t="str">
        <f>VLOOKUP(G345,'identifiants sorties'!$A$2:$E$158,3,FALSE)</f>
        <v>Servgene</v>
      </c>
      <c r="J345" s="49" t="str">
        <f>VLOOKUP(G345,'identifiants sorties'!$A$2:$E$158,4,FALSE)</f>
        <v>Rh</v>
      </c>
      <c r="K345" s="49"/>
    </row>
    <row r="346" spans="1:11" x14ac:dyDescent="0.25">
      <c r="A346" s="47">
        <v>311221</v>
      </c>
      <c r="B346" s="73" t="str">
        <f>IF(A346&lt;&gt;"",INDEX(BASE!$A$2:$C$1538,MATCH(A346,BASE!$A$2:$A$1538,0),2),"")</f>
        <v>CAHIER PIQURE 170x220 96P 5x5    R.14.104</v>
      </c>
      <c r="C346" s="49">
        <v>1</v>
      </c>
      <c r="D346" s="10">
        <f>VLOOKUP(A346,BASE!$A$4:$F$538,4,FALSE)</f>
        <v>0.27</v>
      </c>
      <c r="E346" s="42">
        <f t="shared" si="5"/>
        <v>0.27</v>
      </c>
      <c r="F346" s="11">
        <v>41681</v>
      </c>
      <c r="G346" s="49" t="s">
        <v>506</v>
      </c>
      <c r="H346" s="49" t="str">
        <f>VLOOKUP(G346,'identifiants sorties'!$A$2:$E$158,2,FALSE)</f>
        <v>Tatem</v>
      </c>
      <c r="I346" s="49" t="str">
        <f>VLOOKUP(G346,'identifiants sorties'!$A$2:$E$158,3,FALSE)</f>
        <v>Servgene</v>
      </c>
      <c r="J346" s="49" t="str">
        <f>VLOOKUP(G346,'identifiants sorties'!$A$2:$E$158,4,FALSE)</f>
        <v>Rh</v>
      </c>
      <c r="K346" s="49"/>
    </row>
    <row r="347" spans="1:11" x14ac:dyDescent="0.25">
      <c r="A347" s="47">
        <v>122601</v>
      </c>
      <c r="B347" s="73" t="str">
        <f>IF(A347&lt;&gt;"",INDEX(BASE!$A$2:$C$1538,MATCH(A347,BASE!$A$2:$A$1538,0),2),"")</f>
        <v>DEVIDOIR ESCARGOT PREMIUM</v>
      </c>
      <c r="C347" s="49">
        <v>3</v>
      </c>
      <c r="D347" s="10">
        <f>VLOOKUP(A347,BASE!$A$4:$F$538,4,FALSE)</f>
        <v>0.35</v>
      </c>
      <c r="E347" s="42">
        <f t="shared" si="5"/>
        <v>1.0499999999999998</v>
      </c>
      <c r="F347" s="11">
        <v>41681</v>
      </c>
      <c r="G347" s="49" t="s">
        <v>506</v>
      </c>
      <c r="H347" s="49" t="str">
        <f>VLOOKUP(G347,'identifiants sorties'!$A$2:$E$158,2,FALSE)</f>
        <v>Tatem</v>
      </c>
      <c r="I347" s="49" t="str">
        <f>VLOOKUP(G347,'identifiants sorties'!$A$2:$E$158,3,FALSE)</f>
        <v>Servgene</v>
      </c>
      <c r="J347" s="49" t="str">
        <f>VLOOKUP(G347,'identifiants sorties'!$A$2:$E$158,4,FALSE)</f>
        <v>Rh</v>
      </c>
      <c r="K347" s="49"/>
    </row>
    <row r="348" spans="1:11" x14ac:dyDescent="0.25">
      <c r="A348" s="47">
        <v>121401</v>
      </c>
      <c r="B348" s="73" t="str">
        <f>IF(A348&lt;&gt;"",INDEX(BASE!$A$2:$C$1538,MATCH(A348,BASE!$A$2:$A$1538,0),2),"")</f>
        <v>RUBAN SCOTCH TRANSP.550 19x33</v>
      </c>
      <c r="C348" s="49">
        <v>3</v>
      </c>
      <c r="D348" s="10">
        <f>VLOOKUP(A348,BASE!$A$4:$F$538,4,FALSE)</f>
        <v>0.82</v>
      </c>
      <c r="E348" s="42">
        <f t="shared" si="5"/>
        <v>2.46</v>
      </c>
      <c r="F348" s="11">
        <v>41681</v>
      </c>
      <c r="G348" s="49" t="s">
        <v>506</v>
      </c>
      <c r="H348" s="49" t="str">
        <f>VLOOKUP(G348,'identifiants sorties'!$A$2:$E$158,2,FALSE)</f>
        <v>Tatem</v>
      </c>
      <c r="I348" s="49" t="str">
        <f>VLOOKUP(G348,'identifiants sorties'!$A$2:$E$158,3,FALSE)</f>
        <v>Servgene</v>
      </c>
      <c r="J348" s="49" t="str">
        <f>VLOOKUP(G348,'identifiants sorties'!$A$2:$E$158,4,FALSE)</f>
        <v>Rh</v>
      </c>
      <c r="K348" s="49"/>
    </row>
    <row r="349" spans="1:11" x14ac:dyDescent="0.25">
      <c r="A349" s="47">
        <v>105211</v>
      </c>
      <c r="B349" s="73" t="str">
        <f>IF(A349&lt;&gt;"",INDEX(BASE!$A$2:$C$1538,MATCH(A349,BASE!$A$2:$A$1538,0),2),"")</f>
        <v>CUTTER PLASTIQUE 9mm (0139)</v>
      </c>
      <c r="C349" s="49">
        <v>1</v>
      </c>
      <c r="D349" s="10">
        <f>VLOOKUP(A349,BASE!$A$4:$F$538,4,FALSE)</f>
        <v>0.7</v>
      </c>
      <c r="E349" s="42">
        <f t="shared" si="5"/>
        <v>0.7</v>
      </c>
      <c r="F349" s="11">
        <v>41681</v>
      </c>
      <c r="G349" s="49" t="s">
        <v>506</v>
      </c>
      <c r="H349" s="49" t="str">
        <f>VLOOKUP(G349,'identifiants sorties'!$A$2:$E$158,2,FALSE)</f>
        <v>Tatem</v>
      </c>
      <c r="I349" s="49" t="str">
        <f>VLOOKUP(G349,'identifiants sorties'!$A$2:$E$158,3,FALSE)</f>
        <v>Servgene</v>
      </c>
      <c r="J349" s="49" t="str">
        <f>VLOOKUP(G349,'identifiants sorties'!$A$2:$E$158,4,FALSE)</f>
        <v>Rh</v>
      </c>
      <c r="K349" s="49"/>
    </row>
    <row r="350" spans="1:11" x14ac:dyDescent="0.25">
      <c r="A350" s="47">
        <v>107204</v>
      </c>
      <c r="B350" s="73" t="str">
        <f>IF(A350&lt;&gt;"",INDEX(BASE!$A$2:$C$1538,MATCH(A350,BASE!$A$2:$A$1538,0),2),"")</f>
        <v>FLACON CORRECTEUR RAPID TIPPEX   APPLICATEUR MOUSSE 20ml</v>
      </c>
      <c r="C350" s="49">
        <v>1</v>
      </c>
      <c r="D350" s="10">
        <f>VLOOKUP(A350,BASE!$A$4:$F$538,4,FALSE)</f>
        <v>1.1599999999999999</v>
      </c>
      <c r="E350" s="42">
        <f t="shared" si="5"/>
        <v>1.1599999999999999</v>
      </c>
      <c r="F350" s="11">
        <v>41681</v>
      </c>
      <c r="G350" s="49" t="s">
        <v>506</v>
      </c>
      <c r="H350" s="49" t="str">
        <f>VLOOKUP(G350,'identifiants sorties'!$A$2:$E$158,2,FALSE)</f>
        <v>Tatem</v>
      </c>
      <c r="I350" s="49" t="str">
        <f>VLOOKUP(G350,'identifiants sorties'!$A$2:$E$158,3,FALSE)</f>
        <v>Servgene</v>
      </c>
      <c r="J350" s="49" t="str">
        <f>VLOOKUP(G350,'identifiants sorties'!$A$2:$E$158,4,FALSE)</f>
        <v>Rh</v>
      </c>
      <c r="K350" s="49"/>
    </row>
    <row r="351" spans="1:11" x14ac:dyDescent="0.25">
      <c r="A351" s="47">
        <v>107505</v>
      </c>
      <c r="B351" s="73" t="str">
        <f>IF(A351&lt;&gt;"",INDEX(BASE!$A$2:$C$1538,MATCH(A351,BASE!$A$2:$A$1538,0),2),"")</f>
        <v>MINI POCKET MOUSE TIPP-EX 6mm</v>
      </c>
      <c r="C351" s="49">
        <v>3</v>
      </c>
      <c r="D351" s="10">
        <f>VLOOKUP(A351,BASE!$A$4:$F$538,4,FALSE)</f>
        <v>1.1599999999999999</v>
      </c>
      <c r="E351" s="42">
        <f t="shared" si="5"/>
        <v>3.4799999999999995</v>
      </c>
      <c r="F351" s="11">
        <v>41681</v>
      </c>
      <c r="G351" s="49" t="s">
        <v>506</v>
      </c>
      <c r="H351" s="49" t="str">
        <f>VLOOKUP(G351,'identifiants sorties'!$A$2:$E$158,2,FALSE)</f>
        <v>Tatem</v>
      </c>
      <c r="I351" s="49" t="str">
        <f>VLOOKUP(G351,'identifiants sorties'!$A$2:$E$158,3,FALSE)</f>
        <v>Servgene</v>
      </c>
      <c r="J351" s="49" t="str">
        <f>VLOOKUP(G351,'identifiants sorties'!$A$2:$E$158,4,FALSE)</f>
        <v>Rh</v>
      </c>
      <c r="K351" s="49"/>
    </row>
    <row r="352" spans="1:11" x14ac:dyDescent="0.25">
      <c r="A352" s="47">
        <v>123011</v>
      </c>
      <c r="B352" s="73" t="str">
        <f>IF(A352&lt;&gt;"",INDEX(BASE!$A$2:$C$1538,MATCH(A352,BASE!$A$2:$A$1538,0),2),"")</f>
        <v>STICK DE COLLE UHU  8gr</v>
      </c>
      <c r="C352" s="49">
        <v>2</v>
      </c>
      <c r="D352" s="10">
        <f>VLOOKUP(A352,BASE!$A$4:$F$538,4,FALSE)</f>
        <v>0.46</v>
      </c>
      <c r="E352" s="42">
        <f t="shared" si="5"/>
        <v>0.92</v>
      </c>
      <c r="F352" s="11">
        <v>41681</v>
      </c>
      <c r="G352" s="49" t="s">
        <v>506</v>
      </c>
      <c r="H352" s="49" t="str">
        <f>VLOOKUP(G352,'identifiants sorties'!$A$2:$E$158,2,FALSE)</f>
        <v>Tatem</v>
      </c>
      <c r="I352" s="49" t="str">
        <f>VLOOKUP(G352,'identifiants sorties'!$A$2:$E$158,3,FALSE)</f>
        <v>Servgene</v>
      </c>
      <c r="J352" s="49" t="str">
        <f>VLOOKUP(G352,'identifiants sorties'!$A$2:$E$158,4,FALSE)</f>
        <v>Rh</v>
      </c>
      <c r="K352" s="49"/>
    </row>
    <row r="353" spans="1:11" x14ac:dyDescent="0.25">
      <c r="A353" s="47">
        <v>51210</v>
      </c>
      <c r="B353" s="73" t="str">
        <f>IF(A353&lt;&gt;"",INDEX(BASE!$A$2:$C$1538,MATCH(A353,BASE!$A$2:$A$1538,0),2),"")</f>
        <v>ENV  GRAND FORMAT SANS FENETRE</v>
      </c>
      <c r="C353" s="49">
        <v>50</v>
      </c>
      <c r="D353" s="10">
        <f>VLOOKUP(A353,BASE!$A$4:$F$538,4,FALSE)</f>
        <v>0.08</v>
      </c>
      <c r="E353" s="42">
        <f t="shared" si="5"/>
        <v>4</v>
      </c>
      <c r="F353" s="11">
        <v>41681</v>
      </c>
      <c r="G353" s="49" t="s">
        <v>506</v>
      </c>
      <c r="H353" s="49" t="str">
        <f>VLOOKUP(G353,'identifiants sorties'!$A$2:$E$158,2,FALSE)</f>
        <v>Tatem</v>
      </c>
      <c r="I353" s="49" t="str">
        <f>VLOOKUP(G353,'identifiants sorties'!$A$2:$E$158,3,FALSE)</f>
        <v>Servgene</v>
      </c>
      <c r="J353" s="49" t="str">
        <f>VLOOKUP(G353,'identifiants sorties'!$A$2:$E$158,4,FALSE)</f>
        <v>Rh</v>
      </c>
      <c r="K353" s="49"/>
    </row>
    <row r="354" spans="1:11" x14ac:dyDescent="0.25">
      <c r="A354" s="47">
        <v>78211</v>
      </c>
      <c r="B354" s="73" t="str">
        <f>IF(A354&lt;&gt;"",INDEX(BASE!$A$2:$C$1538,MATCH(A354,BASE!$A$2:$A$1538,0),2),"")</f>
        <v>ENV A SOUFFLET</v>
      </c>
      <c r="C354" s="49">
        <v>30</v>
      </c>
      <c r="D354" s="10">
        <f>VLOOKUP(A354,BASE!$A$4:$F$538,4,FALSE)</f>
        <v>0.47</v>
      </c>
      <c r="E354" s="42">
        <f t="shared" si="5"/>
        <v>14.1</v>
      </c>
      <c r="F354" s="11">
        <v>41681</v>
      </c>
      <c r="G354" s="49" t="s">
        <v>506</v>
      </c>
      <c r="H354" s="49" t="str">
        <f>VLOOKUP(G354,'identifiants sorties'!$A$2:$E$158,2,FALSE)</f>
        <v>Tatem</v>
      </c>
      <c r="I354" s="49" t="str">
        <f>VLOOKUP(G354,'identifiants sorties'!$A$2:$E$158,3,FALSE)</f>
        <v>Servgene</v>
      </c>
      <c r="J354" s="49" t="str">
        <f>VLOOKUP(G354,'identifiants sorties'!$A$2:$E$158,4,FALSE)</f>
        <v>Rh</v>
      </c>
      <c r="K354" s="49"/>
    </row>
    <row r="355" spans="1:11" x14ac:dyDescent="0.25">
      <c r="A355" s="47">
        <v>62106</v>
      </c>
      <c r="B355" s="73" t="str">
        <f>IF(A355&lt;&gt;"",INDEX(BASE!$A$2:$C$1538,MATCH(A355,BASE!$A$2:$A$1538,0),2),"")</f>
        <v xml:space="preserve">ENV DEMI FORMAT 162 X229 </v>
      </c>
      <c r="C355" s="49">
        <v>50</v>
      </c>
      <c r="D355" s="10">
        <f>VLOOKUP(A355,BASE!$A$4:$F$538,4,FALSE)</f>
        <v>7.0000000000000007E-2</v>
      </c>
      <c r="E355" s="42">
        <f t="shared" si="5"/>
        <v>3.5000000000000004</v>
      </c>
      <c r="F355" s="11">
        <v>41681</v>
      </c>
      <c r="G355" s="49" t="s">
        <v>506</v>
      </c>
      <c r="H355" s="49" t="str">
        <f>VLOOKUP(G355,'identifiants sorties'!$A$2:$E$158,2,FALSE)</f>
        <v>Tatem</v>
      </c>
      <c r="I355" s="49" t="str">
        <f>VLOOKUP(G355,'identifiants sorties'!$A$2:$E$158,3,FALSE)</f>
        <v>Servgene</v>
      </c>
      <c r="J355" s="49" t="str">
        <f>VLOOKUP(G355,'identifiants sorties'!$A$2:$E$158,4,FALSE)</f>
        <v>Rh</v>
      </c>
      <c r="K355" s="49"/>
    </row>
    <row r="356" spans="1:11" x14ac:dyDescent="0.25">
      <c r="A356" s="47">
        <v>123011</v>
      </c>
      <c r="B356" s="73" t="str">
        <f>IF(A356&lt;&gt;"",INDEX(BASE!$A$2:$C$1538,MATCH(A356,BASE!$A$2:$A$1538,0),2),"")</f>
        <v>STICK DE COLLE UHU  8gr</v>
      </c>
      <c r="C356" s="49">
        <v>3</v>
      </c>
      <c r="D356" s="10">
        <f>VLOOKUP(A356,BASE!$A$4:$F$538,4,FALSE)</f>
        <v>0.46</v>
      </c>
      <c r="E356" s="42">
        <f t="shared" si="5"/>
        <v>1.3800000000000001</v>
      </c>
      <c r="F356" s="11">
        <v>41681</v>
      </c>
      <c r="G356" s="49" t="s">
        <v>506</v>
      </c>
      <c r="H356" s="49" t="str">
        <f>VLOOKUP(G356,'identifiants sorties'!$A$2:$E$158,2,FALSE)</f>
        <v>Tatem</v>
      </c>
      <c r="I356" s="49" t="str">
        <f>VLOOKUP(G356,'identifiants sorties'!$A$2:$E$158,3,FALSE)</f>
        <v>Servgene</v>
      </c>
      <c r="J356" s="49" t="str">
        <f>VLOOKUP(G356,'identifiants sorties'!$A$2:$E$158,4,FALSE)</f>
        <v>Rh</v>
      </c>
      <c r="K356" s="49"/>
    </row>
    <row r="357" spans="1:11" x14ac:dyDescent="0.25">
      <c r="A357" s="47">
        <v>111102</v>
      </c>
      <c r="B357" s="73" t="str">
        <f>IF(A357&lt;&gt;"",INDEX(BASE!$A$2:$C$1538,MATCH(A357,BASE!$A$2:$A$1538,0),2),"")</f>
        <v>BIC CRISTAL P.M. NOIR</v>
      </c>
      <c r="C357" s="49">
        <v>4</v>
      </c>
      <c r="D357" s="10">
        <f>VLOOKUP(A357,BASE!$A$4:$F$538,4,FALSE)</f>
        <v>0.15</v>
      </c>
      <c r="E357" s="42">
        <f t="shared" si="5"/>
        <v>0.6</v>
      </c>
      <c r="F357" s="11">
        <v>41681</v>
      </c>
      <c r="G357" s="49" t="s">
        <v>506</v>
      </c>
      <c r="H357" s="49" t="str">
        <f>VLOOKUP(G357,'identifiants sorties'!$A$2:$E$158,2,FALSE)</f>
        <v>Tatem</v>
      </c>
      <c r="I357" s="49" t="str">
        <f>VLOOKUP(G357,'identifiants sorties'!$A$2:$E$158,3,FALSE)</f>
        <v>Servgene</v>
      </c>
      <c r="J357" s="49" t="str">
        <f>VLOOKUP(G357,'identifiants sorties'!$A$2:$E$158,4,FALSE)</f>
        <v>Rh</v>
      </c>
      <c r="K357" s="49"/>
    </row>
    <row r="358" spans="1:11" x14ac:dyDescent="0.25">
      <c r="A358" s="47">
        <v>110106</v>
      </c>
      <c r="B358" s="73" t="str">
        <f>IF(A358&lt;&gt;"",INDEX(BASE!$A$2:$C$1538,MATCH(A358,BASE!$A$2:$A$1538,0),2),"")</f>
        <v>BTE 12 PORTE-MINES 0.7mm BIC     MATIC TRANSL. COL. ASS.</v>
      </c>
      <c r="C358" s="49">
        <v>4</v>
      </c>
      <c r="D358" s="10">
        <f>VLOOKUP(A358,BASE!$A$4:$F$538,4,FALSE)</f>
        <v>0.32900000000000001</v>
      </c>
      <c r="E358" s="42">
        <f t="shared" si="5"/>
        <v>1.3160000000000001</v>
      </c>
      <c r="F358" s="11">
        <v>41681</v>
      </c>
      <c r="G358" s="49" t="s">
        <v>506</v>
      </c>
      <c r="H358" s="49" t="str">
        <f>VLOOKUP(G358,'identifiants sorties'!$A$2:$E$158,2,FALSE)</f>
        <v>Tatem</v>
      </c>
      <c r="I358" s="49" t="str">
        <f>VLOOKUP(G358,'identifiants sorties'!$A$2:$E$158,3,FALSE)</f>
        <v>Servgene</v>
      </c>
      <c r="J358" s="49" t="str">
        <f>VLOOKUP(G358,'identifiants sorties'!$A$2:$E$158,4,FALSE)</f>
        <v>Rh</v>
      </c>
      <c r="K358" s="49"/>
    </row>
    <row r="359" spans="1:11" x14ac:dyDescent="0.25">
      <c r="A359" s="47">
        <v>110292</v>
      </c>
      <c r="B359" s="73" t="str">
        <f>IF(A359&lt;&gt;"",INDEX(BASE!$A$2:$C$1538,MATCH(A359,BASE!$A$2:$A$1538,0),2),"")</f>
        <v>BTE 12 CRAYONS PAPIER HB 0290</v>
      </c>
      <c r="C359" s="49">
        <v>4</v>
      </c>
      <c r="D359" s="10">
        <f>VLOOKUP(A359,BASE!$A$4:$F$538,4,FALSE)</f>
        <v>1</v>
      </c>
      <c r="E359" s="42">
        <f t="shared" si="5"/>
        <v>4</v>
      </c>
      <c r="F359" s="11">
        <v>41681</v>
      </c>
      <c r="G359" s="49" t="s">
        <v>506</v>
      </c>
      <c r="H359" s="49" t="str">
        <f>VLOOKUP(G359,'identifiants sorties'!$A$2:$E$158,2,FALSE)</f>
        <v>Tatem</v>
      </c>
      <c r="I359" s="49" t="str">
        <f>VLOOKUP(G359,'identifiants sorties'!$A$2:$E$158,3,FALSE)</f>
        <v>Servgene</v>
      </c>
      <c r="J359" s="49" t="str">
        <f>VLOOKUP(G359,'identifiants sorties'!$A$2:$E$158,4,FALSE)</f>
        <v>Rh</v>
      </c>
      <c r="K359" s="49"/>
    </row>
    <row r="360" spans="1:11" x14ac:dyDescent="0.25">
      <c r="A360" s="47">
        <v>307201</v>
      </c>
      <c r="B360" s="73" t="str">
        <f>IF(A360&lt;&gt;"",INDEX(BASE!$A$2:$C$1538,MATCH(A360,BASE!$A$2:$A$1538,0),2),"")</f>
        <v>BLOC NOTE 14,8 X 21 CM</v>
      </c>
      <c r="C360" s="49">
        <v>1</v>
      </c>
      <c r="D360" s="10">
        <f>VLOOKUP(A360,BASE!$A$4:$F$538,4,FALSE)</f>
        <v>0.6</v>
      </c>
      <c r="E360" s="42">
        <f t="shared" si="5"/>
        <v>0.6</v>
      </c>
      <c r="F360" s="11">
        <v>41681</v>
      </c>
      <c r="G360" s="49" t="s">
        <v>301</v>
      </c>
      <c r="H360" s="49" t="str">
        <f>VLOOKUP(G360,'identifiants sorties'!$A$2:$E$158,2,FALSE)</f>
        <v>Brégovic</v>
      </c>
      <c r="I360" s="49" t="str">
        <f>VLOOKUP(G360,'identifiants sorties'!$A$2:$E$158,3,FALSE)</f>
        <v>Deptecl</v>
      </c>
      <c r="J360" s="49" t="str">
        <f>VLOOKUP(G360,'identifiants sorties'!$A$2:$E$158,4,FALSE)</f>
        <v>AGR</v>
      </c>
      <c r="K360" s="49"/>
    </row>
    <row r="361" spans="1:11" x14ac:dyDescent="0.25">
      <c r="A361" s="47">
        <v>111102</v>
      </c>
      <c r="B361" s="73" t="str">
        <f>IF(A361&lt;&gt;"",INDEX(BASE!$A$2:$C$1538,MATCH(A361,BASE!$A$2:$A$1538,0),2),"")</f>
        <v>BIC CRISTAL P.M. NOIR</v>
      </c>
      <c r="C361" s="49">
        <v>6</v>
      </c>
      <c r="D361" s="10">
        <f>VLOOKUP(A361,BASE!$A$4:$F$538,4,FALSE)</f>
        <v>0.15</v>
      </c>
      <c r="E361" s="42">
        <f t="shared" si="5"/>
        <v>0.89999999999999991</v>
      </c>
      <c r="F361" s="11">
        <v>41681</v>
      </c>
      <c r="G361" s="49" t="s">
        <v>301</v>
      </c>
      <c r="H361" s="49" t="str">
        <f>VLOOKUP(G361,'identifiants sorties'!$A$2:$E$158,2,FALSE)</f>
        <v>Brégovic</v>
      </c>
      <c r="I361" s="49" t="str">
        <f>VLOOKUP(G361,'identifiants sorties'!$A$2:$E$158,3,FALSE)</f>
        <v>Deptecl</v>
      </c>
      <c r="J361" s="49" t="str">
        <f>VLOOKUP(G361,'identifiants sorties'!$A$2:$E$158,4,FALSE)</f>
        <v>AGR</v>
      </c>
      <c r="K361" s="49"/>
    </row>
    <row r="362" spans="1:11" x14ac:dyDescent="0.25">
      <c r="A362" s="47">
        <v>120481</v>
      </c>
      <c r="B362" s="73" t="str">
        <f>IF(A362&lt;&gt;"",INDEX(BASE!$A$2:$C$1538,MATCH(A362,BASE!$A$2:$A$1538,0),2),"")</f>
        <v>FEUTRE VELLEDA 1741 BLEU PTE     OGIVE MOYENNE</v>
      </c>
      <c r="C362" s="49">
        <v>3</v>
      </c>
      <c r="D362" s="10">
        <f>VLOOKUP(A362,BASE!$A$4:$F$538,4,FALSE)</f>
        <v>0.85</v>
      </c>
      <c r="E362" s="42">
        <f t="shared" si="5"/>
        <v>2.5499999999999998</v>
      </c>
      <c r="F362" s="11">
        <v>41681</v>
      </c>
      <c r="G362" s="49" t="s">
        <v>244</v>
      </c>
      <c r="H362" s="49" t="str">
        <f>VLOOKUP(G362,'identifiants sorties'!$A$2:$E$158,2,FALSE)</f>
        <v>Delepaut</v>
      </c>
      <c r="I362" s="49" t="str">
        <f>VLOOKUP(G362,'identifiants sorties'!$A$2:$E$158,3,FALSE)</f>
        <v>Deptecl</v>
      </c>
      <c r="J362" s="49" t="str">
        <f>VLOOKUP(G362,'identifiants sorties'!$A$2:$E$158,4,FALSE)</f>
        <v>Méca</v>
      </c>
      <c r="K362" s="49"/>
    </row>
    <row r="363" spans="1:11" x14ac:dyDescent="0.25">
      <c r="A363" s="47">
        <v>120482</v>
      </c>
      <c r="B363" s="73" t="str">
        <f>IF(A363&lt;&gt;"",INDEX(BASE!$A$2:$C$1538,MATCH(A363,BASE!$A$2:$A$1538,0),2),"")</f>
        <v>FEUTRE VELLEDA 1741 NOIR PTE     OGIVE MOYENNE</v>
      </c>
      <c r="C363" s="49">
        <v>3</v>
      </c>
      <c r="D363" s="10">
        <f>VLOOKUP(A363,BASE!$A$4:$F$538,4,FALSE)</f>
        <v>0.85</v>
      </c>
      <c r="E363" s="42">
        <f t="shared" si="5"/>
        <v>2.5499999999999998</v>
      </c>
      <c r="F363" s="11">
        <v>41681</v>
      </c>
      <c r="G363" s="49" t="s">
        <v>244</v>
      </c>
      <c r="H363" s="49" t="str">
        <f>VLOOKUP(G363,'identifiants sorties'!$A$2:$E$158,2,FALSE)</f>
        <v>Delepaut</v>
      </c>
      <c r="I363" s="49" t="str">
        <f>VLOOKUP(G363,'identifiants sorties'!$A$2:$E$158,3,FALSE)</f>
        <v>Deptecl</v>
      </c>
      <c r="J363" s="49" t="str">
        <f>VLOOKUP(G363,'identifiants sorties'!$A$2:$E$158,4,FALSE)</f>
        <v>Méca</v>
      </c>
      <c r="K363" s="49"/>
    </row>
    <row r="364" spans="1:11" x14ac:dyDescent="0.25">
      <c r="A364" s="47">
        <v>120483</v>
      </c>
      <c r="B364" s="73" t="str">
        <f>IF(A364&lt;&gt;"",INDEX(BASE!$A$2:$C$1538,MATCH(A364,BASE!$A$2:$A$1538,0),2),"")</f>
        <v>FEUTRE VELLEDA 1741 ROUGE PTE    OGIVE MOYENNE</v>
      </c>
      <c r="C364" s="49">
        <v>3</v>
      </c>
      <c r="D364" s="10">
        <f>VLOOKUP(A364,BASE!$A$4:$F$538,4,FALSE)</f>
        <v>0.85</v>
      </c>
      <c r="E364" s="42">
        <f t="shared" si="5"/>
        <v>2.5499999999999998</v>
      </c>
      <c r="F364" s="11">
        <v>41681</v>
      </c>
      <c r="G364" s="49" t="s">
        <v>244</v>
      </c>
      <c r="H364" s="49" t="str">
        <f>VLOOKUP(G364,'identifiants sorties'!$A$2:$E$158,2,FALSE)</f>
        <v>Delepaut</v>
      </c>
      <c r="I364" s="49" t="str">
        <f>VLOOKUP(G364,'identifiants sorties'!$A$2:$E$158,3,FALSE)</f>
        <v>Deptecl</v>
      </c>
      <c r="J364" s="49" t="str">
        <f>VLOOKUP(G364,'identifiants sorties'!$A$2:$E$158,4,FALSE)</f>
        <v>Méca</v>
      </c>
      <c r="K364" s="49"/>
    </row>
    <row r="365" spans="1:11" x14ac:dyDescent="0.25">
      <c r="A365" s="47">
        <v>120484</v>
      </c>
      <c r="B365" s="73" t="str">
        <f>IF(A365&lt;&gt;"",INDEX(BASE!$A$2:$C$1538,MATCH(A365,BASE!$A$2:$A$1538,0),2),"")</f>
        <v>FEUTRE VELLEDA 1741 VERT PTE     OGIVE MOYENNE</v>
      </c>
      <c r="C365" s="49">
        <v>3</v>
      </c>
      <c r="D365" s="10">
        <f>VLOOKUP(A365,BASE!$A$4:$F$538,4,FALSE)</f>
        <v>0.85</v>
      </c>
      <c r="E365" s="42">
        <f t="shared" si="5"/>
        <v>2.5499999999999998</v>
      </c>
      <c r="F365" s="11">
        <v>41681</v>
      </c>
      <c r="G365" s="49" t="s">
        <v>244</v>
      </c>
      <c r="H365" s="49" t="str">
        <f>VLOOKUP(G365,'identifiants sorties'!$A$2:$E$158,2,FALSE)</f>
        <v>Delepaut</v>
      </c>
      <c r="I365" s="49" t="str">
        <f>VLOOKUP(G365,'identifiants sorties'!$A$2:$E$158,3,FALSE)</f>
        <v>Deptecl</v>
      </c>
      <c r="J365" s="49" t="str">
        <f>VLOOKUP(G365,'identifiants sorties'!$A$2:$E$158,4,FALSE)</f>
        <v>Méca</v>
      </c>
      <c r="K365" s="49"/>
    </row>
    <row r="366" spans="1:11" x14ac:dyDescent="0.25">
      <c r="A366" s="47">
        <v>213420</v>
      </c>
      <c r="B366" s="73" t="str">
        <f>IF(A366&lt;&gt;"",INDEX(BASE!$A$2:$C$1538,MATCH(A366,BASE!$A$2:$A$1538,0),2),"")</f>
        <v>PROTEGE-DOCUMENT  40VUES NOIR</v>
      </c>
      <c r="C366" s="49">
        <v>4</v>
      </c>
      <c r="D366" s="10">
        <f>VLOOKUP(A366,BASE!$A$4:$F$538,4,FALSE)</f>
        <v>6.12</v>
      </c>
      <c r="E366" s="42">
        <f t="shared" si="5"/>
        <v>24.48</v>
      </c>
      <c r="F366" s="11">
        <v>41681</v>
      </c>
      <c r="G366" s="49" t="s">
        <v>244</v>
      </c>
      <c r="H366" s="49" t="str">
        <f>VLOOKUP(G366,'identifiants sorties'!$A$2:$E$158,2,FALSE)</f>
        <v>Delepaut</v>
      </c>
      <c r="I366" s="49" t="str">
        <f>VLOOKUP(G366,'identifiants sorties'!$A$2:$E$158,3,FALSE)</f>
        <v>Deptecl</v>
      </c>
      <c r="J366" s="49" t="str">
        <f>VLOOKUP(G366,'identifiants sorties'!$A$2:$E$158,4,FALSE)</f>
        <v>Méca</v>
      </c>
      <c r="K366" s="49"/>
    </row>
    <row r="367" spans="1:11" x14ac:dyDescent="0.25">
      <c r="A367" s="47">
        <v>112712</v>
      </c>
      <c r="B367" s="73" t="str">
        <f>IF(A367&lt;&gt;"",INDEX(BASE!$A$2:$C$1538,MATCH(A367,BASE!$A$2:$A$1538,0),2),"")</f>
        <v>STYLO BILLE S/SOCLE R.982 NOIR   AVEC CHAINETTE</v>
      </c>
      <c r="C367" s="49">
        <v>2</v>
      </c>
      <c r="D367" s="10">
        <f>VLOOKUP(A367,BASE!$A$4:$F$538,4,FALSE)</f>
        <v>7</v>
      </c>
      <c r="E367" s="42">
        <f t="shared" si="5"/>
        <v>14</v>
      </c>
      <c r="F367" s="11">
        <v>41681</v>
      </c>
      <c r="G367" s="49" t="s">
        <v>244</v>
      </c>
      <c r="H367" s="49" t="str">
        <f>VLOOKUP(G367,'identifiants sorties'!$A$2:$E$158,2,FALSE)</f>
        <v>Delepaut</v>
      </c>
      <c r="I367" s="49" t="str">
        <f>VLOOKUP(G367,'identifiants sorties'!$A$2:$E$158,3,FALSE)</f>
        <v>Deptecl</v>
      </c>
      <c r="J367" s="49" t="str">
        <f>VLOOKUP(G367,'identifiants sorties'!$A$2:$E$158,4,FALSE)</f>
        <v>Méca</v>
      </c>
      <c r="K367" s="49"/>
    </row>
    <row r="368" spans="1:11" x14ac:dyDescent="0.25">
      <c r="A368" s="47">
        <v>118240</v>
      </c>
      <c r="B368" s="73" t="str">
        <f>IF(A368&lt;&gt;"",INDEX(BASE!$A$2:$C$1538,MATCH(A368,BASE!$A$2:$A$1538,0),2),"")</f>
        <v>FEUTRE STYLIST 188 P.M BLEU</v>
      </c>
      <c r="C368" s="49">
        <v>4</v>
      </c>
      <c r="D368" s="10">
        <f>VLOOKUP(A368,BASE!$A$4:$F$538,4,FALSE)</f>
        <v>0.65</v>
      </c>
      <c r="E368" s="42">
        <f t="shared" si="5"/>
        <v>2.6</v>
      </c>
      <c r="F368" s="11">
        <v>41681</v>
      </c>
      <c r="G368" s="49" t="s">
        <v>244</v>
      </c>
      <c r="H368" s="49" t="str">
        <f>VLOOKUP(G368,'identifiants sorties'!$A$2:$E$158,2,FALSE)</f>
        <v>Delepaut</v>
      </c>
      <c r="I368" s="49" t="str">
        <f>VLOOKUP(G368,'identifiants sorties'!$A$2:$E$158,3,FALSE)</f>
        <v>Deptecl</v>
      </c>
      <c r="J368" s="49" t="str">
        <f>VLOOKUP(G368,'identifiants sorties'!$A$2:$E$158,4,FALSE)</f>
        <v>Méca</v>
      </c>
      <c r="K368" s="49"/>
    </row>
    <row r="369" spans="1:11" x14ac:dyDescent="0.25">
      <c r="A369" s="47">
        <v>118241</v>
      </c>
      <c r="B369" s="73" t="str">
        <f>IF(A369&lt;&gt;"",INDEX(BASE!$A$2:$C$1538,MATCH(A369,BASE!$A$2:$A$1538,0),2),"")</f>
        <v>FEUTRE STYLIST 188 P.M NOIR</v>
      </c>
      <c r="C369" s="49">
        <v>4</v>
      </c>
      <c r="D369" s="10">
        <f>VLOOKUP(A369,BASE!$A$4:$F$538,4,FALSE)</f>
        <v>0.65</v>
      </c>
      <c r="E369" s="42">
        <f t="shared" si="5"/>
        <v>2.6</v>
      </c>
      <c r="F369" s="11">
        <v>41681</v>
      </c>
      <c r="G369" s="49" t="s">
        <v>244</v>
      </c>
      <c r="H369" s="49" t="str">
        <f>VLOOKUP(G369,'identifiants sorties'!$A$2:$E$158,2,FALSE)</f>
        <v>Delepaut</v>
      </c>
      <c r="I369" s="49" t="str">
        <f>VLOOKUP(G369,'identifiants sorties'!$A$2:$E$158,3,FALSE)</f>
        <v>Deptecl</v>
      </c>
      <c r="J369" s="49" t="str">
        <f>VLOOKUP(G369,'identifiants sorties'!$A$2:$E$158,4,FALSE)</f>
        <v>Méca</v>
      </c>
      <c r="K369" s="49"/>
    </row>
    <row r="370" spans="1:11" x14ac:dyDescent="0.25">
      <c r="A370" s="47">
        <v>118243</v>
      </c>
      <c r="B370" s="73" t="str">
        <f>IF(A370&lt;&gt;"",INDEX(BASE!$A$2:$C$1538,MATCH(A370,BASE!$A$2:$A$1538,0),2),"")</f>
        <v>FEUTRE STYLIST 188 P.M VERT</v>
      </c>
      <c r="C370" s="49">
        <v>4</v>
      </c>
      <c r="D370" s="10">
        <f>VLOOKUP(A370,BASE!$A$4:$F$538,4,FALSE)</f>
        <v>0.65</v>
      </c>
      <c r="E370" s="42">
        <f t="shared" si="5"/>
        <v>2.6</v>
      </c>
      <c r="F370" s="11">
        <v>41681</v>
      </c>
      <c r="G370" s="49" t="s">
        <v>244</v>
      </c>
      <c r="H370" s="49" t="str">
        <f>VLOOKUP(G370,'identifiants sorties'!$A$2:$E$158,2,FALSE)</f>
        <v>Delepaut</v>
      </c>
      <c r="I370" s="49" t="str">
        <f>VLOOKUP(G370,'identifiants sorties'!$A$2:$E$158,3,FALSE)</f>
        <v>Deptecl</v>
      </c>
      <c r="J370" s="49" t="str">
        <f>VLOOKUP(G370,'identifiants sorties'!$A$2:$E$158,4,FALSE)</f>
        <v>Méca</v>
      </c>
      <c r="K370" s="49"/>
    </row>
    <row r="371" spans="1:11" x14ac:dyDescent="0.25">
      <c r="A371" s="47">
        <v>107505</v>
      </c>
      <c r="B371" s="73" t="str">
        <f>IF(A371&lt;&gt;"",INDEX(BASE!$A$2:$C$1538,MATCH(A371,BASE!$A$2:$A$1538,0),2),"")</f>
        <v>MINI POCKET MOUSE TIPP-EX 6mm</v>
      </c>
      <c r="C371" s="49">
        <v>4</v>
      </c>
      <c r="D371" s="10">
        <f>VLOOKUP(A371,BASE!$A$4:$F$538,4,FALSE)</f>
        <v>1.1599999999999999</v>
      </c>
      <c r="E371" s="42">
        <f t="shared" si="5"/>
        <v>4.6399999999999997</v>
      </c>
      <c r="F371" s="11">
        <v>41681</v>
      </c>
      <c r="G371" s="49" t="s">
        <v>244</v>
      </c>
      <c r="H371" s="49" t="str">
        <f>VLOOKUP(G371,'identifiants sorties'!$A$2:$E$158,2,FALSE)</f>
        <v>Delepaut</v>
      </c>
      <c r="I371" s="49" t="str">
        <f>VLOOKUP(G371,'identifiants sorties'!$A$2:$E$158,3,FALSE)</f>
        <v>Deptecl</v>
      </c>
      <c r="J371" s="49" t="str">
        <f>VLOOKUP(G371,'identifiants sorties'!$A$2:$E$158,4,FALSE)</f>
        <v>Méca</v>
      </c>
      <c r="K371" s="49"/>
    </row>
    <row r="372" spans="1:11" x14ac:dyDescent="0.25">
      <c r="A372" s="47">
        <v>309177</v>
      </c>
      <c r="B372" s="73" t="str">
        <f>IF(A372&lt;&gt;"",INDEX(BASE!$A$2:$C$1538,MATCH(A372,BASE!$A$2:$A$1538,0),2),"")</f>
        <v>A+B LOT 12 BLOCS REPOSI.76x127   JAUNE</v>
      </c>
      <c r="C372" s="49">
        <v>2</v>
      </c>
      <c r="D372" s="10">
        <f>VLOOKUP(A372,BASE!$A$4:$F$538,4,FALSE)</f>
        <v>0.254</v>
      </c>
      <c r="E372" s="42">
        <f t="shared" si="5"/>
        <v>0.50800000000000001</v>
      </c>
      <c r="F372" s="11">
        <v>41681</v>
      </c>
      <c r="G372" s="49" t="s">
        <v>244</v>
      </c>
      <c r="H372" s="49" t="str">
        <f>VLOOKUP(G372,'identifiants sorties'!$A$2:$E$158,2,FALSE)</f>
        <v>Delepaut</v>
      </c>
      <c r="I372" s="49" t="str">
        <f>VLOOKUP(G372,'identifiants sorties'!$A$2:$E$158,3,FALSE)</f>
        <v>Deptecl</v>
      </c>
      <c r="J372" s="49" t="str">
        <f>VLOOKUP(G372,'identifiants sorties'!$A$2:$E$158,4,FALSE)</f>
        <v>Méca</v>
      </c>
      <c r="K372" s="49"/>
    </row>
    <row r="373" spans="1:11" x14ac:dyDescent="0.25">
      <c r="A373" s="47">
        <v>211127</v>
      </c>
      <c r="B373" s="73" t="str">
        <f>IF(A373&lt;&gt;"",INDEX(BASE!$A$2:$C$1538,MATCH(A373,BASE!$A$2:$A$1538,0),2),"")</f>
        <v>PQT 100 S/CHEM.ROCK S VIOLINE 80G</v>
      </c>
      <c r="C373" s="49">
        <v>10</v>
      </c>
      <c r="D373" s="10">
        <f>VLOOKUP(A373,BASE!$A$4:$F$538,4,FALSE)</f>
        <v>4.0500000000000001E-2</v>
      </c>
      <c r="E373" s="42">
        <f t="shared" ref="E373:E436" si="6">IF(C373="","",C373*D373)</f>
        <v>0.40500000000000003</v>
      </c>
      <c r="F373" s="11">
        <v>41681</v>
      </c>
      <c r="G373" s="49" t="s">
        <v>244</v>
      </c>
      <c r="H373" s="49" t="str">
        <f>VLOOKUP(G373,'identifiants sorties'!$A$2:$E$158,2,FALSE)</f>
        <v>Delepaut</v>
      </c>
      <c r="I373" s="49" t="str">
        <f>VLOOKUP(G373,'identifiants sorties'!$A$2:$E$158,3,FALSE)</f>
        <v>Deptecl</v>
      </c>
      <c r="J373" s="49" t="str">
        <f>VLOOKUP(G373,'identifiants sorties'!$A$2:$E$158,4,FALSE)</f>
        <v>Méca</v>
      </c>
      <c r="K373" s="49"/>
    </row>
    <row r="374" spans="1:11" x14ac:dyDescent="0.25">
      <c r="A374" s="47">
        <v>211128</v>
      </c>
      <c r="B374" s="73" t="str">
        <f>IF(A374&lt;&gt;"",INDEX(BASE!$A$2:$C$1538,MATCH(A374,BASE!$A$2:$A$1538,0),2),"")</f>
        <v>PQT 100 S/CHEM.ROCK S ROSE VIF 80G</v>
      </c>
      <c r="C374" s="49">
        <v>10</v>
      </c>
      <c r="D374" s="10">
        <f>VLOOKUP(A374,BASE!$A$4:$F$538,4,FALSE)</f>
        <v>4.0500000000000001E-2</v>
      </c>
      <c r="E374" s="42">
        <f t="shared" si="6"/>
        <v>0.40500000000000003</v>
      </c>
      <c r="F374" s="11">
        <v>41681</v>
      </c>
      <c r="G374" s="49" t="s">
        <v>244</v>
      </c>
      <c r="H374" s="49" t="str">
        <f>VLOOKUP(G374,'identifiants sorties'!$A$2:$E$158,2,FALSE)</f>
        <v>Delepaut</v>
      </c>
      <c r="I374" s="49" t="str">
        <f>VLOOKUP(G374,'identifiants sorties'!$A$2:$E$158,3,FALSE)</f>
        <v>Deptecl</v>
      </c>
      <c r="J374" s="49" t="str">
        <f>VLOOKUP(G374,'identifiants sorties'!$A$2:$E$158,4,FALSE)</f>
        <v>Méca</v>
      </c>
      <c r="K374" s="49"/>
    </row>
    <row r="375" spans="1:11" x14ac:dyDescent="0.25">
      <c r="A375" s="47">
        <v>211123</v>
      </c>
      <c r="B375" s="73" t="str">
        <f>IF(A375&lt;&gt;"",INDEX(BASE!$A$2:$C$1538,MATCH(A375,BASE!$A$2:$A$1538,0),2),"")</f>
        <v>PQT 100 S/CHEM.ROCK S CITRON     80G</v>
      </c>
      <c r="C375" s="49">
        <v>10</v>
      </c>
      <c r="D375" s="10">
        <f>VLOOKUP(A375,BASE!$A$4:$F$538,4,FALSE)</f>
        <v>4.0500000000000001E-2</v>
      </c>
      <c r="E375" s="42">
        <f t="shared" si="6"/>
        <v>0.40500000000000003</v>
      </c>
      <c r="F375" s="11">
        <v>41681</v>
      </c>
      <c r="G375" s="49" t="s">
        <v>244</v>
      </c>
      <c r="H375" s="49" t="str">
        <f>VLOOKUP(G375,'identifiants sorties'!$A$2:$E$158,2,FALSE)</f>
        <v>Delepaut</v>
      </c>
      <c r="I375" s="49" t="str">
        <f>VLOOKUP(G375,'identifiants sorties'!$A$2:$E$158,3,FALSE)</f>
        <v>Deptecl</v>
      </c>
      <c r="J375" s="49" t="str">
        <f>VLOOKUP(G375,'identifiants sorties'!$A$2:$E$158,4,FALSE)</f>
        <v>Méca</v>
      </c>
      <c r="K375" s="49"/>
    </row>
    <row r="376" spans="1:11" x14ac:dyDescent="0.25">
      <c r="A376" s="47">
        <v>211121</v>
      </c>
      <c r="B376" s="73" t="str">
        <f>IF(A376&lt;&gt;"",INDEX(BASE!$A$2:$C$1538,MATCH(A376,BASE!$A$2:$A$1538,0),2),"")</f>
        <v>PQT 100 S/CHEM.ROCK S BLEU ROY   80G</v>
      </c>
      <c r="C376" s="49">
        <v>10</v>
      </c>
      <c r="D376" s="10">
        <f>VLOOKUP(A376,BASE!$A$4:$F$538,4,FALSE)</f>
        <v>4.0500000000000001E-2</v>
      </c>
      <c r="E376" s="42">
        <f t="shared" si="6"/>
        <v>0.40500000000000003</v>
      </c>
      <c r="F376" s="11">
        <v>41681</v>
      </c>
      <c r="G376" s="49" t="s">
        <v>244</v>
      </c>
      <c r="H376" s="49" t="str">
        <f>VLOOKUP(G376,'identifiants sorties'!$A$2:$E$158,2,FALSE)</f>
        <v>Delepaut</v>
      </c>
      <c r="I376" s="49" t="str">
        <f>VLOOKUP(G376,'identifiants sorties'!$A$2:$E$158,3,FALSE)</f>
        <v>Deptecl</v>
      </c>
      <c r="J376" s="49" t="str">
        <f>VLOOKUP(G376,'identifiants sorties'!$A$2:$E$158,4,FALSE)</f>
        <v>Méca</v>
      </c>
      <c r="K376" s="49"/>
    </row>
    <row r="377" spans="1:11" x14ac:dyDescent="0.25">
      <c r="A377" s="47">
        <v>211124</v>
      </c>
      <c r="B377" s="73" t="str">
        <f>IF(A377&lt;&gt;"",INDEX(BASE!$A$2:$C$1538,MATCH(A377,BASE!$A$2:$A$1538,0),2),"")</f>
        <v>PQT 100 S/CHEM.ROCK S RGE TURC 80G</v>
      </c>
      <c r="C377" s="49">
        <v>10</v>
      </c>
      <c r="D377" s="10">
        <f>VLOOKUP(A377,BASE!$A$4:$F$538,4,FALSE)</f>
        <v>4.0500000000000001E-2</v>
      </c>
      <c r="E377" s="42">
        <f t="shared" si="6"/>
        <v>0.40500000000000003</v>
      </c>
      <c r="F377" s="11">
        <v>41681</v>
      </c>
      <c r="G377" s="49" t="s">
        <v>244</v>
      </c>
      <c r="H377" s="49" t="str">
        <f>VLOOKUP(G377,'identifiants sorties'!$A$2:$E$158,2,FALSE)</f>
        <v>Delepaut</v>
      </c>
      <c r="I377" s="49" t="str">
        <f>VLOOKUP(G377,'identifiants sorties'!$A$2:$E$158,3,FALSE)</f>
        <v>Deptecl</v>
      </c>
      <c r="J377" s="49" t="str">
        <f>VLOOKUP(G377,'identifiants sorties'!$A$2:$E$158,4,FALSE)</f>
        <v>Méca</v>
      </c>
      <c r="K377" s="49"/>
    </row>
    <row r="378" spans="1:11" x14ac:dyDescent="0.25">
      <c r="A378" s="47">
        <v>211126</v>
      </c>
      <c r="B378" s="73" t="str">
        <f>IF(A378&lt;&gt;"",INDEX(BASE!$A$2:$C$1538,MATCH(A378,BASE!$A$2:$A$1538,0),2),"")</f>
        <v>PQT 100 S/CHEM.ROCK S OCRE 80</v>
      </c>
      <c r="C378" s="49">
        <v>10</v>
      </c>
      <c r="D378" s="10">
        <f>VLOOKUP(A378,BASE!$A$4:$F$538,4,FALSE)</f>
        <v>4.0500000000000001E-2</v>
      </c>
      <c r="E378" s="42">
        <f t="shared" si="6"/>
        <v>0.40500000000000003</v>
      </c>
      <c r="F378" s="11">
        <v>41681</v>
      </c>
      <c r="G378" s="49" t="s">
        <v>244</v>
      </c>
      <c r="H378" s="49" t="str">
        <f>VLOOKUP(G378,'identifiants sorties'!$A$2:$E$158,2,FALSE)</f>
        <v>Delepaut</v>
      </c>
      <c r="I378" s="49" t="str">
        <f>VLOOKUP(G378,'identifiants sorties'!$A$2:$E$158,3,FALSE)</f>
        <v>Deptecl</v>
      </c>
      <c r="J378" s="49" t="str">
        <f>VLOOKUP(G378,'identifiants sorties'!$A$2:$E$158,4,FALSE)</f>
        <v>Méca</v>
      </c>
      <c r="K378" s="49"/>
    </row>
    <row r="379" spans="1:11" x14ac:dyDescent="0.25">
      <c r="A379" s="47">
        <v>211112</v>
      </c>
      <c r="B379" s="73" t="str">
        <f>IF(A379&lt;&gt;"",INDEX(BASE!$A$2:$C$1538,MATCH(A379,BASE!$A$2:$A$1538,0),2),"")</f>
        <v>PT.100 CHEM.ROCK S VERT EMPIRE   220G</v>
      </c>
      <c r="C379" s="49">
        <v>5</v>
      </c>
      <c r="D379" s="10">
        <f>VLOOKUP(A379,BASE!$A$4:$F$538,4,FALSE)</f>
        <v>8.8999999999999996E-2</v>
      </c>
      <c r="E379" s="42">
        <f t="shared" si="6"/>
        <v>0.44499999999999995</v>
      </c>
      <c r="F379" s="11">
        <v>41681</v>
      </c>
      <c r="G379" s="49" t="s">
        <v>244</v>
      </c>
      <c r="H379" s="49" t="str">
        <f>VLOOKUP(G379,'identifiants sorties'!$A$2:$E$158,2,FALSE)</f>
        <v>Delepaut</v>
      </c>
      <c r="I379" s="49" t="str">
        <f>VLOOKUP(G379,'identifiants sorties'!$A$2:$E$158,3,FALSE)</f>
        <v>Deptecl</v>
      </c>
      <c r="J379" s="49" t="str">
        <f>VLOOKUP(G379,'identifiants sorties'!$A$2:$E$158,4,FALSE)</f>
        <v>Méca</v>
      </c>
      <c r="K379" s="49"/>
    </row>
    <row r="380" spans="1:11" x14ac:dyDescent="0.25">
      <c r="A380" s="47">
        <v>211103</v>
      </c>
      <c r="B380" s="73" t="str">
        <f>IF(A380&lt;&gt;"",INDEX(BASE!$A$2:$C$1538,MATCH(A380,BASE!$A$2:$A$1538,0),2),"")</f>
        <v>PT.100 CHEM.ROCK S CITRON 220G</v>
      </c>
      <c r="C380" s="49">
        <v>5</v>
      </c>
      <c r="D380" s="10">
        <f>VLOOKUP(A380,BASE!$A$4:$F$538,4,FALSE)</f>
        <v>8.8999999999999996E-2</v>
      </c>
      <c r="E380" s="42">
        <f t="shared" si="6"/>
        <v>0.44499999999999995</v>
      </c>
      <c r="F380" s="11">
        <v>41681</v>
      </c>
      <c r="G380" s="49" t="s">
        <v>244</v>
      </c>
      <c r="H380" s="49" t="str">
        <f>VLOOKUP(G380,'identifiants sorties'!$A$2:$E$158,2,FALSE)</f>
        <v>Delepaut</v>
      </c>
      <c r="I380" s="49" t="str">
        <f>VLOOKUP(G380,'identifiants sorties'!$A$2:$E$158,3,FALSE)</f>
        <v>Deptecl</v>
      </c>
      <c r="J380" s="49" t="str">
        <f>VLOOKUP(G380,'identifiants sorties'!$A$2:$E$158,4,FALSE)</f>
        <v>Méca</v>
      </c>
      <c r="K380" s="49"/>
    </row>
    <row r="381" spans="1:11" x14ac:dyDescent="0.25">
      <c r="A381" s="47">
        <v>211113</v>
      </c>
      <c r="B381" s="73" t="str">
        <f>IF(A381&lt;&gt;"",INDEX(BASE!$A$2:$C$1538,MATCH(A381,BASE!$A$2:$A$1538,0),2),"")</f>
        <v>PT.100 CHEM.ROCK S GRIS 220G</v>
      </c>
      <c r="C381" s="49">
        <v>5</v>
      </c>
      <c r="D381" s="10">
        <f>VLOOKUP(A381,BASE!$A$4:$F$538,4,FALSE)</f>
        <v>8.8999999999999996E-2</v>
      </c>
      <c r="E381" s="42">
        <f t="shared" si="6"/>
        <v>0.44499999999999995</v>
      </c>
      <c r="F381" s="11">
        <v>41681</v>
      </c>
      <c r="G381" s="49" t="s">
        <v>244</v>
      </c>
      <c r="H381" s="49" t="str">
        <f>VLOOKUP(G381,'identifiants sorties'!$A$2:$E$158,2,FALSE)</f>
        <v>Delepaut</v>
      </c>
      <c r="I381" s="49" t="str">
        <f>VLOOKUP(G381,'identifiants sorties'!$A$2:$E$158,3,FALSE)</f>
        <v>Deptecl</v>
      </c>
      <c r="J381" s="49" t="str">
        <f>VLOOKUP(G381,'identifiants sorties'!$A$2:$E$158,4,FALSE)</f>
        <v>Méca</v>
      </c>
      <c r="K381" s="49"/>
    </row>
    <row r="382" spans="1:11" x14ac:dyDescent="0.25">
      <c r="A382" s="47">
        <v>211106</v>
      </c>
      <c r="B382" s="73" t="str">
        <f>IF(A382&lt;&gt;"",INDEX(BASE!$A$2:$C$1538,MATCH(A382,BASE!$A$2:$A$1538,0),2),"")</f>
        <v>PT.100 CHEM.ROCK S ORANGE/OCRE  220G</v>
      </c>
      <c r="C382" s="49">
        <v>5</v>
      </c>
      <c r="D382" s="10">
        <f>VLOOKUP(A382,BASE!$A$4:$F$538,4,FALSE)</f>
        <v>8.8999999999999996E-2</v>
      </c>
      <c r="E382" s="42">
        <f t="shared" si="6"/>
        <v>0.44499999999999995</v>
      </c>
      <c r="F382" s="11">
        <v>41681</v>
      </c>
      <c r="G382" s="49" t="s">
        <v>244</v>
      </c>
      <c r="H382" s="49" t="str">
        <f>VLOOKUP(G382,'identifiants sorties'!$A$2:$E$158,2,FALSE)</f>
        <v>Delepaut</v>
      </c>
      <c r="I382" s="49" t="str">
        <f>VLOOKUP(G382,'identifiants sorties'!$A$2:$E$158,3,FALSE)</f>
        <v>Deptecl</v>
      </c>
      <c r="J382" s="49" t="str">
        <f>VLOOKUP(G382,'identifiants sorties'!$A$2:$E$158,4,FALSE)</f>
        <v>Méca</v>
      </c>
      <c r="K382" s="49"/>
    </row>
    <row r="383" spans="1:11" x14ac:dyDescent="0.25">
      <c r="A383" s="47">
        <v>211104</v>
      </c>
      <c r="B383" s="73" t="str">
        <f>IF(A383&lt;&gt;"",INDEX(BASE!$A$2:$C$1538,MATCH(A383,BASE!$A$2:$A$1538,0),2),"")</f>
        <v>PT.100 CHEM ROCK S ROUGE TURC   220GR</v>
      </c>
      <c r="C383" s="49">
        <v>5</v>
      </c>
      <c r="D383" s="10">
        <f>VLOOKUP(A383,BASE!$A$4:$F$538,4,FALSE)</f>
        <v>8.8999999999999996E-2</v>
      </c>
      <c r="E383" s="42">
        <f t="shared" si="6"/>
        <v>0.44499999999999995</v>
      </c>
      <c r="F383" s="11">
        <v>41681</v>
      </c>
      <c r="G383" s="49" t="s">
        <v>244</v>
      </c>
      <c r="H383" s="49" t="str">
        <f>VLOOKUP(G383,'identifiants sorties'!$A$2:$E$158,2,FALSE)</f>
        <v>Delepaut</v>
      </c>
      <c r="I383" s="49" t="str">
        <f>VLOOKUP(G383,'identifiants sorties'!$A$2:$E$158,3,FALSE)</f>
        <v>Deptecl</v>
      </c>
      <c r="J383" s="49" t="str">
        <f>VLOOKUP(G383,'identifiants sorties'!$A$2:$E$158,4,FALSE)</f>
        <v>Méca</v>
      </c>
      <c r="K383" s="49"/>
    </row>
    <row r="384" spans="1:11" x14ac:dyDescent="0.25">
      <c r="A384" s="47">
        <v>211107</v>
      </c>
      <c r="B384" s="73" t="str">
        <f>IF(A384&lt;&gt;"",INDEX(BASE!$A$2:$C$1538,MATCH(A384,BASE!$A$2:$A$1538,0),2),"")</f>
        <v>PT.100 CHEM ROCK S VIOLINE      220 GR</v>
      </c>
      <c r="C384" s="49">
        <v>5</v>
      </c>
      <c r="D384" s="10">
        <f>VLOOKUP(A384,BASE!$A$4:$F$538,4,FALSE)</f>
        <v>8.8999999999999996E-2</v>
      </c>
      <c r="E384" s="42">
        <f t="shared" si="6"/>
        <v>0.44499999999999995</v>
      </c>
      <c r="F384" s="11">
        <v>41681</v>
      </c>
      <c r="G384" s="49" t="s">
        <v>244</v>
      </c>
      <c r="H384" s="49" t="str">
        <f>VLOOKUP(G384,'identifiants sorties'!$A$2:$E$158,2,FALSE)</f>
        <v>Delepaut</v>
      </c>
      <c r="I384" s="49" t="str">
        <f>VLOOKUP(G384,'identifiants sorties'!$A$2:$E$158,3,FALSE)</f>
        <v>Deptecl</v>
      </c>
      <c r="J384" s="49" t="str">
        <f>VLOOKUP(G384,'identifiants sorties'!$A$2:$E$158,4,FALSE)</f>
        <v>Méca</v>
      </c>
      <c r="K384" s="49"/>
    </row>
    <row r="385" spans="1:11" x14ac:dyDescent="0.25">
      <c r="A385" s="47">
        <v>211108</v>
      </c>
      <c r="B385" s="73" t="str">
        <f>IF(A385&lt;&gt;"",INDEX(BASE!$A$2:$C$1538,MATCH(A385,BASE!$A$2:$A$1538,0),2),"")</f>
        <v>PT.100 CHEM.ROCK S ROSE VIF     220GR</v>
      </c>
      <c r="C385" s="49">
        <v>5</v>
      </c>
      <c r="D385" s="10">
        <f>VLOOKUP(A385,BASE!$A$4:$F$538,4,FALSE)</f>
        <v>8.8999999999999996E-2</v>
      </c>
      <c r="E385" s="42">
        <f t="shared" si="6"/>
        <v>0.44499999999999995</v>
      </c>
      <c r="F385" s="11">
        <v>41681</v>
      </c>
      <c r="G385" s="49" t="s">
        <v>244</v>
      </c>
      <c r="H385" s="49" t="str">
        <f>VLOOKUP(G385,'identifiants sorties'!$A$2:$E$158,2,FALSE)</f>
        <v>Delepaut</v>
      </c>
      <c r="I385" s="49" t="str">
        <f>VLOOKUP(G385,'identifiants sorties'!$A$2:$E$158,3,FALSE)</f>
        <v>Deptecl</v>
      </c>
      <c r="J385" s="49" t="str">
        <f>VLOOKUP(G385,'identifiants sorties'!$A$2:$E$158,4,FALSE)</f>
        <v>Méca</v>
      </c>
      <c r="K385" s="49"/>
    </row>
    <row r="386" spans="1:11" x14ac:dyDescent="0.25">
      <c r="A386" s="47">
        <v>211101</v>
      </c>
      <c r="B386" s="73" t="str">
        <f>IF(A386&lt;&gt;"",INDEX(BASE!$A$2:$C$1538,MATCH(A386,BASE!$A$2:$A$1538,0),2),"")</f>
        <v>PT.100 CHEM.ROCK S BLEU ROY     220GR</v>
      </c>
      <c r="C386" s="49">
        <v>5</v>
      </c>
      <c r="D386" s="10">
        <f>VLOOKUP(A386,BASE!$A$4:$F$538,4,FALSE)</f>
        <v>8.8999999999999996E-2</v>
      </c>
      <c r="E386" s="42">
        <f t="shared" si="6"/>
        <v>0.44499999999999995</v>
      </c>
      <c r="F386" s="11">
        <v>41681</v>
      </c>
      <c r="G386" s="49" t="s">
        <v>244</v>
      </c>
      <c r="H386" s="49" t="str">
        <f>VLOOKUP(G386,'identifiants sorties'!$A$2:$E$158,2,FALSE)</f>
        <v>Delepaut</v>
      </c>
      <c r="I386" s="49" t="str">
        <f>VLOOKUP(G386,'identifiants sorties'!$A$2:$E$158,3,FALSE)</f>
        <v>Deptecl</v>
      </c>
      <c r="J386" s="49" t="str">
        <f>VLOOKUP(G386,'identifiants sorties'!$A$2:$E$158,4,FALSE)</f>
        <v>Méca</v>
      </c>
      <c r="K386" s="49"/>
    </row>
    <row r="387" spans="1:11" x14ac:dyDescent="0.25">
      <c r="A387" s="47">
        <v>42500</v>
      </c>
      <c r="B387" s="73" t="str">
        <f>IF(A387&lt;&gt;"",INDEX(BASE!$A$2:$C$1538,MATCH(A387,BASE!$A$2:$A$1538,0),2),"")</f>
        <v>ROULEAU ECO</v>
      </c>
      <c r="C387" s="49">
        <v>3</v>
      </c>
      <c r="D387" s="10">
        <f>VLOOKUP(A387,BASE!$A$4:$F$538,4,FALSE)</f>
        <v>3</v>
      </c>
      <c r="E387" s="42">
        <f t="shared" si="6"/>
        <v>9</v>
      </c>
      <c r="F387" s="11">
        <v>41681</v>
      </c>
      <c r="G387" s="49" t="s">
        <v>409</v>
      </c>
      <c r="H387" s="49" t="str">
        <f>VLOOKUP(G387,'identifiants sorties'!$A$2:$E$158,2,FALSE)</f>
        <v>Girard</v>
      </c>
      <c r="I387" s="49" t="str">
        <f>VLOOKUP(G387,'identifiants sorties'!$A$2:$E$158,3,FALSE)</f>
        <v>Servgene</v>
      </c>
      <c r="J387" s="49" t="str">
        <f>VLOOKUP(G387,'identifiants sorties'!$A$2:$E$158,4,FALSE)</f>
        <v xml:space="preserve">Entretien </v>
      </c>
      <c r="K387" s="49"/>
    </row>
    <row r="388" spans="1:11" x14ac:dyDescent="0.25">
      <c r="A388" s="47">
        <v>107505</v>
      </c>
      <c r="B388" s="73" t="str">
        <f>IF(A388&lt;&gt;"",INDEX(BASE!$A$2:$C$1538,MATCH(A388,BASE!$A$2:$A$1538,0),2),"")</f>
        <v>MINI POCKET MOUSE TIPP-EX 6mm</v>
      </c>
      <c r="C388" s="49">
        <v>1</v>
      </c>
      <c r="D388" s="10">
        <f>VLOOKUP(A388,BASE!$A$4:$F$538,4,FALSE)</f>
        <v>1.1599999999999999</v>
      </c>
      <c r="E388" s="42">
        <f t="shared" si="6"/>
        <v>1.1599999999999999</v>
      </c>
      <c r="F388" s="11">
        <v>41683</v>
      </c>
      <c r="G388" s="49" t="s">
        <v>360</v>
      </c>
      <c r="H388" s="49" t="str">
        <f>VLOOKUP(G388,'identifiants sorties'!$A$2:$E$158,2,FALSE)</f>
        <v xml:space="preserve">Desseyn </v>
      </c>
      <c r="I388" s="49" t="str">
        <f>VLOOKUP(G388,'identifiants sorties'!$A$2:$E$158,3,FALSE)</f>
        <v>Deptecl</v>
      </c>
      <c r="J388" s="49" t="str">
        <f>VLOOKUP(G388,'identifiants sorties'!$A$2:$E$158,4,FALSE)</f>
        <v>Méca</v>
      </c>
      <c r="K388" s="49"/>
    </row>
    <row r="389" spans="1:11" x14ac:dyDescent="0.25">
      <c r="A389" s="47">
        <v>107204</v>
      </c>
      <c r="B389" s="73" t="str">
        <f>IF(A389&lt;&gt;"",INDEX(BASE!$A$2:$C$1538,MATCH(A389,BASE!$A$2:$A$1538,0),2),"")</f>
        <v>FLACON CORRECTEUR RAPID TIPPEX   APPLICATEUR MOUSSE 20ml</v>
      </c>
      <c r="C389" s="49">
        <v>1</v>
      </c>
      <c r="D389" s="10">
        <f>VLOOKUP(A389,BASE!$A$4:$F$538,4,FALSE)</f>
        <v>1.1599999999999999</v>
      </c>
      <c r="E389" s="42">
        <f t="shared" si="6"/>
        <v>1.1599999999999999</v>
      </c>
      <c r="F389" s="11">
        <v>41683</v>
      </c>
      <c r="G389" s="49" t="s">
        <v>360</v>
      </c>
      <c r="H389" s="49" t="str">
        <f>VLOOKUP(G389,'identifiants sorties'!$A$2:$E$158,2,FALSE)</f>
        <v xml:space="preserve">Desseyn </v>
      </c>
      <c r="I389" s="49" t="str">
        <f>VLOOKUP(G389,'identifiants sorties'!$A$2:$E$158,3,FALSE)</f>
        <v>Deptecl</v>
      </c>
      <c r="J389" s="49" t="str">
        <f>VLOOKUP(G389,'identifiants sorties'!$A$2:$E$158,4,FALSE)</f>
        <v>Méca</v>
      </c>
      <c r="K389" s="49"/>
    </row>
    <row r="390" spans="1:11" x14ac:dyDescent="0.25">
      <c r="A390" s="47">
        <v>118240</v>
      </c>
      <c r="B390" s="73" t="str">
        <f>IF(A390&lt;&gt;"",INDEX(BASE!$A$2:$C$1538,MATCH(A390,BASE!$A$2:$A$1538,0),2),"")</f>
        <v>FEUTRE STYLIST 188 P.M BLEU</v>
      </c>
      <c r="C390" s="49">
        <v>2</v>
      </c>
      <c r="D390" s="10">
        <f>VLOOKUP(A390,BASE!$A$4:$F$538,4,FALSE)</f>
        <v>0.65</v>
      </c>
      <c r="E390" s="42">
        <f t="shared" si="6"/>
        <v>1.3</v>
      </c>
      <c r="F390" s="11">
        <v>41683</v>
      </c>
      <c r="G390" s="49" t="s">
        <v>360</v>
      </c>
      <c r="H390" s="49" t="str">
        <f>VLOOKUP(G390,'identifiants sorties'!$A$2:$E$158,2,FALSE)</f>
        <v xml:space="preserve">Desseyn </v>
      </c>
      <c r="I390" s="49" t="str">
        <f>VLOOKUP(G390,'identifiants sorties'!$A$2:$E$158,3,FALSE)</f>
        <v>Deptecl</v>
      </c>
      <c r="J390" s="49" t="str">
        <f>VLOOKUP(G390,'identifiants sorties'!$A$2:$E$158,4,FALSE)</f>
        <v>Méca</v>
      </c>
      <c r="K390" s="49"/>
    </row>
    <row r="391" spans="1:11" x14ac:dyDescent="0.25">
      <c r="A391" s="47">
        <v>118241</v>
      </c>
      <c r="B391" s="73" t="str">
        <f>IF(A391&lt;&gt;"",INDEX(BASE!$A$2:$C$1538,MATCH(A391,BASE!$A$2:$A$1538,0),2),"")</f>
        <v>FEUTRE STYLIST 188 P.M NOIR</v>
      </c>
      <c r="C391" s="49">
        <v>2</v>
      </c>
      <c r="D391" s="10">
        <f>VLOOKUP(A391,BASE!$A$4:$F$538,4,FALSE)</f>
        <v>0.65</v>
      </c>
      <c r="E391" s="42">
        <f t="shared" si="6"/>
        <v>1.3</v>
      </c>
      <c r="F391" s="11">
        <v>41683</v>
      </c>
      <c r="G391" s="49" t="s">
        <v>360</v>
      </c>
      <c r="H391" s="49" t="str">
        <f>VLOOKUP(G391,'identifiants sorties'!$A$2:$E$158,2,FALSE)</f>
        <v xml:space="preserve">Desseyn </v>
      </c>
      <c r="I391" s="49" t="str">
        <f>VLOOKUP(G391,'identifiants sorties'!$A$2:$E$158,3,FALSE)</f>
        <v>Deptecl</v>
      </c>
      <c r="J391" s="49" t="str">
        <f>VLOOKUP(G391,'identifiants sorties'!$A$2:$E$158,4,FALSE)</f>
        <v>Méca</v>
      </c>
      <c r="K391" s="49"/>
    </row>
    <row r="392" spans="1:11" x14ac:dyDescent="0.25">
      <c r="A392" s="47">
        <v>118242</v>
      </c>
      <c r="B392" s="73" t="str">
        <f>IF(A392&lt;&gt;"",INDEX(BASE!$A$2:$C$1538,MATCH(A392,BASE!$A$2:$A$1538,0),2),"")</f>
        <v>FEUTRE STYLIST 188 P.M ROUGE</v>
      </c>
      <c r="C392" s="49">
        <v>1</v>
      </c>
      <c r="D392" s="10">
        <f>VLOOKUP(A392,BASE!$A$4:$F$538,4,FALSE)</f>
        <v>0.65</v>
      </c>
      <c r="E392" s="42">
        <f t="shared" si="6"/>
        <v>0.65</v>
      </c>
      <c r="F392" s="11">
        <v>41683</v>
      </c>
      <c r="G392" s="49" t="s">
        <v>360</v>
      </c>
      <c r="H392" s="49" t="str">
        <f>VLOOKUP(G392,'identifiants sorties'!$A$2:$E$158,2,FALSE)</f>
        <v xml:space="preserve">Desseyn </v>
      </c>
      <c r="I392" s="49" t="str">
        <f>VLOOKUP(G392,'identifiants sorties'!$A$2:$E$158,3,FALSE)</f>
        <v>Deptecl</v>
      </c>
      <c r="J392" s="49" t="str">
        <f>VLOOKUP(G392,'identifiants sorties'!$A$2:$E$158,4,FALSE)</f>
        <v>Méca</v>
      </c>
      <c r="K392" s="49"/>
    </row>
    <row r="393" spans="1:11" x14ac:dyDescent="0.25">
      <c r="A393" s="47">
        <v>200253</v>
      </c>
      <c r="B393" s="73" t="str">
        <f>IF(A393&lt;&gt;"",INDEX(BASE!$A$2:$C$1538,MATCH(A393,BASE!$A$2:$A$1538,0),2),"")</f>
        <v>BTE 100 POCH.PLAST.PERF.LISSE    9/100è A4 11 TROUS</v>
      </c>
      <c r="C393" s="49">
        <v>200</v>
      </c>
      <c r="D393" s="10">
        <f>VLOOKUP(A393,BASE!$A$4:$F$538,4,FALSE)</f>
        <v>5.2999999999999999E-2</v>
      </c>
      <c r="E393" s="42">
        <f t="shared" si="6"/>
        <v>10.6</v>
      </c>
      <c r="F393" s="11">
        <v>41683</v>
      </c>
      <c r="G393" s="49" t="s">
        <v>360</v>
      </c>
      <c r="H393" s="49" t="str">
        <f>VLOOKUP(G393,'identifiants sorties'!$A$2:$E$158,2,FALSE)</f>
        <v xml:space="preserve">Desseyn </v>
      </c>
      <c r="I393" s="49" t="str">
        <f>VLOOKUP(G393,'identifiants sorties'!$A$2:$E$158,3,FALSE)</f>
        <v>Deptecl</v>
      </c>
      <c r="J393" s="49" t="str">
        <f>VLOOKUP(G393,'identifiants sorties'!$A$2:$E$158,4,FALSE)</f>
        <v>Méca</v>
      </c>
      <c r="K393" s="49"/>
    </row>
    <row r="394" spans="1:11" x14ac:dyDescent="0.25">
      <c r="A394" s="47">
        <v>111101</v>
      </c>
      <c r="B394" s="73" t="str">
        <f>IF(A394&lt;&gt;"",INDEX(BASE!$A$2:$C$1538,MATCH(A394,BASE!$A$2:$A$1538,0),2),"")</f>
        <v>BIC CRISTAL P.M. BLEU</v>
      </c>
      <c r="C394" s="49">
        <v>2</v>
      </c>
      <c r="D394" s="10">
        <f>VLOOKUP(A394,BASE!$A$4:$F$538,4,FALSE)</f>
        <v>0.15</v>
      </c>
      <c r="E394" s="42">
        <f t="shared" si="6"/>
        <v>0.3</v>
      </c>
      <c r="F394" s="11">
        <v>41683</v>
      </c>
      <c r="G394" s="49" t="s">
        <v>360</v>
      </c>
      <c r="H394" s="49" t="str">
        <f>VLOOKUP(G394,'identifiants sorties'!$A$2:$E$158,2,FALSE)</f>
        <v xml:space="preserve">Desseyn </v>
      </c>
      <c r="I394" s="49" t="str">
        <f>VLOOKUP(G394,'identifiants sorties'!$A$2:$E$158,3,FALSE)</f>
        <v>Deptecl</v>
      </c>
      <c r="J394" s="49" t="str">
        <f>VLOOKUP(G394,'identifiants sorties'!$A$2:$E$158,4,FALSE)</f>
        <v>Méca</v>
      </c>
      <c r="K394" s="49"/>
    </row>
    <row r="395" spans="1:11" x14ac:dyDescent="0.25">
      <c r="A395" s="47">
        <v>111102</v>
      </c>
      <c r="B395" s="73" t="str">
        <f>IF(A395&lt;&gt;"",INDEX(BASE!$A$2:$C$1538,MATCH(A395,BASE!$A$2:$A$1538,0),2),"")</f>
        <v>BIC CRISTAL P.M. NOIR</v>
      </c>
      <c r="C395" s="49">
        <v>2</v>
      </c>
      <c r="D395" s="10">
        <f>VLOOKUP(A395,BASE!$A$4:$F$538,4,FALSE)</f>
        <v>0.15</v>
      </c>
      <c r="E395" s="42">
        <f t="shared" si="6"/>
        <v>0.3</v>
      </c>
      <c r="F395" s="11">
        <v>41683</v>
      </c>
      <c r="G395" s="49" t="s">
        <v>360</v>
      </c>
      <c r="H395" s="49" t="str">
        <f>VLOOKUP(G395,'identifiants sorties'!$A$2:$E$158,2,FALSE)</f>
        <v xml:space="preserve">Desseyn </v>
      </c>
      <c r="I395" s="49" t="str">
        <f>VLOOKUP(G395,'identifiants sorties'!$A$2:$E$158,3,FALSE)</f>
        <v>Deptecl</v>
      </c>
      <c r="J395" s="49" t="str">
        <f>VLOOKUP(G395,'identifiants sorties'!$A$2:$E$158,4,FALSE)</f>
        <v>Méca</v>
      </c>
      <c r="K395" s="49"/>
    </row>
    <row r="396" spans="1:11" x14ac:dyDescent="0.25">
      <c r="A396" s="47">
        <v>111103</v>
      </c>
      <c r="B396" s="73" t="str">
        <f>IF(A396&lt;&gt;"",INDEX(BASE!$A$2:$C$1538,MATCH(A396,BASE!$A$2:$A$1538,0),2),"")</f>
        <v>BIC CRISTAL P.M. ROUGE</v>
      </c>
      <c r="C396" s="49">
        <v>2</v>
      </c>
      <c r="D396" s="10">
        <f>VLOOKUP(A396,BASE!$A$4:$F$538,4,FALSE)</f>
        <v>0.15</v>
      </c>
      <c r="E396" s="42">
        <f t="shared" si="6"/>
        <v>0.3</v>
      </c>
      <c r="F396" s="11">
        <v>41683</v>
      </c>
      <c r="G396" s="49" t="s">
        <v>360</v>
      </c>
      <c r="H396" s="49" t="str">
        <f>VLOOKUP(G396,'identifiants sorties'!$A$2:$E$158,2,FALSE)</f>
        <v xml:space="preserve">Desseyn </v>
      </c>
      <c r="I396" s="49" t="str">
        <f>VLOOKUP(G396,'identifiants sorties'!$A$2:$E$158,3,FALSE)</f>
        <v>Deptecl</v>
      </c>
      <c r="J396" s="49" t="str">
        <f>VLOOKUP(G396,'identifiants sorties'!$A$2:$E$158,4,FALSE)</f>
        <v>Méca</v>
      </c>
      <c r="K396" s="49"/>
    </row>
    <row r="397" spans="1:11" x14ac:dyDescent="0.25">
      <c r="A397" s="47">
        <v>111504</v>
      </c>
      <c r="B397" s="73" t="str">
        <f>IF(A397&lt;&gt;"",INDEX(BASE!$A$2:$C$1538,MATCH(A397,BASE!$A$2:$A$1538,0),2),"")</f>
        <v>BIC M10 RETRACTABLE P.M. VERT</v>
      </c>
      <c r="C397" s="49">
        <v>2</v>
      </c>
      <c r="D397" s="10">
        <f>VLOOKUP(A397,BASE!$A$4:$F$538,4,FALSE)</f>
        <v>0.41</v>
      </c>
      <c r="E397" s="42">
        <f t="shared" si="6"/>
        <v>0.82</v>
      </c>
      <c r="F397" s="11">
        <v>41683</v>
      </c>
      <c r="G397" s="49" t="s">
        <v>360</v>
      </c>
      <c r="H397" s="49" t="str">
        <f>VLOOKUP(G397,'identifiants sorties'!$A$2:$E$158,2,FALSE)</f>
        <v xml:space="preserve">Desseyn </v>
      </c>
      <c r="I397" s="49" t="str">
        <f>VLOOKUP(G397,'identifiants sorties'!$A$2:$E$158,3,FALSE)</f>
        <v>Deptecl</v>
      </c>
      <c r="J397" s="49" t="str">
        <f>VLOOKUP(G397,'identifiants sorties'!$A$2:$E$158,4,FALSE)</f>
        <v>Méca</v>
      </c>
      <c r="K397" s="49"/>
    </row>
    <row r="398" spans="1:11" x14ac:dyDescent="0.25">
      <c r="A398" s="47">
        <v>111502</v>
      </c>
      <c r="B398" s="73" t="str">
        <f>IF(A398&lt;&gt;"",INDEX(BASE!$A$2:$C$1538,MATCH(A398,BASE!$A$2:$A$1538,0),2),"")</f>
        <v>BIC M10 RETRACTABLE P.M. NOIR</v>
      </c>
      <c r="C398" s="49">
        <v>2</v>
      </c>
      <c r="D398" s="10">
        <f>VLOOKUP(A398,BASE!$A$4:$F$538,4,FALSE)</f>
        <v>0.41</v>
      </c>
      <c r="E398" s="42">
        <f t="shared" si="6"/>
        <v>0.82</v>
      </c>
      <c r="F398" s="11">
        <v>41683</v>
      </c>
      <c r="G398" s="49" t="s">
        <v>360</v>
      </c>
      <c r="H398" s="49" t="str">
        <f>VLOOKUP(G398,'identifiants sorties'!$A$2:$E$158,2,FALSE)</f>
        <v xml:space="preserve">Desseyn </v>
      </c>
      <c r="I398" s="49" t="str">
        <f>VLOOKUP(G398,'identifiants sorties'!$A$2:$E$158,3,FALSE)</f>
        <v>Deptecl</v>
      </c>
      <c r="J398" s="49" t="str">
        <f>VLOOKUP(G398,'identifiants sorties'!$A$2:$E$158,4,FALSE)</f>
        <v>Méca</v>
      </c>
      <c r="K398" s="49"/>
    </row>
    <row r="399" spans="1:11" x14ac:dyDescent="0.25">
      <c r="A399" s="47">
        <v>111503</v>
      </c>
      <c r="B399" s="73" t="str">
        <f>IF(A399&lt;&gt;"",INDEX(BASE!$A$2:$C$1538,MATCH(A399,BASE!$A$2:$A$1538,0),2),"")</f>
        <v>BIC M10 RETRACTABLE P.M. ROUGE</v>
      </c>
      <c r="C399" s="49">
        <v>1</v>
      </c>
      <c r="D399" s="10">
        <f>VLOOKUP(A399,BASE!$A$4:$F$538,4,FALSE)</f>
        <v>0.41</v>
      </c>
      <c r="E399" s="42">
        <f t="shared" si="6"/>
        <v>0.41</v>
      </c>
      <c r="F399" s="11">
        <v>41683</v>
      </c>
      <c r="G399" s="49" t="s">
        <v>360</v>
      </c>
      <c r="H399" s="49" t="str">
        <f>VLOOKUP(G399,'identifiants sorties'!$A$2:$E$158,2,FALSE)</f>
        <v xml:space="preserve">Desseyn </v>
      </c>
      <c r="I399" s="49" t="str">
        <f>VLOOKUP(G399,'identifiants sorties'!$A$2:$E$158,3,FALSE)</f>
        <v>Deptecl</v>
      </c>
      <c r="J399" s="49" t="str">
        <f>VLOOKUP(G399,'identifiants sorties'!$A$2:$E$158,4,FALSE)</f>
        <v>Méca</v>
      </c>
      <c r="K399" s="49"/>
    </row>
    <row r="400" spans="1:11" x14ac:dyDescent="0.25">
      <c r="A400" s="47">
        <v>110106</v>
      </c>
      <c r="B400" s="73" t="str">
        <f>IF(A400&lt;&gt;"",INDEX(BASE!$A$2:$C$1538,MATCH(A400,BASE!$A$2:$A$1538,0),2),"")</f>
        <v>BTE 12 PORTE-MINES 0.7mm BIC     MATIC TRANSL. COL. ASS.</v>
      </c>
      <c r="C400" s="49">
        <v>4</v>
      </c>
      <c r="D400" s="10">
        <f>VLOOKUP(A400,BASE!$A$4:$F$538,4,FALSE)</f>
        <v>0.32900000000000001</v>
      </c>
      <c r="E400" s="42">
        <f t="shared" si="6"/>
        <v>1.3160000000000001</v>
      </c>
      <c r="F400" s="11">
        <v>41683</v>
      </c>
      <c r="G400" s="49" t="s">
        <v>360</v>
      </c>
      <c r="H400" s="49" t="str">
        <f>VLOOKUP(G400,'identifiants sorties'!$A$2:$E$158,2,FALSE)</f>
        <v xml:space="preserve">Desseyn </v>
      </c>
      <c r="I400" s="49" t="str">
        <f>VLOOKUP(G400,'identifiants sorties'!$A$2:$E$158,3,FALSE)</f>
        <v>Deptecl</v>
      </c>
      <c r="J400" s="49" t="str">
        <f>VLOOKUP(G400,'identifiants sorties'!$A$2:$E$158,4,FALSE)</f>
        <v>Méca</v>
      </c>
      <c r="K400" s="49"/>
    </row>
    <row r="401" spans="1:11" x14ac:dyDescent="0.25">
      <c r="A401" s="47">
        <v>534207</v>
      </c>
      <c r="B401" s="73" t="str">
        <f>IF(A401&lt;&gt;"",INDEX(BASE!$A$2:$C$1538,MATCH(A401,BASE!$A$2:$A$1538,0),2),"")</f>
        <v>FEUTRE PERMANENT 318 NOIR PTE    FINE</v>
      </c>
      <c r="C401" s="49">
        <v>2</v>
      </c>
      <c r="D401" s="10">
        <f>VLOOKUP(A401,BASE!$A$4:$F$538,4,FALSE)</f>
        <v>0.91</v>
      </c>
      <c r="E401" s="42">
        <f t="shared" si="6"/>
        <v>1.82</v>
      </c>
      <c r="F401" s="11">
        <v>41683</v>
      </c>
      <c r="G401" s="49" t="s">
        <v>360</v>
      </c>
      <c r="H401" s="49" t="str">
        <f>VLOOKUP(G401,'identifiants sorties'!$A$2:$E$158,2,FALSE)</f>
        <v xml:space="preserve">Desseyn </v>
      </c>
      <c r="I401" s="49" t="str">
        <f>VLOOKUP(G401,'identifiants sorties'!$A$2:$E$158,3,FALSE)</f>
        <v>Deptecl</v>
      </c>
      <c r="J401" s="49" t="str">
        <f>VLOOKUP(G401,'identifiants sorties'!$A$2:$E$158,4,FALSE)</f>
        <v>Méca</v>
      </c>
      <c r="K401" s="49"/>
    </row>
    <row r="402" spans="1:11" x14ac:dyDescent="0.25">
      <c r="A402" s="47">
        <v>534202</v>
      </c>
      <c r="B402" s="73" t="str">
        <f>IF(A402&lt;&gt;"",INDEX(BASE!$A$2:$C$1538,MATCH(A402,BASE!$A$2:$A$1538,0),2),"")</f>
        <v>FEUTRE PERMANENT 318 BLEU PTE    FINE</v>
      </c>
      <c r="C402" s="49">
        <v>2</v>
      </c>
      <c r="D402" s="10">
        <f>VLOOKUP(A402,BASE!$A$4:$F$538,4,FALSE)</f>
        <v>0.91</v>
      </c>
      <c r="E402" s="42">
        <f t="shared" si="6"/>
        <v>1.82</v>
      </c>
      <c r="F402" s="11">
        <v>41683</v>
      </c>
      <c r="G402" s="49" t="s">
        <v>360</v>
      </c>
      <c r="H402" s="49" t="str">
        <f>VLOOKUP(G402,'identifiants sorties'!$A$2:$E$158,2,FALSE)</f>
        <v xml:space="preserve">Desseyn </v>
      </c>
      <c r="I402" s="49" t="str">
        <f>VLOOKUP(G402,'identifiants sorties'!$A$2:$E$158,3,FALSE)</f>
        <v>Deptecl</v>
      </c>
      <c r="J402" s="49" t="str">
        <f>VLOOKUP(G402,'identifiants sorties'!$A$2:$E$158,4,FALSE)</f>
        <v>Méca</v>
      </c>
      <c r="K402" s="49"/>
    </row>
    <row r="403" spans="1:11" x14ac:dyDescent="0.25">
      <c r="A403" s="47">
        <v>211157</v>
      </c>
      <c r="B403" s="73" t="str">
        <f>IF(A403&lt;&gt;"",INDEX(BASE!$A$2:$C$1538,MATCH(A403,BASE!$A$2:$A$1538,0),2),"")</f>
        <v>PQ 100 S/CHEM.ROCK S VERT EMP. 80GR</v>
      </c>
      <c r="C403" s="49">
        <v>10</v>
      </c>
      <c r="D403" s="10">
        <f>VLOOKUP(A403,BASE!$A$4:$F$538,4,FALSE)</f>
        <v>4.0500000000000001E-2</v>
      </c>
      <c r="E403" s="42">
        <f t="shared" si="6"/>
        <v>0.40500000000000003</v>
      </c>
      <c r="F403" s="11">
        <v>41683</v>
      </c>
      <c r="G403" s="49" t="s">
        <v>360</v>
      </c>
      <c r="H403" s="49" t="str">
        <f>VLOOKUP(G403,'identifiants sorties'!$A$2:$E$158,2,FALSE)</f>
        <v xml:space="preserve">Desseyn </v>
      </c>
      <c r="I403" s="49" t="str">
        <f>VLOOKUP(G403,'identifiants sorties'!$A$2:$E$158,3,FALSE)</f>
        <v>Deptecl</v>
      </c>
      <c r="J403" s="49" t="str">
        <f>VLOOKUP(G403,'identifiants sorties'!$A$2:$E$158,4,FALSE)</f>
        <v>Méca</v>
      </c>
      <c r="K403" s="49"/>
    </row>
    <row r="404" spans="1:11" x14ac:dyDescent="0.25">
      <c r="A404" s="47">
        <v>211121</v>
      </c>
      <c r="B404" s="73" t="str">
        <f>IF(A404&lt;&gt;"",INDEX(BASE!$A$2:$C$1538,MATCH(A404,BASE!$A$2:$A$1538,0),2),"")</f>
        <v>PQT 100 S/CHEM.ROCK S BLEU ROY   80G</v>
      </c>
      <c r="C404" s="49">
        <v>10</v>
      </c>
      <c r="D404" s="10">
        <f>VLOOKUP(A404,BASE!$A$4:$F$538,4,FALSE)</f>
        <v>4.0500000000000001E-2</v>
      </c>
      <c r="E404" s="42">
        <f t="shared" si="6"/>
        <v>0.40500000000000003</v>
      </c>
      <c r="F404" s="11">
        <v>41683</v>
      </c>
      <c r="G404" s="49" t="s">
        <v>360</v>
      </c>
      <c r="H404" s="49" t="str">
        <f>VLOOKUP(G404,'identifiants sorties'!$A$2:$E$158,2,FALSE)</f>
        <v xml:space="preserve">Desseyn </v>
      </c>
      <c r="I404" s="49" t="str">
        <f>VLOOKUP(G404,'identifiants sorties'!$A$2:$E$158,3,FALSE)</f>
        <v>Deptecl</v>
      </c>
      <c r="J404" s="49" t="str">
        <f>VLOOKUP(G404,'identifiants sorties'!$A$2:$E$158,4,FALSE)</f>
        <v>Méca</v>
      </c>
      <c r="K404" s="49"/>
    </row>
    <row r="405" spans="1:11" x14ac:dyDescent="0.25">
      <c r="A405" s="47">
        <v>211127</v>
      </c>
      <c r="B405" s="73" t="str">
        <f>IF(A405&lt;&gt;"",INDEX(BASE!$A$2:$C$1538,MATCH(A405,BASE!$A$2:$A$1538,0),2),"")</f>
        <v>PQT 100 S/CHEM.ROCK S VIOLINE 80G</v>
      </c>
      <c r="C405" s="49">
        <v>10</v>
      </c>
      <c r="D405" s="10">
        <f>VLOOKUP(A405,BASE!$A$4:$F$538,4,FALSE)</f>
        <v>4.0500000000000001E-2</v>
      </c>
      <c r="E405" s="42">
        <f t="shared" si="6"/>
        <v>0.40500000000000003</v>
      </c>
      <c r="F405" s="11">
        <v>41683</v>
      </c>
      <c r="G405" s="49" t="s">
        <v>360</v>
      </c>
      <c r="H405" s="49" t="str">
        <f>VLOOKUP(G405,'identifiants sorties'!$A$2:$E$158,2,FALSE)</f>
        <v xml:space="preserve">Desseyn </v>
      </c>
      <c r="I405" s="49" t="str">
        <f>VLOOKUP(G405,'identifiants sorties'!$A$2:$E$158,3,FALSE)</f>
        <v>Deptecl</v>
      </c>
      <c r="J405" s="49" t="str">
        <f>VLOOKUP(G405,'identifiants sorties'!$A$2:$E$158,4,FALSE)</f>
        <v>Méca</v>
      </c>
      <c r="K405" s="49"/>
    </row>
    <row r="406" spans="1:11" x14ac:dyDescent="0.25">
      <c r="A406" s="47">
        <v>211121</v>
      </c>
      <c r="B406" s="73" t="str">
        <f>IF(A406&lt;&gt;"",INDEX(BASE!$A$2:$C$1538,MATCH(A406,BASE!$A$2:$A$1538,0),2),"")</f>
        <v>PQT 100 S/CHEM.ROCK S BLEU ROY   80G</v>
      </c>
      <c r="C406" s="49">
        <v>10</v>
      </c>
      <c r="D406" s="10">
        <f>VLOOKUP(A406,BASE!$A$4:$F$538,4,FALSE)</f>
        <v>4.0500000000000001E-2</v>
      </c>
      <c r="E406" s="42">
        <f t="shared" si="6"/>
        <v>0.40500000000000003</v>
      </c>
      <c r="F406" s="11">
        <v>41683</v>
      </c>
      <c r="G406" s="49" t="s">
        <v>360</v>
      </c>
      <c r="H406" s="49" t="str">
        <f>VLOOKUP(G406,'identifiants sorties'!$A$2:$E$158,2,FALSE)</f>
        <v xml:space="preserve">Desseyn </v>
      </c>
      <c r="I406" s="49" t="str">
        <f>VLOOKUP(G406,'identifiants sorties'!$A$2:$E$158,3,FALSE)</f>
        <v>Deptecl</v>
      </c>
      <c r="J406" s="49" t="str">
        <f>VLOOKUP(G406,'identifiants sorties'!$A$2:$E$158,4,FALSE)</f>
        <v>Méca</v>
      </c>
      <c r="K406" s="49"/>
    </row>
    <row r="407" spans="1:11" x14ac:dyDescent="0.25">
      <c r="A407" s="47">
        <v>211123</v>
      </c>
      <c r="B407" s="73" t="str">
        <f>IF(A407&lt;&gt;"",INDEX(BASE!$A$2:$C$1538,MATCH(A407,BASE!$A$2:$A$1538,0),2),"")</f>
        <v>PQT 100 S/CHEM.ROCK S CITRON     80G</v>
      </c>
      <c r="C407" s="49">
        <v>10</v>
      </c>
      <c r="D407" s="10">
        <f>VLOOKUP(A407,BASE!$A$4:$F$538,4,FALSE)</f>
        <v>4.0500000000000001E-2</v>
      </c>
      <c r="E407" s="42">
        <f t="shared" si="6"/>
        <v>0.40500000000000003</v>
      </c>
      <c r="F407" s="11">
        <v>41683</v>
      </c>
      <c r="G407" s="49" t="s">
        <v>360</v>
      </c>
      <c r="H407" s="49" t="str">
        <f>VLOOKUP(G407,'identifiants sorties'!$A$2:$E$158,2,FALSE)</f>
        <v xml:space="preserve">Desseyn </v>
      </c>
      <c r="I407" s="49" t="str">
        <f>VLOOKUP(G407,'identifiants sorties'!$A$2:$E$158,3,FALSE)</f>
        <v>Deptecl</v>
      </c>
      <c r="J407" s="49" t="str">
        <f>VLOOKUP(G407,'identifiants sorties'!$A$2:$E$158,4,FALSE)</f>
        <v>Méca</v>
      </c>
      <c r="K407" s="49"/>
    </row>
    <row r="408" spans="1:11" x14ac:dyDescent="0.25">
      <c r="A408" s="47">
        <v>211126</v>
      </c>
      <c r="B408" s="73" t="str">
        <f>IF(A408&lt;&gt;"",INDEX(BASE!$A$2:$C$1538,MATCH(A408,BASE!$A$2:$A$1538,0),2),"")</f>
        <v>PQT 100 S/CHEM.ROCK S OCRE 80</v>
      </c>
      <c r="C408" s="49">
        <v>10</v>
      </c>
      <c r="D408" s="10">
        <f>VLOOKUP(A408,BASE!$A$4:$F$538,4,FALSE)</f>
        <v>4.0500000000000001E-2</v>
      </c>
      <c r="E408" s="42">
        <f t="shared" si="6"/>
        <v>0.40500000000000003</v>
      </c>
      <c r="F408" s="11">
        <v>41683</v>
      </c>
      <c r="G408" s="49" t="s">
        <v>360</v>
      </c>
      <c r="H408" s="49" t="str">
        <f>VLOOKUP(G408,'identifiants sorties'!$A$2:$E$158,2,FALSE)</f>
        <v xml:space="preserve">Desseyn </v>
      </c>
      <c r="I408" s="49" t="str">
        <f>VLOOKUP(G408,'identifiants sorties'!$A$2:$E$158,3,FALSE)</f>
        <v>Deptecl</v>
      </c>
      <c r="J408" s="49" t="str">
        <f>VLOOKUP(G408,'identifiants sorties'!$A$2:$E$158,4,FALSE)</f>
        <v>Méca</v>
      </c>
      <c r="K408" s="49"/>
    </row>
    <row r="409" spans="1:11" x14ac:dyDescent="0.25">
      <c r="A409" s="47">
        <v>211124</v>
      </c>
      <c r="B409" s="73" t="str">
        <f>IF(A409&lt;&gt;"",INDEX(BASE!$A$2:$C$1538,MATCH(A409,BASE!$A$2:$A$1538,0),2),"")</f>
        <v>PQT 100 S/CHEM.ROCK S RGE TURC 80G</v>
      </c>
      <c r="C409" s="49">
        <v>10</v>
      </c>
      <c r="D409" s="10">
        <f>VLOOKUP(A409,BASE!$A$4:$F$538,4,FALSE)</f>
        <v>4.0500000000000001E-2</v>
      </c>
      <c r="E409" s="42">
        <f t="shared" si="6"/>
        <v>0.40500000000000003</v>
      </c>
      <c r="F409" s="11">
        <v>41683</v>
      </c>
      <c r="G409" s="49" t="s">
        <v>360</v>
      </c>
      <c r="H409" s="49" t="str">
        <f>VLOOKUP(G409,'identifiants sorties'!$A$2:$E$158,2,FALSE)</f>
        <v xml:space="preserve">Desseyn </v>
      </c>
      <c r="I409" s="49" t="str">
        <f>VLOOKUP(G409,'identifiants sorties'!$A$2:$E$158,3,FALSE)</f>
        <v>Deptecl</v>
      </c>
      <c r="J409" s="49" t="str">
        <f>VLOOKUP(G409,'identifiants sorties'!$A$2:$E$158,4,FALSE)</f>
        <v>Méca</v>
      </c>
      <c r="K409" s="49"/>
    </row>
    <row r="410" spans="1:11" x14ac:dyDescent="0.25">
      <c r="A410" s="47">
        <v>311221</v>
      </c>
      <c r="B410" s="73" t="str">
        <f>IF(A410&lt;&gt;"",INDEX(BASE!$A$2:$C$1538,MATCH(A410,BASE!$A$2:$A$1538,0),2),"")</f>
        <v>CAHIER PIQURE 170x220 96P 5x5    R.14.104</v>
      </c>
      <c r="C410" s="49">
        <v>10</v>
      </c>
      <c r="D410" s="10">
        <f>VLOOKUP(A410,BASE!$A$4:$F$538,4,FALSE)</f>
        <v>0.27</v>
      </c>
      <c r="E410" s="42">
        <f t="shared" si="6"/>
        <v>2.7</v>
      </c>
      <c r="F410" s="11">
        <v>41683</v>
      </c>
      <c r="G410" s="49" t="s">
        <v>360</v>
      </c>
      <c r="H410" s="49" t="str">
        <f>VLOOKUP(G410,'identifiants sorties'!$A$2:$E$158,2,FALSE)</f>
        <v xml:space="preserve">Desseyn </v>
      </c>
      <c r="I410" s="49" t="str">
        <f>VLOOKUP(G410,'identifiants sorties'!$A$2:$E$158,3,FALSE)</f>
        <v>Deptecl</v>
      </c>
      <c r="J410" s="49" t="str">
        <f>VLOOKUP(G410,'identifiants sorties'!$A$2:$E$158,4,FALSE)</f>
        <v>Méca</v>
      </c>
      <c r="K410" s="49"/>
    </row>
    <row r="411" spans="1:11" x14ac:dyDescent="0.25">
      <c r="A411" s="47">
        <v>202232</v>
      </c>
      <c r="B411" s="73" t="str">
        <f>IF(A411&lt;&gt;"",INDEX(BASE!$A$2:$C$1538,MATCH(A411,BASE!$A$2:$A$1538,0),2),"")</f>
        <v>CHEM.RAB.+ELAST.+ETIQ JAUNE</v>
      </c>
      <c r="C411" s="49">
        <v>5</v>
      </c>
      <c r="D411" s="10">
        <f>VLOOKUP(A411,BASE!$A$4:$F$538,4,FALSE)</f>
        <v>0.88</v>
      </c>
      <c r="E411" s="42">
        <f t="shared" si="6"/>
        <v>4.4000000000000004</v>
      </c>
      <c r="F411" s="11">
        <v>41683</v>
      </c>
      <c r="G411" s="49" t="s">
        <v>360</v>
      </c>
      <c r="H411" s="49" t="str">
        <f>VLOOKUP(G411,'identifiants sorties'!$A$2:$E$158,2,FALSE)</f>
        <v xml:space="preserve">Desseyn </v>
      </c>
      <c r="I411" s="49" t="str">
        <f>VLOOKUP(G411,'identifiants sorties'!$A$2:$E$158,3,FALSE)</f>
        <v>Deptecl</v>
      </c>
      <c r="J411" s="49" t="str">
        <f>VLOOKUP(G411,'identifiants sorties'!$A$2:$E$158,4,FALSE)</f>
        <v>Méca</v>
      </c>
      <c r="K411" s="49"/>
    </row>
    <row r="412" spans="1:11" x14ac:dyDescent="0.25">
      <c r="A412" s="47">
        <v>202231</v>
      </c>
      <c r="B412" s="73" t="str">
        <f>IF(A412&lt;&gt;"",INDEX(BASE!$A$2:$C$1538,MATCH(A412,BASE!$A$2:$A$1538,0),2),"")</f>
        <v>CHEM.3 RAB.+ELAST.+ETIQ.VERT     C.L. 5/10</v>
      </c>
      <c r="C412" s="49">
        <v>5</v>
      </c>
      <c r="D412" s="10">
        <f>VLOOKUP(A412,BASE!$A$4:$F$538,4,FALSE)</f>
        <v>0.88</v>
      </c>
      <c r="E412" s="42">
        <f t="shared" si="6"/>
        <v>4.4000000000000004</v>
      </c>
      <c r="F412" s="11">
        <v>41683</v>
      </c>
      <c r="G412" s="49" t="s">
        <v>360</v>
      </c>
      <c r="H412" s="49" t="str">
        <f>VLOOKUP(G412,'identifiants sorties'!$A$2:$E$158,2,FALSE)</f>
        <v xml:space="preserve">Desseyn </v>
      </c>
      <c r="I412" s="49" t="str">
        <f>VLOOKUP(G412,'identifiants sorties'!$A$2:$E$158,3,FALSE)</f>
        <v>Deptecl</v>
      </c>
      <c r="J412" s="49" t="str">
        <f>VLOOKUP(G412,'identifiants sorties'!$A$2:$E$158,4,FALSE)</f>
        <v>Méca</v>
      </c>
      <c r="K412" s="49"/>
    </row>
    <row r="413" spans="1:11" x14ac:dyDescent="0.25">
      <c r="A413" s="47">
        <v>202230</v>
      </c>
      <c r="B413" s="73" t="str">
        <f>IF(A413&lt;&gt;"",INDEX(BASE!$A$2:$C$1538,MATCH(A413,BASE!$A$2:$A$1538,0),2),"")</f>
        <v>CHEM.3 RABATS ELAST.EUROFOLIO    BLEU A4 C.L.</v>
      </c>
      <c r="C413" s="49">
        <v>5</v>
      </c>
      <c r="D413" s="10">
        <f>VLOOKUP(A413,BASE!$A$4:$F$538,4,FALSE)</f>
        <v>0.88</v>
      </c>
      <c r="E413" s="42">
        <f t="shared" si="6"/>
        <v>4.4000000000000004</v>
      </c>
      <c r="F413" s="11">
        <v>41683</v>
      </c>
      <c r="G413" s="49" t="s">
        <v>360</v>
      </c>
      <c r="H413" s="49" t="str">
        <f>VLOOKUP(G413,'identifiants sorties'!$A$2:$E$158,2,FALSE)</f>
        <v xml:space="preserve">Desseyn </v>
      </c>
      <c r="I413" s="49" t="str">
        <f>VLOOKUP(G413,'identifiants sorties'!$A$2:$E$158,3,FALSE)</f>
        <v>Deptecl</v>
      </c>
      <c r="J413" s="49" t="str">
        <f>VLOOKUP(G413,'identifiants sorties'!$A$2:$E$158,4,FALSE)</f>
        <v>Méca</v>
      </c>
      <c r="K413" s="49"/>
    </row>
    <row r="414" spans="1:11" x14ac:dyDescent="0.25">
      <c r="A414" s="47">
        <v>202248</v>
      </c>
      <c r="B414" s="73" t="str">
        <f>IF(A414&lt;&gt;"",INDEX(BASE!$A$2:$C$1538,MATCH(A414,BASE!$A$2:$A$1538,0),2),"")</f>
        <v>CHEM.3 RAB.+ELAST.+ETIQ.ORANGE   C.L. 5/10</v>
      </c>
      <c r="C414" s="49">
        <v>5</v>
      </c>
      <c r="D414" s="10">
        <f>VLOOKUP(A414,BASE!$A$4:$F$538,4,FALSE)</f>
        <v>0.88</v>
      </c>
      <c r="E414" s="42">
        <f t="shared" si="6"/>
        <v>4.4000000000000004</v>
      </c>
      <c r="F414" s="11">
        <v>41683</v>
      </c>
      <c r="G414" s="49" t="s">
        <v>360</v>
      </c>
      <c r="H414" s="49" t="str">
        <f>VLOOKUP(G414,'identifiants sorties'!$A$2:$E$158,2,FALSE)</f>
        <v xml:space="preserve">Desseyn </v>
      </c>
      <c r="I414" s="49" t="str">
        <f>VLOOKUP(G414,'identifiants sorties'!$A$2:$E$158,3,FALSE)</f>
        <v>Deptecl</v>
      </c>
      <c r="J414" s="49" t="str">
        <f>VLOOKUP(G414,'identifiants sorties'!$A$2:$E$158,4,FALSE)</f>
        <v>Méca</v>
      </c>
      <c r="K414" s="49"/>
    </row>
    <row r="415" spans="1:11" x14ac:dyDescent="0.25">
      <c r="A415" s="47">
        <v>208562</v>
      </c>
      <c r="B415" s="73" t="str">
        <f>IF(A415&lt;&gt;"",INDEX(BASE!$A$2:$C$1538,MATCH(A415,BASE!$A$2:$A$1538,0),2),"")</f>
        <v>CLASSEUR POLYPRO 4 ANN.30mm NOIR DUR</v>
      </c>
      <c r="C415" s="49">
        <v>1</v>
      </c>
      <c r="D415" s="10">
        <f>VLOOKUP(A415,BASE!$A$4:$F$538,4,FALSE)</f>
        <v>0.78</v>
      </c>
      <c r="E415" s="42">
        <f t="shared" si="6"/>
        <v>0.78</v>
      </c>
      <c r="F415" s="11">
        <v>41683</v>
      </c>
      <c r="G415" s="49" t="s">
        <v>360</v>
      </c>
      <c r="H415" s="49" t="str">
        <f>VLOOKUP(G415,'identifiants sorties'!$A$2:$E$158,2,FALSE)</f>
        <v xml:space="preserve">Desseyn </v>
      </c>
      <c r="I415" s="49" t="str">
        <f>VLOOKUP(G415,'identifiants sorties'!$A$2:$E$158,3,FALSE)</f>
        <v>Deptecl</v>
      </c>
      <c r="J415" s="49" t="str">
        <f>VLOOKUP(G415,'identifiants sorties'!$A$2:$E$158,4,FALSE)</f>
        <v>Méca</v>
      </c>
      <c r="K415" s="49"/>
    </row>
    <row r="416" spans="1:11" x14ac:dyDescent="0.25">
      <c r="A416" s="47">
        <v>208561</v>
      </c>
      <c r="B416" s="73" t="str">
        <f>IF(A416&lt;&gt;"",INDEX(BASE!$A$2:$C$1538,MATCH(A416,BASE!$A$2:$A$1538,0),2),"")</f>
        <v>CLASSEUR POLYPRO 4 ANN.30mm BLEU DUR</v>
      </c>
      <c r="C416" s="49">
        <v>1</v>
      </c>
      <c r="D416" s="10">
        <f>VLOOKUP(A416,BASE!$A$4:$F$538,4,FALSE)</f>
        <v>0.78</v>
      </c>
      <c r="E416" s="42">
        <f t="shared" si="6"/>
        <v>0.78</v>
      </c>
      <c r="F416" s="11">
        <v>41683</v>
      </c>
      <c r="G416" s="49" t="s">
        <v>360</v>
      </c>
      <c r="H416" s="49" t="str">
        <f>VLOOKUP(G416,'identifiants sorties'!$A$2:$E$158,2,FALSE)</f>
        <v xml:space="preserve">Desseyn </v>
      </c>
      <c r="I416" s="49" t="str">
        <f>VLOOKUP(G416,'identifiants sorties'!$A$2:$E$158,3,FALSE)</f>
        <v>Deptecl</v>
      </c>
      <c r="J416" s="49" t="str">
        <f>VLOOKUP(G416,'identifiants sorties'!$A$2:$E$158,4,FALSE)</f>
        <v>Méca</v>
      </c>
      <c r="K416" s="49"/>
    </row>
    <row r="417" spans="1:11" x14ac:dyDescent="0.25">
      <c r="A417" s="47">
        <v>208563</v>
      </c>
      <c r="B417" s="73" t="str">
        <f>IF(A417&lt;&gt;"",INDEX(BASE!$A$2:$C$1538,MATCH(A417,BASE!$A$2:$A$1538,0),2),"")</f>
        <v>CLASSEUR POLYPRO 4 ANN.30mm ROUGE DUR</v>
      </c>
      <c r="C417" s="49">
        <v>1</v>
      </c>
      <c r="D417" s="10">
        <f>VLOOKUP(A417,BASE!$A$4:$F$538,4,FALSE)</f>
        <v>0.78</v>
      </c>
      <c r="E417" s="42">
        <f t="shared" si="6"/>
        <v>0.78</v>
      </c>
      <c r="F417" s="11">
        <v>41683</v>
      </c>
      <c r="G417" s="49" t="s">
        <v>360</v>
      </c>
      <c r="H417" s="49" t="str">
        <f>VLOOKUP(G417,'identifiants sorties'!$A$2:$E$158,2,FALSE)</f>
        <v xml:space="preserve">Desseyn </v>
      </c>
      <c r="I417" s="49" t="str">
        <f>VLOOKUP(G417,'identifiants sorties'!$A$2:$E$158,3,FALSE)</f>
        <v>Deptecl</v>
      </c>
      <c r="J417" s="49" t="str">
        <f>VLOOKUP(G417,'identifiants sorties'!$A$2:$E$158,4,FALSE)</f>
        <v>Méca</v>
      </c>
      <c r="K417" s="49"/>
    </row>
    <row r="418" spans="1:11" x14ac:dyDescent="0.25">
      <c r="A418" s="47">
        <v>206404</v>
      </c>
      <c r="B418" s="73" t="str">
        <f>IF(A418&lt;&gt;"",INDEX(BASE!$A$2:$C$1538,MATCH(A418,BASE!$A$2:$A$1538,0),2),"")</f>
        <v>A+B CLASSEUR LEVIER 8cm VERT FONCE</v>
      </c>
      <c r="C418" s="49">
        <v>1</v>
      </c>
      <c r="D418" s="10">
        <f>VLOOKUP(A418,BASE!$A$4:$F$538,4,FALSE)</f>
        <v>1.0900000000000001</v>
      </c>
      <c r="E418" s="42">
        <f t="shared" si="6"/>
        <v>1.0900000000000001</v>
      </c>
      <c r="F418" s="11">
        <v>41683</v>
      </c>
      <c r="G418" s="49" t="s">
        <v>360</v>
      </c>
      <c r="H418" s="49" t="str">
        <f>VLOOKUP(G418,'identifiants sorties'!$A$2:$E$158,2,FALSE)</f>
        <v xml:space="preserve">Desseyn </v>
      </c>
      <c r="I418" s="49" t="str">
        <f>VLOOKUP(G418,'identifiants sorties'!$A$2:$E$158,3,FALSE)</f>
        <v>Deptecl</v>
      </c>
      <c r="J418" s="49" t="str">
        <f>VLOOKUP(G418,'identifiants sorties'!$A$2:$E$158,4,FALSE)</f>
        <v>Méca</v>
      </c>
      <c r="K418" s="49"/>
    </row>
    <row r="419" spans="1:11" x14ac:dyDescent="0.25">
      <c r="A419" s="47">
        <v>206401</v>
      </c>
      <c r="B419" s="73" t="str">
        <f>IF(A419&lt;&gt;"",INDEX(BASE!$A$2:$C$1538,MATCH(A419,BASE!$A$2:$A$1538,0),2),"")</f>
        <v>A+B CLASSEUR LEVIER 8cm BLEU     FONCE</v>
      </c>
      <c r="C419" s="49">
        <v>1</v>
      </c>
      <c r="D419" s="10">
        <f>VLOOKUP(A419,BASE!$A$4:$F$538,4,FALSE)</f>
        <v>1.0900000000000001</v>
      </c>
      <c r="E419" s="42">
        <f t="shared" si="6"/>
        <v>1.0900000000000001</v>
      </c>
      <c r="F419" s="11">
        <v>41683</v>
      </c>
      <c r="G419" s="49" t="s">
        <v>360</v>
      </c>
      <c r="H419" s="49" t="str">
        <f>VLOOKUP(G419,'identifiants sorties'!$A$2:$E$158,2,FALSE)</f>
        <v xml:space="preserve">Desseyn </v>
      </c>
      <c r="I419" s="49" t="str">
        <f>VLOOKUP(G419,'identifiants sorties'!$A$2:$E$158,3,FALSE)</f>
        <v>Deptecl</v>
      </c>
      <c r="J419" s="49" t="str">
        <f>VLOOKUP(G419,'identifiants sorties'!$A$2:$E$158,4,FALSE)</f>
        <v>Méca</v>
      </c>
      <c r="K419" s="49"/>
    </row>
    <row r="420" spans="1:11" x14ac:dyDescent="0.25">
      <c r="A420" s="47">
        <v>206418</v>
      </c>
      <c r="B420" s="73" t="str">
        <f>IF(A420&lt;&gt;"",INDEX(BASE!$A$2:$C$1538,MATCH(A420,BASE!$A$2:$A$1538,0),2),"")</f>
        <v>A+B CLASSEUR LEVIER 8cm NOIR</v>
      </c>
      <c r="C420" s="49">
        <v>1</v>
      </c>
      <c r="D420" s="10">
        <f>VLOOKUP(A420,BASE!$A$4:$F$538,4,FALSE)</f>
        <v>1.0900000000000001</v>
      </c>
      <c r="E420" s="42">
        <f t="shared" si="6"/>
        <v>1.0900000000000001</v>
      </c>
      <c r="F420" s="11">
        <v>41683</v>
      </c>
      <c r="G420" s="49" t="s">
        <v>360</v>
      </c>
      <c r="H420" s="49" t="str">
        <f>VLOOKUP(G420,'identifiants sorties'!$A$2:$E$158,2,FALSE)</f>
        <v xml:space="preserve">Desseyn </v>
      </c>
      <c r="I420" s="49" t="str">
        <f>VLOOKUP(G420,'identifiants sorties'!$A$2:$E$158,3,FALSE)</f>
        <v>Deptecl</v>
      </c>
      <c r="J420" s="49" t="str">
        <f>VLOOKUP(G420,'identifiants sorties'!$A$2:$E$158,4,FALSE)</f>
        <v>Méca</v>
      </c>
      <c r="K420" s="49"/>
    </row>
    <row r="421" spans="1:11" x14ac:dyDescent="0.25">
      <c r="A421" s="47">
        <v>200253</v>
      </c>
      <c r="B421" s="73" t="str">
        <f>IF(A421&lt;&gt;"",INDEX(BASE!$A$2:$C$1538,MATCH(A421,BASE!$A$2:$A$1538,0),2),"")</f>
        <v>BTE 100 POCH.PLAST.PERF.LISSE    9/100è A4 11 TROUS</v>
      </c>
      <c r="C421" s="49">
        <v>200</v>
      </c>
      <c r="D421" s="10">
        <f>VLOOKUP(A421,BASE!$A$4:$F$538,4,FALSE)</f>
        <v>5.2999999999999999E-2</v>
      </c>
      <c r="E421" s="42">
        <f t="shared" si="6"/>
        <v>10.6</v>
      </c>
      <c r="F421" s="11">
        <v>41683</v>
      </c>
      <c r="G421" s="49" t="s">
        <v>360</v>
      </c>
      <c r="H421" s="49" t="str">
        <f>VLOOKUP(G421,'identifiants sorties'!$A$2:$E$158,2,FALSE)</f>
        <v xml:space="preserve">Desseyn </v>
      </c>
      <c r="I421" s="49" t="str">
        <f>VLOOKUP(G421,'identifiants sorties'!$A$2:$E$158,3,FALSE)</f>
        <v>Deptecl</v>
      </c>
      <c r="J421" s="49" t="str">
        <f>VLOOKUP(G421,'identifiants sorties'!$A$2:$E$158,4,FALSE)</f>
        <v>Méca</v>
      </c>
      <c r="K421" s="49"/>
    </row>
    <row r="422" spans="1:11" x14ac:dyDescent="0.25">
      <c r="A422" s="47">
        <v>211104</v>
      </c>
      <c r="B422" s="73" t="str">
        <f>IF(A422&lt;&gt;"",INDEX(BASE!$A$2:$C$1538,MATCH(A422,BASE!$A$2:$A$1538,0),2),"")</f>
        <v>PT.100 CHEM ROCK S ROUGE TURC   220GR</v>
      </c>
      <c r="C422" s="49">
        <v>50</v>
      </c>
      <c r="D422" s="10">
        <f>VLOOKUP(A422,BASE!$A$4:$F$538,4,FALSE)</f>
        <v>8.8999999999999996E-2</v>
      </c>
      <c r="E422" s="42">
        <f t="shared" si="6"/>
        <v>4.45</v>
      </c>
      <c r="F422" s="11">
        <v>41683</v>
      </c>
      <c r="G422" s="49" t="s">
        <v>360</v>
      </c>
      <c r="H422" s="49" t="str">
        <f>VLOOKUP(G422,'identifiants sorties'!$A$2:$E$158,2,FALSE)</f>
        <v xml:space="preserve">Desseyn </v>
      </c>
      <c r="I422" s="49" t="str">
        <f>VLOOKUP(G422,'identifiants sorties'!$A$2:$E$158,3,FALSE)</f>
        <v>Deptecl</v>
      </c>
      <c r="J422" s="49" t="str">
        <f>VLOOKUP(G422,'identifiants sorties'!$A$2:$E$158,4,FALSE)</f>
        <v>Méca</v>
      </c>
      <c r="K422" s="49"/>
    </row>
    <row r="423" spans="1:11" x14ac:dyDescent="0.25">
      <c r="A423" s="47">
        <v>211107</v>
      </c>
      <c r="B423" s="73" t="str">
        <f>IF(A423&lt;&gt;"",INDEX(BASE!$A$2:$C$1538,MATCH(A423,BASE!$A$2:$A$1538,0),2),"")</f>
        <v>PT.100 CHEM ROCK S VIOLINE      220 GR</v>
      </c>
      <c r="C423" s="49">
        <v>25</v>
      </c>
      <c r="D423" s="10">
        <f>VLOOKUP(A423,BASE!$A$4:$F$538,4,FALSE)</f>
        <v>8.8999999999999996E-2</v>
      </c>
      <c r="E423" s="42">
        <f t="shared" si="6"/>
        <v>2.2250000000000001</v>
      </c>
      <c r="F423" s="11">
        <v>41683</v>
      </c>
      <c r="G423" s="49" t="s">
        <v>360</v>
      </c>
      <c r="H423" s="49" t="str">
        <f>VLOOKUP(G423,'identifiants sorties'!$A$2:$E$158,2,FALSE)</f>
        <v xml:space="preserve">Desseyn </v>
      </c>
      <c r="I423" s="49" t="str">
        <f>VLOOKUP(G423,'identifiants sorties'!$A$2:$E$158,3,FALSE)</f>
        <v>Deptecl</v>
      </c>
      <c r="J423" s="49" t="str">
        <f>VLOOKUP(G423,'identifiants sorties'!$A$2:$E$158,4,FALSE)</f>
        <v>Méca</v>
      </c>
      <c r="K423" s="49"/>
    </row>
    <row r="424" spans="1:11" x14ac:dyDescent="0.25">
      <c r="A424" s="47">
        <v>211101</v>
      </c>
      <c r="B424" s="73" t="str">
        <f>IF(A424&lt;&gt;"",INDEX(BASE!$A$2:$C$1538,MATCH(A424,BASE!$A$2:$A$1538,0),2),"")</f>
        <v>PT.100 CHEM.ROCK S BLEU ROY     220GR</v>
      </c>
      <c r="C424" s="49">
        <v>25</v>
      </c>
      <c r="D424" s="10">
        <f>VLOOKUP(A424,BASE!$A$4:$F$538,4,FALSE)</f>
        <v>8.8999999999999996E-2</v>
      </c>
      <c r="E424" s="42">
        <f t="shared" si="6"/>
        <v>2.2250000000000001</v>
      </c>
      <c r="F424" s="11">
        <v>41683</v>
      </c>
      <c r="G424" s="49" t="s">
        <v>360</v>
      </c>
      <c r="H424" s="49" t="str">
        <f>VLOOKUP(G424,'identifiants sorties'!$A$2:$E$158,2,FALSE)</f>
        <v xml:space="preserve">Desseyn </v>
      </c>
      <c r="I424" s="49" t="str">
        <f>VLOOKUP(G424,'identifiants sorties'!$A$2:$E$158,3,FALSE)</f>
        <v>Deptecl</v>
      </c>
      <c r="J424" s="49" t="str">
        <f>VLOOKUP(G424,'identifiants sorties'!$A$2:$E$158,4,FALSE)</f>
        <v>Méca</v>
      </c>
      <c r="K424" s="49"/>
    </row>
    <row r="425" spans="1:11" x14ac:dyDescent="0.25">
      <c r="A425" s="47">
        <v>307201</v>
      </c>
      <c r="B425" s="73" t="str">
        <f>IF(A425&lt;&gt;"",INDEX(BASE!$A$2:$C$1538,MATCH(A425,BASE!$A$2:$A$1538,0),2),"")</f>
        <v>BLOC NOTE 14,8 X 21 CM</v>
      </c>
      <c r="C425" s="49">
        <v>2</v>
      </c>
      <c r="D425" s="10">
        <f>VLOOKUP(A425,BASE!$A$4:$F$538,4,FALSE)</f>
        <v>0.6</v>
      </c>
      <c r="E425" s="42">
        <f t="shared" si="6"/>
        <v>1.2</v>
      </c>
      <c r="F425" s="11">
        <v>41683</v>
      </c>
      <c r="G425" s="49" t="s">
        <v>360</v>
      </c>
      <c r="H425" s="49" t="str">
        <f>VLOOKUP(G425,'identifiants sorties'!$A$2:$E$158,2,FALSE)</f>
        <v xml:space="preserve">Desseyn </v>
      </c>
      <c r="I425" s="49" t="str">
        <f>VLOOKUP(G425,'identifiants sorties'!$A$2:$E$158,3,FALSE)</f>
        <v>Deptecl</v>
      </c>
      <c r="J425" s="49" t="str">
        <f>VLOOKUP(G425,'identifiants sorties'!$A$2:$E$158,4,FALSE)</f>
        <v>Méca</v>
      </c>
      <c r="K425" s="49"/>
    </row>
    <row r="426" spans="1:11" x14ac:dyDescent="0.25">
      <c r="A426" s="47">
        <v>311161</v>
      </c>
      <c r="B426" s="73" t="str">
        <f>IF(A426&lt;&gt;"",INDEX(BASE!$A$2:$C$1538,MATCH(A426,BASE!$A$2:$A$1538,0),2),"")</f>
        <v>REPERT.SPIRALE 90x140  7090-04   180P 5x5</v>
      </c>
      <c r="C426" s="49">
        <v>2</v>
      </c>
      <c r="D426" s="10">
        <f>VLOOKUP(A426,BASE!$A$4:$F$538,4,FALSE)</f>
        <v>1.85</v>
      </c>
      <c r="E426" s="42">
        <f t="shared" si="6"/>
        <v>3.7</v>
      </c>
      <c r="F426" s="11">
        <v>41683</v>
      </c>
      <c r="G426" s="49" t="s">
        <v>360</v>
      </c>
      <c r="H426" s="49" t="str">
        <f>VLOOKUP(G426,'identifiants sorties'!$A$2:$E$158,2,FALSE)</f>
        <v xml:space="preserve">Desseyn </v>
      </c>
      <c r="I426" s="49" t="str">
        <f>VLOOKUP(G426,'identifiants sorties'!$A$2:$E$158,3,FALSE)</f>
        <v>Deptecl</v>
      </c>
      <c r="J426" s="49" t="str">
        <f>VLOOKUP(G426,'identifiants sorties'!$A$2:$E$158,4,FALSE)</f>
        <v>Méca</v>
      </c>
      <c r="K426" s="49"/>
    </row>
    <row r="427" spans="1:11" x14ac:dyDescent="0.25">
      <c r="A427" s="47">
        <v>111102</v>
      </c>
      <c r="B427" s="73" t="str">
        <f>IF(A427&lt;&gt;"",INDEX(BASE!$A$2:$C$1538,MATCH(A427,BASE!$A$2:$A$1538,0),2),"")</f>
        <v>BIC CRISTAL P.M. NOIR</v>
      </c>
      <c r="C427" s="49">
        <v>5</v>
      </c>
      <c r="D427" s="10">
        <f>VLOOKUP(A427,BASE!$A$4:$F$538,4,FALSE)</f>
        <v>0.15</v>
      </c>
      <c r="E427" s="42">
        <f t="shared" si="6"/>
        <v>0.75</v>
      </c>
      <c r="F427" s="11">
        <v>41683</v>
      </c>
      <c r="G427" s="49" t="s">
        <v>360</v>
      </c>
      <c r="H427" s="49" t="str">
        <f>VLOOKUP(G427,'identifiants sorties'!$A$2:$E$158,2,FALSE)</f>
        <v xml:space="preserve">Desseyn </v>
      </c>
      <c r="I427" s="49" t="str">
        <f>VLOOKUP(G427,'identifiants sorties'!$A$2:$E$158,3,FALSE)</f>
        <v>Deptecl</v>
      </c>
      <c r="J427" s="49" t="str">
        <f>VLOOKUP(G427,'identifiants sorties'!$A$2:$E$158,4,FALSE)</f>
        <v>Méca</v>
      </c>
      <c r="K427" s="49"/>
    </row>
    <row r="428" spans="1:11" x14ac:dyDescent="0.25">
      <c r="A428" s="47">
        <v>111101</v>
      </c>
      <c r="B428" s="73" t="str">
        <f>IF(A428&lt;&gt;"",INDEX(BASE!$A$2:$C$1538,MATCH(A428,BASE!$A$2:$A$1538,0),2),"")</f>
        <v>BIC CRISTAL P.M. BLEU</v>
      </c>
      <c r="C428" s="49">
        <v>5</v>
      </c>
      <c r="D428" s="10">
        <f>VLOOKUP(A428,BASE!$A$4:$F$538,4,FALSE)</f>
        <v>0.15</v>
      </c>
      <c r="E428" s="42">
        <f t="shared" si="6"/>
        <v>0.75</v>
      </c>
      <c r="F428" s="11">
        <v>41683</v>
      </c>
      <c r="G428" s="49" t="s">
        <v>360</v>
      </c>
      <c r="H428" s="49" t="str">
        <f>VLOOKUP(G428,'identifiants sorties'!$A$2:$E$158,2,FALSE)</f>
        <v xml:space="preserve">Desseyn </v>
      </c>
      <c r="I428" s="49" t="str">
        <f>VLOOKUP(G428,'identifiants sorties'!$A$2:$E$158,3,FALSE)</f>
        <v>Deptecl</v>
      </c>
      <c r="J428" s="49" t="str">
        <f>VLOOKUP(G428,'identifiants sorties'!$A$2:$E$158,4,FALSE)</f>
        <v>Méca</v>
      </c>
      <c r="K428" s="49"/>
    </row>
    <row r="429" spans="1:11" x14ac:dyDescent="0.25">
      <c r="A429" s="47">
        <v>111103</v>
      </c>
      <c r="B429" s="73" t="str">
        <f>IF(A429&lt;&gt;"",INDEX(BASE!$A$2:$C$1538,MATCH(A429,BASE!$A$2:$A$1538,0),2),"")</f>
        <v>BIC CRISTAL P.M. ROUGE</v>
      </c>
      <c r="C429" s="49">
        <v>5</v>
      </c>
      <c r="D429" s="10">
        <f>VLOOKUP(A429,BASE!$A$4:$F$538,4,FALSE)</f>
        <v>0.15</v>
      </c>
      <c r="E429" s="42">
        <f t="shared" si="6"/>
        <v>0.75</v>
      </c>
      <c r="F429" s="11">
        <v>41683</v>
      </c>
      <c r="G429" s="49" t="s">
        <v>360</v>
      </c>
      <c r="H429" s="49" t="str">
        <f>VLOOKUP(G429,'identifiants sorties'!$A$2:$E$158,2,FALSE)</f>
        <v xml:space="preserve">Desseyn </v>
      </c>
      <c r="I429" s="49" t="str">
        <f>VLOOKUP(G429,'identifiants sorties'!$A$2:$E$158,3,FALSE)</f>
        <v>Deptecl</v>
      </c>
      <c r="J429" s="49" t="str">
        <f>VLOOKUP(G429,'identifiants sorties'!$A$2:$E$158,4,FALSE)</f>
        <v>Méca</v>
      </c>
      <c r="K429" s="49"/>
    </row>
    <row r="430" spans="1:11" x14ac:dyDescent="0.25">
      <c r="A430" s="47">
        <v>110106</v>
      </c>
      <c r="B430" s="73" t="str">
        <f>IF(A430&lt;&gt;"",INDEX(BASE!$A$2:$C$1538,MATCH(A430,BASE!$A$2:$A$1538,0),2),"")</f>
        <v>BTE 12 PORTE-MINES 0.7mm BIC     MATIC TRANSL. COL. ASS.</v>
      </c>
      <c r="C430" s="49">
        <v>5</v>
      </c>
      <c r="D430" s="10">
        <f>VLOOKUP(A430,BASE!$A$4:$F$538,4,FALSE)</f>
        <v>0.32900000000000001</v>
      </c>
      <c r="E430" s="42">
        <f t="shared" si="6"/>
        <v>1.645</v>
      </c>
      <c r="F430" s="11">
        <v>41683</v>
      </c>
      <c r="G430" s="49" t="s">
        <v>360</v>
      </c>
      <c r="H430" s="49" t="str">
        <f>VLOOKUP(G430,'identifiants sorties'!$A$2:$E$158,2,FALSE)</f>
        <v xml:space="preserve">Desseyn </v>
      </c>
      <c r="I430" s="49" t="str">
        <f>VLOOKUP(G430,'identifiants sorties'!$A$2:$E$158,3,FALSE)</f>
        <v>Deptecl</v>
      </c>
      <c r="J430" s="49" t="str">
        <f>VLOOKUP(G430,'identifiants sorties'!$A$2:$E$158,4,FALSE)</f>
        <v>Méca</v>
      </c>
      <c r="K430" s="49"/>
    </row>
    <row r="431" spans="1:11" x14ac:dyDescent="0.25">
      <c r="A431" s="47">
        <v>111504</v>
      </c>
      <c r="B431" s="73" t="str">
        <f>IF(A431&lt;&gt;"",INDEX(BASE!$A$2:$C$1538,MATCH(A431,BASE!$A$2:$A$1538,0),2),"")</f>
        <v>BIC M10 RETRACTABLE P.M. VERT</v>
      </c>
      <c r="C431" s="49">
        <v>5</v>
      </c>
      <c r="D431" s="10">
        <f>VLOOKUP(A431,BASE!$A$4:$F$538,4,FALSE)</f>
        <v>0.41</v>
      </c>
      <c r="E431" s="42">
        <f t="shared" si="6"/>
        <v>2.0499999999999998</v>
      </c>
      <c r="F431" s="11">
        <v>41683</v>
      </c>
      <c r="G431" s="49" t="s">
        <v>360</v>
      </c>
      <c r="H431" s="49" t="str">
        <f>VLOOKUP(G431,'identifiants sorties'!$A$2:$E$158,2,FALSE)</f>
        <v xml:space="preserve">Desseyn </v>
      </c>
      <c r="I431" s="49" t="str">
        <f>VLOOKUP(G431,'identifiants sorties'!$A$2:$E$158,3,FALSE)</f>
        <v>Deptecl</v>
      </c>
      <c r="J431" s="49" t="str">
        <f>VLOOKUP(G431,'identifiants sorties'!$A$2:$E$158,4,FALSE)</f>
        <v>Méca</v>
      </c>
      <c r="K431" s="49"/>
    </row>
    <row r="432" spans="1:11" x14ac:dyDescent="0.25">
      <c r="A432" s="47">
        <v>204117</v>
      </c>
      <c r="B432" s="73" t="str">
        <f>IF(A432&lt;&gt;"",INDEX(BASE!$A$2:$C$1538,MATCH(A432,BASE!$A$2:$A$1538,0),2),"")</f>
        <v>A+B LOT 50 BTES ARCHIVE DOS 20   BLANC</v>
      </c>
      <c r="C432" s="49">
        <v>13</v>
      </c>
      <c r="D432" s="10">
        <f>VLOOKUP(A432,BASE!$A$4:$F$538,4,FALSE)</f>
        <v>0.78</v>
      </c>
      <c r="E432" s="42">
        <f t="shared" si="6"/>
        <v>10.14</v>
      </c>
      <c r="F432" s="11">
        <v>41683</v>
      </c>
      <c r="G432" s="49" t="s">
        <v>351</v>
      </c>
      <c r="H432" s="49" t="str">
        <f>VLOOKUP(G432,'identifiants sorties'!$A$2:$E$158,2,FALSE)</f>
        <v>Dekimpe</v>
      </c>
      <c r="I432" s="49" t="str">
        <f>VLOOKUP(G432,'identifiants sorties'!$A$2:$E$158,3,FALSE)</f>
        <v>Servgene</v>
      </c>
      <c r="J432" s="49" t="str">
        <f>VLOOKUP(G432,'identifiants sorties'!$A$2:$E$158,4,FALSE)</f>
        <v>Servfin</v>
      </c>
      <c r="K432" s="49"/>
    </row>
    <row r="433" spans="1:11" x14ac:dyDescent="0.25">
      <c r="A433" s="47">
        <v>204116</v>
      </c>
      <c r="B433" s="73" t="str">
        <f>IF(A433&lt;&gt;"",INDEX(BASE!$A$2:$C$1538,MATCH(A433,BASE!$A$2:$A$1538,0),2),"")</f>
        <v>A+B LOT 50 BTES ARCHIVE DOS 15   BLANC</v>
      </c>
      <c r="C433" s="49">
        <v>10</v>
      </c>
      <c r="D433" s="10">
        <f>VLOOKUP(A433,BASE!$A$4:$F$538,4,FALSE)</f>
        <v>0.56000000000000005</v>
      </c>
      <c r="E433" s="42">
        <f t="shared" si="6"/>
        <v>5.6000000000000005</v>
      </c>
      <c r="F433" s="11">
        <v>41683</v>
      </c>
      <c r="G433" s="49" t="s">
        <v>351</v>
      </c>
      <c r="H433" s="49" t="str">
        <f>VLOOKUP(G433,'identifiants sorties'!$A$2:$E$158,2,FALSE)</f>
        <v>Dekimpe</v>
      </c>
      <c r="I433" s="49" t="str">
        <f>VLOOKUP(G433,'identifiants sorties'!$A$2:$E$158,3,FALSE)</f>
        <v>Servgene</v>
      </c>
      <c r="J433" s="49" t="str">
        <f>VLOOKUP(G433,'identifiants sorties'!$A$2:$E$158,4,FALSE)</f>
        <v>Servfin</v>
      </c>
      <c r="K433" s="49"/>
    </row>
    <row r="434" spans="1:11" x14ac:dyDescent="0.25">
      <c r="A434" s="47">
        <v>102116</v>
      </c>
      <c r="B434" s="73" t="str">
        <f>IF(A434&lt;&gt;"",INDEX(BASE!$A$2:$C$1538,MATCH(A434,BASE!$A$2:$A$1538,0),2),"")</f>
        <v>BTE 1000TROMBONES CHEVRON 32mm</v>
      </c>
      <c r="C434" s="49">
        <v>2</v>
      </c>
      <c r="D434" s="10">
        <f>VLOOKUP(A434,BASE!$A$4:$F$538,4,FALSE)</f>
        <v>1.05</v>
      </c>
      <c r="E434" s="42">
        <f t="shared" si="6"/>
        <v>2.1</v>
      </c>
      <c r="F434" s="11">
        <v>41683</v>
      </c>
      <c r="G434" s="49" t="s">
        <v>351</v>
      </c>
      <c r="H434" s="49" t="str">
        <f>VLOOKUP(G434,'identifiants sorties'!$A$2:$E$158,2,FALSE)</f>
        <v>Dekimpe</v>
      </c>
      <c r="I434" s="49" t="str">
        <f>VLOOKUP(G434,'identifiants sorties'!$A$2:$E$158,3,FALSE)</f>
        <v>Servgene</v>
      </c>
      <c r="J434" s="49" t="str">
        <f>VLOOKUP(G434,'identifiants sorties'!$A$2:$E$158,4,FALSE)</f>
        <v>Servfin</v>
      </c>
      <c r="K434" s="49"/>
    </row>
    <row r="435" spans="1:11" x14ac:dyDescent="0.25">
      <c r="A435" s="47">
        <v>309174</v>
      </c>
      <c r="B435" s="73" t="str">
        <f>IF(A435&lt;&gt;"",INDEX(BASE!$A$2:$C$1538,MATCH(A435,BASE!$A$2:$A$1538,0),2),"")</f>
        <v>A+B LOT 12 BLOCS REPOSIT.38x51   JAUNE</v>
      </c>
      <c r="C435" s="49">
        <v>12</v>
      </c>
      <c r="D435" s="10">
        <f>VLOOKUP(A435,BASE!$A$4:$F$538,4,FALSE)</f>
        <v>7.5999999999999998E-2</v>
      </c>
      <c r="E435" s="42">
        <f t="shared" si="6"/>
        <v>0.91199999999999992</v>
      </c>
      <c r="F435" s="11">
        <v>41683</v>
      </c>
      <c r="G435" s="49" t="s">
        <v>351</v>
      </c>
      <c r="H435" s="49" t="str">
        <f>VLOOKUP(G435,'identifiants sorties'!$A$2:$E$158,2,FALSE)</f>
        <v>Dekimpe</v>
      </c>
      <c r="I435" s="49" t="str">
        <f>VLOOKUP(G435,'identifiants sorties'!$A$2:$E$158,3,FALSE)</f>
        <v>Servgene</v>
      </c>
      <c r="J435" s="49" t="str">
        <f>VLOOKUP(G435,'identifiants sorties'!$A$2:$E$158,4,FALSE)</f>
        <v>Servfin</v>
      </c>
      <c r="K435" s="49"/>
    </row>
    <row r="436" spans="1:11" x14ac:dyDescent="0.25">
      <c r="A436" s="47">
        <v>206418</v>
      </c>
      <c r="B436" s="73" t="str">
        <f>IF(A436&lt;&gt;"",INDEX(BASE!$A$2:$C$1538,MATCH(A436,BASE!$A$2:$A$1538,0),2),"")</f>
        <v>A+B CLASSEUR LEVIER 8cm NOIR</v>
      </c>
      <c r="C436" s="49">
        <v>1</v>
      </c>
      <c r="D436" s="10">
        <f>VLOOKUP(A436,BASE!$A$4:$F$538,4,FALSE)</f>
        <v>1.0900000000000001</v>
      </c>
      <c r="E436" s="42">
        <f t="shared" si="6"/>
        <v>1.0900000000000001</v>
      </c>
      <c r="F436" s="11">
        <v>41683</v>
      </c>
      <c r="G436" s="49" t="s">
        <v>351</v>
      </c>
      <c r="H436" s="49" t="str">
        <f>VLOOKUP(G436,'identifiants sorties'!$A$2:$E$158,2,FALSE)</f>
        <v>Dekimpe</v>
      </c>
      <c r="I436" s="49" t="str">
        <f>VLOOKUP(G436,'identifiants sorties'!$A$2:$E$158,3,FALSE)</f>
        <v>Servgene</v>
      </c>
      <c r="J436" s="49" t="str">
        <f>VLOOKUP(G436,'identifiants sorties'!$A$2:$E$158,4,FALSE)</f>
        <v>Servfin</v>
      </c>
      <c r="K436" s="49"/>
    </row>
    <row r="437" spans="1:11" x14ac:dyDescent="0.25">
      <c r="A437" s="47">
        <v>206403</v>
      </c>
      <c r="B437" s="73" t="str">
        <f>IF(A437&lt;&gt;"",INDEX(BASE!$A$2:$C$1538,MATCH(A437,BASE!$A$2:$A$1538,0),2),"")</f>
        <v>A+B CLASSEUR LEVIER 8cm ROUGE</v>
      </c>
      <c r="C437" s="49">
        <v>1</v>
      </c>
      <c r="D437" s="10">
        <f>VLOOKUP(A437,BASE!$A$4:$F$538,4,FALSE)</f>
        <v>1.0900000000000001</v>
      </c>
      <c r="E437" s="42">
        <f t="shared" ref="E437:E500" si="7">IF(C437="","",C437*D437)</f>
        <v>1.0900000000000001</v>
      </c>
      <c r="F437" s="11">
        <v>41683</v>
      </c>
      <c r="G437" s="49" t="s">
        <v>351</v>
      </c>
      <c r="H437" s="49" t="str">
        <f>VLOOKUP(G437,'identifiants sorties'!$A$2:$E$158,2,FALSE)</f>
        <v>Dekimpe</v>
      </c>
      <c r="I437" s="49" t="str">
        <f>VLOOKUP(G437,'identifiants sorties'!$A$2:$E$158,3,FALSE)</f>
        <v>Servgene</v>
      </c>
      <c r="J437" s="49" t="str">
        <f>VLOOKUP(G437,'identifiants sorties'!$A$2:$E$158,4,FALSE)</f>
        <v>Servfin</v>
      </c>
      <c r="K437" s="49"/>
    </row>
    <row r="438" spans="1:11" x14ac:dyDescent="0.25">
      <c r="A438" s="47">
        <v>203116</v>
      </c>
      <c r="B438" s="73" t="str">
        <f>IF(A438&lt;&gt;"",INDEX(BASE!$A$2:$C$1538,MATCH(A438,BASE!$A$2:$A$1538,0),2),"")</f>
        <v>CHEMISE A SANGLE BORDEAUX DOS    TOILE</v>
      </c>
      <c r="C438" s="49">
        <v>1</v>
      </c>
      <c r="D438" s="10">
        <f>VLOOKUP(A438,BASE!$A$4:$F$538,4,FALSE)</f>
        <v>0.95</v>
      </c>
      <c r="E438" s="42">
        <f t="shared" si="7"/>
        <v>0.95</v>
      </c>
      <c r="F438" s="11">
        <v>41683</v>
      </c>
      <c r="G438" s="49" t="s">
        <v>351</v>
      </c>
      <c r="H438" s="49" t="str">
        <f>VLOOKUP(G438,'identifiants sorties'!$A$2:$E$158,2,FALSE)</f>
        <v>Dekimpe</v>
      </c>
      <c r="I438" s="49" t="str">
        <f>VLOOKUP(G438,'identifiants sorties'!$A$2:$E$158,3,FALSE)</f>
        <v>Servgene</v>
      </c>
      <c r="J438" s="49" t="str">
        <f>VLOOKUP(G438,'identifiants sorties'!$A$2:$E$158,4,FALSE)</f>
        <v>Servfin</v>
      </c>
      <c r="K438" s="49"/>
    </row>
    <row r="439" spans="1:11" x14ac:dyDescent="0.25">
      <c r="A439" s="47">
        <v>203108</v>
      </c>
      <c r="B439" s="73" t="str">
        <f>IF(A439&lt;&gt;"",INDEX(BASE!$A$2:$C$1538,MATCH(A439,BASE!$A$2:$A$1538,0),2),"")</f>
        <v>CHEMISE A SANGLE GRIS DOS        TOILE</v>
      </c>
      <c r="C439" s="49">
        <v>1</v>
      </c>
      <c r="D439" s="10">
        <f>VLOOKUP(A439,BASE!$A$4:$F$538,4,FALSE)</f>
        <v>0.95</v>
      </c>
      <c r="E439" s="42">
        <f t="shared" si="7"/>
        <v>0.95</v>
      </c>
      <c r="F439" s="11">
        <v>41683</v>
      </c>
      <c r="G439" s="49" t="s">
        <v>351</v>
      </c>
      <c r="H439" s="49" t="str">
        <f>VLOOKUP(G439,'identifiants sorties'!$A$2:$E$158,2,FALSE)</f>
        <v>Dekimpe</v>
      </c>
      <c r="I439" s="49" t="str">
        <f>VLOOKUP(G439,'identifiants sorties'!$A$2:$E$158,3,FALSE)</f>
        <v>Servgene</v>
      </c>
      <c r="J439" s="49" t="str">
        <f>VLOOKUP(G439,'identifiants sorties'!$A$2:$E$158,4,FALSE)</f>
        <v>Servfin</v>
      </c>
      <c r="K439" s="49"/>
    </row>
    <row r="440" spans="1:11" x14ac:dyDescent="0.25">
      <c r="A440" s="47">
        <v>203119</v>
      </c>
      <c r="B440" s="73" t="str">
        <f>IF(A440&lt;&gt;"",INDEX(BASE!$A$2:$C$1538,MATCH(A440,BASE!$A$2:$A$1538,0),2),"")</f>
        <v>CHEMISE A SANGLE VERT FONCE      DOS TOILE</v>
      </c>
      <c r="C440" s="49">
        <v>1</v>
      </c>
      <c r="D440" s="10">
        <f>VLOOKUP(A440,BASE!$A$4:$F$538,4,FALSE)</f>
        <v>0.95</v>
      </c>
      <c r="E440" s="42">
        <f t="shared" si="7"/>
        <v>0.95</v>
      </c>
      <c r="F440" s="11">
        <v>41683</v>
      </c>
      <c r="G440" s="49" t="s">
        <v>351</v>
      </c>
      <c r="H440" s="49" t="str">
        <f>VLOOKUP(G440,'identifiants sorties'!$A$2:$E$158,2,FALSE)</f>
        <v>Dekimpe</v>
      </c>
      <c r="I440" s="49" t="str">
        <f>VLOOKUP(G440,'identifiants sorties'!$A$2:$E$158,3,FALSE)</f>
        <v>Servgene</v>
      </c>
      <c r="J440" s="49" t="str">
        <f>VLOOKUP(G440,'identifiants sorties'!$A$2:$E$158,4,FALSE)</f>
        <v>Servfin</v>
      </c>
      <c r="K440" s="49"/>
    </row>
    <row r="441" spans="1:11" x14ac:dyDescent="0.25">
      <c r="A441" s="47">
        <v>203105</v>
      </c>
      <c r="B441" s="73" t="str">
        <f>IF(A441&lt;&gt;"",INDEX(BASE!$A$2:$C$1538,MATCH(A441,BASE!$A$2:$A$1538,0),2),"")</f>
        <v>CHEMISE A SANGLE ORANGE DOS      TOILE</v>
      </c>
      <c r="C441" s="49">
        <v>1</v>
      </c>
      <c r="D441" s="10">
        <f>VLOOKUP(A441,BASE!$A$4:$F$538,4,FALSE)</f>
        <v>0.95</v>
      </c>
      <c r="E441" s="42">
        <f t="shared" si="7"/>
        <v>0.95</v>
      </c>
      <c r="F441" s="11">
        <v>41683</v>
      </c>
      <c r="G441" s="49" t="s">
        <v>351</v>
      </c>
      <c r="H441" s="49" t="str">
        <f>VLOOKUP(G441,'identifiants sorties'!$A$2:$E$158,2,FALSE)</f>
        <v>Dekimpe</v>
      </c>
      <c r="I441" s="49" t="str">
        <f>VLOOKUP(G441,'identifiants sorties'!$A$2:$E$158,3,FALSE)</f>
        <v>Servgene</v>
      </c>
      <c r="J441" s="49" t="str">
        <f>VLOOKUP(G441,'identifiants sorties'!$A$2:$E$158,4,FALSE)</f>
        <v>Servfin</v>
      </c>
      <c r="K441" s="49"/>
    </row>
    <row r="442" spans="1:11" x14ac:dyDescent="0.25">
      <c r="A442" s="47">
        <v>203101</v>
      </c>
      <c r="B442" s="73" t="str">
        <f>IF(A442&lt;&gt;"",INDEX(BASE!$A$2:$C$1538,MATCH(A442,BASE!$A$2:$A$1538,0),2),"")</f>
        <v>CHEMISE A SANGLE MARINE DOS      TOILE</v>
      </c>
      <c r="C442" s="49">
        <v>1</v>
      </c>
      <c r="D442" s="10">
        <f>VLOOKUP(A442,BASE!$A$4:$F$538,4,FALSE)</f>
        <v>0.95</v>
      </c>
      <c r="E442" s="42">
        <f t="shared" si="7"/>
        <v>0.95</v>
      </c>
      <c r="F442" s="11">
        <v>41683</v>
      </c>
      <c r="G442" s="49" t="s">
        <v>351</v>
      </c>
      <c r="H442" s="49" t="str">
        <f>VLOOKUP(G442,'identifiants sorties'!$A$2:$E$158,2,FALSE)</f>
        <v>Dekimpe</v>
      </c>
      <c r="I442" s="49" t="str">
        <f>VLOOKUP(G442,'identifiants sorties'!$A$2:$E$158,3,FALSE)</f>
        <v>Servgene</v>
      </c>
      <c r="J442" s="49" t="str">
        <f>VLOOKUP(G442,'identifiants sorties'!$A$2:$E$158,4,FALSE)</f>
        <v>Servfin</v>
      </c>
      <c r="K442" s="49"/>
    </row>
    <row r="443" spans="1:11" x14ac:dyDescent="0.25">
      <c r="A443" s="47">
        <v>211112</v>
      </c>
      <c r="B443" s="73" t="str">
        <f>IF(A443&lt;&gt;"",INDEX(BASE!$A$2:$C$1538,MATCH(A443,BASE!$A$2:$A$1538,0),2),"")</f>
        <v>PT.100 CHEM.ROCK S VERT EMPIRE   220G</v>
      </c>
      <c r="C443" s="49">
        <v>100</v>
      </c>
      <c r="D443" s="10">
        <f>VLOOKUP(A443,BASE!$A$4:$F$538,4,FALSE)</f>
        <v>8.8999999999999996E-2</v>
      </c>
      <c r="E443" s="42">
        <f t="shared" si="7"/>
        <v>8.9</v>
      </c>
      <c r="F443" s="11">
        <v>41683</v>
      </c>
      <c r="G443" s="49" t="s">
        <v>351</v>
      </c>
      <c r="H443" s="49" t="str">
        <f>VLOOKUP(G443,'identifiants sorties'!$A$2:$E$158,2,FALSE)</f>
        <v>Dekimpe</v>
      </c>
      <c r="I443" s="49" t="str">
        <f>VLOOKUP(G443,'identifiants sorties'!$A$2:$E$158,3,FALSE)</f>
        <v>Servgene</v>
      </c>
      <c r="J443" s="49" t="str">
        <f>VLOOKUP(G443,'identifiants sorties'!$A$2:$E$158,4,FALSE)</f>
        <v>Servfin</v>
      </c>
      <c r="K443" s="49"/>
    </row>
    <row r="444" spans="1:11" x14ac:dyDescent="0.25">
      <c r="A444" s="47">
        <v>211128</v>
      </c>
      <c r="B444" s="73" t="str">
        <f>IF(A444&lt;&gt;"",INDEX(BASE!$A$2:$C$1538,MATCH(A444,BASE!$A$2:$A$1538,0),2),"")</f>
        <v>PQT 100 S/CHEM.ROCK S ROSE VIF 80G</v>
      </c>
      <c r="C444" s="49">
        <v>100</v>
      </c>
      <c r="D444" s="10">
        <f>VLOOKUP(A444,BASE!$A$4:$F$538,4,FALSE)</f>
        <v>4.0500000000000001E-2</v>
      </c>
      <c r="E444" s="42">
        <f t="shared" si="7"/>
        <v>4.05</v>
      </c>
      <c r="F444" s="11">
        <v>41683</v>
      </c>
      <c r="G444" s="49" t="s">
        <v>351</v>
      </c>
      <c r="H444" s="49" t="str">
        <f>VLOOKUP(G444,'identifiants sorties'!$A$2:$E$158,2,FALSE)</f>
        <v>Dekimpe</v>
      </c>
      <c r="I444" s="49" t="str">
        <f>VLOOKUP(G444,'identifiants sorties'!$A$2:$E$158,3,FALSE)</f>
        <v>Servgene</v>
      </c>
      <c r="J444" s="49" t="str">
        <f>VLOOKUP(G444,'identifiants sorties'!$A$2:$E$158,4,FALSE)</f>
        <v>Servfin</v>
      </c>
      <c r="K444" s="49"/>
    </row>
    <row r="445" spans="1:11" x14ac:dyDescent="0.25">
      <c r="A445" s="47">
        <v>42500</v>
      </c>
      <c r="B445" s="73" t="str">
        <f>IF(A445&lt;&gt;"",INDEX(BASE!$A$2:$C$1538,MATCH(A445,BASE!$A$2:$A$1538,0),2),"")</f>
        <v>ROULEAU ECO</v>
      </c>
      <c r="C445" s="49">
        <v>12</v>
      </c>
      <c r="D445" s="10">
        <f>VLOOKUP(A445,BASE!$A$4:$F$538,4,FALSE)</f>
        <v>3</v>
      </c>
      <c r="E445" s="42">
        <f t="shared" si="7"/>
        <v>36</v>
      </c>
      <c r="F445" s="11">
        <v>41683</v>
      </c>
      <c r="G445" s="49" t="s">
        <v>274</v>
      </c>
      <c r="H445" s="49" t="str">
        <f>VLOOKUP(G445,'identifiants sorties'!$A$2:$E$158,2,FALSE)</f>
        <v>Apajh</v>
      </c>
      <c r="I445" s="49" t="str">
        <f>VLOOKUP(G445,'identifiants sorties'!$A$2:$E$158,3,FALSE)</f>
        <v>Servgene</v>
      </c>
      <c r="J445" s="49" t="str">
        <f>VLOOKUP(G445,'identifiants sorties'!$A$2:$E$158,4,FALSE)</f>
        <v xml:space="preserve">Entretien </v>
      </c>
      <c r="K445" s="49"/>
    </row>
    <row r="446" spans="1:11" x14ac:dyDescent="0.25">
      <c r="A446" s="47">
        <v>121401</v>
      </c>
      <c r="B446" s="73" t="str">
        <f>IF(A446&lt;&gt;"",INDEX(BASE!$A$2:$C$1538,MATCH(A446,BASE!$A$2:$A$1538,0),2),"")</f>
        <v>RUBAN SCOTCH TRANSP.550 19x33</v>
      </c>
      <c r="C446" s="49">
        <v>1</v>
      </c>
      <c r="D446" s="10">
        <f>VLOOKUP(A446,BASE!$A$4:$F$538,4,FALSE)</f>
        <v>0.82</v>
      </c>
      <c r="E446" s="42">
        <f t="shared" si="7"/>
        <v>0.82</v>
      </c>
      <c r="F446" s="11">
        <v>41683</v>
      </c>
      <c r="G446" s="49" t="s">
        <v>385</v>
      </c>
      <c r="H446" s="49" t="str">
        <f>VLOOKUP(G446,'identifiants sorties'!$A$2:$E$158,2,FALSE)</f>
        <v>Fargue</v>
      </c>
      <c r="I446" s="49" t="str">
        <f>VLOOKUP(G446,'identifiants sorties'!$A$2:$E$158,3,FALSE)</f>
        <v>Deptecl</v>
      </c>
      <c r="J446" s="49" t="str">
        <f>VLOOKUP(G446,'identifiants sorties'!$A$2:$E$158,4,FALSE)</f>
        <v>Ingiénerie</v>
      </c>
      <c r="K446" s="49"/>
    </row>
    <row r="447" spans="1:11" x14ac:dyDescent="0.25">
      <c r="A447" s="47">
        <v>122601</v>
      </c>
      <c r="B447" s="73" t="str">
        <f>IF(A447&lt;&gt;"",INDEX(BASE!$A$2:$C$1538,MATCH(A447,BASE!$A$2:$A$1538,0),2),"")</f>
        <v>DEVIDOIR ESCARGOT PREMIUM</v>
      </c>
      <c r="C447" s="49">
        <v>1</v>
      </c>
      <c r="D447" s="10">
        <f>VLOOKUP(A447,BASE!$A$4:$F$538,4,FALSE)</f>
        <v>0.35</v>
      </c>
      <c r="E447" s="42">
        <f t="shared" si="7"/>
        <v>0.35</v>
      </c>
      <c r="F447" s="11">
        <v>41683</v>
      </c>
      <c r="G447" s="49" t="s">
        <v>385</v>
      </c>
      <c r="H447" s="49" t="str">
        <f>VLOOKUP(G447,'identifiants sorties'!$A$2:$E$158,2,FALSE)</f>
        <v>Fargue</v>
      </c>
      <c r="I447" s="49" t="str">
        <f>VLOOKUP(G447,'identifiants sorties'!$A$2:$E$158,3,FALSE)</f>
        <v>Deptecl</v>
      </c>
      <c r="J447" s="49" t="str">
        <f>VLOOKUP(G447,'identifiants sorties'!$A$2:$E$158,4,FALSE)</f>
        <v>Ingiénerie</v>
      </c>
      <c r="K447" s="49"/>
    </row>
    <row r="448" spans="1:11" x14ac:dyDescent="0.25">
      <c r="A448" s="47">
        <v>200331</v>
      </c>
      <c r="B448" s="73" t="str">
        <f>IF(A448&lt;&gt;"",INDEX(BASE!$A$2:$C$1538,MATCH(A448,BASE!$A$2:$A$1538,0),2),"")</f>
        <v>SACH.50 POCH.COIN INCOLORE A4    GRAINE POLYPRO 12/100è</v>
      </c>
      <c r="C448" s="49">
        <v>40</v>
      </c>
      <c r="D448" s="10">
        <f>VLOOKUP(A448,BASE!$A$4:$F$538,4,FALSE)</f>
        <v>0.14000000000000001</v>
      </c>
      <c r="E448" s="42">
        <f t="shared" si="7"/>
        <v>5.6000000000000005</v>
      </c>
      <c r="F448" s="11">
        <v>41683</v>
      </c>
      <c r="G448" s="49" t="s">
        <v>482</v>
      </c>
      <c r="H448" s="49" t="str">
        <f>VLOOKUP(G448,'identifiants sorties'!$A$2:$E$158,2,FALSE)</f>
        <v>Riviére</v>
      </c>
      <c r="I448" s="49" t="str">
        <f>VLOOKUP(G448,'identifiants sorties'!$A$2:$E$158,3,FALSE)</f>
        <v>Deptecl</v>
      </c>
      <c r="J448" s="49" t="str">
        <f>VLOOKUP(G448,'identifiants sorties'!$A$2:$E$158,4,FALSE)</f>
        <v>AGR</v>
      </c>
      <c r="K448" s="49"/>
    </row>
    <row r="449" spans="1:11" x14ac:dyDescent="0.25">
      <c r="A449" s="47">
        <v>1302105</v>
      </c>
      <c r="B449" s="73" t="str">
        <f>IF(A449&lt;&gt;"",INDEX(BASE!$A$2:$C$1538,MATCH(A449,BASE!$A$2:$A$1538,0),2),"")</f>
        <v>A+B BLOC CUBE 76x76 NEON ASS.    320FLES</v>
      </c>
      <c r="C449" s="49">
        <v>1</v>
      </c>
      <c r="D449" s="10">
        <f>VLOOKUP(A449,BASE!$A$4:$F$538,4,FALSE)</f>
        <v>1.6</v>
      </c>
      <c r="E449" s="42">
        <f t="shared" si="7"/>
        <v>1.6</v>
      </c>
      <c r="F449" s="11">
        <v>41684</v>
      </c>
      <c r="G449" s="49" t="s">
        <v>236</v>
      </c>
      <c r="H449" s="49" t="str">
        <f>VLOOKUP(G449,'identifiants sorties'!$A$2:$E$158,2,FALSE)</f>
        <v>Gueroui</v>
      </c>
      <c r="I449" s="49" t="str">
        <f>VLOOKUP(G449,'identifiants sorties'!$A$2:$E$158,3,FALSE)</f>
        <v>Deptecl</v>
      </c>
      <c r="J449" s="49" t="str">
        <f>VLOOKUP(G449,'identifiants sorties'!$A$2:$E$158,4,FALSE)</f>
        <v>Sc/Matiére</v>
      </c>
      <c r="K449" s="49"/>
    </row>
    <row r="450" spans="1:11" x14ac:dyDescent="0.25">
      <c r="A450" s="47">
        <v>309175</v>
      </c>
      <c r="B450" s="73" t="str">
        <f>IF(A450&lt;&gt;"",INDEX(BASE!$A$2:$C$1538,MATCH(A450,BASE!$A$2:$A$1538,0),2),"")</f>
        <v>A+B LOT 12 BLOCS REPOSIT.76x76   JAUNE</v>
      </c>
      <c r="C450" s="49">
        <v>4</v>
      </c>
      <c r="D450" s="10">
        <f>VLOOKUP(A450,BASE!$A$4:$F$538,4,FALSE)</f>
        <v>0.16</v>
      </c>
      <c r="E450" s="42">
        <f t="shared" si="7"/>
        <v>0.64</v>
      </c>
      <c r="F450" s="11">
        <v>41684</v>
      </c>
      <c r="G450" s="49" t="s">
        <v>236</v>
      </c>
      <c r="H450" s="49" t="str">
        <f>VLOOKUP(G450,'identifiants sorties'!$A$2:$E$158,2,FALSE)</f>
        <v>Gueroui</v>
      </c>
      <c r="I450" s="49" t="str">
        <f>VLOOKUP(G450,'identifiants sorties'!$A$2:$E$158,3,FALSE)</f>
        <v>Deptecl</v>
      </c>
      <c r="J450" s="49" t="str">
        <f>VLOOKUP(G450,'identifiants sorties'!$A$2:$E$158,4,FALSE)</f>
        <v>Sc/Matiére</v>
      </c>
      <c r="K450" s="49"/>
    </row>
    <row r="451" spans="1:11" x14ac:dyDescent="0.25">
      <c r="A451" s="47">
        <v>311533</v>
      </c>
      <c r="B451" s="73" t="str">
        <f>IF(A451&lt;&gt;"",INDEX(BASE!$A$2:$C$1538,MATCH(A451,BASE!$A$2:$A$1538,0),2),"")</f>
        <v>CAHIER SPIRALE210x297 180P 5x5   R.64.405</v>
      </c>
      <c r="C451" s="49">
        <v>1</v>
      </c>
      <c r="D451" s="10">
        <f>VLOOKUP(A451,BASE!$A$4:$F$538,4,FALSE)</f>
        <v>1.48</v>
      </c>
      <c r="E451" s="42">
        <f t="shared" si="7"/>
        <v>1.48</v>
      </c>
      <c r="F451" s="11">
        <v>41684</v>
      </c>
      <c r="G451" s="49" t="s">
        <v>236</v>
      </c>
      <c r="H451" s="49" t="str">
        <f>VLOOKUP(G451,'identifiants sorties'!$A$2:$E$158,2,FALSE)</f>
        <v>Gueroui</v>
      </c>
      <c r="I451" s="49" t="str">
        <f>VLOOKUP(G451,'identifiants sorties'!$A$2:$E$158,3,FALSE)</f>
        <v>Deptecl</v>
      </c>
      <c r="J451" s="49" t="str">
        <f>VLOOKUP(G451,'identifiants sorties'!$A$2:$E$158,4,FALSE)</f>
        <v>Sc/Matiére</v>
      </c>
      <c r="K451" s="49"/>
    </row>
    <row r="452" spans="1:11" x14ac:dyDescent="0.25">
      <c r="A452" s="47">
        <v>118240</v>
      </c>
      <c r="B452" s="73" t="str">
        <f>IF(A452&lt;&gt;"",INDEX(BASE!$A$2:$C$1538,MATCH(A452,BASE!$A$2:$A$1538,0),2),"")</f>
        <v>FEUTRE STYLIST 188 P.M BLEU</v>
      </c>
      <c r="C452" s="49">
        <v>2</v>
      </c>
      <c r="D452" s="10">
        <f>VLOOKUP(A452,BASE!$A$4:$F$538,4,FALSE)</f>
        <v>0.65</v>
      </c>
      <c r="E452" s="42">
        <f t="shared" si="7"/>
        <v>1.3</v>
      </c>
      <c r="F452" s="11">
        <v>41684</v>
      </c>
      <c r="G452" s="49" t="s">
        <v>236</v>
      </c>
      <c r="H452" s="49" t="str">
        <f>VLOOKUP(G452,'identifiants sorties'!$A$2:$E$158,2,FALSE)</f>
        <v>Gueroui</v>
      </c>
      <c r="I452" s="49" t="str">
        <f>VLOOKUP(G452,'identifiants sorties'!$A$2:$E$158,3,FALSE)</f>
        <v>Deptecl</v>
      </c>
      <c r="J452" s="49" t="str">
        <f>VLOOKUP(G452,'identifiants sorties'!$A$2:$E$158,4,FALSE)</f>
        <v>Sc/Matiére</v>
      </c>
      <c r="K452" s="49"/>
    </row>
    <row r="453" spans="1:11" x14ac:dyDescent="0.25">
      <c r="A453" s="47">
        <v>118241</v>
      </c>
      <c r="B453" s="73" t="str">
        <f>IF(A453&lt;&gt;"",INDEX(BASE!$A$2:$C$1538,MATCH(A453,BASE!$A$2:$A$1538,0),2),"")</f>
        <v>FEUTRE STYLIST 188 P.M NOIR</v>
      </c>
      <c r="C453" s="49">
        <v>2</v>
      </c>
      <c r="D453" s="10">
        <f>VLOOKUP(A453,BASE!$A$4:$F$538,4,FALSE)</f>
        <v>0.65</v>
      </c>
      <c r="E453" s="42">
        <f t="shared" si="7"/>
        <v>1.3</v>
      </c>
      <c r="F453" s="11">
        <v>41684</v>
      </c>
      <c r="G453" s="49" t="s">
        <v>236</v>
      </c>
      <c r="H453" s="49" t="str">
        <f>VLOOKUP(G453,'identifiants sorties'!$A$2:$E$158,2,FALSE)</f>
        <v>Gueroui</v>
      </c>
      <c r="I453" s="49" t="str">
        <f>VLOOKUP(G453,'identifiants sorties'!$A$2:$E$158,3,FALSE)</f>
        <v>Deptecl</v>
      </c>
      <c r="J453" s="49" t="str">
        <f>VLOOKUP(G453,'identifiants sorties'!$A$2:$E$158,4,FALSE)</f>
        <v>Sc/Matiére</v>
      </c>
      <c r="K453" s="49"/>
    </row>
    <row r="454" spans="1:11" x14ac:dyDescent="0.25">
      <c r="A454" s="47">
        <v>118242</v>
      </c>
      <c r="B454" s="73" t="str">
        <f>IF(A454&lt;&gt;"",INDEX(BASE!$A$2:$C$1538,MATCH(A454,BASE!$A$2:$A$1538,0),2),"")</f>
        <v>FEUTRE STYLIST 188 P.M ROUGE</v>
      </c>
      <c r="C454" s="49">
        <v>2</v>
      </c>
      <c r="D454" s="10">
        <f>VLOOKUP(A454,BASE!$A$4:$F$538,4,FALSE)</f>
        <v>0.65</v>
      </c>
      <c r="E454" s="42">
        <f t="shared" si="7"/>
        <v>1.3</v>
      </c>
      <c r="F454" s="11">
        <v>41684</v>
      </c>
      <c r="G454" s="49" t="s">
        <v>236</v>
      </c>
      <c r="H454" s="49" t="str">
        <f>VLOOKUP(G454,'identifiants sorties'!$A$2:$E$158,2,FALSE)</f>
        <v>Gueroui</v>
      </c>
      <c r="I454" s="49" t="str">
        <f>VLOOKUP(G454,'identifiants sorties'!$A$2:$E$158,3,FALSE)</f>
        <v>Deptecl</v>
      </c>
      <c r="J454" s="49" t="str">
        <f>VLOOKUP(G454,'identifiants sorties'!$A$2:$E$158,4,FALSE)</f>
        <v>Sc/Matiére</v>
      </c>
      <c r="K454" s="49"/>
    </row>
    <row r="455" spans="1:11" x14ac:dyDescent="0.25">
      <c r="A455" s="47">
        <v>118243</v>
      </c>
      <c r="B455" s="73" t="str">
        <f>IF(A455&lt;&gt;"",INDEX(BASE!$A$2:$C$1538,MATCH(A455,BASE!$A$2:$A$1538,0),2),"")</f>
        <v>FEUTRE STYLIST 188 P.M VERT</v>
      </c>
      <c r="C455" s="49">
        <v>2</v>
      </c>
      <c r="D455" s="10">
        <f>VLOOKUP(A455,BASE!$A$4:$F$538,4,FALSE)</f>
        <v>0.65</v>
      </c>
      <c r="E455" s="42">
        <f t="shared" si="7"/>
        <v>1.3</v>
      </c>
      <c r="F455" s="11">
        <v>41684</v>
      </c>
      <c r="G455" s="49" t="s">
        <v>236</v>
      </c>
      <c r="H455" s="49" t="str">
        <f>VLOOKUP(G455,'identifiants sorties'!$A$2:$E$158,2,FALSE)</f>
        <v>Gueroui</v>
      </c>
      <c r="I455" s="49" t="str">
        <f>VLOOKUP(G455,'identifiants sorties'!$A$2:$E$158,3,FALSE)</f>
        <v>Deptecl</v>
      </c>
      <c r="J455" s="49" t="str">
        <f>VLOOKUP(G455,'identifiants sorties'!$A$2:$E$158,4,FALSE)</f>
        <v>Sc/Matiére</v>
      </c>
      <c r="K455" s="49"/>
    </row>
    <row r="456" spans="1:11" x14ac:dyDescent="0.25">
      <c r="A456" s="47">
        <v>110106</v>
      </c>
      <c r="B456" s="73" t="str">
        <f>IF(A456&lt;&gt;"",INDEX(BASE!$A$2:$C$1538,MATCH(A456,BASE!$A$2:$A$1538,0),2),"")</f>
        <v>BTE 12 PORTE-MINES 0.7mm BIC     MATIC TRANSL. COL. ASS.</v>
      </c>
      <c r="C456" s="49">
        <v>6</v>
      </c>
      <c r="D456" s="10">
        <f>VLOOKUP(A456,BASE!$A$4:$F$538,4,FALSE)</f>
        <v>0.32900000000000001</v>
      </c>
      <c r="E456" s="42">
        <f t="shared" si="7"/>
        <v>1.9740000000000002</v>
      </c>
      <c r="F456" s="11">
        <v>41684</v>
      </c>
      <c r="G456" s="49" t="s">
        <v>236</v>
      </c>
      <c r="H456" s="49" t="str">
        <f>VLOOKUP(G456,'identifiants sorties'!$A$2:$E$158,2,FALSE)</f>
        <v>Gueroui</v>
      </c>
      <c r="I456" s="49" t="str">
        <f>VLOOKUP(G456,'identifiants sorties'!$A$2:$E$158,3,FALSE)</f>
        <v>Deptecl</v>
      </c>
      <c r="J456" s="49" t="str">
        <f>VLOOKUP(G456,'identifiants sorties'!$A$2:$E$158,4,FALSE)</f>
        <v>Sc/Matiére</v>
      </c>
      <c r="K456" s="49"/>
    </row>
    <row r="457" spans="1:11" x14ac:dyDescent="0.25">
      <c r="A457" s="47">
        <v>110292</v>
      </c>
      <c r="B457" s="73" t="str">
        <f>IF(A457&lt;&gt;"",INDEX(BASE!$A$2:$C$1538,MATCH(A457,BASE!$A$2:$A$1538,0),2),"")</f>
        <v>BTE 12 CRAYONS PAPIER HB 0290</v>
      </c>
      <c r="C457" s="49">
        <v>6</v>
      </c>
      <c r="D457" s="10">
        <f>VLOOKUP(A457,BASE!$A$4:$F$538,4,FALSE)</f>
        <v>1</v>
      </c>
      <c r="E457" s="42">
        <f t="shared" si="7"/>
        <v>6</v>
      </c>
      <c r="F457" s="11">
        <v>41684</v>
      </c>
      <c r="G457" s="49" t="s">
        <v>236</v>
      </c>
      <c r="H457" s="49" t="str">
        <f>VLOOKUP(G457,'identifiants sorties'!$A$2:$E$158,2,FALSE)</f>
        <v>Gueroui</v>
      </c>
      <c r="I457" s="49" t="str">
        <f>VLOOKUP(G457,'identifiants sorties'!$A$2:$E$158,3,FALSE)</f>
        <v>Deptecl</v>
      </c>
      <c r="J457" s="49" t="str">
        <f>VLOOKUP(G457,'identifiants sorties'!$A$2:$E$158,4,FALSE)</f>
        <v>Sc/Matiére</v>
      </c>
      <c r="K457" s="49"/>
    </row>
    <row r="458" spans="1:11" x14ac:dyDescent="0.25">
      <c r="A458" s="47">
        <v>121401</v>
      </c>
      <c r="B458" s="73" t="str">
        <f>IF(A458&lt;&gt;"",INDEX(BASE!$A$2:$C$1538,MATCH(A458,BASE!$A$2:$A$1538,0),2),"")</f>
        <v>RUBAN SCOTCH TRANSP.550 19x33</v>
      </c>
      <c r="C458" s="49">
        <v>4</v>
      </c>
      <c r="D458" s="10">
        <f>VLOOKUP(A458,BASE!$A$4:$F$538,4,FALSE)</f>
        <v>0.82</v>
      </c>
      <c r="E458" s="42">
        <f t="shared" si="7"/>
        <v>3.28</v>
      </c>
      <c r="F458" s="11">
        <v>41684</v>
      </c>
      <c r="G458" s="49" t="s">
        <v>236</v>
      </c>
      <c r="H458" s="49" t="str">
        <f>VLOOKUP(G458,'identifiants sorties'!$A$2:$E$158,2,FALSE)</f>
        <v>Gueroui</v>
      </c>
      <c r="I458" s="49" t="str">
        <f>VLOOKUP(G458,'identifiants sorties'!$A$2:$E$158,3,FALSE)</f>
        <v>Deptecl</v>
      </c>
      <c r="J458" s="49" t="str">
        <f>VLOOKUP(G458,'identifiants sorties'!$A$2:$E$158,4,FALSE)</f>
        <v>Sc/Matiére</v>
      </c>
      <c r="K458" s="49"/>
    </row>
    <row r="459" spans="1:11" x14ac:dyDescent="0.25">
      <c r="A459" s="47">
        <v>123011</v>
      </c>
      <c r="B459" s="73" t="str">
        <f>IF(A459&lt;&gt;"",INDEX(BASE!$A$2:$C$1538,MATCH(A459,BASE!$A$2:$A$1538,0),2),"")</f>
        <v>STICK DE COLLE UHU  8gr</v>
      </c>
      <c r="C459" s="49">
        <v>4</v>
      </c>
      <c r="D459" s="10">
        <f>VLOOKUP(A459,BASE!$A$4:$F$538,4,FALSE)</f>
        <v>0.46</v>
      </c>
      <c r="E459" s="42">
        <f t="shared" si="7"/>
        <v>1.84</v>
      </c>
      <c r="F459" s="11">
        <v>41684</v>
      </c>
      <c r="G459" s="49" t="s">
        <v>236</v>
      </c>
      <c r="H459" s="49" t="str">
        <f>VLOOKUP(G459,'identifiants sorties'!$A$2:$E$158,2,FALSE)</f>
        <v>Gueroui</v>
      </c>
      <c r="I459" s="49" t="str">
        <f>VLOOKUP(G459,'identifiants sorties'!$A$2:$E$158,3,FALSE)</f>
        <v>Deptecl</v>
      </c>
      <c r="J459" s="49" t="str">
        <f>VLOOKUP(G459,'identifiants sorties'!$A$2:$E$158,4,FALSE)</f>
        <v>Sc/Matiére</v>
      </c>
      <c r="K459" s="49"/>
    </row>
    <row r="460" spans="1:11" x14ac:dyDescent="0.25">
      <c r="A460" s="47">
        <v>101729</v>
      </c>
      <c r="B460" s="73" t="str">
        <f>IF(A460&lt;&gt;"",INDEX(BASE!$A$2:$C$1538,MATCH(A460,BASE!$A$2:$A$1538,0),2),"")</f>
        <v>AGRAFES TOT</v>
      </c>
      <c r="C460" s="49">
        <v>1</v>
      </c>
      <c r="D460" s="10">
        <f>VLOOKUP(A460,BASE!$A$4:$F$538,4,FALSE)</f>
        <v>0.59</v>
      </c>
      <c r="E460" s="42">
        <f t="shared" si="7"/>
        <v>0.59</v>
      </c>
      <c r="F460" s="11">
        <v>41684</v>
      </c>
      <c r="G460" s="49" t="s">
        <v>236</v>
      </c>
      <c r="H460" s="49" t="str">
        <f>VLOOKUP(G460,'identifiants sorties'!$A$2:$E$158,2,FALSE)</f>
        <v>Gueroui</v>
      </c>
      <c r="I460" s="49" t="str">
        <f>VLOOKUP(G460,'identifiants sorties'!$A$2:$E$158,3,FALSE)</f>
        <v>Deptecl</v>
      </c>
      <c r="J460" s="49" t="str">
        <f>VLOOKUP(G460,'identifiants sorties'!$A$2:$E$158,4,FALSE)</f>
        <v>Sc/Matiére</v>
      </c>
      <c r="K460" s="49"/>
    </row>
    <row r="461" spans="1:11" x14ac:dyDescent="0.25">
      <c r="A461" s="47">
        <v>100026</v>
      </c>
      <c r="B461" s="73" t="str">
        <f>IF(A461&lt;&gt;"",INDEX(BASE!$A$2:$C$1538,MATCH(A461,BASE!$A$2:$A$1538,0),2),"")</f>
        <v>AGRAFES SP19 1/4 5000        BOSTITCH</v>
      </c>
      <c r="C461" s="49">
        <v>1</v>
      </c>
      <c r="D461" s="10">
        <f>VLOOKUP(A461,BASE!$A$4:$F$538,4,FALSE)</f>
        <v>1.48</v>
      </c>
      <c r="E461" s="42">
        <f t="shared" si="7"/>
        <v>1.48</v>
      </c>
      <c r="F461" s="11">
        <v>41684</v>
      </c>
      <c r="G461" s="49" t="s">
        <v>236</v>
      </c>
      <c r="H461" s="49" t="str">
        <f>VLOOKUP(G461,'identifiants sorties'!$A$2:$E$158,2,FALSE)</f>
        <v>Gueroui</v>
      </c>
      <c r="I461" s="49" t="str">
        <f>VLOOKUP(G461,'identifiants sorties'!$A$2:$E$158,3,FALSE)</f>
        <v>Deptecl</v>
      </c>
      <c r="J461" s="49" t="str">
        <f>VLOOKUP(G461,'identifiants sorties'!$A$2:$E$158,4,FALSE)</f>
        <v>Sc/Matiére</v>
      </c>
      <c r="K461" s="49"/>
    </row>
    <row r="462" spans="1:11" x14ac:dyDescent="0.25">
      <c r="A462" s="47">
        <v>120525</v>
      </c>
      <c r="B462" s="73" t="str">
        <f>IF(A462&lt;&gt;"",INDEX(BASE!$A$2:$C$1538,MATCH(A462,BASE!$A$2:$A$1538,0),2),"")</f>
        <v>SURLIGNEUR STABILO BOSS JAUNE</v>
      </c>
      <c r="C462" s="49">
        <v>1</v>
      </c>
      <c r="D462" s="10">
        <f>VLOOKUP(A462,BASE!$A$4:$F$538,4,FALSE)</f>
        <v>0.55000000000000004</v>
      </c>
      <c r="E462" s="42">
        <f t="shared" si="7"/>
        <v>0.55000000000000004</v>
      </c>
      <c r="F462" s="11">
        <v>41684</v>
      </c>
      <c r="G462" s="49" t="s">
        <v>236</v>
      </c>
      <c r="H462" s="49" t="str">
        <f>VLOOKUP(G462,'identifiants sorties'!$A$2:$E$158,2,FALSE)</f>
        <v>Gueroui</v>
      </c>
      <c r="I462" s="49" t="str">
        <f>VLOOKUP(G462,'identifiants sorties'!$A$2:$E$158,3,FALSE)</f>
        <v>Deptecl</v>
      </c>
      <c r="J462" s="49" t="str">
        <f>VLOOKUP(G462,'identifiants sorties'!$A$2:$E$158,4,FALSE)</f>
        <v>Sc/Matiére</v>
      </c>
      <c r="K462" s="49"/>
    </row>
    <row r="463" spans="1:11" x14ac:dyDescent="0.25">
      <c r="A463" s="47">
        <v>120524</v>
      </c>
      <c r="B463" s="73" t="str">
        <f>IF(A463&lt;&gt;"",INDEX(BASE!$A$2:$C$1538,MATCH(A463,BASE!$A$2:$A$1538,0),2),"")</f>
        <v>SURLIGNEUR STABILO BOSS VERT</v>
      </c>
      <c r="C463" s="49">
        <v>1</v>
      </c>
      <c r="D463" s="10">
        <f>VLOOKUP(A463,BASE!$A$4:$F$538,4,FALSE)</f>
        <v>0.55000000000000004</v>
      </c>
      <c r="E463" s="42">
        <f t="shared" si="7"/>
        <v>0.55000000000000004</v>
      </c>
      <c r="F463" s="11">
        <v>41684</v>
      </c>
      <c r="G463" s="49" t="s">
        <v>236</v>
      </c>
      <c r="H463" s="49" t="str">
        <f>VLOOKUP(G463,'identifiants sorties'!$A$2:$E$158,2,FALSE)</f>
        <v>Gueroui</v>
      </c>
      <c r="I463" s="49" t="str">
        <f>VLOOKUP(G463,'identifiants sorties'!$A$2:$E$158,3,FALSE)</f>
        <v>Deptecl</v>
      </c>
      <c r="J463" s="49" t="str">
        <f>VLOOKUP(G463,'identifiants sorties'!$A$2:$E$158,4,FALSE)</f>
        <v>Sc/Matiére</v>
      </c>
      <c r="K463" s="49"/>
    </row>
    <row r="464" spans="1:11" x14ac:dyDescent="0.25">
      <c r="A464" s="47">
        <v>120521</v>
      </c>
      <c r="B464" s="73" t="str">
        <f>IF(A464&lt;&gt;"",INDEX(BASE!$A$2:$C$1538,MATCH(A464,BASE!$A$2:$A$1538,0),2),"")</f>
        <v>SURLIGNEUR STABILO BOSS BLEU</v>
      </c>
      <c r="C464" s="49">
        <v>1</v>
      </c>
      <c r="D464" s="10">
        <f>VLOOKUP(A464,BASE!$A$4:$F$538,4,FALSE)</f>
        <v>0.55000000000000004</v>
      </c>
      <c r="E464" s="42">
        <f t="shared" si="7"/>
        <v>0.55000000000000004</v>
      </c>
      <c r="F464" s="11">
        <v>41684</v>
      </c>
      <c r="G464" s="49" t="s">
        <v>236</v>
      </c>
      <c r="H464" s="49" t="str">
        <f>VLOOKUP(G464,'identifiants sorties'!$A$2:$E$158,2,FALSE)</f>
        <v>Gueroui</v>
      </c>
      <c r="I464" s="49" t="str">
        <f>VLOOKUP(G464,'identifiants sorties'!$A$2:$E$158,3,FALSE)</f>
        <v>Deptecl</v>
      </c>
      <c r="J464" s="49" t="str">
        <f>VLOOKUP(G464,'identifiants sorties'!$A$2:$E$158,4,FALSE)</f>
        <v>Sc/Matiére</v>
      </c>
      <c r="K464" s="49"/>
    </row>
    <row r="465" spans="1:11" x14ac:dyDescent="0.25">
      <c r="A465" s="47">
        <v>120527</v>
      </c>
      <c r="B465" s="73" t="str">
        <f>IF(A465&lt;&gt;"",INDEX(BASE!$A$2:$C$1538,MATCH(A465,BASE!$A$2:$A$1538,0),2),"")</f>
        <v>SURLIGNEUR STABILO BOSS ROSE</v>
      </c>
      <c r="C465" s="49">
        <v>1</v>
      </c>
      <c r="D465" s="10">
        <f>VLOOKUP(A465,BASE!$A$4:$F$538,4,FALSE)</f>
        <v>0.55000000000000004</v>
      </c>
      <c r="E465" s="42">
        <f t="shared" si="7"/>
        <v>0.55000000000000004</v>
      </c>
      <c r="F465" s="11">
        <v>41684</v>
      </c>
      <c r="G465" s="49" t="s">
        <v>236</v>
      </c>
      <c r="H465" s="49" t="str">
        <f>VLOOKUP(G465,'identifiants sorties'!$A$2:$E$158,2,FALSE)</f>
        <v>Gueroui</v>
      </c>
      <c r="I465" s="49" t="str">
        <f>VLOOKUP(G465,'identifiants sorties'!$A$2:$E$158,3,FALSE)</f>
        <v>Deptecl</v>
      </c>
      <c r="J465" s="49" t="str">
        <f>VLOOKUP(G465,'identifiants sorties'!$A$2:$E$158,4,FALSE)</f>
        <v>Sc/Matiére</v>
      </c>
      <c r="K465" s="49"/>
    </row>
    <row r="466" spans="1:11" x14ac:dyDescent="0.25">
      <c r="A466" s="47">
        <v>107505</v>
      </c>
      <c r="B466" s="73" t="str">
        <f>IF(A466&lt;&gt;"",INDEX(BASE!$A$2:$C$1538,MATCH(A466,BASE!$A$2:$A$1538,0),2),"")</f>
        <v>MINI POCKET MOUSE TIPP-EX 6mm</v>
      </c>
      <c r="C466" s="49">
        <v>4</v>
      </c>
      <c r="D466" s="10">
        <f>VLOOKUP(A466,BASE!$A$4:$F$538,4,FALSE)</f>
        <v>1.1599999999999999</v>
      </c>
      <c r="E466" s="42">
        <f t="shared" si="7"/>
        <v>4.6399999999999997</v>
      </c>
      <c r="F466" s="11">
        <v>41684</v>
      </c>
      <c r="G466" s="49" t="s">
        <v>236</v>
      </c>
      <c r="H466" s="49" t="str">
        <f>VLOOKUP(G466,'identifiants sorties'!$A$2:$E$158,2,FALSE)</f>
        <v>Gueroui</v>
      </c>
      <c r="I466" s="49" t="str">
        <f>VLOOKUP(G466,'identifiants sorties'!$A$2:$E$158,3,FALSE)</f>
        <v>Deptecl</v>
      </c>
      <c r="J466" s="49" t="str">
        <f>VLOOKUP(G466,'identifiants sorties'!$A$2:$E$158,4,FALSE)</f>
        <v>Sc/Matiére</v>
      </c>
      <c r="K466" s="49"/>
    </row>
    <row r="467" spans="1:11" x14ac:dyDescent="0.25">
      <c r="A467" s="47">
        <v>107204</v>
      </c>
      <c r="B467" s="73" t="str">
        <f>IF(A467&lt;&gt;"",INDEX(BASE!$A$2:$C$1538,MATCH(A467,BASE!$A$2:$A$1538,0),2),"")</f>
        <v>FLACON CORRECTEUR RAPID TIPPEX   APPLICATEUR MOUSSE 20ml</v>
      </c>
      <c r="C467" s="49">
        <v>4</v>
      </c>
      <c r="D467" s="10">
        <f>VLOOKUP(A467,BASE!$A$4:$F$538,4,FALSE)</f>
        <v>1.1599999999999999</v>
      </c>
      <c r="E467" s="42">
        <f t="shared" si="7"/>
        <v>4.6399999999999997</v>
      </c>
      <c r="F467" s="11">
        <v>41684</v>
      </c>
      <c r="G467" s="49" t="s">
        <v>236</v>
      </c>
      <c r="H467" s="49" t="str">
        <f>VLOOKUP(G467,'identifiants sorties'!$A$2:$E$158,2,FALSE)</f>
        <v>Gueroui</v>
      </c>
      <c r="I467" s="49" t="str">
        <f>VLOOKUP(G467,'identifiants sorties'!$A$2:$E$158,3,FALSE)</f>
        <v>Deptecl</v>
      </c>
      <c r="J467" s="49" t="str">
        <f>VLOOKUP(G467,'identifiants sorties'!$A$2:$E$158,4,FALSE)</f>
        <v>Sc/Matiére</v>
      </c>
      <c r="K467" s="49"/>
    </row>
    <row r="468" spans="1:11" x14ac:dyDescent="0.25">
      <c r="A468" s="47">
        <v>311531</v>
      </c>
      <c r="B468" s="73" t="str">
        <f>IF(A468&lt;&gt;"",INDEX(BASE!$A$2:$C$1538,MATCH(A468,BASE!$A$2:$A$1538,0),2),"")</f>
        <v>CAHIER SPIRALE210x297 100P 5x5   REF.7552</v>
      </c>
      <c r="C468" s="49">
        <v>1</v>
      </c>
      <c r="D468" s="10">
        <f>VLOOKUP(A468,BASE!$A$4:$F$538,4,FALSE)</f>
        <v>1.05</v>
      </c>
      <c r="E468" s="42">
        <f t="shared" si="7"/>
        <v>1.05</v>
      </c>
      <c r="F468" s="11">
        <v>41684</v>
      </c>
      <c r="G468" s="49" t="s">
        <v>236</v>
      </c>
      <c r="H468" s="49" t="str">
        <f>VLOOKUP(G468,'identifiants sorties'!$A$2:$E$158,2,FALSE)</f>
        <v>Gueroui</v>
      </c>
      <c r="I468" s="49" t="str">
        <f>VLOOKUP(G468,'identifiants sorties'!$A$2:$E$158,3,FALSE)</f>
        <v>Deptecl</v>
      </c>
      <c r="J468" s="49" t="str">
        <f>VLOOKUP(G468,'identifiants sorties'!$A$2:$E$158,4,FALSE)</f>
        <v>Sc/Matiére</v>
      </c>
      <c r="K468" s="49"/>
    </row>
    <row r="469" spans="1:11" x14ac:dyDescent="0.25">
      <c r="A469" s="47">
        <v>42500</v>
      </c>
      <c r="B469" s="73" t="str">
        <f>IF(A469&lt;&gt;"",INDEX(BASE!$A$2:$C$1538,MATCH(A469,BASE!$A$2:$A$1538,0),2),"")</f>
        <v>ROULEAU ECO</v>
      </c>
      <c r="C469" s="49">
        <v>3</v>
      </c>
      <c r="D469" s="10">
        <f>VLOOKUP(A469,BASE!$A$4:$F$538,4,FALSE)</f>
        <v>3</v>
      </c>
      <c r="E469" s="42">
        <f t="shared" si="7"/>
        <v>9</v>
      </c>
      <c r="F469" s="11">
        <v>41684</v>
      </c>
      <c r="G469" s="49" t="s">
        <v>409</v>
      </c>
      <c r="H469" s="49" t="str">
        <f>VLOOKUP(G469,'identifiants sorties'!$A$2:$E$158,2,FALSE)</f>
        <v>Girard</v>
      </c>
      <c r="I469" s="49" t="str">
        <f>VLOOKUP(G469,'identifiants sorties'!$A$2:$E$158,3,FALSE)</f>
        <v>Servgene</v>
      </c>
      <c r="J469" s="49" t="str">
        <f>VLOOKUP(G469,'identifiants sorties'!$A$2:$E$158,4,FALSE)</f>
        <v xml:space="preserve">Entretien </v>
      </c>
      <c r="K469" s="49"/>
    </row>
    <row r="470" spans="1:11" x14ac:dyDescent="0.25">
      <c r="A470" s="47">
        <v>125611</v>
      </c>
      <c r="B470" s="73" t="str">
        <f>IF(A470&lt;&gt;"",INDEX(BASE!$A$2:$C$1538,MATCH(A470,BASE!$A$2:$A$1538,0),2),"")</f>
        <v>A+B BTE 100FLES ETIQ.63.5x38.1   MULTI-USAGES</v>
      </c>
      <c r="C470" s="49">
        <v>1</v>
      </c>
      <c r="D470" s="10">
        <f>VLOOKUP(A470,BASE!$A$4:$F$538,4,FALSE)</f>
        <v>3.78</v>
      </c>
      <c r="E470" s="42">
        <f t="shared" si="7"/>
        <v>3.78</v>
      </c>
      <c r="F470" s="11">
        <v>41684</v>
      </c>
      <c r="G470" s="49" t="s">
        <v>412</v>
      </c>
      <c r="H470" s="49" t="str">
        <f>VLOOKUP(G470,'identifiants sorties'!$A$2:$E$158,2,FALSE)</f>
        <v>Herchuelz</v>
      </c>
      <c r="I470" s="49" t="str">
        <f>VLOOKUP(G470,'identifiants sorties'!$A$2:$E$158,3,FALSE)</f>
        <v>Dirgen</v>
      </c>
      <c r="J470" s="49" t="str">
        <f>VLOOKUP(G470,'identifiants sorties'!$A$2:$E$158,4,FALSE)</f>
        <v>Fonct</v>
      </c>
      <c r="K470" s="49"/>
    </row>
    <row r="471" spans="1:11" x14ac:dyDescent="0.25">
      <c r="A471" s="47">
        <v>202232</v>
      </c>
      <c r="B471" s="73" t="str">
        <f>IF(A471&lt;&gt;"",INDEX(BASE!$A$2:$C$1538,MATCH(A471,BASE!$A$2:$A$1538,0),2),"")</f>
        <v>CHEM.RAB.+ELAST.+ETIQ JAUNE</v>
      </c>
      <c r="C471" s="49">
        <v>1</v>
      </c>
      <c r="D471" s="10">
        <f>VLOOKUP(A471,BASE!$A$4:$F$538,4,FALSE)</f>
        <v>0.88</v>
      </c>
      <c r="E471" s="42">
        <f t="shared" si="7"/>
        <v>0.88</v>
      </c>
      <c r="F471" s="11">
        <v>41684</v>
      </c>
      <c r="G471" s="49" t="s">
        <v>412</v>
      </c>
      <c r="H471" s="49" t="str">
        <f>VLOOKUP(G471,'identifiants sorties'!$A$2:$E$158,2,FALSE)</f>
        <v>Herchuelz</v>
      </c>
      <c r="I471" s="49" t="str">
        <f>VLOOKUP(G471,'identifiants sorties'!$A$2:$E$158,3,FALSE)</f>
        <v>Dirgen</v>
      </c>
      <c r="J471" s="49" t="str">
        <f>VLOOKUP(G471,'identifiants sorties'!$A$2:$E$158,4,FALSE)</f>
        <v>Fonct</v>
      </c>
      <c r="K471" s="49"/>
    </row>
    <row r="472" spans="1:11" x14ac:dyDescent="0.25">
      <c r="A472" s="47">
        <v>202231</v>
      </c>
      <c r="B472" s="73" t="str">
        <f>IF(A472&lt;&gt;"",INDEX(BASE!$A$2:$C$1538,MATCH(A472,BASE!$A$2:$A$1538,0),2),"")</f>
        <v>CHEM.3 RAB.+ELAST.+ETIQ.VERT     C.L. 5/10</v>
      </c>
      <c r="C472" s="49">
        <v>1</v>
      </c>
      <c r="D472" s="10">
        <f>VLOOKUP(A472,BASE!$A$4:$F$538,4,FALSE)</f>
        <v>0.88</v>
      </c>
      <c r="E472" s="42">
        <f t="shared" si="7"/>
        <v>0.88</v>
      </c>
      <c r="F472" s="11">
        <v>41684</v>
      </c>
      <c r="G472" s="49" t="s">
        <v>412</v>
      </c>
      <c r="H472" s="49" t="str">
        <f>VLOOKUP(G472,'identifiants sorties'!$A$2:$E$158,2,FALSE)</f>
        <v>Herchuelz</v>
      </c>
      <c r="I472" s="49" t="str">
        <f>VLOOKUP(G472,'identifiants sorties'!$A$2:$E$158,3,FALSE)</f>
        <v>Dirgen</v>
      </c>
      <c r="J472" s="49" t="str">
        <f>VLOOKUP(G472,'identifiants sorties'!$A$2:$E$158,4,FALSE)</f>
        <v>Fonct</v>
      </c>
      <c r="K472" s="49"/>
    </row>
    <row r="473" spans="1:11" x14ac:dyDescent="0.25">
      <c r="A473" s="47">
        <v>202230</v>
      </c>
      <c r="B473" s="73" t="str">
        <f>IF(A473&lt;&gt;"",INDEX(BASE!$A$2:$C$1538,MATCH(A473,BASE!$A$2:$A$1538,0),2),"")</f>
        <v>CHEM.3 RABATS ELAST.EUROFOLIO    BLEU A4 C.L.</v>
      </c>
      <c r="C473" s="49">
        <v>1</v>
      </c>
      <c r="D473" s="10">
        <f>VLOOKUP(A473,BASE!$A$4:$F$538,4,FALSE)</f>
        <v>0.88</v>
      </c>
      <c r="E473" s="42">
        <f t="shared" si="7"/>
        <v>0.88</v>
      </c>
      <c r="F473" s="11">
        <v>41684</v>
      </c>
      <c r="G473" s="49" t="s">
        <v>412</v>
      </c>
      <c r="H473" s="49" t="str">
        <f>VLOOKUP(G473,'identifiants sorties'!$A$2:$E$158,2,FALSE)</f>
        <v>Herchuelz</v>
      </c>
      <c r="I473" s="49" t="str">
        <f>VLOOKUP(G473,'identifiants sorties'!$A$2:$E$158,3,FALSE)</f>
        <v>Dirgen</v>
      </c>
      <c r="J473" s="49" t="str">
        <f>VLOOKUP(G473,'identifiants sorties'!$A$2:$E$158,4,FALSE)</f>
        <v>Fonct</v>
      </c>
      <c r="K473" s="49"/>
    </row>
    <row r="474" spans="1:11" x14ac:dyDescent="0.25">
      <c r="A474" s="47">
        <v>202239</v>
      </c>
      <c r="B474" s="73" t="str">
        <f>IF(A474&lt;&gt;"",INDEX(BASE!$A$2:$C$1538,MATCH(A474,BASE!$A$2:$A$1538,0),2),"")</f>
        <v>CHEM.3 RAB.+ELAST.+ETIQ.GRIS     C.L. 5/10</v>
      </c>
      <c r="C474" s="49">
        <v>1</v>
      </c>
      <c r="D474" s="10">
        <f>VLOOKUP(A474,BASE!$A$4:$F$538,4,FALSE)</f>
        <v>0.88</v>
      </c>
      <c r="E474" s="42">
        <f t="shared" si="7"/>
        <v>0.88</v>
      </c>
      <c r="F474" s="11">
        <v>41684</v>
      </c>
      <c r="G474" s="49" t="s">
        <v>412</v>
      </c>
      <c r="H474" s="49" t="str">
        <f>VLOOKUP(G474,'identifiants sorties'!$A$2:$E$158,2,FALSE)</f>
        <v>Herchuelz</v>
      </c>
      <c r="I474" s="49" t="str">
        <f>VLOOKUP(G474,'identifiants sorties'!$A$2:$E$158,3,FALSE)</f>
        <v>Dirgen</v>
      </c>
      <c r="J474" s="49" t="str">
        <f>VLOOKUP(G474,'identifiants sorties'!$A$2:$E$158,4,FALSE)</f>
        <v>Fonct</v>
      </c>
      <c r="K474" s="49"/>
    </row>
    <row r="475" spans="1:11" x14ac:dyDescent="0.25">
      <c r="A475" s="47">
        <v>202248</v>
      </c>
      <c r="B475" s="73" t="str">
        <f>IF(A475&lt;&gt;"",INDEX(BASE!$A$2:$C$1538,MATCH(A475,BASE!$A$2:$A$1538,0),2),"")</f>
        <v>CHEM.3 RAB.+ELAST.+ETIQ.ORANGE   C.L. 5/10</v>
      </c>
      <c r="C475" s="49">
        <v>1</v>
      </c>
      <c r="D475" s="10">
        <f>VLOOKUP(A475,BASE!$A$4:$F$538,4,FALSE)</f>
        <v>0.88</v>
      </c>
      <c r="E475" s="42">
        <f t="shared" si="7"/>
        <v>0.88</v>
      </c>
      <c r="F475" s="11">
        <v>41684</v>
      </c>
      <c r="G475" s="49" t="s">
        <v>412</v>
      </c>
      <c r="H475" s="49" t="str">
        <f>VLOOKUP(G475,'identifiants sorties'!$A$2:$E$158,2,FALSE)</f>
        <v>Herchuelz</v>
      </c>
      <c r="I475" s="49" t="str">
        <f>VLOOKUP(G475,'identifiants sorties'!$A$2:$E$158,3,FALSE)</f>
        <v>Dirgen</v>
      </c>
      <c r="J475" s="49" t="str">
        <f>VLOOKUP(G475,'identifiants sorties'!$A$2:$E$158,4,FALSE)</f>
        <v>Fonct</v>
      </c>
      <c r="K475" s="49"/>
    </row>
    <row r="476" spans="1:11" x14ac:dyDescent="0.25">
      <c r="A476" s="47">
        <v>202235</v>
      </c>
      <c r="B476" s="73" t="str">
        <f>IF(A476&lt;&gt;"",INDEX(BASE!$A$2:$C$1538,MATCH(A476,BASE!$A$2:$A$1538,0),2),"")</f>
        <v>CHEM.3 RAB.+ELAST.+ETIQ. ROUGE   C.L. 5/10</v>
      </c>
      <c r="C476" s="49">
        <v>1</v>
      </c>
      <c r="D476" s="10">
        <f>VLOOKUP(A476,BASE!$A$4:$F$538,4,FALSE)</f>
        <v>0.88</v>
      </c>
      <c r="E476" s="42">
        <f t="shared" si="7"/>
        <v>0.88</v>
      </c>
      <c r="F476" s="11">
        <v>41684</v>
      </c>
      <c r="G476" s="49" t="s">
        <v>412</v>
      </c>
      <c r="H476" s="49" t="str">
        <f>VLOOKUP(G476,'identifiants sorties'!$A$2:$E$158,2,FALSE)</f>
        <v>Herchuelz</v>
      </c>
      <c r="I476" s="49" t="str">
        <f>VLOOKUP(G476,'identifiants sorties'!$A$2:$E$158,3,FALSE)</f>
        <v>Dirgen</v>
      </c>
      <c r="J476" s="49" t="str">
        <f>VLOOKUP(G476,'identifiants sorties'!$A$2:$E$158,4,FALSE)</f>
        <v>Fonct</v>
      </c>
      <c r="K476" s="49"/>
    </row>
    <row r="477" spans="1:11" x14ac:dyDescent="0.25">
      <c r="A477" s="47">
        <v>202233</v>
      </c>
      <c r="B477" s="73" t="str">
        <f>IF(A477&lt;&gt;"",INDEX(BASE!$A$2:$C$1538,MATCH(A477,BASE!$A$2:$A$1538,0),2),"")</f>
        <v>CHEM.3RAB.+ELAST.+ETIQ. MAUVE C.L. 5/10</v>
      </c>
      <c r="C477" s="49">
        <v>1</v>
      </c>
      <c r="D477" s="10">
        <f>VLOOKUP(A477,BASE!$A$4:$F$538,4,FALSE)</f>
        <v>0.88</v>
      </c>
      <c r="E477" s="42">
        <f t="shared" si="7"/>
        <v>0.88</v>
      </c>
      <c r="F477" s="11">
        <v>41684</v>
      </c>
      <c r="G477" s="49" t="s">
        <v>412</v>
      </c>
      <c r="H477" s="49" t="str">
        <f>VLOOKUP(G477,'identifiants sorties'!$A$2:$E$158,2,FALSE)</f>
        <v>Herchuelz</v>
      </c>
      <c r="I477" s="49" t="str">
        <f>VLOOKUP(G477,'identifiants sorties'!$A$2:$E$158,3,FALSE)</f>
        <v>Dirgen</v>
      </c>
      <c r="J477" s="49" t="str">
        <f>VLOOKUP(G477,'identifiants sorties'!$A$2:$E$158,4,FALSE)</f>
        <v>Fonct</v>
      </c>
      <c r="K477" s="49"/>
    </row>
    <row r="478" spans="1:11" x14ac:dyDescent="0.25">
      <c r="A478" s="47">
        <v>311221</v>
      </c>
      <c r="B478" s="73" t="str">
        <f>IF(A478&lt;&gt;"",INDEX(BASE!$A$2:$C$1538,MATCH(A478,BASE!$A$2:$A$1538,0),2),"")</f>
        <v>CAHIER PIQURE 170x220 96P 5x5    R.14.104</v>
      </c>
      <c r="C478" s="49">
        <v>2</v>
      </c>
      <c r="D478" s="10">
        <f>VLOOKUP(A478,BASE!$A$4:$F$538,4,FALSE)</f>
        <v>0.27</v>
      </c>
      <c r="E478" s="42">
        <f t="shared" si="7"/>
        <v>0.54</v>
      </c>
      <c r="F478" s="11">
        <v>41684</v>
      </c>
      <c r="G478" s="49" t="s">
        <v>412</v>
      </c>
      <c r="H478" s="49" t="str">
        <f>VLOOKUP(G478,'identifiants sorties'!$A$2:$E$158,2,FALSE)</f>
        <v>Herchuelz</v>
      </c>
      <c r="I478" s="49" t="str">
        <f>VLOOKUP(G478,'identifiants sorties'!$A$2:$E$158,3,FALSE)</f>
        <v>Dirgen</v>
      </c>
      <c r="J478" s="49" t="str">
        <f>VLOOKUP(G478,'identifiants sorties'!$A$2:$E$158,4,FALSE)</f>
        <v>Fonct</v>
      </c>
      <c r="K478" s="49"/>
    </row>
    <row r="479" spans="1:11" x14ac:dyDescent="0.25">
      <c r="A479" s="47">
        <v>311521</v>
      </c>
      <c r="B479" s="73" t="str">
        <f>IF(A479&lt;&gt;"",INDEX(BASE!$A$2:$C$1538,MATCH(A479,BASE!$A$2:$A$1538,0),2),"")</f>
        <v>CAHIER SPIRALE 17x22 100P 5x5    R. 62.402</v>
      </c>
      <c r="C479" s="49">
        <v>1</v>
      </c>
      <c r="D479" s="10">
        <f>VLOOKUP(A479,BASE!$A$4:$F$538,4,FALSE)</f>
        <v>0.65</v>
      </c>
      <c r="E479" s="42">
        <f t="shared" si="7"/>
        <v>0.65</v>
      </c>
      <c r="F479" s="11">
        <v>41684</v>
      </c>
      <c r="G479" s="49" t="s">
        <v>412</v>
      </c>
      <c r="H479" s="49" t="str">
        <f>VLOOKUP(G479,'identifiants sorties'!$A$2:$E$158,2,FALSE)</f>
        <v>Herchuelz</v>
      </c>
      <c r="I479" s="49" t="str">
        <f>VLOOKUP(G479,'identifiants sorties'!$A$2:$E$158,3,FALSE)</f>
        <v>Dirgen</v>
      </c>
      <c r="J479" s="49" t="str">
        <f>VLOOKUP(G479,'identifiants sorties'!$A$2:$E$158,4,FALSE)</f>
        <v>Fonct</v>
      </c>
      <c r="K479" s="49"/>
    </row>
    <row r="480" spans="1:11" x14ac:dyDescent="0.25">
      <c r="A480" s="47">
        <v>211113</v>
      </c>
      <c r="B480" s="73" t="str">
        <f>IF(A480&lt;&gt;"",INDEX(BASE!$A$2:$C$1538,MATCH(A480,BASE!$A$2:$A$1538,0),2),"")</f>
        <v>PT.100 CHEM.ROCK S GRIS 220G</v>
      </c>
      <c r="C480" s="49">
        <v>100</v>
      </c>
      <c r="D480" s="10">
        <f>VLOOKUP(A480,BASE!$A$4:$F$538,4,FALSE)</f>
        <v>8.8999999999999996E-2</v>
      </c>
      <c r="E480" s="42">
        <f t="shared" si="7"/>
        <v>8.9</v>
      </c>
      <c r="F480" s="11">
        <v>41684</v>
      </c>
      <c r="G480" s="49" t="s">
        <v>525</v>
      </c>
      <c r="H480" s="49" t="str">
        <f>VLOOKUP(G480,'identifiants sorties'!$A$2:$E$158,2,FALSE)</f>
        <v>Vion</v>
      </c>
      <c r="I480" s="49" t="str">
        <f>VLOOKUP(G480,'identifiants sorties'!$A$2:$E$158,3,FALSE)</f>
        <v>Deptecl</v>
      </c>
      <c r="J480" s="49" t="str">
        <f>VLOOKUP(G480,'identifiants sorties'!$A$2:$E$158,4,FALSE)</f>
        <v>AGR</v>
      </c>
      <c r="K480" s="49"/>
    </row>
    <row r="481" spans="1:11" x14ac:dyDescent="0.25">
      <c r="A481" s="47">
        <v>110106</v>
      </c>
      <c r="B481" s="73" t="str">
        <f>IF(A481&lt;&gt;"",INDEX(BASE!$A$2:$C$1538,MATCH(A481,BASE!$A$2:$A$1538,0),2),"")</f>
        <v>BTE 12 PORTE-MINES 0.7mm BIC     MATIC TRANSL. COL. ASS.</v>
      </c>
      <c r="C481" s="49">
        <v>1</v>
      </c>
      <c r="D481" s="10">
        <f>VLOOKUP(A481,BASE!$A$4:$F$538,4,FALSE)</f>
        <v>0.32900000000000001</v>
      </c>
      <c r="E481" s="42">
        <f t="shared" si="7"/>
        <v>0.32900000000000001</v>
      </c>
      <c r="F481" s="11">
        <v>41684</v>
      </c>
      <c r="G481" s="49" t="s">
        <v>525</v>
      </c>
      <c r="H481" s="49" t="str">
        <f>VLOOKUP(G481,'identifiants sorties'!$A$2:$E$158,2,FALSE)</f>
        <v>Vion</v>
      </c>
      <c r="I481" s="49" t="str">
        <f>VLOOKUP(G481,'identifiants sorties'!$A$2:$E$158,3,FALSE)</f>
        <v>Deptecl</v>
      </c>
      <c r="J481" s="49" t="str">
        <f>VLOOKUP(G481,'identifiants sorties'!$A$2:$E$158,4,FALSE)</f>
        <v>AGR</v>
      </c>
      <c r="K481" s="49"/>
    </row>
    <row r="482" spans="1:11" x14ac:dyDescent="0.25">
      <c r="A482" s="47">
        <v>121401</v>
      </c>
      <c r="B482" s="73" t="str">
        <f>IF(A482&lt;&gt;"",INDEX(BASE!$A$2:$C$1538,MATCH(A482,BASE!$A$2:$A$1538,0),2),"")</f>
        <v>RUBAN SCOTCH TRANSP.550 19x33</v>
      </c>
      <c r="C482" s="49">
        <v>1</v>
      </c>
      <c r="D482" s="10">
        <f>VLOOKUP(A482,BASE!$A$4:$F$538,4,FALSE)</f>
        <v>0.82</v>
      </c>
      <c r="E482" s="42">
        <f t="shared" si="7"/>
        <v>0.82</v>
      </c>
      <c r="F482" s="11">
        <v>41684</v>
      </c>
      <c r="G482" s="49" t="s">
        <v>525</v>
      </c>
      <c r="H482" s="49" t="str">
        <f>VLOOKUP(G482,'identifiants sorties'!$A$2:$E$158,2,FALSE)</f>
        <v>Vion</v>
      </c>
      <c r="I482" s="49" t="str">
        <f>VLOOKUP(G482,'identifiants sorties'!$A$2:$E$158,3,FALSE)</f>
        <v>Deptecl</v>
      </c>
      <c r="J482" s="49" t="str">
        <f>VLOOKUP(G482,'identifiants sorties'!$A$2:$E$158,4,FALSE)</f>
        <v>AGR</v>
      </c>
      <c r="K482" s="49"/>
    </row>
    <row r="483" spans="1:11" x14ac:dyDescent="0.25">
      <c r="A483" s="47">
        <v>307202</v>
      </c>
      <c r="B483" s="73" t="str">
        <f>IF(A483&lt;&gt;"",INDEX(BASE!$A$2:$C$1538,MATCH(A483,BASE!$A$2:$A$1538,0),2),"")</f>
        <v>BLOC NOTE 21X 29,7</v>
      </c>
      <c r="C483" s="49">
        <v>1</v>
      </c>
      <c r="D483" s="10">
        <f>VLOOKUP(A483,BASE!$A$4:$F$538,4,FALSE)</f>
        <v>1.1499999999999999</v>
      </c>
      <c r="E483" s="42">
        <f t="shared" si="7"/>
        <v>1.1499999999999999</v>
      </c>
      <c r="F483" s="11">
        <v>41684</v>
      </c>
      <c r="G483" s="49" t="s">
        <v>401</v>
      </c>
      <c r="H483" s="49" t="str">
        <f>VLOOKUP(G483,'identifiants sorties'!$A$2:$E$158,2,FALSE)</f>
        <v>Gaussot</v>
      </c>
      <c r="I483" s="49" t="str">
        <f>VLOOKUP(G483,'identifiants sorties'!$A$2:$E$158,3,FALSE)</f>
        <v>Servgene</v>
      </c>
      <c r="J483" s="49" t="str">
        <f>VLOOKUP(G483,'identifiants sorties'!$A$2:$E$158,4,FALSE)</f>
        <v>Rh</v>
      </c>
      <c r="K483" s="49"/>
    </row>
    <row r="484" spans="1:11" x14ac:dyDescent="0.25">
      <c r="A484" s="47">
        <v>51210</v>
      </c>
      <c r="B484" s="73" t="str">
        <f>IF(A484&lt;&gt;"",INDEX(BASE!$A$2:$C$1538,MATCH(A484,BASE!$A$2:$A$1538,0),2),"")</f>
        <v>ENV  GRAND FORMAT SANS FENETRE</v>
      </c>
      <c r="C484" s="49">
        <v>30</v>
      </c>
      <c r="D484" s="10">
        <f>VLOOKUP(A484,BASE!$A$4:$F$538,4,FALSE)</f>
        <v>0.08</v>
      </c>
      <c r="E484" s="42">
        <f t="shared" si="7"/>
        <v>2.4</v>
      </c>
      <c r="F484" s="11">
        <v>41684</v>
      </c>
      <c r="G484" s="49" t="s">
        <v>571</v>
      </c>
      <c r="H484" s="49" t="str">
        <f>VLOOKUP(G484,'identifiants sorties'!$A$2:$E$158,2,FALSE)</f>
        <v>Van dewoestyne</v>
      </c>
      <c r="I484" s="49" t="str">
        <f>VLOOKUP(G484,'identifiants sorties'!$A$2:$E$158,3,FALSE)</f>
        <v>Deptecl</v>
      </c>
      <c r="J484" s="49" t="str">
        <f>VLOOKUP(G484,'identifiants sorties'!$A$2:$E$158,4,FALSE)</f>
        <v>Entr/société</v>
      </c>
      <c r="K484" s="49"/>
    </row>
    <row r="485" spans="1:11" x14ac:dyDescent="0.25">
      <c r="A485" s="47">
        <v>120481</v>
      </c>
      <c r="B485" s="73" t="str">
        <f>IF(A485&lt;&gt;"",INDEX(BASE!$A$2:$C$1538,MATCH(A485,BASE!$A$2:$A$1538,0),2),"")</f>
        <v>FEUTRE VELLEDA 1741 BLEU PTE     OGIVE MOYENNE</v>
      </c>
      <c r="C485" s="49">
        <v>2</v>
      </c>
      <c r="D485" s="10">
        <f>VLOOKUP(A485,BASE!$A$4:$F$538,4,FALSE)</f>
        <v>0.85</v>
      </c>
      <c r="E485" s="42">
        <f t="shared" si="7"/>
        <v>1.7</v>
      </c>
      <c r="F485" s="11">
        <v>41684</v>
      </c>
      <c r="G485" s="49" t="s">
        <v>412</v>
      </c>
      <c r="H485" s="49" t="str">
        <f>VLOOKUP(G485,'identifiants sorties'!$A$2:$E$158,2,FALSE)</f>
        <v>Herchuelz</v>
      </c>
      <c r="I485" s="49" t="str">
        <f>VLOOKUP(G485,'identifiants sorties'!$A$2:$E$158,3,FALSE)</f>
        <v>Dirgen</v>
      </c>
      <c r="J485" s="49" t="str">
        <f>VLOOKUP(G485,'identifiants sorties'!$A$2:$E$158,4,FALSE)</f>
        <v>Fonct</v>
      </c>
      <c r="K485" s="49"/>
    </row>
    <row r="486" spans="1:11" x14ac:dyDescent="0.25">
      <c r="A486" s="47">
        <v>120482</v>
      </c>
      <c r="B486" s="73" t="str">
        <f>IF(A486&lt;&gt;"",INDEX(BASE!$A$2:$C$1538,MATCH(A486,BASE!$A$2:$A$1538,0),2),"")</f>
        <v>FEUTRE VELLEDA 1741 NOIR PTE     OGIVE MOYENNE</v>
      </c>
      <c r="C486" s="49">
        <v>2</v>
      </c>
      <c r="D486" s="10">
        <f>VLOOKUP(A486,BASE!$A$4:$F$538,4,FALSE)</f>
        <v>0.85</v>
      </c>
      <c r="E486" s="42">
        <f t="shared" si="7"/>
        <v>1.7</v>
      </c>
      <c r="F486" s="11">
        <v>41684</v>
      </c>
      <c r="G486" s="49" t="s">
        <v>412</v>
      </c>
      <c r="H486" s="49" t="str">
        <f>VLOOKUP(G486,'identifiants sorties'!$A$2:$E$158,2,FALSE)</f>
        <v>Herchuelz</v>
      </c>
      <c r="I486" s="49" t="str">
        <f>VLOOKUP(G486,'identifiants sorties'!$A$2:$E$158,3,FALSE)</f>
        <v>Dirgen</v>
      </c>
      <c r="J486" s="49" t="str">
        <f>VLOOKUP(G486,'identifiants sorties'!$A$2:$E$158,4,FALSE)</f>
        <v>Fonct</v>
      </c>
      <c r="K486" s="49"/>
    </row>
    <row r="487" spans="1:11" x14ac:dyDescent="0.25">
      <c r="A487" s="47">
        <v>120483</v>
      </c>
      <c r="B487" s="73" t="str">
        <f>IF(A487&lt;&gt;"",INDEX(BASE!$A$2:$C$1538,MATCH(A487,BASE!$A$2:$A$1538,0),2),"")</f>
        <v>FEUTRE VELLEDA 1741 ROUGE PTE    OGIVE MOYENNE</v>
      </c>
      <c r="C487" s="49">
        <v>2</v>
      </c>
      <c r="D487" s="10">
        <f>VLOOKUP(A487,BASE!$A$4:$F$538,4,FALSE)</f>
        <v>0.85</v>
      </c>
      <c r="E487" s="42">
        <f t="shared" si="7"/>
        <v>1.7</v>
      </c>
      <c r="F487" s="11">
        <v>41684</v>
      </c>
      <c r="G487" s="49" t="s">
        <v>412</v>
      </c>
      <c r="H487" s="49" t="str">
        <f>VLOOKUP(G487,'identifiants sorties'!$A$2:$E$158,2,FALSE)</f>
        <v>Herchuelz</v>
      </c>
      <c r="I487" s="49" t="str">
        <f>VLOOKUP(G487,'identifiants sorties'!$A$2:$E$158,3,FALSE)</f>
        <v>Dirgen</v>
      </c>
      <c r="J487" s="49" t="str">
        <f>VLOOKUP(G487,'identifiants sorties'!$A$2:$E$158,4,FALSE)</f>
        <v>Fonct</v>
      </c>
      <c r="K487" s="49"/>
    </row>
    <row r="488" spans="1:11" x14ac:dyDescent="0.25">
      <c r="A488" s="47">
        <v>120484</v>
      </c>
      <c r="B488" s="73" t="str">
        <f>IF(A488&lt;&gt;"",INDEX(BASE!$A$2:$C$1538,MATCH(A488,BASE!$A$2:$A$1538,0),2),"")</f>
        <v>FEUTRE VELLEDA 1741 VERT PTE     OGIVE MOYENNE</v>
      </c>
      <c r="C488" s="49">
        <v>2</v>
      </c>
      <c r="D488" s="10">
        <f>VLOOKUP(A488,BASE!$A$4:$F$538,4,FALSE)</f>
        <v>0.85</v>
      </c>
      <c r="E488" s="42">
        <f t="shared" si="7"/>
        <v>1.7</v>
      </c>
      <c r="F488" s="11">
        <v>41684</v>
      </c>
      <c r="G488" s="49" t="s">
        <v>412</v>
      </c>
      <c r="H488" s="49" t="str">
        <f>VLOOKUP(G488,'identifiants sorties'!$A$2:$E$158,2,FALSE)</f>
        <v>Herchuelz</v>
      </c>
      <c r="I488" s="49" t="str">
        <f>VLOOKUP(G488,'identifiants sorties'!$A$2:$E$158,3,FALSE)</f>
        <v>Dirgen</v>
      </c>
      <c r="J488" s="49" t="str">
        <f>VLOOKUP(G488,'identifiants sorties'!$A$2:$E$158,4,FALSE)</f>
        <v>Fonct</v>
      </c>
      <c r="K488" s="49"/>
    </row>
    <row r="489" spans="1:11" x14ac:dyDescent="0.25">
      <c r="A489" s="47">
        <v>120525</v>
      </c>
      <c r="B489" s="73" t="str">
        <f>IF(A489&lt;&gt;"",INDEX(BASE!$A$2:$C$1538,MATCH(A489,BASE!$A$2:$A$1538,0),2),"")</f>
        <v>SURLIGNEUR STABILO BOSS JAUNE</v>
      </c>
      <c r="C489" s="49">
        <v>1</v>
      </c>
      <c r="D489" s="10">
        <f>VLOOKUP(A489,BASE!$A$4:$F$538,4,FALSE)</f>
        <v>0.55000000000000004</v>
      </c>
      <c r="E489" s="42">
        <f t="shared" si="7"/>
        <v>0.55000000000000004</v>
      </c>
      <c r="F489" s="11">
        <v>41687</v>
      </c>
      <c r="G489" s="49" t="s">
        <v>341</v>
      </c>
      <c r="H489" s="49" t="str">
        <f>VLOOKUP(G489,'identifiants sorties'!$A$2:$E$158,2,FALSE)</f>
        <v>Daubercies</v>
      </c>
      <c r="I489" s="49" t="str">
        <f>VLOOKUP(G489,'identifiants sorties'!$A$2:$E$158,3,FALSE)</f>
        <v>Systinfo-DF</v>
      </c>
      <c r="J489" s="49" t="str">
        <f>VLOOKUP(G489,'identifiants sorties'!$A$2:$E$158,4,FALSE)</f>
        <v>Fonctinfo</v>
      </c>
      <c r="K489" s="49"/>
    </row>
    <row r="490" spans="1:11" x14ac:dyDescent="0.25">
      <c r="A490" s="47">
        <v>311433</v>
      </c>
      <c r="B490" s="73" t="str">
        <f>IF(A490&lt;&gt;"",INDEX(BASE!$A$2:$C$1538,MATCH(A490,BASE!$A$2:$A$1538,0),2),"")</f>
        <v>CAHIER BROCHURE 21X29,7 5X5 180P</v>
      </c>
      <c r="C490" s="49">
        <v>1</v>
      </c>
      <c r="D490" s="10">
        <f>VLOOKUP(A490,BASE!$A$4:$F$538,4,FALSE)</f>
        <v>3.04</v>
      </c>
      <c r="E490" s="42">
        <f t="shared" si="7"/>
        <v>3.04</v>
      </c>
      <c r="F490" s="11">
        <v>41687</v>
      </c>
      <c r="G490" s="49" t="s">
        <v>341</v>
      </c>
      <c r="H490" s="49" t="str">
        <f>VLOOKUP(G490,'identifiants sorties'!$A$2:$E$158,2,FALSE)</f>
        <v>Daubercies</v>
      </c>
      <c r="I490" s="49" t="str">
        <f>VLOOKUP(G490,'identifiants sorties'!$A$2:$E$158,3,FALSE)</f>
        <v>Systinfo-DF</v>
      </c>
      <c r="J490" s="49" t="str">
        <f>VLOOKUP(G490,'identifiants sorties'!$A$2:$E$158,4,FALSE)</f>
        <v>Fonctinfo</v>
      </c>
      <c r="K490" s="49"/>
    </row>
    <row r="491" spans="1:11" x14ac:dyDescent="0.25">
      <c r="A491" s="47">
        <v>200253</v>
      </c>
      <c r="B491" s="73" t="str">
        <f>IF(A491&lt;&gt;"",INDEX(BASE!$A$2:$C$1538,MATCH(A491,BASE!$A$2:$A$1538,0),2),"")</f>
        <v>BTE 100 POCH.PLAST.PERF.LISSE    9/100è A4 11 TROUS</v>
      </c>
      <c r="C491" s="49">
        <v>100</v>
      </c>
      <c r="D491" s="10">
        <f>VLOOKUP(A491,BASE!$A$4:$F$538,4,FALSE)</f>
        <v>5.2999999999999999E-2</v>
      </c>
      <c r="E491" s="42">
        <f t="shared" si="7"/>
        <v>5.3</v>
      </c>
      <c r="F491" s="11">
        <v>41687</v>
      </c>
      <c r="G491" s="49" t="s">
        <v>341</v>
      </c>
      <c r="H491" s="49" t="str">
        <f>VLOOKUP(G491,'identifiants sorties'!$A$2:$E$158,2,FALSE)</f>
        <v>Daubercies</v>
      </c>
      <c r="I491" s="49" t="str">
        <f>VLOOKUP(G491,'identifiants sorties'!$A$2:$E$158,3,FALSE)</f>
        <v>Systinfo-DF</v>
      </c>
      <c r="J491" s="49" t="str">
        <f>VLOOKUP(G491,'identifiants sorties'!$A$2:$E$158,4,FALSE)</f>
        <v>Fonctinfo</v>
      </c>
      <c r="K491" s="49"/>
    </row>
    <row r="492" spans="1:11" x14ac:dyDescent="0.25">
      <c r="A492" s="47">
        <v>121401</v>
      </c>
      <c r="B492" s="73" t="str">
        <f>IF(A492&lt;&gt;"",INDEX(BASE!$A$2:$C$1538,MATCH(A492,BASE!$A$2:$A$1538,0),2),"")</f>
        <v>RUBAN SCOTCH TRANSP.550 19x33</v>
      </c>
      <c r="C492" s="49">
        <v>1</v>
      </c>
      <c r="D492" s="10">
        <f>VLOOKUP(A492,BASE!$A$4:$F$538,4,FALSE)</f>
        <v>0.82</v>
      </c>
      <c r="E492" s="42">
        <f t="shared" si="7"/>
        <v>0.82</v>
      </c>
      <c r="F492" s="11">
        <v>41687</v>
      </c>
      <c r="G492" s="49" t="s">
        <v>418</v>
      </c>
      <c r="H492" s="49" t="str">
        <f>VLOOKUP(G492,'identifiants sorties'!$A$2:$E$158,2,FALSE)</f>
        <v>Houttemane</v>
      </c>
      <c r="I492" s="49" t="str">
        <f>VLOOKUP(G492,'identifiants sorties'!$A$2:$E$158,3,FALSE)</f>
        <v>Systinfo-DF</v>
      </c>
      <c r="J492" s="49" t="str">
        <f>VLOOKUP(G492,'identifiants sorties'!$A$2:$E$158,4,FALSE)</f>
        <v>Fonctinfo</v>
      </c>
      <c r="K492" s="49"/>
    </row>
    <row r="493" spans="1:11" x14ac:dyDescent="0.25">
      <c r="A493" s="47">
        <v>110411</v>
      </c>
      <c r="B493" s="73" t="str">
        <f>IF(A493&lt;&gt;"",INDEX(BASE!$A$2:$C$1538,MATCH(A493,BASE!$A$2:$A$1538,0),2),"")</f>
        <v>BOITE 100 CRAIES BLANCHES</v>
      </c>
      <c r="C493" s="49">
        <v>1</v>
      </c>
      <c r="D493" s="10">
        <f>VLOOKUP(A493,BASE!$A$4:$F$538,4,FALSE)</f>
        <v>2.5</v>
      </c>
      <c r="E493" s="42">
        <f t="shared" si="7"/>
        <v>2.5</v>
      </c>
      <c r="F493" s="11">
        <v>41687</v>
      </c>
      <c r="G493" s="49" t="s">
        <v>418</v>
      </c>
      <c r="H493" s="49" t="str">
        <f>VLOOKUP(G493,'identifiants sorties'!$A$2:$E$158,2,FALSE)</f>
        <v>Houttemane</v>
      </c>
      <c r="I493" s="49" t="str">
        <f>VLOOKUP(G493,'identifiants sorties'!$A$2:$E$158,3,FALSE)</f>
        <v>Systinfo-DF</v>
      </c>
      <c r="J493" s="49" t="str">
        <f>VLOOKUP(G493,'identifiants sorties'!$A$2:$E$158,4,FALSE)</f>
        <v>Fonctinfo</v>
      </c>
      <c r="K493" s="49"/>
    </row>
    <row r="494" spans="1:11" x14ac:dyDescent="0.25">
      <c r="A494" s="47">
        <v>110412</v>
      </c>
      <c r="B494" s="73" t="str">
        <f>IF(A494&lt;&gt;"",INDEX(BASE!$A$2:$C$1538,MATCH(A494,BASE!$A$2:$A$1538,0),2),"")</f>
        <v>BOITE 100 CRAIES COUL. ASS.</v>
      </c>
      <c r="C494" s="49">
        <v>1</v>
      </c>
      <c r="D494" s="10">
        <f>VLOOKUP(A494,BASE!$A$4:$F$538,4,FALSE)</f>
        <v>4.5999999999999996</v>
      </c>
      <c r="E494" s="42">
        <f t="shared" si="7"/>
        <v>4.5999999999999996</v>
      </c>
      <c r="F494" s="11">
        <v>41687</v>
      </c>
      <c r="G494" s="49" t="s">
        <v>418</v>
      </c>
      <c r="H494" s="49" t="str">
        <f>VLOOKUP(G494,'identifiants sorties'!$A$2:$E$158,2,FALSE)</f>
        <v>Houttemane</v>
      </c>
      <c r="I494" s="49" t="str">
        <f>VLOOKUP(G494,'identifiants sorties'!$A$2:$E$158,3,FALSE)</f>
        <v>Systinfo-DF</v>
      </c>
      <c r="J494" s="49" t="str">
        <f>VLOOKUP(G494,'identifiants sorties'!$A$2:$E$158,4,FALSE)</f>
        <v>Fonctinfo</v>
      </c>
      <c r="K494" s="49"/>
    </row>
    <row r="495" spans="1:11" x14ac:dyDescent="0.25">
      <c r="A495" s="47">
        <v>111180</v>
      </c>
      <c r="B495" s="73" t="str">
        <f>IF(A495&lt;&gt;"",INDEX(BASE!$A$2:$C$1538,MATCH(A495,BASE!$A$2:$A$1538,0),2),"")</f>
        <v>PAPERMATE BLEU</v>
      </c>
      <c r="C495" s="49">
        <v>1</v>
      </c>
      <c r="D495" s="10">
        <f>VLOOKUP(A495,BASE!$A$4:$F$538,4,FALSE)</f>
        <v>1.07</v>
      </c>
      <c r="E495" s="42">
        <f t="shared" si="7"/>
        <v>1.07</v>
      </c>
      <c r="F495" s="11">
        <v>41687</v>
      </c>
      <c r="G495" s="49" t="s">
        <v>418</v>
      </c>
      <c r="H495" s="49" t="str">
        <f>VLOOKUP(G495,'identifiants sorties'!$A$2:$E$158,2,FALSE)</f>
        <v>Houttemane</v>
      </c>
      <c r="I495" s="49" t="str">
        <f>VLOOKUP(G495,'identifiants sorties'!$A$2:$E$158,3,FALSE)</f>
        <v>Systinfo-DF</v>
      </c>
      <c r="J495" s="49" t="str">
        <f>VLOOKUP(G495,'identifiants sorties'!$A$2:$E$158,4,FALSE)</f>
        <v>Fonctinfo</v>
      </c>
      <c r="K495" s="49"/>
    </row>
    <row r="496" spans="1:11" x14ac:dyDescent="0.25">
      <c r="A496" s="47">
        <v>111181</v>
      </c>
      <c r="B496" s="73" t="str">
        <f>IF(A496&lt;&gt;"",INDEX(BASE!$A$2:$C$1538,MATCH(A496,BASE!$A$2:$A$1538,0),2),"")</f>
        <v>PAPERMATE NOIR</v>
      </c>
      <c r="C496" s="49">
        <v>1</v>
      </c>
      <c r="D496" s="10">
        <f>VLOOKUP(A496,BASE!$A$4:$F$538,4,FALSE)</f>
        <v>1.07</v>
      </c>
      <c r="E496" s="42">
        <f t="shared" si="7"/>
        <v>1.07</v>
      </c>
      <c r="F496" s="11">
        <v>41687</v>
      </c>
      <c r="G496" s="49" t="s">
        <v>418</v>
      </c>
      <c r="H496" s="49" t="str">
        <f>VLOOKUP(G496,'identifiants sorties'!$A$2:$E$158,2,FALSE)</f>
        <v>Houttemane</v>
      </c>
      <c r="I496" s="49" t="str">
        <f>VLOOKUP(G496,'identifiants sorties'!$A$2:$E$158,3,FALSE)</f>
        <v>Systinfo-DF</v>
      </c>
      <c r="J496" s="49" t="str">
        <f>VLOOKUP(G496,'identifiants sorties'!$A$2:$E$158,4,FALSE)</f>
        <v>Fonctinfo</v>
      </c>
      <c r="K496" s="49"/>
    </row>
    <row r="497" spans="1:11" x14ac:dyDescent="0.25">
      <c r="A497" s="47">
        <v>257</v>
      </c>
      <c r="B497" s="73" t="str">
        <f>IF(A497&lt;&gt;"",INDEX(BASE!$A$2:$C$1538,MATCH(A497,BASE!$A$2:$A$1538,0),2),"")</f>
        <v>INTO</v>
      </c>
      <c r="C497" s="49">
        <v>1</v>
      </c>
      <c r="D497" s="10">
        <f>VLOOKUP(A497,BASE!$A$4:$F$538,4,FALSE)</f>
        <v>3.05</v>
      </c>
      <c r="E497" s="42">
        <f t="shared" si="7"/>
        <v>3.05</v>
      </c>
      <c r="F497" s="11">
        <v>41688</v>
      </c>
      <c r="G497" s="49" t="s">
        <v>421</v>
      </c>
      <c r="H497" s="49" t="str">
        <f>VLOOKUP(G497,'identifiants sorties'!$A$2:$E$158,2,FALSE)</f>
        <v>Hurel</v>
      </c>
      <c r="I497" s="49" t="str">
        <f>VLOOKUP(G497,'identifiants sorties'!$A$2:$E$158,3,FALSE)</f>
        <v>Servgene</v>
      </c>
      <c r="J497" s="49" t="str">
        <f>VLOOKUP(G497,'identifiants sorties'!$A$2:$E$158,4,FALSE)</f>
        <v xml:space="preserve">Entretien </v>
      </c>
      <c r="K497" s="49"/>
    </row>
    <row r="498" spans="1:11" x14ac:dyDescent="0.25">
      <c r="A498" s="47">
        <v>130500</v>
      </c>
      <c r="B498" s="73" t="str">
        <f>IF(A498&lt;&gt;"",INDEX(BASE!$A$2:$C$1538,MATCH(A498,BASE!$A$2:$A$1538,0),2),"")</f>
        <v>PRODUITS VAISSELLE</v>
      </c>
      <c r="C498" s="49">
        <v>1</v>
      </c>
      <c r="D498" s="10">
        <f>VLOOKUP(A498,BASE!$A$4:$F$538,4,FALSE)</f>
        <v>2.63</v>
      </c>
      <c r="E498" s="42">
        <f t="shared" si="7"/>
        <v>2.63</v>
      </c>
      <c r="F498" s="11">
        <v>41688</v>
      </c>
      <c r="G498" s="49" t="s">
        <v>421</v>
      </c>
      <c r="H498" s="49" t="str">
        <f>VLOOKUP(G498,'identifiants sorties'!$A$2:$E$158,2,FALSE)</f>
        <v>Hurel</v>
      </c>
      <c r="I498" s="49" t="str">
        <f>VLOOKUP(G498,'identifiants sorties'!$A$2:$E$158,3,FALSE)</f>
        <v>Servgene</v>
      </c>
      <c r="J498" s="49" t="str">
        <f>VLOOKUP(G498,'identifiants sorties'!$A$2:$E$158,4,FALSE)</f>
        <v xml:space="preserve">Entretien </v>
      </c>
      <c r="K498" s="49"/>
    </row>
    <row r="499" spans="1:11" x14ac:dyDescent="0.25">
      <c r="A499" s="47">
        <v>3820</v>
      </c>
      <c r="B499" s="73" t="str">
        <f>IF(A499&lt;&gt;"",INDEX(BASE!$A$2:$C$1538,MATCH(A499,BASE!$A$2:$A$1538,0),2),"")</f>
        <v>DOSETTES</v>
      </c>
      <c r="C499" s="49">
        <v>60</v>
      </c>
      <c r="D499" s="10">
        <f>VLOOKUP(A499,BASE!$A$4:$F$538,4,FALSE)</f>
        <v>7.0000000000000007E-2</v>
      </c>
      <c r="E499" s="42">
        <f t="shared" si="7"/>
        <v>4.2</v>
      </c>
      <c r="F499" s="11">
        <v>41688</v>
      </c>
      <c r="G499" s="49" t="s">
        <v>421</v>
      </c>
      <c r="H499" s="49" t="str">
        <f>VLOOKUP(G499,'identifiants sorties'!$A$2:$E$158,2,FALSE)</f>
        <v>Hurel</v>
      </c>
      <c r="I499" s="49" t="str">
        <f>VLOOKUP(G499,'identifiants sorties'!$A$2:$E$158,3,FALSE)</f>
        <v>Servgene</v>
      </c>
      <c r="J499" s="49" t="str">
        <f>VLOOKUP(G499,'identifiants sorties'!$A$2:$E$158,4,FALSE)</f>
        <v xml:space="preserve">Entretien </v>
      </c>
      <c r="K499" s="49"/>
    </row>
    <row r="500" spans="1:11" x14ac:dyDescent="0.25">
      <c r="A500" s="47">
        <v>209</v>
      </c>
      <c r="B500" s="73" t="str">
        <f>IF(A500&lt;&gt;"",INDEX(BASE!$A$2:$C$1538,MATCH(A500,BASE!$A$2:$A$1538,0),2),"")</f>
        <v>EPONGE A RECURER</v>
      </c>
      <c r="C500" s="49">
        <v>1</v>
      </c>
      <c r="D500" s="10">
        <f>VLOOKUP(A500,BASE!$A$4:$F$538,4,FALSE)</f>
        <v>1.0249999999999999</v>
      </c>
      <c r="E500" s="42">
        <f t="shared" si="7"/>
        <v>1.0249999999999999</v>
      </c>
      <c r="F500" s="11">
        <v>41688</v>
      </c>
      <c r="G500" s="49" t="s">
        <v>421</v>
      </c>
      <c r="H500" s="49" t="str">
        <f>VLOOKUP(G500,'identifiants sorties'!$A$2:$E$158,2,FALSE)</f>
        <v>Hurel</v>
      </c>
      <c r="I500" s="49" t="str">
        <f>VLOOKUP(G500,'identifiants sorties'!$A$2:$E$158,3,FALSE)</f>
        <v>Servgene</v>
      </c>
      <c r="J500" s="49" t="str">
        <f>VLOOKUP(G500,'identifiants sorties'!$A$2:$E$158,4,FALSE)</f>
        <v xml:space="preserve">Entretien </v>
      </c>
      <c r="K500" s="49"/>
    </row>
    <row r="501" spans="1:11" x14ac:dyDescent="0.25">
      <c r="A501" s="47">
        <v>975</v>
      </c>
      <c r="B501" s="73" t="str">
        <f>IF(A501&lt;&gt;"",INDEX(BASE!$A$2:$C$1538,MATCH(A501,BASE!$A$2:$A$1538,0),2),"")</f>
        <v>AJAX VITRES</v>
      </c>
      <c r="C501" s="49">
        <v>1</v>
      </c>
      <c r="D501" s="10">
        <f>VLOOKUP(A501,BASE!$A$4:$F$538,4,FALSE)</f>
        <v>1.84</v>
      </c>
      <c r="E501" s="42">
        <f t="shared" ref="E501:E564" si="8">IF(C501="","",C501*D501)</f>
        <v>1.84</v>
      </c>
      <c r="F501" s="11">
        <v>41688</v>
      </c>
      <c r="G501" s="49" t="s">
        <v>421</v>
      </c>
      <c r="H501" s="49" t="str">
        <f>VLOOKUP(G501,'identifiants sorties'!$A$2:$E$158,2,FALSE)</f>
        <v>Hurel</v>
      </c>
      <c r="I501" s="49" t="str">
        <f>VLOOKUP(G501,'identifiants sorties'!$A$2:$E$158,3,FALSE)</f>
        <v>Servgene</v>
      </c>
      <c r="J501" s="49" t="str">
        <f>VLOOKUP(G501,'identifiants sorties'!$A$2:$E$158,4,FALSE)</f>
        <v xml:space="preserve">Entretien </v>
      </c>
      <c r="K501" s="49"/>
    </row>
    <row r="502" spans="1:11" x14ac:dyDescent="0.25">
      <c r="A502" s="47">
        <v>505080</v>
      </c>
      <c r="B502" s="73" t="str">
        <f>IF(A502&lt;&gt;"",INDEX(BASE!$A$2:$C$1538,MATCH(A502,BASE!$A$2:$A$1538,0),2),"")</f>
        <v>SAVON 800ML</v>
      </c>
      <c r="C502" s="49">
        <v>2</v>
      </c>
      <c r="D502" s="10">
        <f>VLOOKUP(A502,BASE!$A$4:$F$538,4,FALSE)</f>
        <v>3.0579999999999998</v>
      </c>
      <c r="E502" s="42">
        <f t="shared" si="8"/>
        <v>6.1159999999999997</v>
      </c>
      <c r="F502" s="11">
        <v>41688</v>
      </c>
      <c r="G502" s="49" t="s">
        <v>421</v>
      </c>
      <c r="H502" s="49" t="str">
        <f>VLOOKUP(G502,'identifiants sorties'!$A$2:$E$158,2,FALSE)</f>
        <v>Hurel</v>
      </c>
      <c r="I502" s="49" t="str">
        <f>VLOOKUP(G502,'identifiants sorties'!$A$2:$E$158,3,FALSE)</f>
        <v>Servgene</v>
      </c>
      <c r="J502" s="49" t="str">
        <f>VLOOKUP(G502,'identifiants sorties'!$A$2:$E$158,4,FALSE)</f>
        <v xml:space="preserve">Entretien </v>
      </c>
      <c r="K502" s="49"/>
    </row>
    <row r="503" spans="1:11" x14ac:dyDescent="0.25">
      <c r="A503" s="47">
        <v>18130</v>
      </c>
      <c r="B503" s="73" t="str">
        <f>IF(A503&lt;&gt;"",INDEX(BASE!$A$2:$C$1538,MATCH(A503,BASE!$A$2:$A$1538,0),2),"")</f>
        <v>PRODUITS DEGRAISSANT</v>
      </c>
      <c r="C503" s="49">
        <v>1</v>
      </c>
      <c r="D503" s="10">
        <f>VLOOKUP(A503,BASE!$A$4:$F$538,4,FALSE)</f>
        <v>11.43</v>
      </c>
      <c r="E503" s="42">
        <f t="shared" si="8"/>
        <v>11.43</v>
      </c>
      <c r="F503" s="11">
        <v>41688</v>
      </c>
      <c r="G503" s="49" t="s">
        <v>421</v>
      </c>
      <c r="H503" s="49" t="str">
        <f>VLOOKUP(G503,'identifiants sorties'!$A$2:$E$158,2,FALSE)</f>
        <v>Hurel</v>
      </c>
      <c r="I503" s="49" t="str">
        <f>VLOOKUP(G503,'identifiants sorties'!$A$2:$E$158,3,FALSE)</f>
        <v>Servgene</v>
      </c>
      <c r="J503" s="49" t="str">
        <f>VLOOKUP(G503,'identifiants sorties'!$A$2:$E$158,4,FALSE)</f>
        <v xml:space="preserve">Entretien </v>
      </c>
      <c r="K503" s="49"/>
    </row>
    <row r="504" spans="1:11" x14ac:dyDescent="0.25">
      <c r="A504" s="47">
        <v>42500</v>
      </c>
      <c r="B504" s="73" t="str">
        <f>IF(A504&lt;&gt;"",INDEX(BASE!$A$2:$C$1538,MATCH(A504,BASE!$A$2:$A$1538,0),2),"")</f>
        <v>ROULEAU ECO</v>
      </c>
      <c r="C504" s="49">
        <v>5</v>
      </c>
      <c r="D504" s="10">
        <f>VLOOKUP(A504,BASE!$A$4:$F$538,4,FALSE)</f>
        <v>3</v>
      </c>
      <c r="E504" s="42">
        <f t="shared" si="8"/>
        <v>15</v>
      </c>
      <c r="F504" s="11">
        <v>41688</v>
      </c>
      <c r="G504" s="49" t="s">
        <v>421</v>
      </c>
      <c r="H504" s="49" t="str">
        <f>VLOOKUP(G504,'identifiants sorties'!$A$2:$E$158,2,FALSE)</f>
        <v>Hurel</v>
      </c>
      <c r="I504" s="49" t="str">
        <f>VLOOKUP(G504,'identifiants sorties'!$A$2:$E$158,3,FALSE)</f>
        <v>Servgene</v>
      </c>
      <c r="J504" s="49" t="str">
        <f>VLOOKUP(G504,'identifiants sorties'!$A$2:$E$158,4,FALSE)</f>
        <v xml:space="preserve">Entretien </v>
      </c>
      <c r="K504" s="49"/>
    </row>
    <row r="505" spans="1:11" x14ac:dyDescent="0.25">
      <c r="A505" s="47" t="s">
        <v>607</v>
      </c>
      <c r="B505" s="73" t="str">
        <f>IF(A505&lt;&gt;"",INDEX(BASE!$A$2:$C$1538,MATCH(A505,BASE!$A$2:$A$1538,0),2),"")</f>
        <v>SAC POUBELLES 110L</v>
      </c>
      <c r="C505" s="49">
        <v>1</v>
      </c>
      <c r="D505" s="10">
        <f>VLOOKUP(A505,BASE!$A$4:$F$538,4,FALSE)</f>
        <v>4.99</v>
      </c>
      <c r="E505" s="42">
        <f t="shared" si="8"/>
        <v>4.99</v>
      </c>
      <c r="F505" s="11">
        <v>41688</v>
      </c>
      <c r="G505" s="49" t="s">
        <v>421</v>
      </c>
      <c r="H505" s="49" t="str">
        <f>VLOOKUP(G505,'identifiants sorties'!$A$2:$E$158,2,FALSE)</f>
        <v>Hurel</v>
      </c>
      <c r="I505" s="49" t="str">
        <f>VLOOKUP(G505,'identifiants sorties'!$A$2:$E$158,3,FALSE)</f>
        <v>Servgene</v>
      </c>
      <c r="J505" s="49" t="str">
        <f>VLOOKUP(G505,'identifiants sorties'!$A$2:$E$158,4,FALSE)</f>
        <v xml:space="preserve">Entretien </v>
      </c>
      <c r="K505" s="49"/>
    </row>
    <row r="506" spans="1:11" x14ac:dyDescent="0.25">
      <c r="A506" s="47" t="s">
        <v>617</v>
      </c>
      <c r="B506" s="73" t="str">
        <f>IF(A506&lt;&gt;"",INDEX(BASE!$A$2:$C$1538,MATCH(A506,BASE!$A$2:$A$1538,0),2),"")</f>
        <v>SAC POUBELLES 50L</v>
      </c>
      <c r="C506" s="49">
        <v>1</v>
      </c>
      <c r="D506" s="10">
        <f>VLOOKUP(A506,BASE!$A$4:$F$538,4,FALSE)</f>
        <v>2.79</v>
      </c>
      <c r="E506" s="42">
        <f t="shared" si="8"/>
        <v>2.79</v>
      </c>
      <c r="F506" s="11">
        <v>41688</v>
      </c>
      <c r="G506" s="49" t="s">
        <v>421</v>
      </c>
      <c r="H506" s="49" t="str">
        <f>VLOOKUP(G506,'identifiants sorties'!$A$2:$E$158,2,FALSE)</f>
        <v>Hurel</v>
      </c>
      <c r="I506" s="49" t="str">
        <f>VLOOKUP(G506,'identifiants sorties'!$A$2:$E$158,3,FALSE)</f>
        <v>Servgene</v>
      </c>
      <c r="J506" s="49" t="str">
        <f>VLOOKUP(G506,'identifiants sorties'!$A$2:$E$158,4,FALSE)</f>
        <v xml:space="preserve">Entretien </v>
      </c>
      <c r="K506" s="49"/>
    </row>
    <row r="507" spans="1:11" x14ac:dyDescent="0.25">
      <c r="A507" s="47" t="s">
        <v>621</v>
      </c>
      <c r="B507" s="73" t="str">
        <f>IF(A507&lt;&gt;"",INDEX(BASE!$A$2:$C$1538,MATCH(A507,BASE!$A$2:$A$1538,0),2),"")</f>
        <v>SAC POUBELLES 30L</v>
      </c>
      <c r="C507" s="49">
        <v>1</v>
      </c>
      <c r="D507" s="10">
        <f>VLOOKUP(A507,BASE!$A$4:$F$538,4,FALSE)</f>
        <v>2.4900000000000002</v>
      </c>
      <c r="E507" s="42">
        <f t="shared" si="8"/>
        <v>2.4900000000000002</v>
      </c>
      <c r="F507" s="11">
        <v>41688</v>
      </c>
      <c r="G507" s="49" t="s">
        <v>421</v>
      </c>
      <c r="H507" s="49" t="str">
        <f>VLOOKUP(G507,'identifiants sorties'!$A$2:$E$158,2,FALSE)</f>
        <v>Hurel</v>
      </c>
      <c r="I507" s="49" t="str">
        <f>VLOOKUP(G507,'identifiants sorties'!$A$2:$E$158,3,FALSE)</f>
        <v>Servgene</v>
      </c>
      <c r="J507" s="49" t="str">
        <f>VLOOKUP(G507,'identifiants sorties'!$A$2:$E$158,4,FALSE)</f>
        <v xml:space="preserve">Entretien </v>
      </c>
      <c r="K507" s="49"/>
    </row>
    <row r="508" spans="1:11" x14ac:dyDescent="0.25">
      <c r="A508" s="47">
        <v>272</v>
      </c>
      <c r="B508" s="73" t="str">
        <f>IF(A508&lt;&gt;"",INDEX(BASE!$A$2:$C$1538,MATCH(A508,BASE!$A$2:$A$1538,0),2),"")</f>
        <v>GANTS VINYLE 8 1/2</v>
      </c>
      <c r="C508" s="49">
        <v>6</v>
      </c>
      <c r="D508" s="10">
        <f>VLOOKUP(A508,BASE!$A$4:$F$538,4,FALSE)</f>
        <v>2.9600000000000001E-2</v>
      </c>
      <c r="E508" s="42">
        <f t="shared" si="8"/>
        <v>0.17760000000000001</v>
      </c>
      <c r="F508" s="11">
        <v>41688</v>
      </c>
      <c r="G508" s="49" t="s">
        <v>421</v>
      </c>
      <c r="H508" s="49" t="str">
        <f>VLOOKUP(G508,'identifiants sorties'!$A$2:$E$158,2,FALSE)</f>
        <v>Hurel</v>
      </c>
      <c r="I508" s="49" t="str">
        <f>VLOOKUP(G508,'identifiants sorties'!$A$2:$E$158,3,FALSE)</f>
        <v>Servgene</v>
      </c>
      <c r="J508" s="49" t="str">
        <f>VLOOKUP(G508,'identifiants sorties'!$A$2:$E$158,4,FALSE)</f>
        <v xml:space="preserve">Entretien </v>
      </c>
      <c r="K508" s="49"/>
    </row>
    <row r="509" spans="1:11" x14ac:dyDescent="0.25">
      <c r="A509" s="47">
        <v>257</v>
      </c>
      <c r="B509" s="73" t="str">
        <f>IF(A509&lt;&gt;"",INDEX(BASE!$A$2:$C$1538,MATCH(A509,BASE!$A$2:$A$1538,0),2),"")</f>
        <v>INTO</v>
      </c>
      <c r="C509" s="49">
        <v>1</v>
      </c>
      <c r="D509" s="10">
        <f>VLOOKUP(A509,BASE!$A$4:$F$538,4,FALSE)</f>
        <v>3.05</v>
      </c>
      <c r="E509" s="42">
        <f t="shared" si="8"/>
        <v>3.05</v>
      </c>
      <c r="F509" s="11">
        <v>41688</v>
      </c>
      <c r="G509" s="49" t="s">
        <v>719</v>
      </c>
      <c r="H509" s="49" t="str">
        <f>VLOOKUP(G509,'identifiants sorties'!$A$2:$E$158,2,FALSE)</f>
        <v>Edelblut</v>
      </c>
      <c r="I509" s="49" t="str">
        <f>VLOOKUP(G509,'identifiants sorties'!$A$2:$E$158,3,FALSE)</f>
        <v>Servgene</v>
      </c>
      <c r="J509" s="49" t="str">
        <f>VLOOKUP(G509,'identifiants sorties'!$A$2:$E$158,4,FALSE)</f>
        <v xml:space="preserve">Entretien </v>
      </c>
      <c r="K509" s="49"/>
    </row>
    <row r="510" spans="1:11" x14ac:dyDescent="0.25">
      <c r="A510" s="47">
        <v>217</v>
      </c>
      <c r="B510" s="73" t="str">
        <f>IF(A510&lt;&gt;"",INDEX(BASE!$A$2:$C$1538,MATCH(A510,BASE!$A$2:$A$1538,0),2),"")</f>
        <v>LAVETTE SYNTHETIQUE VERTE</v>
      </c>
      <c r="C510" s="49">
        <v>1</v>
      </c>
      <c r="D510" s="10">
        <f>VLOOKUP(A510,BASE!$A$4:$F$538,4,FALSE)</f>
        <v>0.37</v>
      </c>
      <c r="E510" s="42">
        <f t="shared" si="8"/>
        <v>0.37</v>
      </c>
      <c r="F510" s="11">
        <v>41688</v>
      </c>
      <c r="G510" s="49" t="s">
        <v>719</v>
      </c>
      <c r="H510" s="49" t="str">
        <f>VLOOKUP(G510,'identifiants sorties'!$A$2:$E$158,2,FALSE)</f>
        <v>Edelblut</v>
      </c>
      <c r="I510" s="49" t="str">
        <f>VLOOKUP(G510,'identifiants sorties'!$A$2:$E$158,3,FALSE)</f>
        <v>Servgene</v>
      </c>
      <c r="J510" s="49" t="str">
        <f>VLOOKUP(G510,'identifiants sorties'!$A$2:$E$158,4,FALSE)</f>
        <v xml:space="preserve">Entretien </v>
      </c>
      <c r="K510" s="49"/>
    </row>
    <row r="511" spans="1:11" x14ac:dyDescent="0.25">
      <c r="A511" s="47">
        <v>252</v>
      </c>
      <c r="B511" s="73" t="str">
        <f>IF(A511&lt;&gt;"",INDEX(BASE!$A$2:$C$1538,MATCH(A511,BASE!$A$2:$A$1538,0),2),"")</f>
        <v>LAVETTE MICROFIBRE BLEUE</v>
      </c>
      <c r="C511" s="49">
        <v>2</v>
      </c>
      <c r="D511" s="10">
        <f>VLOOKUP(A511,BASE!$A$4:$F$538,4,FALSE)</f>
        <v>0.51</v>
      </c>
      <c r="E511" s="42">
        <f t="shared" si="8"/>
        <v>1.02</v>
      </c>
      <c r="F511" s="11">
        <v>41688</v>
      </c>
      <c r="G511" s="49" t="s">
        <v>719</v>
      </c>
      <c r="H511" s="49" t="str">
        <f>VLOOKUP(G511,'identifiants sorties'!$A$2:$E$158,2,FALSE)</f>
        <v>Edelblut</v>
      </c>
      <c r="I511" s="49" t="str">
        <f>VLOOKUP(G511,'identifiants sorties'!$A$2:$E$158,3,FALSE)</f>
        <v>Servgene</v>
      </c>
      <c r="J511" s="49" t="str">
        <f>VLOOKUP(G511,'identifiants sorties'!$A$2:$E$158,4,FALSE)</f>
        <v xml:space="preserve">Entretien </v>
      </c>
      <c r="K511" s="49"/>
    </row>
    <row r="512" spans="1:11" x14ac:dyDescent="0.25">
      <c r="A512" s="47">
        <v>255</v>
      </c>
      <c r="B512" s="73" t="str">
        <f>IF(A512&lt;&gt;"",INDEX(BASE!$A$2:$C$1538,MATCH(A512,BASE!$A$2:$A$1538,0),2),"")</f>
        <v xml:space="preserve">LAVETTE MICROFIBRE ROSE </v>
      </c>
      <c r="C512" s="49">
        <v>2</v>
      </c>
      <c r="D512" s="10">
        <f>VLOOKUP(A512,BASE!$A$4:$F$538,4,FALSE)</f>
        <v>0.51</v>
      </c>
      <c r="E512" s="42">
        <f t="shared" si="8"/>
        <v>1.02</v>
      </c>
      <c r="F512" s="11">
        <v>41688</v>
      </c>
      <c r="G512" s="49" t="s">
        <v>719</v>
      </c>
      <c r="H512" s="49" t="str">
        <f>VLOOKUP(G512,'identifiants sorties'!$A$2:$E$158,2,FALSE)</f>
        <v>Edelblut</v>
      </c>
      <c r="I512" s="49" t="str">
        <f>VLOOKUP(G512,'identifiants sorties'!$A$2:$E$158,3,FALSE)</f>
        <v>Servgene</v>
      </c>
      <c r="J512" s="49" t="str">
        <f>VLOOKUP(G512,'identifiants sorties'!$A$2:$E$158,4,FALSE)</f>
        <v xml:space="preserve">Entretien </v>
      </c>
      <c r="K512" s="49"/>
    </row>
    <row r="513" spans="1:11" x14ac:dyDescent="0.25">
      <c r="A513" s="47">
        <v>209</v>
      </c>
      <c r="B513" s="73" t="str">
        <f>IF(A513&lt;&gt;"",INDEX(BASE!$A$2:$C$1538,MATCH(A513,BASE!$A$2:$A$1538,0),2),"")</f>
        <v>EPONGE A RECURER</v>
      </c>
      <c r="C513" s="49">
        <v>1</v>
      </c>
      <c r="D513" s="10">
        <f>VLOOKUP(A513,BASE!$A$4:$F$538,4,FALSE)</f>
        <v>1.0249999999999999</v>
      </c>
      <c r="E513" s="42">
        <f t="shared" si="8"/>
        <v>1.0249999999999999</v>
      </c>
      <c r="F513" s="11">
        <v>41688</v>
      </c>
      <c r="G513" s="49" t="s">
        <v>719</v>
      </c>
      <c r="H513" s="49" t="str">
        <f>VLOOKUP(G513,'identifiants sorties'!$A$2:$E$158,2,FALSE)</f>
        <v>Edelblut</v>
      </c>
      <c r="I513" s="49" t="str">
        <f>VLOOKUP(G513,'identifiants sorties'!$A$2:$E$158,3,FALSE)</f>
        <v>Servgene</v>
      </c>
      <c r="J513" s="49" t="str">
        <f>VLOOKUP(G513,'identifiants sorties'!$A$2:$E$158,4,FALSE)</f>
        <v xml:space="preserve">Entretien </v>
      </c>
      <c r="K513" s="49"/>
    </row>
    <row r="514" spans="1:11" x14ac:dyDescent="0.25">
      <c r="A514" s="47">
        <v>975</v>
      </c>
      <c r="B514" s="73" t="str">
        <f>IF(A514&lt;&gt;"",INDEX(BASE!$A$2:$C$1538,MATCH(A514,BASE!$A$2:$A$1538,0),2),"")</f>
        <v>AJAX VITRES</v>
      </c>
      <c r="C514" s="49">
        <v>1</v>
      </c>
      <c r="D514" s="10">
        <f>VLOOKUP(A514,BASE!$A$4:$F$538,4,FALSE)</f>
        <v>1.84</v>
      </c>
      <c r="E514" s="42">
        <f t="shared" si="8"/>
        <v>1.84</v>
      </c>
      <c r="F514" s="11">
        <v>41688</v>
      </c>
      <c r="G514" s="49" t="s">
        <v>719</v>
      </c>
      <c r="H514" s="49" t="str">
        <f>VLOOKUP(G514,'identifiants sorties'!$A$2:$E$158,2,FALSE)</f>
        <v>Edelblut</v>
      </c>
      <c r="I514" s="49" t="str">
        <f>VLOOKUP(G514,'identifiants sorties'!$A$2:$E$158,3,FALSE)</f>
        <v>Servgene</v>
      </c>
      <c r="J514" s="49" t="str">
        <f>VLOOKUP(G514,'identifiants sorties'!$A$2:$E$158,4,FALSE)</f>
        <v xml:space="preserve">Entretien </v>
      </c>
      <c r="K514" s="49"/>
    </row>
    <row r="515" spans="1:11" x14ac:dyDescent="0.25">
      <c r="A515" s="47">
        <v>3902</v>
      </c>
      <c r="B515" s="73" t="str">
        <f>IF(A515&lt;&gt;"",INDEX(BASE!$A$2:$C$1538,MATCH(A515,BASE!$A$2:$A$1538,0),2),"")</f>
        <v>ULTRA NEUF</v>
      </c>
      <c r="C515" s="49">
        <v>1</v>
      </c>
      <c r="D515" s="10">
        <f>VLOOKUP(A515,BASE!$A$4:$F$538,4,FALSE)</f>
        <v>2.79</v>
      </c>
      <c r="E515" s="42">
        <f t="shared" si="8"/>
        <v>2.79</v>
      </c>
      <c r="F515" s="11">
        <v>41688</v>
      </c>
      <c r="G515" s="49" t="s">
        <v>719</v>
      </c>
      <c r="H515" s="49" t="str">
        <f>VLOOKUP(G515,'identifiants sorties'!$A$2:$E$158,2,FALSE)</f>
        <v>Edelblut</v>
      </c>
      <c r="I515" s="49" t="str">
        <f>VLOOKUP(G515,'identifiants sorties'!$A$2:$E$158,3,FALSE)</f>
        <v>Servgene</v>
      </c>
      <c r="J515" s="49" t="str">
        <f>VLOOKUP(G515,'identifiants sorties'!$A$2:$E$158,4,FALSE)</f>
        <v xml:space="preserve">Entretien </v>
      </c>
      <c r="K515" s="49"/>
    </row>
    <row r="516" spans="1:11" x14ac:dyDescent="0.25">
      <c r="A516" s="47">
        <v>4091</v>
      </c>
      <c r="B516" s="73" t="str">
        <f>IF(A516&lt;&gt;"",INDEX(BASE!$A$2:$C$1538,MATCH(A516,BASE!$A$2:$A$1538,0),2),"")</f>
        <v>ULTRA BAC</v>
      </c>
      <c r="C516" s="49">
        <v>1</v>
      </c>
      <c r="D516" s="10">
        <f>VLOOKUP(A516,BASE!$A$4:$F$538,4,FALSE)</f>
        <v>3.71</v>
      </c>
      <c r="E516" s="42">
        <f t="shared" si="8"/>
        <v>3.71</v>
      </c>
      <c r="F516" s="11">
        <v>41688</v>
      </c>
      <c r="G516" s="49" t="s">
        <v>719</v>
      </c>
      <c r="H516" s="49" t="str">
        <f>VLOOKUP(G516,'identifiants sorties'!$A$2:$E$158,2,FALSE)</f>
        <v>Edelblut</v>
      </c>
      <c r="I516" s="49" t="str">
        <f>VLOOKUP(G516,'identifiants sorties'!$A$2:$E$158,3,FALSE)</f>
        <v>Servgene</v>
      </c>
      <c r="J516" s="49" t="str">
        <f>VLOOKUP(G516,'identifiants sorties'!$A$2:$E$158,4,FALSE)</f>
        <v xml:space="preserve">Entretien </v>
      </c>
      <c r="K516" s="49"/>
    </row>
    <row r="517" spans="1:11" x14ac:dyDescent="0.25">
      <c r="A517" s="47">
        <v>505080</v>
      </c>
      <c r="B517" s="73" t="str">
        <f>IF(A517&lt;&gt;"",INDEX(BASE!$A$2:$C$1538,MATCH(A517,BASE!$A$2:$A$1538,0),2),"")</f>
        <v>SAVON 800ML</v>
      </c>
      <c r="C517" s="49">
        <v>2</v>
      </c>
      <c r="D517" s="10">
        <f>VLOOKUP(A517,BASE!$A$4:$F$538,4,FALSE)</f>
        <v>3.0579999999999998</v>
      </c>
      <c r="E517" s="42">
        <f t="shared" si="8"/>
        <v>6.1159999999999997</v>
      </c>
      <c r="F517" s="11">
        <v>41688</v>
      </c>
      <c r="G517" s="49" t="s">
        <v>719</v>
      </c>
      <c r="H517" s="49" t="str">
        <f>VLOOKUP(G517,'identifiants sorties'!$A$2:$E$158,2,FALSE)</f>
        <v>Edelblut</v>
      </c>
      <c r="I517" s="49" t="str">
        <f>VLOOKUP(G517,'identifiants sorties'!$A$2:$E$158,3,FALSE)</f>
        <v>Servgene</v>
      </c>
      <c r="J517" s="49" t="str">
        <f>VLOOKUP(G517,'identifiants sorties'!$A$2:$E$158,4,FALSE)</f>
        <v xml:space="preserve">Entretien </v>
      </c>
      <c r="K517" s="49"/>
    </row>
    <row r="518" spans="1:11" x14ac:dyDescent="0.25">
      <c r="A518" s="47">
        <v>35038</v>
      </c>
      <c r="B518" s="73" t="str">
        <f>IF(A518&lt;&gt;"",INDEX(BASE!$A$2:$C$1538,MATCH(A518,BASE!$A$2:$A$1538,0),2),"")</f>
        <v>GAZES IMPREGNEES</v>
      </c>
      <c r="C518" s="49">
        <v>1</v>
      </c>
      <c r="D518" s="10">
        <f>VLOOKUP(A518,BASE!$A$4:$F$538,4,FALSE)</f>
        <v>68.66</v>
      </c>
      <c r="E518" s="42">
        <f t="shared" si="8"/>
        <v>68.66</v>
      </c>
      <c r="F518" s="11">
        <v>41688</v>
      </c>
      <c r="G518" s="49" t="s">
        <v>719</v>
      </c>
      <c r="H518" s="49" t="str">
        <f>VLOOKUP(G518,'identifiants sorties'!$A$2:$E$158,2,FALSE)</f>
        <v>Edelblut</v>
      </c>
      <c r="I518" s="49" t="str">
        <f>VLOOKUP(G518,'identifiants sorties'!$A$2:$E$158,3,FALSE)</f>
        <v>Servgene</v>
      </c>
      <c r="J518" s="49" t="str">
        <f>VLOOKUP(G518,'identifiants sorties'!$A$2:$E$158,4,FALSE)</f>
        <v xml:space="preserve">Entretien </v>
      </c>
      <c r="K518" s="49"/>
    </row>
    <row r="519" spans="1:11" x14ac:dyDescent="0.25">
      <c r="A519" s="47" t="s">
        <v>607</v>
      </c>
      <c r="B519" s="73" t="str">
        <f>IF(A519&lt;&gt;"",INDEX(BASE!$A$2:$C$1538,MATCH(A519,BASE!$A$2:$A$1538,0),2),"")</f>
        <v>SAC POUBELLES 110L</v>
      </c>
      <c r="C519" s="49">
        <v>1</v>
      </c>
      <c r="D519" s="10">
        <f>VLOOKUP(A519,BASE!$A$4:$F$538,4,FALSE)</f>
        <v>4.99</v>
      </c>
      <c r="E519" s="42">
        <f t="shared" si="8"/>
        <v>4.99</v>
      </c>
      <c r="F519" s="11">
        <v>41688</v>
      </c>
      <c r="G519" s="49" t="s">
        <v>719</v>
      </c>
      <c r="H519" s="49" t="str">
        <f>VLOOKUP(G519,'identifiants sorties'!$A$2:$E$158,2,FALSE)</f>
        <v>Edelblut</v>
      </c>
      <c r="I519" s="49" t="str">
        <f>VLOOKUP(G519,'identifiants sorties'!$A$2:$E$158,3,FALSE)</f>
        <v>Servgene</v>
      </c>
      <c r="J519" s="49" t="str">
        <f>VLOOKUP(G519,'identifiants sorties'!$A$2:$E$158,4,FALSE)</f>
        <v xml:space="preserve">Entretien </v>
      </c>
      <c r="K519" s="49"/>
    </row>
    <row r="520" spans="1:11" x14ac:dyDescent="0.25">
      <c r="A520" s="47" t="s">
        <v>617</v>
      </c>
      <c r="B520" s="73" t="str">
        <f>IF(A520&lt;&gt;"",INDEX(BASE!$A$2:$C$1538,MATCH(A520,BASE!$A$2:$A$1538,0),2),"")</f>
        <v>SAC POUBELLES 50L</v>
      </c>
      <c r="C520" s="49">
        <v>1</v>
      </c>
      <c r="D520" s="10">
        <f>VLOOKUP(A520,BASE!$A$4:$F$538,4,FALSE)</f>
        <v>2.79</v>
      </c>
      <c r="E520" s="42">
        <f t="shared" si="8"/>
        <v>2.79</v>
      </c>
      <c r="F520" s="11">
        <v>41688</v>
      </c>
      <c r="G520" s="49" t="s">
        <v>719</v>
      </c>
      <c r="H520" s="49" t="str">
        <f>VLOOKUP(G520,'identifiants sorties'!$A$2:$E$158,2,FALSE)</f>
        <v>Edelblut</v>
      </c>
      <c r="I520" s="49" t="str">
        <f>VLOOKUP(G520,'identifiants sorties'!$A$2:$E$158,3,FALSE)</f>
        <v>Servgene</v>
      </c>
      <c r="J520" s="49" t="str">
        <f>VLOOKUP(G520,'identifiants sorties'!$A$2:$E$158,4,FALSE)</f>
        <v xml:space="preserve">Entretien </v>
      </c>
      <c r="K520" s="49"/>
    </row>
    <row r="521" spans="1:11" x14ac:dyDescent="0.25">
      <c r="A521" s="47" t="s">
        <v>621</v>
      </c>
      <c r="B521" s="73" t="str">
        <f>IF(A521&lt;&gt;"",INDEX(BASE!$A$2:$C$1538,MATCH(A521,BASE!$A$2:$A$1538,0),2),"")</f>
        <v>SAC POUBELLES 30L</v>
      </c>
      <c r="C521" s="49">
        <v>1</v>
      </c>
      <c r="D521" s="10">
        <f>VLOOKUP(A521,BASE!$A$4:$F$538,4,FALSE)</f>
        <v>2.4900000000000002</v>
      </c>
      <c r="E521" s="42">
        <f t="shared" si="8"/>
        <v>2.4900000000000002</v>
      </c>
      <c r="F521" s="11">
        <v>41688</v>
      </c>
      <c r="G521" s="49" t="s">
        <v>719</v>
      </c>
      <c r="H521" s="49" t="str">
        <f>VLOOKUP(G521,'identifiants sorties'!$A$2:$E$158,2,FALSE)</f>
        <v>Edelblut</v>
      </c>
      <c r="I521" s="49" t="str">
        <f>VLOOKUP(G521,'identifiants sorties'!$A$2:$E$158,3,FALSE)</f>
        <v>Servgene</v>
      </c>
      <c r="J521" s="49" t="str">
        <f>VLOOKUP(G521,'identifiants sorties'!$A$2:$E$158,4,FALSE)</f>
        <v xml:space="preserve">Entretien </v>
      </c>
      <c r="K521" s="49"/>
    </row>
    <row r="522" spans="1:11" x14ac:dyDescent="0.25">
      <c r="A522" s="47" t="s">
        <v>613</v>
      </c>
      <c r="B522" s="73" t="str">
        <f>IF(A522&lt;&gt;"",INDEX(BASE!$A$2:$C$1538,MATCH(A522,BASE!$A$2:$A$1538,0),2),"")</f>
        <v>SAC POUBELLES 10L</v>
      </c>
      <c r="C522" s="49">
        <v>1</v>
      </c>
      <c r="D522" s="10">
        <f>VLOOKUP(A522,BASE!$A$4:$F$538,4,FALSE)</f>
        <v>2.69</v>
      </c>
      <c r="E522" s="42">
        <f t="shared" si="8"/>
        <v>2.69</v>
      </c>
      <c r="F522" s="11">
        <v>41688</v>
      </c>
      <c r="G522" s="49" t="s">
        <v>719</v>
      </c>
      <c r="H522" s="49" t="str">
        <f>VLOOKUP(G522,'identifiants sorties'!$A$2:$E$158,2,FALSE)</f>
        <v>Edelblut</v>
      </c>
      <c r="I522" s="49" t="str">
        <f>VLOOKUP(G522,'identifiants sorties'!$A$2:$E$158,3,FALSE)</f>
        <v>Servgene</v>
      </c>
      <c r="J522" s="49" t="str">
        <f>VLOOKUP(G522,'identifiants sorties'!$A$2:$E$158,4,FALSE)</f>
        <v xml:space="preserve">Entretien </v>
      </c>
      <c r="K522" s="49"/>
    </row>
    <row r="523" spans="1:11" x14ac:dyDescent="0.25">
      <c r="A523" s="47">
        <v>271</v>
      </c>
      <c r="B523" s="73" t="str">
        <f>IF(A523&lt;&gt;"",INDEX(BASE!$A$2:$C$1538,MATCH(A523,BASE!$A$2:$A$1538,0),2),"")</f>
        <v>GANTS VINYLE 7 1/2</v>
      </c>
      <c r="C523" s="49">
        <v>1</v>
      </c>
      <c r="D523" s="10">
        <f>VLOOKUP(A523,BASE!$A$4:$F$538,4,FALSE)</f>
        <v>0.35</v>
      </c>
      <c r="E523" s="42">
        <f t="shared" si="8"/>
        <v>0.35</v>
      </c>
      <c r="F523" s="11">
        <v>41688</v>
      </c>
      <c r="G523" s="49" t="s">
        <v>719</v>
      </c>
      <c r="H523" s="49" t="str">
        <f>VLOOKUP(G523,'identifiants sorties'!$A$2:$E$158,2,FALSE)</f>
        <v>Edelblut</v>
      </c>
      <c r="I523" s="49" t="str">
        <f>VLOOKUP(G523,'identifiants sorties'!$A$2:$E$158,3,FALSE)</f>
        <v>Servgene</v>
      </c>
      <c r="J523" s="49" t="str">
        <f>VLOOKUP(G523,'identifiants sorties'!$A$2:$E$158,4,FALSE)</f>
        <v xml:space="preserve">Entretien </v>
      </c>
      <c r="K523" s="49"/>
    </row>
    <row r="524" spans="1:11" x14ac:dyDescent="0.25">
      <c r="A524" s="47">
        <v>950</v>
      </c>
      <c r="B524" s="73" t="str">
        <f>IF(A524&lt;&gt;"",INDEX(BASE!$A$2:$C$1538,MATCH(A524,BASE!$A$2:$A$1538,0),2),"")</f>
        <v>GANTS MAPA ROSE 7 1/2</v>
      </c>
      <c r="C524" s="49">
        <v>1</v>
      </c>
      <c r="D524" s="10">
        <f>VLOOKUP(A524,BASE!$A$4:$F$538,4,FALSE)</f>
        <v>0.34</v>
      </c>
      <c r="E524" s="42">
        <f t="shared" si="8"/>
        <v>0.34</v>
      </c>
      <c r="F524" s="11">
        <v>41688</v>
      </c>
      <c r="G524" s="49" t="s">
        <v>719</v>
      </c>
      <c r="H524" s="49" t="str">
        <f>VLOOKUP(G524,'identifiants sorties'!$A$2:$E$158,2,FALSE)</f>
        <v>Edelblut</v>
      </c>
      <c r="I524" s="49" t="str">
        <f>VLOOKUP(G524,'identifiants sorties'!$A$2:$E$158,3,FALSE)</f>
        <v>Servgene</v>
      </c>
      <c r="J524" s="49" t="str">
        <f>VLOOKUP(G524,'identifiants sorties'!$A$2:$E$158,4,FALSE)</f>
        <v xml:space="preserve">Entretien </v>
      </c>
      <c r="K524" s="49"/>
    </row>
    <row r="525" spans="1:11" x14ac:dyDescent="0.25">
      <c r="A525" s="47">
        <v>10925</v>
      </c>
      <c r="B525" s="73" t="str">
        <f>IF(A525&lt;&gt;"",INDEX(BASE!$A$2:$C$1538,MATCH(A525,BASE!$A$2:$A$1538,0),2),"")</f>
        <v>FRANGE MICROFIBRE</v>
      </c>
      <c r="C525" s="49">
        <v>1</v>
      </c>
      <c r="D525" s="10">
        <f>VLOOKUP(A525,BASE!$A$4:$F$538,4,FALSE)</f>
        <v>9.9</v>
      </c>
      <c r="E525" s="42">
        <f t="shared" si="8"/>
        <v>9.9</v>
      </c>
      <c r="F525" s="11">
        <v>41688</v>
      </c>
      <c r="G525" s="49" t="s">
        <v>719</v>
      </c>
      <c r="H525" s="49" t="str">
        <f>VLOOKUP(G525,'identifiants sorties'!$A$2:$E$158,2,FALSE)</f>
        <v>Edelblut</v>
      </c>
      <c r="I525" s="49" t="str">
        <f>VLOOKUP(G525,'identifiants sorties'!$A$2:$E$158,3,FALSE)</f>
        <v>Servgene</v>
      </c>
      <c r="J525" s="49" t="str">
        <f>VLOOKUP(G525,'identifiants sorties'!$A$2:$E$158,4,FALSE)</f>
        <v xml:space="preserve">Entretien </v>
      </c>
      <c r="K525" s="49"/>
    </row>
    <row r="526" spans="1:11" x14ac:dyDescent="0.25">
      <c r="A526" s="47">
        <v>42500</v>
      </c>
      <c r="B526" s="73" t="str">
        <f>IF(A526&lt;&gt;"",INDEX(BASE!$A$2:$C$1538,MATCH(A526,BASE!$A$2:$A$1538,0),2),"")</f>
        <v>ROULEAU ECO</v>
      </c>
      <c r="C526" s="49">
        <v>12</v>
      </c>
      <c r="D526" s="10">
        <f>VLOOKUP(A526,BASE!$A$4:$F$538,4,FALSE)</f>
        <v>3</v>
      </c>
      <c r="E526" s="42">
        <f t="shared" si="8"/>
        <v>36</v>
      </c>
      <c r="F526" s="11">
        <v>41688</v>
      </c>
      <c r="G526" s="49" t="s">
        <v>274</v>
      </c>
      <c r="H526" s="49" t="str">
        <f>VLOOKUP(G526,'identifiants sorties'!$A$2:$E$158,2,FALSE)</f>
        <v>Apajh</v>
      </c>
      <c r="I526" s="49" t="str">
        <f>VLOOKUP(G526,'identifiants sorties'!$A$2:$E$158,3,FALSE)</f>
        <v>Servgene</v>
      </c>
      <c r="J526" s="49" t="str">
        <f>VLOOKUP(G526,'identifiants sorties'!$A$2:$E$158,4,FALSE)</f>
        <v xml:space="preserve">Entretien </v>
      </c>
      <c r="K526" s="49"/>
    </row>
    <row r="527" spans="1:11" x14ac:dyDescent="0.25">
      <c r="A527" s="47">
        <v>505080</v>
      </c>
      <c r="B527" s="73" t="str">
        <f>IF(A527&lt;&gt;"",INDEX(BASE!$A$2:$C$1538,MATCH(A527,BASE!$A$2:$A$1538,0),2),"")</f>
        <v>SAVON 800ML</v>
      </c>
      <c r="C527" s="49">
        <v>5</v>
      </c>
      <c r="D527" s="10">
        <f>VLOOKUP(A527,BASE!$A$4:$F$538,4,FALSE)</f>
        <v>3.0579999999999998</v>
      </c>
      <c r="E527" s="42">
        <f t="shared" si="8"/>
        <v>15.29</v>
      </c>
      <c r="F527" s="11">
        <v>41688</v>
      </c>
      <c r="G527" s="49" t="s">
        <v>274</v>
      </c>
      <c r="H527" s="49" t="str">
        <f>VLOOKUP(G527,'identifiants sorties'!$A$2:$E$158,2,FALSE)</f>
        <v>Apajh</v>
      </c>
      <c r="I527" s="49" t="str">
        <f>VLOOKUP(G527,'identifiants sorties'!$A$2:$E$158,3,FALSE)</f>
        <v>Servgene</v>
      </c>
      <c r="J527" s="49" t="str">
        <f>VLOOKUP(G527,'identifiants sorties'!$A$2:$E$158,4,FALSE)</f>
        <v xml:space="preserve">Entretien </v>
      </c>
      <c r="K527" s="49"/>
    </row>
    <row r="528" spans="1:11" x14ac:dyDescent="0.25">
      <c r="A528" s="47">
        <v>206403</v>
      </c>
      <c r="B528" s="73" t="str">
        <f>IF(A528&lt;&gt;"",INDEX(BASE!$A$2:$C$1538,MATCH(A528,BASE!$A$2:$A$1538,0),2),"")</f>
        <v>A+B CLASSEUR LEVIER 8cm ROUGE</v>
      </c>
      <c r="C528" s="49">
        <v>2</v>
      </c>
      <c r="D528" s="10">
        <f>VLOOKUP(A528,BASE!$A$4:$F$538,4,FALSE)</f>
        <v>1.0900000000000001</v>
      </c>
      <c r="E528" s="42">
        <f t="shared" si="8"/>
        <v>2.1800000000000002</v>
      </c>
      <c r="F528" s="11">
        <v>41688</v>
      </c>
      <c r="G528" s="49" t="s">
        <v>252</v>
      </c>
      <c r="H528" s="49" t="str">
        <f>VLOOKUP(G528,'identifiants sorties'!$A$2:$E$158,2,FALSE)</f>
        <v>Bourdrel</v>
      </c>
      <c r="I528" s="49" t="str">
        <f>VLOOKUP(G528,'identifiants sorties'!$A$2:$E$158,3,FALSE)</f>
        <v>Etudes-DF</v>
      </c>
      <c r="J528" s="49" t="str">
        <f>VLOOKUP(G528,'identifiants sorties'!$A$2:$E$158,4,FALSE)</f>
        <v>Fonctetudes</v>
      </c>
      <c r="K528" s="49"/>
    </row>
    <row r="529" spans="1:11" x14ac:dyDescent="0.25">
      <c r="A529" s="47">
        <v>206418</v>
      </c>
      <c r="B529" s="73" t="str">
        <f>IF(A529&lt;&gt;"",INDEX(BASE!$A$2:$C$1538,MATCH(A529,BASE!$A$2:$A$1538,0),2),"")</f>
        <v>A+B CLASSEUR LEVIER 8cm NOIR</v>
      </c>
      <c r="C529" s="49">
        <v>2</v>
      </c>
      <c r="D529" s="10">
        <f>VLOOKUP(A529,BASE!$A$4:$F$538,4,FALSE)</f>
        <v>1.0900000000000001</v>
      </c>
      <c r="E529" s="42">
        <f t="shared" si="8"/>
        <v>2.1800000000000002</v>
      </c>
      <c r="F529" s="11">
        <v>41688</v>
      </c>
      <c r="G529" s="49" t="s">
        <v>252</v>
      </c>
      <c r="H529" s="49" t="str">
        <f>VLOOKUP(G529,'identifiants sorties'!$A$2:$E$158,2,FALSE)</f>
        <v>Bourdrel</v>
      </c>
      <c r="I529" s="49" t="str">
        <f>VLOOKUP(G529,'identifiants sorties'!$A$2:$E$158,3,FALSE)</f>
        <v>Etudes-DF</v>
      </c>
      <c r="J529" s="49" t="str">
        <f>VLOOKUP(G529,'identifiants sorties'!$A$2:$E$158,4,FALSE)</f>
        <v>Fonctetudes</v>
      </c>
      <c r="K529" s="49"/>
    </row>
    <row r="530" spans="1:11" x14ac:dyDescent="0.25">
      <c r="A530" s="47">
        <v>203108</v>
      </c>
      <c r="B530" s="73" t="str">
        <f>IF(A530&lt;&gt;"",INDEX(BASE!$A$2:$C$1538,MATCH(A530,BASE!$A$2:$A$1538,0),2),"")</f>
        <v>CHEMISE A SANGLE GRIS DOS        TOILE</v>
      </c>
      <c r="C530" s="49">
        <v>2</v>
      </c>
      <c r="D530" s="10">
        <f>VLOOKUP(A530,BASE!$A$4:$F$538,4,FALSE)</f>
        <v>0.95</v>
      </c>
      <c r="E530" s="42">
        <f t="shared" si="8"/>
        <v>1.9</v>
      </c>
      <c r="F530" s="11">
        <v>41688</v>
      </c>
      <c r="G530" s="49" t="s">
        <v>252</v>
      </c>
      <c r="H530" s="49" t="str">
        <f>VLOOKUP(G530,'identifiants sorties'!$A$2:$E$158,2,FALSE)</f>
        <v>Bourdrel</v>
      </c>
      <c r="I530" s="49" t="str">
        <f>VLOOKUP(G530,'identifiants sorties'!$A$2:$E$158,3,FALSE)</f>
        <v>Etudes-DF</v>
      </c>
      <c r="J530" s="49" t="str">
        <f>VLOOKUP(G530,'identifiants sorties'!$A$2:$E$158,4,FALSE)</f>
        <v>Fonctetudes</v>
      </c>
      <c r="K530" s="49"/>
    </row>
    <row r="531" spans="1:11" x14ac:dyDescent="0.25">
      <c r="A531" s="47">
        <v>119177</v>
      </c>
      <c r="B531" s="73" t="str">
        <f>IF(A531&lt;&gt;"",INDEX(BASE!$A$2:$C$1538,MATCH(A531,BASE!$A$2:$A$1538,0),2),"")</f>
        <v>UNI BALL VISION ELITE 0,6 MM NOIR</v>
      </c>
      <c r="C531" s="49">
        <v>2</v>
      </c>
      <c r="D531" s="10">
        <f>VLOOKUP(A531,BASE!$A$4:$F$538,4,FALSE)</f>
        <v>3.01</v>
      </c>
      <c r="E531" s="42">
        <f t="shared" si="8"/>
        <v>6.02</v>
      </c>
      <c r="F531" s="11">
        <v>41688</v>
      </c>
      <c r="G531" s="49" t="s">
        <v>252</v>
      </c>
      <c r="H531" s="49" t="str">
        <f>VLOOKUP(G531,'identifiants sorties'!$A$2:$E$158,2,FALSE)</f>
        <v>Bourdrel</v>
      </c>
      <c r="I531" s="49" t="str">
        <f>VLOOKUP(G531,'identifiants sorties'!$A$2:$E$158,3,FALSE)</f>
        <v>Etudes-DF</v>
      </c>
      <c r="J531" s="49" t="str">
        <f>VLOOKUP(G531,'identifiants sorties'!$A$2:$E$158,4,FALSE)</f>
        <v>Fonctetudes</v>
      </c>
      <c r="K531" s="49"/>
    </row>
    <row r="532" spans="1:11" x14ac:dyDescent="0.25">
      <c r="A532" s="47">
        <v>3820</v>
      </c>
      <c r="B532" s="73" t="str">
        <f>IF(A532&lt;&gt;"",INDEX(BASE!$A$2:$C$1538,MATCH(A532,BASE!$A$2:$A$1538,0),2),"")</f>
        <v>DOSETTES</v>
      </c>
      <c r="C532" s="49">
        <v>5</v>
      </c>
      <c r="D532" s="10">
        <f>VLOOKUP(A532,BASE!$A$4:$F$538,4,FALSE)</f>
        <v>7.0000000000000007E-2</v>
      </c>
      <c r="E532" s="42">
        <f t="shared" si="8"/>
        <v>0.35000000000000003</v>
      </c>
      <c r="F532" s="11">
        <v>41690</v>
      </c>
      <c r="G532" s="49" t="s">
        <v>697</v>
      </c>
      <c r="H532" s="49" t="str">
        <f>VLOOKUP(G532,'identifiants sorties'!$A$2:$E$158,2,FALSE)</f>
        <v>Devogelaere</v>
      </c>
      <c r="I532" s="49" t="str">
        <f>VLOOKUP(G532,'identifiants sorties'!$A$2:$E$158,3,FALSE)</f>
        <v>Servgene</v>
      </c>
      <c r="J532" s="49" t="str">
        <f>VLOOKUP(G532,'identifiants sorties'!$A$2:$E$158,4,FALSE)</f>
        <v xml:space="preserve">Entretien </v>
      </c>
      <c r="K532" s="49"/>
    </row>
    <row r="533" spans="1:11" x14ac:dyDescent="0.25">
      <c r="A533" s="47">
        <v>3820</v>
      </c>
      <c r="B533" s="73" t="str">
        <f>IF(A533&lt;&gt;"",INDEX(BASE!$A$2:$C$1538,MATCH(A533,BASE!$A$2:$A$1538,0),2),"")</f>
        <v>DOSETTES</v>
      </c>
      <c r="C533" s="49">
        <v>5</v>
      </c>
      <c r="D533" s="10">
        <f>VLOOKUP(A533,BASE!$A$4:$F$538,4,FALSE)</f>
        <v>7.0000000000000007E-2</v>
      </c>
      <c r="E533" s="42">
        <f t="shared" si="8"/>
        <v>0.35000000000000003</v>
      </c>
      <c r="F533" s="11">
        <v>41690</v>
      </c>
      <c r="G533" s="49" t="s">
        <v>324</v>
      </c>
      <c r="H533" s="49" t="str">
        <f>VLOOKUP(G533,'identifiants sorties'!$A$2:$E$158,2,FALSE)</f>
        <v>Chrétien</v>
      </c>
      <c r="I533" s="49" t="str">
        <f>VLOOKUP(G533,'identifiants sorties'!$A$2:$E$158,3,FALSE)</f>
        <v>Servgene</v>
      </c>
      <c r="J533" s="49" t="str">
        <f>VLOOKUP(G533,'identifiants sorties'!$A$2:$E$158,4,FALSE)</f>
        <v xml:space="preserve">Entretien </v>
      </c>
      <c r="K533" s="49"/>
    </row>
    <row r="534" spans="1:11" x14ac:dyDescent="0.25">
      <c r="A534" s="47">
        <v>3820</v>
      </c>
      <c r="B534" s="73" t="str">
        <f>IF(A534&lt;&gt;"",INDEX(BASE!$A$2:$C$1538,MATCH(A534,BASE!$A$2:$A$1538,0),2),"")</f>
        <v>DOSETTES</v>
      </c>
      <c r="C534" s="49">
        <v>5</v>
      </c>
      <c r="D534" s="10">
        <f>VLOOKUP(A534,BASE!$A$4:$F$538,4,FALSE)</f>
        <v>7.0000000000000007E-2</v>
      </c>
      <c r="E534" s="42">
        <f t="shared" si="8"/>
        <v>0.35000000000000003</v>
      </c>
      <c r="F534" s="11">
        <v>41690</v>
      </c>
      <c r="G534" s="49" t="s">
        <v>409</v>
      </c>
      <c r="H534" s="49" t="str">
        <f>VLOOKUP(G534,'identifiants sorties'!$A$2:$E$158,2,FALSE)</f>
        <v>Girard</v>
      </c>
      <c r="I534" s="49" t="str">
        <f>VLOOKUP(G534,'identifiants sorties'!$A$2:$E$158,3,FALSE)</f>
        <v>Servgene</v>
      </c>
      <c r="J534" s="49" t="str">
        <f>VLOOKUP(G534,'identifiants sorties'!$A$2:$E$158,4,FALSE)</f>
        <v xml:space="preserve">Entretien </v>
      </c>
      <c r="K534" s="49"/>
    </row>
    <row r="535" spans="1:11" x14ac:dyDescent="0.25">
      <c r="A535" s="47">
        <v>204116</v>
      </c>
      <c r="B535" s="73" t="str">
        <f>IF(A535&lt;&gt;"",INDEX(BASE!$A$2:$C$1538,MATCH(A535,BASE!$A$2:$A$1538,0),2),"")</f>
        <v>A+B LOT 50 BTES ARCHIVE DOS 15   BLANC</v>
      </c>
      <c r="C535" s="49">
        <v>15</v>
      </c>
      <c r="D535" s="10">
        <f>VLOOKUP(A535,BASE!$A$4:$F$538,4,FALSE)</f>
        <v>0.56000000000000005</v>
      </c>
      <c r="E535" s="42">
        <f t="shared" si="8"/>
        <v>8.4</v>
      </c>
      <c r="F535" s="11">
        <v>41690</v>
      </c>
      <c r="G535" s="49" t="s">
        <v>691</v>
      </c>
      <c r="H535" s="49" t="str">
        <f>VLOOKUP(G535,'identifiants sorties'!$A$2:$E$158,2,FALSE)</f>
        <v>Ledrue</v>
      </c>
      <c r="I535" s="49" t="str">
        <f>VLOOKUP(G535,'identifiants sorties'!$A$2:$E$158,3,FALSE)</f>
        <v>Rech-DF</v>
      </c>
      <c r="J535" s="49" t="str">
        <f>VLOOKUP(G535,'identifiants sorties'!$A$2:$E$158,4,FALSE)</f>
        <v>Valorisation</v>
      </c>
      <c r="K535" s="49"/>
    </row>
    <row r="536" spans="1:11" x14ac:dyDescent="0.25">
      <c r="A536" s="47">
        <v>309175</v>
      </c>
      <c r="B536" s="73" t="str">
        <f>IF(A536&lt;&gt;"",INDEX(BASE!$A$2:$C$1538,MATCH(A536,BASE!$A$2:$A$1538,0),2),"")</f>
        <v>A+B LOT 12 BLOCS REPOSIT.76x76   JAUNE</v>
      </c>
      <c r="C536" s="49">
        <v>1</v>
      </c>
      <c r="D536" s="10">
        <f>VLOOKUP(A536,BASE!$A$4:$F$538,4,FALSE)</f>
        <v>0.16</v>
      </c>
      <c r="E536" s="42">
        <f t="shared" si="8"/>
        <v>0.16</v>
      </c>
      <c r="F536" s="11">
        <v>41690</v>
      </c>
      <c r="G536" s="49" t="s">
        <v>691</v>
      </c>
      <c r="H536" s="49" t="str">
        <f>VLOOKUP(G536,'identifiants sorties'!$A$2:$E$158,2,FALSE)</f>
        <v>Ledrue</v>
      </c>
      <c r="I536" s="49" t="str">
        <f>VLOOKUP(G536,'identifiants sorties'!$A$2:$E$158,3,FALSE)</f>
        <v>Rech-DF</v>
      </c>
      <c r="J536" s="49" t="str">
        <f>VLOOKUP(G536,'identifiants sorties'!$A$2:$E$158,4,FALSE)</f>
        <v>Valorisation</v>
      </c>
      <c r="K536" s="49"/>
    </row>
    <row r="537" spans="1:11" x14ac:dyDescent="0.25">
      <c r="A537" s="47">
        <v>318862</v>
      </c>
      <c r="B537" s="73" t="str">
        <f>IF(A537&lt;&gt;"",INDEX(BASE!$A$2:$C$1538,MATCH(A537,BASE!$A$2:$A$1538,0),2),"")</f>
        <v>PQT 10 POCH.BULLE AIR  170x265   (D) AA</v>
      </c>
      <c r="C537" s="49">
        <v>10</v>
      </c>
      <c r="D537" s="10">
        <f>VLOOKUP(A537,BASE!$A$4:$F$538,4,FALSE)</f>
        <v>0.26</v>
      </c>
      <c r="E537" s="42">
        <f t="shared" si="8"/>
        <v>2.6</v>
      </c>
      <c r="F537" s="11">
        <v>41690</v>
      </c>
      <c r="G537" s="49" t="s">
        <v>691</v>
      </c>
      <c r="H537" s="49" t="str">
        <f>VLOOKUP(G537,'identifiants sorties'!$A$2:$E$158,2,FALSE)</f>
        <v>Ledrue</v>
      </c>
      <c r="I537" s="49" t="str">
        <f>VLOOKUP(G537,'identifiants sorties'!$A$2:$E$158,3,FALSE)</f>
        <v>Rech-DF</v>
      </c>
      <c r="J537" s="49" t="str">
        <f>VLOOKUP(G537,'identifiants sorties'!$A$2:$E$158,4,FALSE)</f>
        <v>Valorisation</v>
      </c>
      <c r="K537" s="49"/>
    </row>
    <row r="538" spans="1:11" x14ac:dyDescent="0.25">
      <c r="A538" s="47">
        <v>318866</v>
      </c>
      <c r="B538" s="73" t="str">
        <f>IF(A538&lt;&gt;"",INDEX(BASE!$A$2:$C$1538,MATCH(A538,BASE!$A$2:$A$1538,0),2),"")</f>
        <v>PQT 10 POCH.BULLE AIR  290x445   (J) AA</v>
      </c>
      <c r="C538" s="52">
        <v>6</v>
      </c>
      <c r="D538" s="10">
        <f>VLOOKUP(A538,BASE!$A$4:$F$538,4,FALSE)</f>
        <v>0.5</v>
      </c>
      <c r="E538" s="42">
        <f t="shared" si="8"/>
        <v>3</v>
      </c>
      <c r="F538" s="11">
        <v>41690</v>
      </c>
      <c r="G538" s="52" t="s">
        <v>360</v>
      </c>
      <c r="H538" s="49" t="str">
        <f>VLOOKUP(G538,'identifiants sorties'!$A$2:$E$158,2,FALSE)</f>
        <v xml:space="preserve">Desseyn </v>
      </c>
      <c r="I538" s="49" t="str">
        <f>VLOOKUP(G538,'identifiants sorties'!$A$2:$E$158,3,FALSE)</f>
        <v>Deptecl</v>
      </c>
      <c r="J538" s="49" t="str">
        <f>VLOOKUP(G538,'identifiants sorties'!$A$2:$E$158,4,FALSE)</f>
        <v>Méca</v>
      </c>
      <c r="K538" s="49"/>
    </row>
    <row r="539" spans="1:11" x14ac:dyDescent="0.25">
      <c r="A539" s="47">
        <v>307201</v>
      </c>
      <c r="B539" s="73" t="str">
        <f>IF(A539&lt;&gt;"",INDEX(BASE!$A$2:$C$1538,MATCH(A539,BASE!$A$2:$A$1538,0),2),"")</f>
        <v>BLOC NOTE 14,8 X 21 CM</v>
      </c>
      <c r="C539" s="52">
        <v>1</v>
      </c>
      <c r="D539" s="10">
        <f>VLOOKUP(A539,BASE!$A$4:$F$538,4,FALSE)</f>
        <v>0.6</v>
      </c>
      <c r="E539" s="42">
        <f t="shared" si="8"/>
        <v>0.6</v>
      </c>
      <c r="F539" s="11">
        <v>41690</v>
      </c>
      <c r="G539" s="52" t="s">
        <v>360</v>
      </c>
      <c r="H539" s="49" t="str">
        <f>VLOOKUP(G539,'identifiants sorties'!$A$2:$E$158,2,FALSE)</f>
        <v xml:space="preserve">Desseyn </v>
      </c>
      <c r="I539" s="49" t="str">
        <f>VLOOKUP(G539,'identifiants sorties'!$A$2:$E$158,3,FALSE)</f>
        <v>Deptecl</v>
      </c>
      <c r="J539" s="49" t="str">
        <f>VLOOKUP(G539,'identifiants sorties'!$A$2:$E$158,4,FALSE)</f>
        <v>Méca</v>
      </c>
      <c r="K539" s="49"/>
    </row>
    <row r="540" spans="1:11" x14ac:dyDescent="0.25">
      <c r="A540" s="47">
        <v>311533</v>
      </c>
      <c r="B540" s="73" t="str">
        <f>IF(A540&lt;&gt;"",INDEX(BASE!$A$2:$C$1538,MATCH(A540,BASE!$A$2:$A$1538,0),2),"")</f>
        <v>CAHIER SPIRALE210x297 180P 5x5   R.64.405</v>
      </c>
      <c r="C540" s="52">
        <v>1</v>
      </c>
      <c r="D540" s="10">
        <f>VLOOKUP(A540,BASE!$A$4:$F$538,4,FALSE)</f>
        <v>1.48</v>
      </c>
      <c r="E540" s="42">
        <f t="shared" si="8"/>
        <v>1.48</v>
      </c>
      <c r="F540" s="11">
        <v>41690</v>
      </c>
      <c r="G540" s="49" t="s">
        <v>438</v>
      </c>
      <c r="H540" s="49" t="str">
        <f>VLOOKUP(G540,'identifiants sorties'!$A$2:$E$158,2,FALSE)</f>
        <v>Lesaffre</v>
      </c>
      <c r="I540" s="49" t="str">
        <f>VLOOKUP(G540,'identifiants sorties'!$A$2:$E$158,3,FALSE)</f>
        <v>Deptecl</v>
      </c>
      <c r="J540" s="49" t="str">
        <f>VLOOKUP(G540,'identifiants sorties'!$A$2:$E$158,4,FALSE)</f>
        <v>Sc/Matiére</v>
      </c>
      <c r="K540" s="49"/>
    </row>
    <row r="541" spans="1:11" x14ac:dyDescent="0.25">
      <c r="A541" s="47">
        <v>202239</v>
      </c>
      <c r="B541" s="73" t="str">
        <f>IF(A541&lt;&gt;"",INDEX(BASE!$A$2:$C$1538,MATCH(A541,BASE!$A$2:$A$1538,0),2),"")</f>
        <v>CHEM.3 RAB.+ELAST.+ETIQ.GRIS     C.L. 5/10</v>
      </c>
      <c r="C541" s="52">
        <v>1</v>
      </c>
      <c r="D541" s="10">
        <f>VLOOKUP(A541,BASE!$A$4:$F$538,4,FALSE)</f>
        <v>0.88</v>
      </c>
      <c r="E541" s="42">
        <f t="shared" si="8"/>
        <v>0.88</v>
      </c>
      <c r="F541" s="11">
        <v>41690</v>
      </c>
      <c r="G541" s="49" t="s">
        <v>438</v>
      </c>
      <c r="H541" s="49" t="str">
        <f>VLOOKUP(G541,'identifiants sorties'!$A$2:$E$158,2,FALSE)</f>
        <v>Lesaffre</v>
      </c>
      <c r="I541" s="49" t="str">
        <f>VLOOKUP(G541,'identifiants sorties'!$A$2:$E$158,3,FALSE)</f>
        <v>Deptecl</v>
      </c>
      <c r="J541" s="49" t="str">
        <f>VLOOKUP(G541,'identifiants sorties'!$A$2:$E$158,4,FALSE)</f>
        <v>Sc/Matiére</v>
      </c>
      <c r="K541" s="49"/>
    </row>
    <row r="542" spans="1:11" x14ac:dyDescent="0.25">
      <c r="A542" s="47">
        <v>202233</v>
      </c>
      <c r="B542" s="73" t="str">
        <f>IF(A542&lt;&gt;"",INDEX(BASE!$A$2:$C$1538,MATCH(A542,BASE!$A$2:$A$1538,0),2),"")</f>
        <v>CHEM.3RAB.+ELAST.+ETIQ. MAUVE C.L. 5/10</v>
      </c>
      <c r="C542" s="52">
        <v>1</v>
      </c>
      <c r="D542" s="10">
        <f>VLOOKUP(A542,BASE!$A$4:$F$538,4,FALSE)</f>
        <v>0.88</v>
      </c>
      <c r="E542" s="42">
        <f t="shared" si="8"/>
        <v>0.88</v>
      </c>
      <c r="F542" s="11">
        <v>41690</v>
      </c>
      <c r="G542" s="49" t="s">
        <v>438</v>
      </c>
      <c r="H542" s="49" t="str">
        <f>VLOOKUP(G542,'identifiants sorties'!$A$2:$E$158,2,FALSE)</f>
        <v>Lesaffre</v>
      </c>
      <c r="I542" s="49" t="str">
        <f>VLOOKUP(G542,'identifiants sorties'!$A$2:$E$158,3,FALSE)</f>
        <v>Deptecl</v>
      </c>
      <c r="J542" s="49" t="str">
        <f>VLOOKUP(G542,'identifiants sorties'!$A$2:$E$158,4,FALSE)</f>
        <v>Sc/Matiére</v>
      </c>
      <c r="K542" s="49"/>
    </row>
    <row r="543" spans="1:11" x14ac:dyDescent="0.25">
      <c r="A543" s="47">
        <v>211126</v>
      </c>
      <c r="B543" s="73" t="str">
        <f>IF(A543&lt;&gt;"",INDEX(BASE!$A$2:$C$1538,MATCH(A543,BASE!$A$2:$A$1538,0),2),"")</f>
        <v>PQT 100 S/CHEM.ROCK S OCRE 80</v>
      </c>
      <c r="C543" s="52">
        <v>10</v>
      </c>
      <c r="D543" s="10">
        <f>VLOOKUP(A543,BASE!$A$4:$F$538,4,FALSE)</f>
        <v>4.0500000000000001E-2</v>
      </c>
      <c r="E543" s="42">
        <f t="shared" si="8"/>
        <v>0.40500000000000003</v>
      </c>
      <c r="F543" s="11">
        <v>41690</v>
      </c>
      <c r="G543" s="49" t="s">
        <v>438</v>
      </c>
      <c r="H543" s="49" t="str">
        <f>VLOOKUP(G543,'identifiants sorties'!$A$2:$E$158,2,FALSE)</f>
        <v>Lesaffre</v>
      </c>
      <c r="I543" s="49" t="str">
        <f>VLOOKUP(G543,'identifiants sorties'!$A$2:$E$158,3,FALSE)</f>
        <v>Deptecl</v>
      </c>
      <c r="J543" s="49" t="str">
        <f>VLOOKUP(G543,'identifiants sorties'!$A$2:$E$158,4,FALSE)</f>
        <v>Sc/Matiére</v>
      </c>
      <c r="K543" s="49"/>
    </row>
    <row r="544" spans="1:11" x14ac:dyDescent="0.25">
      <c r="A544" s="47">
        <v>111180</v>
      </c>
      <c r="B544" s="73" t="str">
        <f>IF(A544&lt;&gt;"",INDEX(BASE!$A$2:$C$1538,MATCH(A544,BASE!$A$2:$A$1538,0),2),"")</f>
        <v>PAPERMATE BLEU</v>
      </c>
      <c r="C544" s="52">
        <v>2</v>
      </c>
      <c r="D544" s="10">
        <f>VLOOKUP(A544,BASE!$A$4:$F$538,4,FALSE)</f>
        <v>1.07</v>
      </c>
      <c r="E544" s="42">
        <f t="shared" si="8"/>
        <v>2.14</v>
      </c>
      <c r="F544" s="11">
        <v>41690</v>
      </c>
      <c r="G544" s="49" t="s">
        <v>438</v>
      </c>
      <c r="H544" s="49" t="str">
        <f>VLOOKUP(G544,'identifiants sorties'!$A$2:$E$158,2,FALSE)</f>
        <v>Lesaffre</v>
      </c>
      <c r="I544" s="49" t="str">
        <f>VLOOKUP(G544,'identifiants sorties'!$A$2:$E$158,3,FALSE)</f>
        <v>Deptecl</v>
      </c>
      <c r="J544" s="49" t="str">
        <f>VLOOKUP(G544,'identifiants sorties'!$A$2:$E$158,4,FALSE)</f>
        <v>Sc/Matiére</v>
      </c>
      <c r="K544" s="49"/>
    </row>
    <row r="545" spans="1:11" x14ac:dyDescent="0.25">
      <c r="A545" s="47">
        <v>42500</v>
      </c>
      <c r="B545" s="73" t="str">
        <f>IF(A545&lt;&gt;"",INDEX(BASE!$A$2:$C$1538,MATCH(A545,BASE!$A$2:$A$1538,0),2),"")</f>
        <v>ROULEAU ECO</v>
      </c>
      <c r="C545" s="52">
        <v>5</v>
      </c>
      <c r="D545" s="10">
        <f>VLOOKUP(A545,BASE!$A$4:$F$538,4,FALSE)</f>
        <v>3</v>
      </c>
      <c r="E545" s="42">
        <f t="shared" si="8"/>
        <v>15</v>
      </c>
      <c r="F545" s="11">
        <v>41690</v>
      </c>
      <c r="G545" s="49" t="s">
        <v>438</v>
      </c>
      <c r="H545" s="49" t="str">
        <f>VLOOKUP(G545,'identifiants sorties'!$A$2:$E$158,2,FALSE)</f>
        <v>Lesaffre</v>
      </c>
      <c r="I545" s="49" t="str">
        <f>VLOOKUP(G545,'identifiants sorties'!$A$2:$E$158,3,FALSE)</f>
        <v>Deptecl</v>
      </c>
      <c r="J545" s="49" t="str">
        <f>VLOOKUP(G545,'identifiants sorties'!$A$2:$E$158,4,FALSE)</f>
        <v>Sc/Matiére</v>
      </c>
      <c r="K545" s="49"/>
    </row>
    <row r="546" spans="1:11" x14ac:dyDescent="0.25">
      <c r="A546" s="47" t="s">
        <v>621</v>
      </c>
      <c r="B546" s="73" t="str">
        <f>IF(A546&lt;&gt;"",INDEX(BASE!$A$2:$C$1538,MATCH(A546,BASE!$A$2:$A$1538,0),2),"")</f>
        <v>SAC POUBELLES 30L</v>
      </c>
      <c r="C546" s="52">
        <v>1</v>
      </c>
      <c r="D546" s="10">
        <f>VLOOKUP(A546,BASE!$A$4:$F$538,4,FALSE)</f>
        <v>2.4900000000000002</v>
      </c>
      <c r="E546" s="42">
        <f t="shared" si="8"/>
        <v>2.4900000000000002</v>
      </c>
      <c r="F546" s="11">
        <v>41690</v>
      </c>
      <c r="G546" s="49" t="s">
        <v>409</v>
      </c>
      <c r="H546" s="49" t="str">
        <f>VLOOKUP(G546,'identifiants sorties'!$A$2:$E$158,2,FALSE)</f>
        <v>Girard</v>
      </c>
      <c r="I546" s="49" t="str">
        <f>VLOOKUP(G546,'identifiants sorties'!$A$2:$E$158,3,FALSE)</f>
        <v>Servgene</v>
      </c>
      <c r="J546" s="49" t="str">
        <f>VLOOKUP(G546,'identifiants sorties'!$A$2:$E$158,4,FALSE)</f>
        <v xml:space="preserve">Entretien </v>
      </c>
      <c r="K546" s="49"/>
    </row>
    <row r="547" spans="1:11" x14ac:dyDescent="0.25">
      <c r="A547" s="47">
        <v>42500</v>
      </c>
      <c r="B547" s="73" t="str">
        <f>IF(A547&lt;&gt;"",INDEX(BASE!$A$2:$C$1538,MATCH(A547,BASE!$A$2:$A$1538,0),2),"")</f>
        <v>ROULEAU ECO</v>
      </c>
      <c r="C547" s="52">
        <v>4</v>
      </c>
      <c r="D547" s="10">
        <f>VLOOKUP(A547,BASE!$A$4:$F$538,4,FALSE)</f>
        <v>3</v>
      </c>
      <c r="E547" s="42">
        <f t="shared" si="8"/>
        <v>12</v>
      </c>
      <c r="F547" s="11">
        <v>41690</v>
      </c>
      <c r="G547" s="49" t="s">
        <v>324</v>
      </c>
      <c r="H547" s="49" t="str">
        <f>VLOOKUP(G547,'identifiants sorties'!$A$2:$E$158,2,FALSE)</f>
        <v>Chrétien</v>
      </c>
      <c r="I547" s="49" t="str">
        <f>VLOOKUP(G547,'identifiants sorties'!$A$2:$E$158,3,FALSE)</f>
        <v>Servgene</v>
      </c>
      <c r="J547" s="49" t="str">
        <f>VLOOKUP(G547,'identifiants sorties'!$A$2:$E$158,4,FALSE)</f>
        <v xml:space="preserve">Entretien </v>
      </c>
      <c r="K547" s="49"/>
    </row>
    <row r="548" spans="1:11" x14ac:dyDescent="0.25">
      <c r="A548" s="47">
        <v>42500</v>
      </c>
      <c r="B548" s="73" t="str">
        <f>IF(A548&lt;&gt;"",INDEX(BASE!$A$2:$C$1538,MATCH(A548,BASE!$A$2:$A$1538,0),2),"")</f>
        <v>ROULEAU ECO</v>
      </c>
      <c r="C548" s="52">
        <v>2</v>
      </c>
      <c r="D548" s="10">
        <f>VLOOKUP(A548,BASE!$A$4:$F$538,4,FALSE)</f>
        <v>3</v>
      </c>
      <c r="E548" s="42">
        <f t="shared" si="8"/>
        <v>6</v>
      </c>
      <c r="F548" s="11">
        <v>41690</v>
      </c>
      <c r="G548" s="49" t="s">
        <v>697</v>
      </c>
      <c r="H548" s="49" t="str">
        <f>VLOOKUP(G548,'identifiants sorties'!$A$2:$E$158,2,FALSE)</f>
        <v>Devogelaere</v>
      </c>
      <c r="I548" s="49" t="str">
        <f>VLOOKUP(G548,'identifiants sorties'!$A$2:$E$158,3,FALSE)</f>
        <v>Servgene</v>
      </c>
      <c r="J548" s="49" t="str">
        <f>VLOOKUP(G548,'identifiants sorties'!$A$2:$E$158,4,FALSE)</f>
        <v xml:space="preserve">Entretien </v>
      </c>
      <c r="K548" s="49"/>
    </row>
    <row r="549" spans="1:11" x14ac:dyDescent="0.25">
      <c r="A549" s="47">
        <v>202235</v>
      </c>
      <c r="B549" s="73" t="str">
        <f>IF(A549&lt;&gt;"",INDEX(BASE!$A$2:$C$1538,MATCH(A549,BASE!$A$2:$A$1538,0),2),"")</f>
        <v>CHEM.3 RAB.+ELAST.+ETIQ. ROUGE   C.L. 5/10</v>
      </c>
      <c r="C549" s="52">
        <v>1</v>
      </c>
      <c r="D549" s="10">
        <f>VLOOKUP(A549,BASE!$A$4:$F$538,4,FALSE)</f>
        <v>0.88</v>
      </c>
      <c r="E549" s="42">
        <f t="shared" si="8"/>
        <v>0.88</v>
      </c>
      <c r="F549" s="11">
        <v>41691</v>
      </c>
      <c r="G549" s="49" t="s">
        <v>244</v>
      </c>
      <c r="H549" s="49" t="str">
        <f>VLOOKUP(G549,'identifiants sorties'!$A$2:$E$158,2,FALSE)</f>
        <v>Delepaut</v>
      </c>
      <c r="I549" s="49" t="str">
        <f>VLOOKUP(G549,'identifiants sorties'!$A$2:$E$158,3,FALSE)</f>
        <v>Deptecl</v>
      </c>
      <c r="J549" s="49" t="str">
        <f>VLOOKUP(G549,'identifiants sorties'!$A$2:$E$158,4,FALSE)</f>
        <v>Méca</v>
      </c>
      <c r="K549" s="49"/>
    </row>
    <row r="550" spans="1:11" x14ac:dyDescent="0.25">
      <c r="A550" s="47">
        <v>202232</v>
      </c>
      <c r="B550" s="73" t="str">
        <f>IF(A550&lt;&gt;"",INDEX(BASE!$A$2:$C$1538,MATCH(A550,BASE!$A$2:$A$1538,0),2),"")</f>
        <v>CHEM.RAB.+ELAST.+ETIQ JAUNE</v>
      </c>
      <c r="C550" s="52">
        <v>1</v>
      </c>
      <c r="D550" s="10">
        <f>VLOOKUP(A550,BASE!$A$4:$F$538,4,FALSE)</f>
        <v>0.88</v>
      </c>
      <c r="E550" s="42">
        <f t="shared" si="8"/>
        <v>0.88</v>
      </c>
      <c r="F550" s="11">
        <v>41691</v>
      </c>
      <c r="G550" s="49" t="s">
        <v>244</v>
      </c>
      <c r="H550" s="49" t="str">
        <f>VLOOKUP(G550,'identifiants sorties'!$A$2:$E$158,2,FALSE)</f>
        <v>Delepaut</v>
      </c>
      <c r="I550" s="49" t="str">
        <f>VLOOKUP(G550,'identifiants sorties'!$A$2:$E$158,3,FALSE)</f>
        <v>Deptecl</v>
      </c>
      <c r="J550" s="49" t="str">
        <f>VLOOKUP(G550,'identifiants sorties'!$A$2:$E$158,4,FALSE)</f>
        <v>Méca</v>
      </c>
      <c r="K550" s="49"/>
    </row>
    <row r="551" spans="1:11" x14ac:dyDescent="0.25">
      <c r="A551" s="47">
        <v>202231</v>
      </c>
      <c r="B551" s="73" t="str">
        <f>IF(A551&lt;&gt;"",INDEX(BASE!$A$2:$C$1538,MATCH(A551,BASE!$A$2:$A$1538,0),2),"")</f>
        <v>CHEM.3 RAB.+ELAST.+ETIQ.VERT     C.L. 5/10</v>
      </c>
      <c r="C551" s="52">
        <v>1</v>
      </c>
      <c r="D551" s="10">
        <f>VLOOKUP(A551,BASE!$A$4:$F$538,4,FALSE)</f>
        <v>0.88</v>
      </c>
      <c r="E551" s="42">
        <f t="shared" si="8"/>
        <v>0.88</v>
      </c>
      <c r="F551" s="11">
        <v>41691</v>
      </c>
      <c r="G551" s="49" t="s">
        <v>244</v>
      </c>
      <c r="H551" s="49" t="str">
        <f>VLOOKUP(G551,'identifiants sorties'!$A$2:$E$158,2,FALSE)</f>
        <v>Delepaut</v>
      </c>
      <c r="I551" s="49" t="str">
        <f>VLOOKUP(G551,'identifiants sorties'!$A$2:$E$158,3,FALSE)</f>
        <v>Deptecl</v>
      </c>
      <c r="J551" s="49" t="str">
        <f>VLOOKUP(G551,'identifiants sorties'!$A$2:$E$158,4,FALSE)</f>
        <v>Méca</v>
      </c>
      <c r="K551" s="49"/>
    </row>
    <row r="552" spans="1:11" x14ac:dyDescent="0.25">
      <c r="A552" s="47">
        <v>202230</v>
      </c>
      <c r="B552" s="73" t="str">
        <f>IF(A552&lt;&gt;"",INDEX(BASE!$A$2:$C$1538,MATCH(A552,BASE!$A$2:$A$1538,0),2),"")</f>
        <v>CHEM.3 RABATS ELAST.EUROFOLIO    BLEU A4 C.L.</v>
      </c>
      <c r="C552" s="52">
        <v>1</v>
      </c>
      <c r="D552" s="10">
        <f>VLOOKUP(A552,BASE!$A$4:$F$538,4,FALSE)</f>
        <v>0.88</v>
      </c>
      <c r="E552" s="42">
        <f t="shared" si="8"/>
        <v>0.88</v>
      </c>
      <c r="F552" s="11">
        <v>41691</v>
      </c>
      <c r="G552" s="49" t="s">
        <v>244</v>
      </c>
      <c r="H552" s="49" t="str">
        <f>VLOOKUP(G552,'identifiants sorties'!$A$2:$E$158,2,FALSE)</f>
        <v>Delepaut</v>
      </c>
      <c r="I552" s="49" t="str">
        <f>VLOOKUP(G552,'identifiants sorties'!$A$2:$E$158,3,FALSE)</f>
        <v>Deptecl</v>
      </c>
      <c r="J552" s="49" t="str">
        <f>VLOOKUP(G552,'identifiants sorties'!$A$2:$E$158,4,FALSE)</f>
        <v>Méca</v>
      </c>
      <c r="K552" s="49"/>
    </row>
    <row r="553" spans="1:11" x14ac:dyDescent="0.25">
      <c r="A553" s="47">
        <v>62106</v>
      </c>
      <c r="B553" s="73" t="str">
        <f>IF(A553&lt;&gt;"",INDEX(BASE!$A$2:$C$1538,MATCH(A553,BASE!$A$2:$A$1538,0),2),"")</f>
        <v xml:space="preserve">ENV DEMI FORMAT 162 X229 </v>
      </c>
      <c r="C553" s="52">
        <v>30</v>
      </c>
      <c r="D553" s="10">
        <f>VLOOKUP(A553,BASE!$A$4:$F$538,4,FALSE)</f>
        <v>7.0000000000000007E-2</v>
      </c>
      <c r="E553" s="42">
        <f t="shared" si="8"/>
        <v>2.1</v>
      </c>
      <c r="F553" s="11">
        <v>41691</v>
      </c>
      <c r="G553" s="49" t="s">
        <v>244</v>
      </c>
      <c r="H553" s="49" t="str">
        <f>VLOOKUP(G553,'identifiants sorties'!$A$2:$E$158,2,FALSE)</f>
        <v>Delepaut</v>
      </c>
      <c r="I553" s="49" t="str">
        <f>VLOOKUP(G553,'identifiants sorties'!$A$2:$E$158,3,FALSE)</f>
        <v>Deptecl</v>
      </c>
      <c r="J553" s="49" t="str">
        <f>VLOOKUP(G553,'identifiants sorties'!$A$2:$E$158,4,FALSE)</f>
        <v>Méca</v>
      </c>
      <c r="K553" s="49"/>
    </row>
    <row r="554" spans="1:11" x14ac:dyDescent="0.25">
      <c r="A554" s="47">
        <v>51210</v>
      </c>
      <c r="B554" s="73" t="str">
        <f>IF(A554&lt;&gt;"",INDEX(BASE!$A$2:$C$1538,MATCH(A554,BASE!$A$2:$A$1538,0),2),"")</f>
        <v>ENV  GRAND FORMAT SANS FENETRE</v>
      </c>
      <c r="C554" s="52">
        <v>30</v>
      </c>
      <c r="D554" s="10">
        <f>VLOOKUP(A554,BASE!$A$4:$F$538,4,FALSE)</f>
        <v>0.08</v>
      </c>
      <c r="E554" s="42">
        <f t="shared" si="8"/>
        <v>2.4</v>
      </c>
      <c r="F554" s="11">
        <v>41691</v>
      </c>
      <c r="G554" s="49" t="s">
        <v>244</v>
      </c>
      <c r="H554" s="49" t="str">
        <f>VLOOKUP(G554,'identifiants sorties'!$A$2:$E$158,2,FALSE)</f>
        <v>Delepaut</v>
      </c>
      <c r="I554" s="49" t="str">
        <f>VLOOKUP(G554,'identifiants sorties'!$A$2:$E$158,3,FALSE)</f>
        <v>Deptecl</v>
      </c>
      <c r="J554" s="49" t="str">
        <f>VLOOKUP(G554,'identifiants sorties'!$A$2:$E$158,4,FALSE)</f>
        <v>Méca</v>
      </c>
      <c r="K554" s="49"/>
    </row>
    <row r="555" spans="1:11" x14ac:dyDescent="0.25">
      <c r="A555" s="47">
        <v>78211</v>
      </c>
      <c r="B555" s="73" t="str">
        <f>IF(A555&lt;&gt;"",INDEX(BASE!$A$2:$C$1538,MATCH(A555,BASE!$A$2:$A$1538,0),2),"")</f>
        <v>ENV A SOUFFLET</v>
      </c>
      <c r="C555" s="52">
        <v>5</v>
      </c>
      <c r="D555" s="10">
        <f>VLOOKUP(A555,BASE!$A$4:$F$538,4,FALSE)</f>
        <v>0.47</v>
      </c>
      <c r="E555" s="42">
        <f t="shared" si="8"/>
        <v>2.3499999999999996</v>
      </c>
      <c r="F555" s="11">
        <v>41691</v>
      </c>
      <c r="G555" s="49" t="s">
        <v>244</v>
      </c>
      <c r="H555" s="49" t="str">
        <f>VLOOKUP(G555,'identifiants sorties'!$A$2:$E$158,2,FALSE)</f>
        <v>Delepaut</v>
      </c>
      <c r="I555" s="49" t="str">
        <f>VLOOKUP(G555,'identifiants sorties'!$A$2:$E$158,3,FALSE)</f>
        <v>Deptecl</v>
      </c>
      <c r="J555" s="49" t="str">
        <f>VLOOKUP(G555,'identifiants sorties'!$A$2:$E$158,4,FALSE)</f>
        <v>Méca</v>
      </c>
      <c r="K555" s="49"/>
    </row>
    <row r="556" spans="1:11" x14ac:dyDescent="0.25">
      <c r="A556" s="47">
        <v>110106</v>
      </c>
      <c r="B556" s="73" t="str">
        <f>IF(A556&lt;&gt;"",INDEX(BASE!$A$2:$C$1538,MATCH(A556,BASE!$A$2:$A$1538,0),2),"")</f>
        <v>BTE 12 PORTE-MINES 0.7mm BIC     MATIC TRANSL. COL. ASS.</v>
      </c>
      <c r="C556" s="52">
        <v>5</v>
      </c>
      <c r="D556" s="10">
        <f>VLOOKUP(A556,BASE!$A$4:$F$538,4,FALSE)</f>
        <v>0.32900000000000001</v>
      </c>
      <c r="E556" s="42">
        <f t="shared" si="8"/>
        <v>1.645</v>
      </c>
      <c r="F556" s="11">
        <v>41691</v>
      </c>
      <c r="G556" s="49" t="s">
        <v>629</v>
      </c>
      <c r="H556" s="49" t="str">
        <f>VLOOKUP(G556,'identifiants sorties'!$A$2:$E$158,2,FALSE)</f>
        <v>Lecomte</v>
      </c>
      <c r="I556" s="49" t="str">
        <f>VLOOKUP(G556,'identifiants sorties'!$A$2:$E$158,3,FALSE)</f>
        <v>Systinfo-DF</v>
      </c>
      <c r="J556" s="49" t="str">
        <f>VLOOKUP(G556,'identifiants sorties'!$A$2:$E$158,4,FALSE)</f>
        <v>Fonctinfo</v>
      </c>
      <c r="K556" s="49"/>
    </row>
    <row r="557" spans="1:11" x14ac:dyDescent="0.25">
      <c r="A557" s="47">
        <v>200253</v>
      </c>
      <c r="B557" s="73" t="str">
        <f>IF(A557&lt;&gt;"",INDEX(BASE!$A$2:$C$1538,MATCH(A557,BASE!$A$2:$A$1538,0),2),"")</f>
        <v>BTE 100 POCH.PLAST.PERF.LISSE    9/100è A4 11 TROUS</v>
      </c>
      <c r="C557" s="52">
        <v>100</v>
      </c>
      <c r="D557" s="10">
        <f>VLOOKUP(A557,BASE!$A$4:$F$538,4,FALSE)</f>
        <v>5.2999999999999999E-2</v>
      </c>
      <c r="E557" s="42">
        <f t="shared" si="8"/>
        <v>5.3</v>
      </c>
      <c r="F557" s="11">
        <v>41691</v>
      </c>
      <c r="G557" s="49" t="s">
        <v>243</v>
      </c>
      <c r="H557" s="49" t="str">
        <f>VLOOKUP(G557,'identifiants sorties'!$A$2:$E$158,2,FALSE)</f>
        <v>Halitim</v>
      </c>
      <c r="I557" s="49" t="str">
        <f>VLOOKUP(G557,'identifiants sorties'!$A$2:$E$158,3,FALSE)</f>
        <v>Servgene</v>
      </c>
      <c r="J557" s="49" t="str">
        <f>VLOOKUP(G557,'identifiants sorties'!$A$2:$E$158,4,FALSE)</f>
        <v>Doc</v>
      </c>
      <c r="K557" s="49"/>
    </row>
    <row r="558" spans="1:11" x14ac:dyDescent="0.25">
      <c r="A558" s="47">
        <v>504166</v>
      </c>
      <c r="B558" s="73" t="str">
        <f>IF(A558&lt;&gt;"",INDEX(BASE!$A$2:$C$1538,MATCH(A558,BASE!$A$2:$A$1538,0),2),"")</f>
        <v>CORBEILLE A COURRIER INCOLORE</v>
      </c>
      <c r="C558" s="52">
        <v>2</v>
      </c>
      <c r="D558" s="10">
        <f>VLOOKUP(A558,BASE!$A$4:$F$538,4,FALSE)</f>
        <v>2.57</v>
      </c>
      <c r="E558" s="42">
        <f t="shared" si="8"/>
        <v>5.14</v>
      </c>
      <c r="F558" s="11">
        <v>41691</v>
      </c>
      <c r="G558" s="49" t="s">
        <v>706</v>
      </c>
      <c r="H558" s="49" t="str">
        <f>VLOOKUP(G558,'identifiants sorties'!$A$2:$E$158,2,FALSE)</f>
        <v>Heyte</v>
      </c>
      <c r="I558" s="49" t="str">
        <f>VLOOKUP(G558,'identifiants sorties'!$A$2:$E$158,3,FALSE)</f>
        <v>Deptecl</v>
      </c>
      <c r="J558" s="49" t="str">
        <f>VLOOKUP(G558,'identifiants sorties'!$A$2:$E$158,4,FALSE)</f>
        <v>Sc/Matiére</v>
      </c>
      <c r="K558" s="49"/>
    </row>
    <row r="559" spans="1:11" x14ac:dyDescent="0.25">
      <c r="A559" s="47">
        <v>202230</v>
      </c>
      <c r="B559" s="73" t="str">
        <f>IF(A559&lt;&gt;"",INDEX(BASE!$A$2:$C$1538,MATCH(A559,BASE!$A$2:$A$1538,0),2),"")</f>
        <v>CHEM.3 RABATS ELAST.EUROFOLIO    BLEU A4 C.L.</v>
      </c>
      <c r="C559" s="52">
        <v>3</v>
      </c>
      <c r="D559" s="10">
        <f>VLOOKUP(A559,BASE!$A$4:$F$538,4,FALSE)</f>
        <v>0.88</v>
      </c>
      <c r="E559" s="42">
        <f t="shared" si="8"/>
        <v>2.64</v>
      </c>
      <c r="F559" s="11">
        <v>41691</v>
      </c>
      <c r="G559" s="49" t="s">
        <v>706</v>
      </c>
      <c r="H559" s="49" t="str">
        <f>VLOOKUP(G559,'identifiants sorties'!$A$2:$E$158,2,FALSE)</f>
        <v>Heyte</v>
      </c>
      <c r="I559" s="49" t="str">
        <f>VLOOKUP(G559,'identifiants sorties'!$A$2:$E$158,3,FALSE)</f>
        <v>Deptecl</v>
      </c>
      <c r="J559" s="49" t="str">
        <f>VLOOKUP(G559,'identifiants sorties'!$A$2:$E$158,4,FALSE)</f>
        <v>Sc/Matiére</v>
      </c>
      <c r="K559" s="49"/>
    </row>
    <row r="560" spans="1:11" x14ac:dyDescent="0.25">
      <c r="A560" s="47">
        <v>200253</v>
      </c>
      <c r="B560" s="73" t="str">
        <f>IF(A560&lt;&gt;"",INDEX(BASE!$A$2:$C$1538,MATCH(A560,BASE!$A$2:$A$1538,0),2),"")</f>
        <v>BTE 100 POCH.PLAST.PERF.LISSE    9/100è A4 11 TROUS</v>
      </c>
      <c r="C560" s="52">
        <v>100</v>
      </c>
      <c r="D560" s="10">
        <f>VLOOKUP(A560,BASE!$A$4:$F$538,4,FALSE)</f>
        <v>5.2999999999999999E-2</v>
      </c>
      <c r="E560" s="42">
        <f t="shared" si="8"/>
        <v>5.3</v>
      </c>
      <c r="F560" s="11">
        <v>41691</v>
      </c>
      <c r="G560" s="49" t="s">
        <v>706</v>
      </c>
      <c r="H560" s="49" t="str">
        <f>VLOOKUP(G560,'identifiants sorties'!$A$2:$E$158,2,FALSE)</f>
        <v>Heyte</v>
      </c>
      <c r="I560" s="49" t="str">
        <f>VLOOKUP(G560,'identifiants sorties'!$A$2:$E$158,3,FALSE)</f>
        <v>Deptecl</v>
      </c>
      <c r="J560" s="49" t="str">
        <f>VLOOKUP(G560,'identifiants sorties'!$A$2:$E$158,4,FALSE)</f>
        <v>Sc/Matiére</v>
      </c>
      <c r="K560" s="49"/>
    </row>
    <row r="561" spans="1:11" x14ac:dyDescent="0.25">
      <c r="A561" s="47">
        <v>110411</v>
      </c>
      <c r="B561" s="73" t="str">
        <f>IF(A561&lt;&gt;"",INDEX(BASE!$A$2:$C$1538,MATCH(A561,BASE!$A$2:$A$1538,0),2),"")</f>
        <v>BOITE 100 CRAIES BLANCHES</v>
      </c>
      <c r="C561" s="52">
        <v>2</v>
      </c>
      <c r="D561" s="10">
        <f>VLOOKUP(A561,BASE!$A$4:$F$538,4,FALSE)</f>
        <v>2.5</v>
      </c>
      <c r="E561" s="42">
        <f t="shared" si="8"/>
        <v>5</v>
      </c>
      <c r="F561" s="11">
        <v>41691</v>
      </c>
      <c r="G561" s="49" t="s">
        <v>706</v>
      </c>
      <c r="H561" s="49" t="str">
        <f>VLOOKUP(G561,'identifiants sorties'!$A$2:$E$158,2,FALSE)</f>
        <v>Heyte</v>
      </c>
      <c r="I561" s="49" t="str">
        <f>VLOOKUP(G561,'identifiants sorties'!$A$2:$E$158,3,FALSE)</f>
        <v>Deptecl</v>
      </c>
      <c r="J561" s="49" t="str">
        <f>VLOOKUP(G561,'identifiants sorties'!$A$2:$E$158,4,FALSE)</f>
        <v>Sc/Matiére</v>
      </c>
      <c r="K561" s="49"/>
    </row>
    <row r="562" spans="1:11" x14ac:dyDescent="0.25">
      <c r="A562" s="47" t="s">
        <v>668</v>
      </c>
      <c r="B562" s="73" t="str">
        <f>IF(A562&lt;&gt;"",INDEX(BASE!$A$2:$C$1538,MATCH(A562,BASE!$A$2:$A$1538,0),2),"")</f>
        <v>MIR</v>
      </c>
      <c r="C562" s="52">
        <v>1</v>
      </c>
      <c r="D562" s="10">
        <f>VLOOKUP(A562,BASE!$A$4:$F$538,4,FALSE)</f>
        <v>4.95</v>
      </c>
      <c r="E562" s="42">
        <f t="shared" si="8"/>
        <v>4.95</v>
      </c>
      <c r="F562" s="11">
        <v>41691</v>
      </c>
      <c r="G562" s="49" t="s">
        <v>706</v>
      </c>
      <c r="H562" s="49" t="str">
        <f>VLOOKUP(G562,'identifiants sorties'!$A$2:$E$158,2,FALSE)</f>
        <v>Heyte</v>
      </c>
      <c r="I562" s="49" t="str">
        <f>VLOOKUP(G562,'identifiants sorties'!$A$2:$E$158,3,FALSE)</f>
        <v>Deptecl</v>
      </c>
      <c r="J562" s="49" t="str">
        <f>VLOOKUP(G562,'identifiants sorties'!$A$2:$E$158,4,FALSE)</f>
        <v>Sc/Matiére</v>
      </c>
      <c r="K562" s="49"/>
    </row>
    <row r="563" spans="1:11" x14ac:dyDescent="0.25">
      <c r="A563" s="47">
        <v>257</v>
      </c>
      <c r="B563" s="73" t="str">
        <f>IF(A563&lt;&gt;"",INDEX(BASE!$A$2:$C$1538,MATCH(A563,BASE!$A$2:$A$1538,0),2),"")</f>
        <v>INTO</v>
      </c>
      <c r="C563" s="52">
        <v>1</v>
      </c>
      <c r="D563" s="10">
        <f>VLOOKUP(A563,BASE!$A$4:$F$538,4,FALSE)</f>
        <v>3.05</v>
      </c>
      <c r="E563" s="42">
        <f t="shared" si="8"/>
        <v>3.05</v>
      </c>
      <c r="F563" s="11">
        <v>41691</v>
      </c>
      <c r="G563" s="49" t="s">
        <v>706</v>
      </c>
      <c r="H563" s="49" t="str">
        <f>VLOOKUP(G563,'identifiants sorties'!$A$2:$E$158,2,FALSE)</f>
        <v>Heyte</v>
      </c>
      <c r="I563" s="49" t="str">
        <f>VLOOKUP(G563,'identifiants sorties'!$A$2:$E$158,3,FALSE)</f>
        <v>Deptecl</v>
      </c>
      <c r="J563" s="49" t="str">
        <f>VLOOKUP(G563,'identifiants sorties'!$A$2:$E$158,4,FALSE)</f>
        <v>Sc/Matiére</v>
      </c>
      <c r="K563" s="49"/>
    </row>
    <row r="564" spans="1:11" x14ac:dyDescent="0.25">
      <c r="A564" s="47">
        <v>505080</v>
      </c>
      <c r="B564" s="73" t="str">
        <f>IF(A564&lt;&gt;"",INDEX(BASE!$A$2:$C$1538,MATCH(A564,BASE!$A$2:$A$1538,0),2),"")</f>
        <v>SAVON 800ML</v>
      </c>
      <c r="C564" s="52">
        <v>4</v>
      </c>
      <c r="D564" s="10">
        <f>VLOOKUP(A564,BASE!$A$4:$F$538,4,FALSE)</f>
        <v>3.0579999999999998</v>
      </c>
      <c r="E564" s="42">
        <f t="shared" si="8"/>
        <v>12.231999999999999</v>
      </c>
      <c r="F564" s="11">
        <v>41691</v>
      </c>
      <c r="G564" s="49" t="s">
        <v>706</v>
      </c>
      <c r="H564" s="49" t="str">
        <f>VLOOKUP(G564,'identifiants sorties'!$A$2:$E$158,2,FALSE)</f>
        <v>Heyte</v>
      </c>
      <c r="I564" s="49" t="str">
        <f>VLOOKUP(G564,'identifiants sorties'!$A$2:$E$158,3,FALSE)</f>
        <v>Deptecl</v>
      </c>
      <c r="J564" s="49" t="str">
        <f>VLOOKUP(G564,'identifiants sorties'!$A$2:$E$158,4,FALSE)</f>
        <v>Sc/Matiére</v>
      </c>
      <c r="K564" s="49"/>
    </row>
    <row r="565" spans="1:11" x14ac:dyDescent="0.25">
      <c r="A565" s="47">
        <v>208561</v>
      </c>
      <c r="B565" s="73" t="str">
        <f>IF(A565&lt;&gt;"",INDEX(BASE!$A$2:$C$1538,MATCH(A565,BASE!$A$2:$A$1538,0),2),"")</f>
        <v>CLASSEUR POLYPRO 4 ANN.30mm BLEU DUR</v>
      </c>
      <c r="C565" s="52">
        <v>1</v>
      </c>
      <c r="D565" s="10">
        <f>VLOOKUP(A565,BASE!$A$4:$F$538,4,FALSE)</f>
        <v>0.78</v>
      </c>
      <c r="E565" s="42">
        <f t="shared" ref="E565:E628" si="9">IF(C565="","",C565*D565)</f>
        <v>0.78</v>
      </c>
      <c r="F565" s="11">
        <v>41691</v>
      </c>
      <c r="G565" s="49" t="s">
        <v>254</v>
      </c>
      <c r="H565" s="49" t="str">
        <f>VLOOKUP(G565,'identifiants sorties'!$A$2:$E$158,2,FALSE)</f>
        <v>Menu</v>
      </c>
      <c r="I565" s="49" t="str">
        <f>VLOOKUP(G565,'identifiants sorties'!$A$2:$E$158,3,FALSE)</f>
        <v>RI-DF</v>
      </c>
      <c r="J565" s="49" t="str">
        <f>VLOOKUP(G565,'identifiants sorties'!$A$2:$E$158,4,FALSE)</f>
        <v>Fonct</v>
      </c>
      <c r="K565" s="49"/>
    </row>
    <row r="566" spans="1:11" x14ac:dyDescent="0.25">
      <c r="A566" s="47">
        <v>102114</v>
      </c>
      <c r="B566" s="73" t="str">
        <f>IF(A566&lt;&gt;"",INDEX(BASE!$A$2:$C$1538,MATCH(A566,BASE!$A$2:$A$1538,0),2),"")</f>
        <v>BTE 1000TROMBONES CHEVRON 25mm</v>
      </c>
      <c r="C566" s="52">
        <v>1</v>
      </c>
      <c r="D566" s="10">
        <f>VLOOKUP(A566,BASE!$A$4:$F$538,4,FALSE)</f>
        <v>0.79</v>
      </c>
      <c r="E566" s="42">
        <f t="shared" si="9"/>
        <v>0.79</v>
      </c>
      <c r="F566" s="11">
        <v>41691</v>
      </c>
      <c r="G566" s="49" t="s">
        <v>389</v>
      </c>
      <c r="H566" s="49" t="str">
        <f>VLOOKUP(G566,'identifiants sorties'!$A$2:$E$158,2,FALSE)</f>
        <v>Foncez</v>
      </c>
      <c r="I566" s="49" t="str">
        <f>VLOOKUP(G566,'identifiants sorties'!$A$2:$E$158,3,FALSE)</f>
        <v>Deptecl</v>
      </c>
      <c r="J566" s="49" t="str">
        <f>VLOOKUP(G566,'identifiants sorties'!$A$2:$E$158,4,FALSE)</f>
        <v>Sc/Matiére</v>
      </c>
      <c r="K566" s="49"/>
    </row>
    <row r="567" spans="1:11" x14ac:dyDescent="0.25">
      <c r="A567" s="47">
        <v>202232</v>
      </c>
      <c r="B567" s="73" t="str">
        <f>IF(A567&lt;&gt;"",INDEX(BASE!$A$2:$C$1538,MATCH(A567,BASE!$A$2:$A$1538,0),2),"")</f>
        <v>CHEM.RAB.+ELAST.+ETIQ JAUNE</v>
      </c>
      <c r="C567" s="52">
        <v>2</v>
      </c>
      <c r="D567" s="10">
        <f>VLOOKUP(A567,BASE!$A$4:$F$538,4,FALSE)</f>
        <v>0.88</v>
      </c>
      <c r="E567" s="42">
        <f t="shared" si="9"/>
        <v>1.76</v>
      </c>
      <c r="F567" s="11">
        <v>41691</v>
      </c>
      <c r="G567" s="49" t="s">
        <v>389</v>
      </c>
      <c r="H567" s="49" t="str">
        <f>VLOOKUP(G567,'identifiants sorties'!$A$2:$E$158,2,FALSE)</f>
        <v>Foncez</v>
      </c>
      <c r="I567" s="49" t="str">
        <f>VLOOKUP(G567,'identifiants sorties'!$A$2:$E$158,3,FALSE)</f>
        <v>Deptecl</v>
      </c>
      <c r="J567" s="49" t="str">
        <f>VLOOKUP(G567,'identifiants sorties'!$A$2:$E$158,4,FALSE)</f>
        <v>Sc/Matiére</v>
      </c>
      <c r="K567" s="49"/>
    </row>
    <row r="568" spans="1:11" x14ac:dyDescent="0.25">
      <c r="A568" s="47">
        <v>202231</v>
      </c>
      <c r="B568" s="73" t="str">
        <f>IF(A568&lt;&gt;"",INDEX(BASE!$A$2:$C$1538,MATCH(A568,BASE!$A$2:$A$1538,0),2),"")</f>
        <v>CHEM.3 RAB.+ELAST.+ETIQ.VERT     C.L. 5/10</v>
      </c>
      <c r="C568" s="52">
        <v>2</v>
      </c>
      <c r="D568" s="10">
        <f>VLOOKUP(A568,BASE!$A$4:$F$538,4,FALSE)</f>
        <v>0.88</v>
      </c>
      <c r="E568" s="42">
        <f t="shared" si="9"/>
        <v>1.76</v>
      </c>
      <c r="F568" s="11">
        <v>41691</v>
      </c>
      <c r="G568" s="49" t="s">
        <v>389</v>
      </c>
      <c r="H568" s="49" t="str">
        <f>VLOOKUP(G568,'identifiants sorties'!$A$2:$E$158,2,FALSE)</f>
        <v>Foncez</v>
      </c>
      <c r="I568" s="49" t="str">
        <f>VLOOKUP(G568,'identifiants sorties'!$A$2:$E$158,3,FALSE)</f>
        <v>Deptecl</v>
      </c>
      <c r="J568" s="49" t="str">
        <f>VLOOKUP(G568,'identifiants sorties'!$A$2:$E$158,4,FALSE)</f>
        <v>Sc/Matiére</v>
      </c>
      <c r="K568" s="49"/>
    </row>
    <row r="569" spans="1:11" x14ac:dyDescent="0.25">
      <c r="A569" s="47">
        <v>202230</v>
      </c>
      <c r="B569" s="73" t="str">
        <f>IF(A569&lt;&gt;"",INDEX(BASE!$A$2:$C$1538,MATCH(A569,BASE!$A$2:$A$1538,0),2),"")</f>
        <v>CHEM.3 RABATS ELAST.EUROFOLIO    BLEU A4 C.L.</v>
      </c>
      <c r="C569" s="52">
        <v>2</v>
      </c>
      <c r="D569" s="10">
        <f>VLOOKUP(A569,BASE!$A$4:$F$538,4,FALSE)</f>
        <v>0.88</v>
      </c>
      <c r="E569" s="42">
        <f t="shared" si="9"/>
        <v>1.76</v>
      </c>
      <c r="F569" s="11">
        <v>41691</v>
      </c>
      <c r="G569" s="49" t="s">
        <v>389</v>
      </c>
      <c r="H569" s="49" t="str">
        <f>VLOOKUP(G569,'identifiants sorties'!$A$2:$E$158,2,FALSE)</f>
        <v>Foncez</v>
      </c>
      <c r="I569" s="49" t="str">
        <f>VLOOKUP(G569,'identifiants sorties'!$A$2:$E$158,3,FALSE)</f>
        <v>Deptecl</v>
      </c>
      <c r="J569" s="49" t="str">
        <f>VLOOKUP(G569,'identifiants sorties'!$A$2:$E$158,4,FALSE)</f>
        <v>Sc/Matiére</v>
      </c>
      <c r="K569" s="49"/>
    </row>
    <row r="570" spans="1:11" x14ac:dyDescent="0.25">
      <c r="A570" s="47">
        <v>202239</v>
      </c>
      <c r="B570" s="73" t="str">
        <f>IF(A570&lt;&gt;"",INDEX(BASE!$A$2:$C$1538,MATCH(A570,BASE!$A$2:$A$1538,0),2),"")</f>
        <v>CHEM.3 RAB.+ELAST.+ETIQ.GRIS     C.L. 5/10</v>
      </c>
      <c r="C570" s="52">
        <v>2</v>
      </c>
      <c r="D570" s="10">
        <f>VLOOKUP(A570,BASE!$A$4:$F$538,4,FALSE)</f>
        <v>0.88</v>
      </c>
      <c r="E570" s="42">
        <f t="shared" si="9"/>
        <v>1.76</v>
      </c>
      <c r="F570" s="11">
        <v>41691</v>
      </c>
      <c r="G570" s="49" t="s">
        <v>389</v>
      </c>
      <c r="H570" s="49" t="str">
        <f>VLOOKUP(G570,'identifiants sorties'!$A$2:$E$158,2,FALSE)</f>
        <v>Foncez</v>
      </c>
      <c r="I570" s="49" t="str">
        <f>VLOOKUP(G570,'identifiants sorties'!$A$2:$E$158,3,FALSE)</f>
        <v>Deptecl</v>
      </c>
      <c r="J570" s="49" t="str">
        <f>VLOOKUP(G570,'identifiants sorties'!$A$2:$E$158,4,FALSE)</f>
        <v>Sc/Matiére</v>
      </c>
      <c r="K570" s="49"/>
    </row>
    <row r="571" spans="1:11" x14ac:dyDescent="0.25">
      <c r="A571" s="47">
        <v>202248</v>
      </c>
      <c r="B571" s="73" t="str">
        <f>IF(A571&lt;&gt;"",INDEX(BASE!$A$2:$C$1538,MATCH(A571,BASE!$A$2:$A$1538,0),2),"")</f>
        <v>CHEM.3 RAB.+ELAST.+ETIQ.ORANGE   C.L. 5/10</v>
      </c>
      <c r="C571" s="52">
        <v>2</v>
      </c>
      <c r="D571" s="10">
        <f>VLOOKUP(A571,BASE!$A$4:$F$538,4,FALSE)</f>
        <v>0.88</v>
      </c>
      <c r="E571" s="42">
        <f t="shared" si="9"/>
        <v>1.76</v>
      </c>
      <c r="F571" s="11">
        <v>41691</v>
      </c>
      <c r="G571" s="49" t="s">
        <v>389</v>
      </c>
      <c r="H571" s="49" t="str">
        <f>VLOOKUP(G571,'identifiants sorties'!$A$2:$E$158,2,FALSE)</f>
        <v>Foncez</v>
      </c>
      <c r="I571" s="49" t="str">
        <f>VLOOKUP(G571,'identifiants sorties'!$A$2:$E$158,3,FALSE)</f>
        <v>Deptecl</v>
      </c>
      <c r="J571" s="49" t="str">
        <f>VLOOKUP(G571,'identifiants sorties'!$A$2:$E$158,4,FALSE)</f>
        <v>Sc/Matiére</v>
      </c>
      <c r="K571" s="49"/>
    </row>
    <row r="572" spans="1:11" x14ac:dyDescent="0.25">
      <c r="A572" s="47">
        <v>202235</v>
      </c>
      <c r="B572" s="73" t="str">
        <f>IF(A572&lt;&gt;"",INDEX(BASE!$A$2:$C$1538,MATCH(A572,BASE!$A$2:$A$1538,0),2),"")</f>
        <v>CHEM.3 RAB.+ELAST.+ETIQ. ROUGE   C.L. 5/10</v>
      </c>
      <c r="C572" s="52">
        <v>2</v>
      </c>
      <c r="D572" s="10">
        <f>VLOOKUP(A572,BASE!$A$4:$F$538,4,FALSE)</f>
        <v>0.88</v>
      </c>
      <c r="E572" s="42">
        <f t="shared" si="9"/>
        <v>1.76</v>
      </c>
      <c r="F572" s="11">
        <v>41691</v>
      </c>
      <c r="G572" s="49" t="s">
        <v>389</v>
      </c>
      <c r="H572" s="49" t="str">
        <f>VLOOKUP(G572,'identifiants sorties'!$A$2:$E$158,2,FALSE)</f>
        <v>Foncez</v>
      </c>
      <c r="I572" s="49" t="str">
        <f>VLOOKUP(G572,'identifiants sorties'!$A$2:$E$158,3,FALSE)</f>
        <v>Deptecl</v>
      </c>
      <c r="J572" s="49" t="str">
        <f>VLOOKUP(G572,'identifiants sorties'!$A$2:$E$158,4,FALSE)</f>
        <v>Sc/Matiére</v>
      </c>
      <c r="K572" s="49"/>
    </row>
    <row r="573" spans="1:11" x14ac:dyDescent="0.25">
      <c r="A573" s="47">
        <v>202233</v>
      </c>
      <c r="B573" s="73" t="str">
        <f>IF(A573&lt;&gt;"",INDEX(BASE!$A$2:$C$1538,MATCH(A573,BASE!$A$2:$A$1538,0),2),"")</f>
        <v>CHEM.3RAB.+ELAST.+ETIQ. MAUVE C.L. 5/10</v>
      </c>
      <c r="C573" s="52">
        <v>2</v>
      </c>
      <c r="D573" s="10">
        <f>VLOOKUP(A573,BASE!$A$4:$F$538,4,FALSE)</f>
        <v>0.88</v>
      </c>
      <c r="E573" s="42">
        <f t="shared" si="9"/>
        <v>1.76</v>
      </c>
      <c r="F573" s="11">
        <v>41691</v>
      </c>
      <c r="G573" s="49" t="s">
        <v>389</v>
      </c>
      <c r="H573" s="49" t="str">
        <f>VLOOKUP(G573,'identifiants sorties'!$A$2:$E$158,2,FALSE)</f>
        <v>Foncez</v>
      </c>
      <c r="I573" s="49" t="str">
        <f>VLOOKUP(G573,'identifiants sorties'!$A$2:$E$158,3,FALSE)</f>
        <v>Deptecl</v>
      </c>
      <c r="J573" s="49" t="str">
        <f>VLOOKUP(G573,'identifiants sorties'!$A$2:$E$158,4,FALSE)</f>
        <v>Sc/Matiére</v>
      </c>
      <c r="K573" s="49"/>
    </row>
    <row r="574" spans="1:11" x14ac:dyDescent="0.25">
      <c r="A574" s="47">
        <v>101712</v>
      </c>
      <c r="B574" s="73" t="str">
        <f>IF(A574&lt;&gt;"",INDEX(BASE!$A$2:$C$1538,MATCH(A574,BASE!$A$2:$A$1538,0),2),"")</f>
        <v>AGRAFES BB</v>
      </c>
      <c r="C574" s="49">
        <v>1</v>
      </c>
      <c r="D574" s="10">
        <f>VLOOKUP(A574,BASE!$A$4:$F$538,4,FALSE)</f>
        <v>1.08</v>
      </c>
      <c r="E574" s="42">
        <f t="shared" si="9"/>
        <v>1.08</v>
      </c>
      <c r="F574" s="11">
        <v>41694</v>
      </c>
      <c r="G574" s="49" t="s">
        <v>722</v>
      </c>
      <c r="H574" s="49" t="str">
        <f>VLOOKUP(G574,'identifiants sorties'!$A$2:$E$158,2,FALSE)</f>
        <v xml:space="preserve">Lhernout </v>
      </c>
      <c r="I574" s="49" t="str">
        <f>VLOOKUP(G574,'identifiants sorties'!$A$2:$E$158,3,FALSE)</f>
        <v>Servgene</v>
      </c>
      <c r="J574" s="49" t="str">
        <f>VLOOKUP(G574,'identifiants sorties'!$A$2:$E$158,4,FALSE)</f>
        <v>RH</v>
      </c>
      <c r="K574" s="49"/>
    </row>
    <row r="575" spans="1:11" x14ac:dyDescent="0.25">
      <c r="A575" s="47">
        <v>102116</v>
      </c>
      <c r="B575" s="73" t="str">
        <f>IF(A575&lt;&gt;"",INDEX(BASE!$A$2:$C$1538,MATCH(A575,BASE!$A$2:$A$1538,0),2),"")</f>
        <v>BTE 1000TROMBONES CHEVRON 32mm</v>
      </c>
      <c r="C575" s="49">
        <v>1</v>
      </c>
      <c r="D575" s="10">
        <f>VLOOKUP(A575,BASE!$A$4:$F$538,4,FALSE)</f>
        <v>1.05</v>
      </c>
      <c r="E575" s="42">
        <f t="shared" si="9"/>
        <v>1.05</v>
      </c>
      <c r="F575" s="11">
        <v>41694</v>
      </c>
      <c r="G575" s="49" t="s">
        <v>722</v>
      </c>
      <c r="H575" s="49" t="str">
        <f>VLOOKUP(G575,'identifiants sorties'!$A$2:$E$158,2,FALSE)</f>
        <v xml:space="preserve">Lhernout </v>
      </c>
      <c r="I575" s="49" t="str">
        <f>VLOOKUP(G575,'identifiants sorties'!$A$2:$E$158,3,FALSE)</f>
        <v>Servgene</v>
      </c>
      <c r="J575" s="49" t="str">
        <f>VLOOKUP(G575,'identifiants sorties'!$A$2:$E$158,4,FALSE)</f>
        <v>RH</v>
      </c>
      <c r="K575" s="49"/>
    </row>
    <row r="576" spans="1:11" x14ac:dyDescent="0.25">
      <c r="A576" s="47">
        <v>311433</v>
      </c>
      <c r="B576" s="73" t="str">
        <f>IF(A576&lt;&gt;"",INDEX(BASE!$A$2:$C$1538,MATCH(A576,BASE!$A$2:$A$1538,0),2),"")</f>
        <v>CAHIER BROCHURE 21X29,7 5X5 180P</v>
      </c>
      <c r="C576" s="49">
        <v>1</v>
      </c>
      <c r="D576" s="10">
        <f>VLOOKUP(A576,BASE!$A$4:$F$538,4,FALSE)</f>
        <v>3.04</v>
      </c>
      <c r="E576" s="42">
        <f t="shared" si="9"/>
        <v>3.04</v>
      </c>
      <c r="F576" s="11">
        <v>41694</v>
      </c>
      <c r="G576" s="49" t="s">
        <v>722</v>
      </c>
      <c r="H576" s="49" t="str">
        <f>VLOOKUP(G576,'identifiants sorties'!$A$2:$E$158,2,FALSE)</f>
        <v xml:space="preserve">Lhernout </v>
      </c>
      <c r="I576" s="49" t="str">
        <f>VLOOKUP(G576,'identifiants sorties'!$A$2:$E$158,3,FALSE)</f>
        <v>Servgene</v>
      </c>
      <c r="J576" s="49" t="str">
        <f>VLOOKUP(G576,'identifiants sorties'!$A$2:$E$158,4,FALSE)</f>
        <v>RH</v>
      </c>
      <c r="K576" s="49"/>
    </row>
    <row r="577" spans="1:11" x14ac:dyDescent="0.25">
      <c r="A577" s="47">
        <v>111101</v>
      </c>
      <c r="B577" s="73" t="str">
        <f>IF(A577&lt;&gt;"",INDEX(BASE!$A$2:$C$1538,MATCH(A577,BASE!$A$2:$A$1538,0),2),"")</f>
        <v>BIC CRISTAL P.M. BLEU</v>
      </c>
      <c r="C577" s="49">
        <v>1</v>
      </c>
      <c r="D577" s="10">
        <f>VLOOKUP(A577,BASE!$A$4:$F$538,4,FALSE)</f>
        <v>0.15</v>
      </c>
      <c r="E577" s="42">
        <f t="shared" si="9"/>
        <v>0.15</v>
      </c>
      <c r="F577" s="11">
        <v>41694</v>
      </c>
      <c r="G577" s="49" t="s">
        <v>722</v>
      </c>
      <c r="H577" s="49" t="str">
        <f>VLOOKUP(G577,'identifiants sorties'!$A$2:$E$158,2,FALSE)</f>
        <v xml:space="preserve">Lhernout </v>
      </c>
      <c r="I577" s="49" t="str">
        <f>VLOOKUP(G577,'identifiants sorties'!$A$2:$E$158,3,FALSE)</f>
        <v>Servgene</v>
      </c>
      <c r="J577" s="49" t="str">
        <f>VLOOKUP(G577,'identifiants sorties'!$A$2:$E$158,4,FALSE)</f>
        <v>RH</v>
      </c>
      <c r="K577" s="49"/>
    </row>
    <row r="578" spans="1:11" x14ac:dyDescent="0.25">
      <c r="A578" s="47">
        <v>211127</v>
      </c>
      <c r="B578" s="73" t="str">
        <f>IF(A578&lt;&gt;"",INDEX(BASE!$A$2:$C$1538,MATCH(A578,BASE!$A$2:$A$1538,0),2),"")</f>
        <v>PQT 100 S/CHEM.ROCK S VIOLINE 80G</v>
      </c>
      <c r="C578" s="49">
        <v>10</v>
      </c>
      <c r="D578" s="10">
        <f>VLOOKUP(A578,BASE!$A$4:$F$538,4,FALSE)</f>
        <v>4.0500000000000001E-2</v>
      </c>
      <c r="E578" s="42">
        <f t="shared" si="9"/>
        <v>0.40500000000000003</v>
      </c>
      <c r="F578" s="11">
        <v>41701</v>
      </c>
      <c r="G578" s="49" t="s">
        <v>701</v>
      </c>
      <c r="H578" s="49" t="str">
        <f>VLOOKUP(G578,'identifiants sorties'!$A$2:$E$158,2,FALSE)</f>
        <v>Aabar</v>
      </c>
      <c r="I578" s="49" t="str">
        <f>VLOOKUP(G578,'identifiants sorties'!$A$2:$E$158,3,FALSE)</f>
        <v>Servgene</v>
      </c>
      <c r="J578" s="49" t="str">
        <f>VLOOKUP(G578,'identifiants sorties'!$A$2:$E$158,4,FALSE)</f>
        <v>Servfin</v>
      </c>
      <c r="K578" s="49"/>
    </row>
    <row r="579" spans="1:11" x14ac:dyDescent="0.25">
      <c r="A579" s="47">
        <v>211123</v>
      </c>
      <c r="B579" s="73" t="str">
        <f>IF(A579&lt;&gt;"",INDEX(BASE!$A$2:$C$1538,MATCH(A579,BASE!$A$2:$A$1538,0),2),"")</f>
        <v>PQT 100 S/CHEM.ROCK S CITRON     80G</v>
      </c>
      <c r="C579" s="49">
        <v>10</v>
      </c>
      <c r="D579" s="10">
        <f>VLOOKUP(A579,BASE!$A$4:$F$538,4,FALSE)</f>
        <v>4.0500000000000001E-2</v>
      </c>
      <c r="E579" s="42">
        <f t="shared" si="9"/>
        <v>0.40500000000000003</v>
      </c>
      <c r="F579" s="11">
        <v>41701</v>
      </c>
      <c r="G579" s="49" t="s">
        <v>701</v>
      </c>
      <c r="H579" s="49" t="str">
        <f>VLOOKUP(G579,'identifiants sorties'!$A$2:$E$158,2,FALSE)</f>
        <v>Aabar</v>
      </c>
      <c r="I579" s="49" t="str">
        <f>VLOOKUP(G579,'identifiants sorties'!$A$2:$E$158,3,FALSE)</f>
        <v>Servgene</v>
      </c>
      <c r="J579" s="49" t="str">
        <f>VLOOKUP(G579,'identifiants sorties'!$A$2:$E$158,4,FALSE)</f>
        <v>Servfin</v>
      </c>
      <c r="K579" s="49"/>
    </row>
    <row r="580" spans="1:11" x14ac:dyDescent="0.25">
      <c r="A580" s="47">
        <v>211157</v>
      </c>
      <c r="B580" s="73" t="str">
        <f>IF(A580&lt;&gt;"",INDEX(BASE!$A$2:$C$1538,MATCH(A580,BASE!$A$2:$A$1538,0),2),"")</f>
        <v>PQ 100 S/CHEM.ROCK S VERT EMP. 80GR</v>
      </c>
      <c r="C580" s="49">
        <v>10</v>
      </c>
      <c r="D580" s="10">
        <f>VLOOKUP(A580,BASE!$A$4:$F$538,4,FALSE)</f>
        <v>4.0500000000000001E-2</v>
      </c>
      <c r="E580" s="42">
        <f t="shared" si="9"/>
        <v>0.40500000000000003</v>
      </c>
      <c r="F580" s="11">
        <v>41701</v>
      </c>
      <c r="G580" s="49" t="s">
        <v>701</v>
      </c>
      <c r="H580" s="49" t="str">
        <f>VLOOKUP(G580,'identifiants sorties'!$A$2:$E$158,2,FALSE)</f>
        <v>Aabar</v>
      </c>
      <c r="I580" s="49" t="str">
        <f>VLOOKUP(G580,'identifiants sorties'!$A$2:$E$158,3,FALSE)</f>
        <v>Servgene</v>
      </c>
      <c r="J580" s="49" t="str">
        <f>VLOOKUP(G580,'identifiants sorties'!$A$2:$E$158,4,FALSE)</f>
        <v>Servfin</v>
      </c>
      <c r="K580" s="49"/>
    </row>
    <row r="581" spans="1:11" x14ac:dyDescent="0.25">
      <c r="A581" s="47">
        <v>211124</v>
      </c>
      <c r="B581" s="73" t="str">
        <f>IF(A581&lt;&gt;"",INDEX(BASE!$A$2:$C$1538,MATCH(A581,BASE!$A$2:$A$1538,0),2),"")</f>
        <v>PQT 100 S/CHEM.ROCK S RGE TURC 80G</v>
      </c>
      <c r="C581" s="49">
        <v>10</v>
      </c>
      <c r="D581" s="10">
        <f>VLOOKUP(A581,BASE!$A$4:$F$538,4,FALSE)</f>
        <v>4.0500000000000001E-2</v>
      </c>
      <c r="E581" s="42">
        <f t="shared" si="9"/>
        <v>0.40500000000000003</v>
      </c>
      <c r="F581" s="11">
        <v>41701</v>
      </c>
      <c r="G581" s="49" t="s">
        <v>701</v>
      </c>
      <c r="H581" s="49" t="str">
        <f>VLOOKUP(G581,'identifiants sorties'!$A$2:$E$158,2,FALSE)</f>
        <v>Aabar</v>
      </c>
      <c r="I581" s="49" t="str">
        <f>VLOOKUP(G581,'identifiants sorties'!$A$2:$E$158,3,FALSE)</f>
        <v>Servgene</v>
      </c>
      <c r="J581" s="49" t="str">
        <f>VLOOKUP(G581,'identifiants sorties'!$A$2:$E$158,4,FALSE)</f>
        <v>Servfin</v>
      </c>
      <c r="K581" s="49"/>
    </row>
    <row r="582" spans="1:11" x14ac:dyDescent="0.25">
      <c r="A582" s="47">
        <v>204117</v>
      </c>
      <c r="B582" s="73" t="str">
        <f>IF(A582&lt;&gt;"",INDEX(BASE!$A$2:$C$1538,MATCH(A582,BASE!$A$2:$A$1538,0),2),"")</f>
        <v>A+B LOT 50 BTES ARCHIVE DOS 20   BLANC</v>
      </c>
      <c r="C582" s="49">
        <v>4</v>
      </c>
      <c r="D582" s="10">
        <f>VLOOKUP(A582,BASE!$A$4:$F$538,4,FALSE)</f>
        <v>0.78</v>
      </c>
      <c r="E582" s="42">
        <f t="shared" si="9"/>
        <v>3.12</v>
      </c>
      <c r="F582" s="11">
        <v>41701</v>
      </c>
      <c r="G582" s="49" t="s">
        <v>701</v>
      </c>
      <c r="H582" s="49" t="str">
        <f>VLOOKUP(G582,'identifiants sorties'!$A$2:$E$158,2,FALSE)</f>
        <v>Aabar</v>
      </c>
      <c r="I582" s="49" t="str">
        <f>VLOOKUP(G582,'identifiants sorties'!$A$2:$E$158,3,FALSE)</f>
        <v>Servgene</v>
      </c>
      <c r="J582" s="49" t="str">
        <f>VLOOKUP(G582,'identifiants sorties'!$A$2:$E$158,4,FALSE)</f>
        <v>Servfin</v>
      </c>
      <c r="K582" s="49"/>
    </row>
    <row r="583" spans="1:11" x14ac:dyDescent="0.25">
      <c r="A583" s="47">
        <v>200253</v>
      </c>
      <c r="B583" s="73" t="str">
        <f>IF(A583&lt;&gt;"",INDEX(BASE!$A$2:$C$1538,MATCH(A583,BASE!$A$2:$A$1538,0),2),"")</f>
        <v>BTE 100 POCH.PLAST.PERF.LISSE    9/100è A4 11 TROUS</v>
      </c>
      <c r="C583" s="49">
        <v>100</v>
      </c>
      <c r="D583" s="10">
        <f>VLOOKUP(A583,BASE!$A$4:$F$538,4,FALSE)</f>
        <v>5.2999999999999999E-2</v>
      </c>
      <c r="E583" s="42">
        <f t="shared" si="9"/>
        <v>5.3</v>
      </c>
      <c r="F583" s="11">
        <v>41701</v>
      </c>
      <c r="G583" s="49" t="s">
        <v>701</v>
      </c>
      <c r="H583" s="49" t="str">
        <f>VLOOKUP(G583,'identifiants sorties'!$A$2:$E$158,2,FALSE)</f>
        <v>Aabar</v>
      </c>
      <c r="I583" s="49" t="str">
        <f>VLOOKUP(G583,'identifiants sorties'!$A$2:$E$158,3,FALSE)</f>
        <v>Servgene</v>
      </c>
      <c r="J583" s="49" t="str">
        <f>VLOOKUP(G583,'identifiants sorties'!$A$2:$E$158,4,FALSE)</f>
        <v>Servfin</v>
      </c>
      <c r="K583" s="49"/>
    </row>
    <row r="584" spans="1:11" x14ac:dyDescent="0.25">
      <c r="A584" s="47">
        <v>211128</v>
      </c>
      <c r="B584" s="73" t="str">
        <f>IF(A584&lt;&gt;"",INDEX(BASE!$A$2:$C$1538,MATCH(A584,BASE!$A$2:$A$1538,0),2),"")</f>
        <v>PQT 100 S/CHEM.ROCK S ROSE VIF 80G</v>
      </c>
      <c r="C584" s="49">
        <v>30</v>
      </c>
      <c r="D584" s="10">
        <f>VLOOKUP(A584,BASE!$A$4:$F$538,4,FALSE)</f>
        <v>4.0500000000000001E-2</v>
      </c>
      <c r="E584" s="42">
        <f t="shared" si="9"/>
        <v>1.2150000000000001</v>
      </c>
      <c r="F584" s="11">
        <v>41702</v>
      </c>
      <c r="G584" s="49" t="s">
        <v>691</v>
      </c>
      <c r="H584" s="49" t="str">
        <f>VLOOKUP(G584,'identifiants sorties'!$A$2:$E$158,2,FALSE)</f>
        <v>Ledrue</v>
      </c>
      <c r="I584" s="49" t="str">
        <f>VLOOKUP(G584,'identifiants sorties'!$A$2:$E$158,3,FALSE)</f>
        <v>Rech-DF</v>
      </c>
      <c r="J584" s="49" t="str">
        <f>VLOOKUP(G584,'identifiants sorties'!$A$2:$E$158,4,FALSE)</f>
        <v>Valorisation</v>
      </c>
      <c r="K584" s="49"/>
    </row>
    <row r="585" spans="1:11" x14ac:dyDescent="0.25">
      <c r="A585" s="47">
        <v>309177</v>
      </c>
      <c r="B585" s="73" t="str">
        <f>IF(A585&lt;&gt;"",INDEX(BASE!$A$2:$C$1538,MATCH(A585,BASE!$A$2:$A$1538,0),2),"")</f>
        <v>A+B LOT 12 BLOCS REPOSI.76x127   JAUNE</v>
      </c>
      <c r="C585" s="49">
        <v>2</v>
      </c>
      <c r="D585" s="10">
        <f>VLOOKUP(A585,BASE!$A$4:$F$538,4,FALSE)</f>
        <v>0.254</v>
      </c>
      <c r="E585" s="42">
        <f t="shared" si="9"/>
        <v>0.50800000000000001</v>
      </c>
      <c r="F585" s="11">
        <v>41702</v>
      </c>
      <c r="G585" s="49" t="s">
        <v>691</v>
      </c>
      <c r="H585" s="49" t="str">
        <f>VLOOKUP(G585,'identifiants sorties'!$A$2:$E$158,2,FALSE)</f>
        <v>Ledrue</v>
      </c>
      <c r="I585" s="49" t="str">
        <f>VLOOKUP(G585,'identifiants sorties'!$A$2:$E$158,3,FALSE)</f>
        <v>Rech-DF</v>
      </c>
      <c r="J585" s="49" t="str">
        <f>VLOOKUP(G585,'identifiants sorties'!$A$2:$E$158,4,FALSE)</f>
        <v>Valorisation</v>
      </c>
      <c r="K585" s="49"/>
    </row>
    <row r="586" spans="1:11" x14ac:dyDescent="0.25">
      <c r="A586" s="47">
        <v>309175</v>
      </c>
      <c r="B586" s="73" t="str">
        <f>IF(A586&lt;&gt;"",INDEX(BASE!$A$2:$C$1538,MATCH(A586,BASE!$A$2:$A$1538,0),2),"")</f>
        <v>A+B LOT 12 BLOCS REPOSIT.76x76   JAUNE</v>
      </c>
      <c r="C586" s="49">
        <v>2</v>
      </c>
      <c r="D586" s="10">
        <f>VLOOKUP(A586,BASE!$A$4:$F$538,4,FALSE)</f>
        <v>0.16</v>
      </c>
      <c r="E586" s="42">
        <f t="shared" si="9"/>
        <v>0.32</v>
      </c>
      <c r="F586" s="11">
        <v>41702</v>
      </c>
      <c r="G586" s="49" t="s">
        <v>691</v>
      </c>
      <c r="H586" s="49" t="str">
        <f>VLOOKUP(G586,'identifiants sorties'!$A$2:$E$158,2,FALSE)</f>
        <v>Ledrue</v>
      </c>
      <c r="I586" s="49" t="str">
        <f>VLOOKUP(G586,'identifiants sorties'!$A$2:$E$158,3,FALSE)</f>
        <v>Rech-DF</v>
      </c>
      <c r="J586" s="49" t="str">
        <f>VLOOKUP(G586,'identifiants sorties'!$A$2:$E$158,4,FALSE)</f>
        <v>Valorisation</v>
      </c>
      <c r="K586" s="49"/>
    </row>
    <row r="587" spans="1:11" x14ac:dyDescent="0.25">
      <c r="A587" s="47">
        <v>102114</v>
      </c>
      <c r="B587" s="73" t="str">
        <f>IF(A587&lt;&gt;"",INDEX(BASE!$A$2:$C$1538,MATCH(A587,BASE!$A$2:$A$1538,0),2),"")</f>
        <v>BTE 1000TROMBONES CHEVRON 25mm</v>
      </c>
      <c r="C587" s="49">
        <v>1</v>
      </c>
      <c r="D587" s="10">
        <f>VLOOKUP(A587,BASE!$A$4:$F$538,4,FALSE)</f>
        <v>0.79</v>
      </c>
      <c r="E587" s="42">
        <f t="shared" si="9"/>
        <v>0.79</v>
      </c>
      <c r="F587" s="11">
        <v>41702</v>
      </c>
      <c r="G587" s="49" t="s">
        <v>691</v>
      </c>
      <c r="H587" s="49" t="str">
        <f>VLOOKUP(G587,'identifiants sorties'!$A$2:$E$158,2,FALSE)</f>
        <v>Ledrue</v>
      </c>
      <c r="I587" s="49" t="str">
        <f>VLOOKUP(G587,'identifiants sorties'!$A$2:$E$158,3,FALSE)</f>
        <v>Rech-DF</v>
      </c>
      <c r="J587" s="49" t="str">
        <f>VLOOKUP(G587,'identifiants sorties'!$A$2:$E$158,4,FALSE)</f>
        <v>Valorisation</v>
      </c>
      <c r="K587" s="49"/>
    </row>
    <row r="588" spans="1:11" x14ac:dyDescent="0.25">
      <c r="A588" s="47">
        <v>102116</v>
      </c>
      <c r="B588" s="73" t="str">
        <f>IF(A588&lt;&gt;"",INDEX(BASE!$A$2:$C$1538,MATCH(A588,BASE!$A$2:$A$1538,0),2),"")</f>
        <v>BTE 1000TROMBONES CHEVRON 32mm</v>
      </c>
      <c r="C588" s="49">
        <v>1</v>
      </c>
      <c r="D588" s="10">
        <f>VLOOKUP(A588,BASE!$A$4:$F$538,4,FALSE)</f>
        <v>1.05</v>
      </c>
      <c r="E588" s="42">
        <f t="shared" si="9"/>
        <v>1.05</v>
      </c>
      <c r="F588" s="11">
        <v>41702</v>
      </c>
      <c r="G588" s="49" t="s">
        <v>691</v>
      </c>
      <c r="H588" s="49" t="str">
        <f>VLOOKUP(G588,'identifiants sorties'!$A$2:$E$158,2,FALSE)</f>
        <v>Ledrue</v>
      </c>
      <c r="I588" s="49" t="str">
        <f>VLOOKUP(G588,'identifiants sorties'!$A$2:$E$158,3,FALSE)</f>
        <v>Rech-DF</v>
      </c>
      <c r="J588" s="49" t="str">
        <f>VLOOKUP(G588,'identifiants sorties'!$A$2:$E$158,4,FALSE)</f>
        <v>Valorisation</v>
      </c>
      <c r="K588" s="49"/>
    </row>
    <row r="589" spans="1:11" x14ac:dyDescent="0.25">
      <c r="A589" s="47">
        <v>206401</v>
      </c>
      <c r="B589" s="73" t="str">
        <f>IF(A589&lt;&gt;"",INDEX(BASE!$A$2:$C$1538,MATCH(A589,BASE!$A$2:$A$1538,0),2),"")</f>
        <v>A+B CLASSEUR LEVIER 8cm BLEU     FONCE</v>
      </c>
      <c r="C589" s="49">
        <v>1</v>
      </c>
      <c r="D589" s="10">
        <f>VLOOKUP(A589,BASE!$A$4:$F$538,4,FALSE)</f>
        <v>1.0900000000000001</v>
      </c>
      <c r="E589" s="42">
        <f t="shared" si="9"/>
        <v>1.0900000000000001</v>
      </c>
      <c r="F589" s="11">
        <v>41702</v>
      </c>
      <c r="G589" s="49" t="s">
        <v>706</v>
      </c>
      <c r="H589" s="49" t="str">
        <f>VLOOKUP(G589,'identifiants sorties'!$A$2:$E$158,2,FALSE)</f>
        <v>Heyte</v>
      </c>
      <c r="I589" s="49" t="str">
        <f>VLOOKUP(G589,'identifiants sorties'!$A$2:$E$158,3,FALSE)</f>
        <v>Deptecl</v>
      </c>
      <c r="J589" s="49" t="str">
        <f>VLOOKUP(G589,'identifiants sorties'!$A$2:$E$158,4,FALSE)</f>
        <v>Sc/Matiére</v>
      </c>
      <c r="K589" s="49"/>
    </row>
    <row r="590" spans="1:11" x14ac:dyDescent="0.25">
      <c r="A590" s="47">
        <v>207223</v>
      </c>
      <c r="B590" s="73" t="str">
        <f>IF(A590&lt;&gt;"",INDEX(BASE!$A$2:$C$1538,MATCH(A590,BASE!$A$2:$A$1538,0),2),"")</f>
        <v>JEU 12 INTERC.CARTE FORTE A4+    FORMAT POCH. (245x300)</v>
      </c>
      <c r="C590" s="49">
        <v>1</v>
      </c>
      <c r="D590" s="10">
        <f>VLOOKUP(A590,BASE!$A$4:$F$538,4,FALSE)</f>
        <v>0.44</v>
      </c>
      <c r="E590" s="42">
        <f t="shared" si="9"/>
        <v>0.44</v>
      </c>
      <c r="F590" s="11">
        <v>41702</v>
      </c>
      <c r="G590" s="49" t="s">
        <v>706</v>
      </c>
      <c r="H590" s="49" t="str">
        <f>VLOOKUP(G590,'identifiants sorties'!$A$2:$E$158,2,FALSE)</f>
        <v>Heyte</v>
      </c>
      <c r="I590" s="49" t="str">
        <f>VLOOKUP(G590,'identifiants sorties'!$A$2:$E$158,3,FALSE)</f>
        <v>Deptecl</v>
      </c>
      <c r="J590" s="49" t="str">
        <f>VLOOKUP(G590,'identifiants sorties'!$A$2:$E$158,4,FALSE)</f>
        <v>Sc/Matiére</v>
      </c>
      <c r="K590" s="49"/>
    </row>
    <row r="591" spans="1:11" x14ac:dyDescent="0.25">
      <c r="A591" s="47">
        <v>105222</v>
      </c>
      <c r="B591" s="73" t="str">
        <f>IF(A591&lt;&gt;"",INDEX(BASE!$A$2:$C$1538,MATCH(A591,BASE!$A$2:$A$1538,0),2),"")</f>
        <v>ETUI 10 LAMES CUTTER 18mm</v>
      </c>
      <c r="C591" s="49">
        <v>2</v>
      </c>
      <c r="D591" s="10">
        <f>VLOOKUP(A591,BASE!$A$4:$F$538,4,FALSE)</f>
        <v>0.85</v>
      </c>
      <c r="E591" s="42">
        <f t="shared" si="9"/>
        <v>1.7</v>
      </c>
      <c r="F591" s="11">
        <v>41702</v>
      </c>
      <c r="G591" s="49" t="s">
        <v>239</v>
      </c>
      <c r="H591" s="49" t="str">
        <f>VLOOKUP(G591,'identifiants sorties'!$A$2:$E$158,2,FALSE)</f>
        <v xml:space="preserve">Desseyn </v>
      </c>
      <c r="I591" s="49" t="str">
        <f>VLOOKUP(G591,'identifiants sorties'!$A$2:$E$158,3,FALSE)</f>
        <v>Deptecl</v>
      </c>
      <c r="J591" s="49" t="str">
        <f>VLOOKUP(G591,'identifiants sorties'!$A$2:$E$158,4,FALSE)</f>
        <v>Méca</v>
      </c>
      <c r="K591" s="49"/>
    </row>
    <row r="592" spans="1:11" x14ac:dyDescent="0.25">
      <c r="A592" s="47">
        <v>534207</v>
      </c>
      <c r="B592" s="73" t="str">
        <f>IF(A592&lt;&gt;"",INDEX(BASE!$A$2:$C$1538,MATCH(A592,BASE!$A$2:$A$1538,0),2),"")</f>
        <v>FEUTRE PERMANENT 318 NOIR PTE    FINE</v>
      </c>
      <c r="C592" s="49">
        <v>2</v>
      </c>
      <c r="D592" s="10">
        <f>VLOOKUP(A592,BASE!$A$4:$F$538,4,FALSE)</f>
        <v>0.91</v>
      </c>
      <c r="E592" s="42">
        <f t="shared" si="9"/>
        <v>1.82</v>
      </c>
      <c r="F592" s="11">
        <v>41702</v>
      </c>
      <c r="G592" s="49" t="s">
        <v>239</v>
      </c>
      <c r="H592" s="49" t="str">
        <f>VLOOKUP(G592,'identifiants sorties'!$A$2:$E$158,2,FALSE)</f>
        <v xml:space="preserve">Desseyn </v>
      </c>
      <c r="I592" s="49" t="str">
        <f>VLOOKUP(G592,'identifiants sorties'!$A$2:$E$158,3,FALSE)</f>
        <v>Deptecl</v>
      </c>
      <c r="J592" s="49" t="str">
        <f>VLOOKUP(G592,'identifiants sorties'!$A$2:$E$158,4,FALSE)</f>
        <v>Méca</v>
      </c>
      <c r="K592" s="49"/>
    </row>
    <row r="593" spans="1:11" x14ac:dyDescent="0.25">
      <c r="A593" s="47">
        <v>534107</v>
      </c>
      <c r="B593" s="73" t="str">
        <f>IF(A593&lt;&gt;"",INDEX(BASE!$A$2:$C$1538,MATCH(A593,BASE!$A$2:$A$1538,0),2),"")</f>
        <v>FEUTRE PERMANENT 313 NOIR PTE    SUPERFINE</v>
      </c>
      <c r="C593" s="52">
        <v>2</v>
      </c>
      <c r="D593" s="10">
        <f>VLOOKUP(A593,BASE!$A$4:$F$538,4,FALSE)</f>
        <v>1</v>
      </c>
      <c r="E593" s="42">
        <f t="shared" si="9"/>
        <v>2</v>
      </c>
      <c r="F593" s="11">
        <v>41702</v>
      </c>
      <c r="G593" s="49" t="s">
        <v>239</v>
      </c>
      <c r="H593" s="49" t="str">
        <f>VLOOKUP(G593,'identifiants sorties'!$A$2:$E$158,2,FALSE)</f>
        <v xml:space="preserve">Desseyn </v>
      </c>
      <c r="I593" s="49" t="str">
        <f>VLOOKUP(G593,'identifiants sorties'!$A$2:$E$158,3,FALSE)</f>
        <v>Deptecl</v>
      </c>
      <c r="J593" s="49" t="str">
        <f>VLOOKUP(G593,'identifiants sorties'!$A$2:$E$158,4,FALSE)</f>
        <v>Méca</v>
      </c>
      <c r="K593" s="49"/>
    </row>
    <row r="594" spans="1:11" x14ac:dyDescent="0.25">
      <c r="A594" s="47">
        <v>534307</v>
      </c>
      <c r="B594" s="73" t="str">
        <f>IF(A594&lt;&gt;"",INDEX(BASE!$A$2:$C$1538,MATCH(A594,BASE!$A$2:$A$1538,0),2),"")</f>
        <v>FEUTRE PERMANENT 317 NOIR PTE    MOYENNE</v>
      </c>
      <c r="C594" s="52">
        <v>2</v>
      </c>
      <c r="D594" s="10">
        <f>VLOOKUP(A594,BASE!$A$4:$F$538,4,FALSE)</f>
        <v>0.85</v>
      </c>
      <c r="E594" s="42">
        <f t="shared" si="9"/>
        <v>1.7</v>
      </c>
      <c r="F594" s="11">
        <v>41702</v>
      </c>
      <c r="G594" s="49" t="s">
        <v>239</v>
      </c>
      <c r="H594" s="49" t="str">
        <f>VLOOKUP(G594,'identifiants sorties'!$A$2:$E$158,2,FALSE)</f>
        <v xml:space="preserve">Desseyn </v>
      </c>
      <c r="I594" s="49" t="str">
        <f>VLOOKUP(G594,'identifiants sorties'!$A$2:$E$158,3,FALSE)</f>
        <v>Deptecl</v>
      </c>
      <c r="J594" s="49" t="str">
        <f>VLOOKUP(G594,'identifiants sorties'!$A$2:$E$158,4,FALSE)</f>
        <v>Méca</v>
      </c>
      <c r="K594" s="49"/>
    </row>
    <row r="595" spans="1:11" x14ac:dyDescent="0.25">
      <c r="A595" s="47">
        <v>534202</v>
      </c>
      <c r="B595" s="73" t="str">
        <f>IF(A595&lt;&gt;"",INDEX(BASE!$A$2:$C$1538,MATCH(A595,BASE!$A$2:$A$1538,0),2),"")</f>
        <v>FEUTRE PERMANENT 318 BLEU PTE    FINE</v>
      </c>
      <c r="C595" s="52">
        <v>2</v>
      </c>
      <c r="D595" s="10">
        <f>VLOOKUP(A595,BASE!$A$4:$F$538,4,FALSE)</f>
        <v>0.91</v>
      </c>
      <c r="E595" s="42">
        <f t="shared" si="9"/>
        <v>1.82</v>
      </c>
      <c r="F595" s="11">
        <v>41702</v>
      </c>
      <c r="G595" s="49" t="s">
        <v>239</v>
      </c>
      <c r="H595" s="49" t="str">
        <f>VLOOKUP(G595,'identifiants sorties'!$A$2:$E$158,2,FALSE)</f>
        <v xml:space="preserve">Desseyn </v>
      </c>
      <c r="I595" s="49" t="str">
        <f>VLOOKUP(G595,'identifiants sorties'!$A$2:$E$158,3,FALSE)</f>
        <v>Deptecl</v>
      </c>
      <c r="J595" s="49" t="str">
        <f>VLOOKUP(G595,'identifiants sorties'!$A$2:$E$158,4,FALSE)</f>
        <v>Méca</v>
      </c>
      <c r="K595" s="49"/>
    </row>
    <row r="596" spans="1:11" x14ac:dyDescent="0.25">
      <c r="A596" s="47">
        <v>534102</v>
      </c>
      <c r="B596" s="73" t="str">
        <f>IF(A596&lt;&gt;"",INDEX(BASE!$A$2:$C$1538,MATCH(A596,BASE!$A$2:$A$1538,0),2),"")</f>
        <v>FEUTRE PERMANENT 313 BLEU PTE    SUPERFINE</v>
      </c>
      <c r="C596" s="52">
        <v>2</v>
      </c>
      <c r="D596" s="10">
        <f>VLOOKUP(A596,BASE!$A$4:$F$538,4,FALSE)</f>
        <v>1</v>
      </c>
      <c r="E596" s="42">
        <f t="shared" si="9"/>
        <v>2</v>
      </c>
      <c r="F596" s="11">
        <v>41702</v>
      </c>
      <c r="G596" s="49" t="s">
        <v>239</v>
      </c>
      <c r="H596" s="49" t="str">
        <f>VLOOKUP(G596,'identifiants sorties'!$A$2:$E$158,2,FALSE)</f>
        <v xml:space="preserve">Desseyn </v>
      </c>
      <c r="I596" s="49" t="str">
        <f>VLOOKUP(G596,'identifiants sorties'!$A$2:$E$158,3,FALSE)</f>
        <v>Deptecl</v>
      </c>
      <c r="J596" s="49" t="str">
        <f>VLOOKUP(G596,'identifiants sorties'!$A$2:$E$158,4,FALSE)</f>
        <v>Méca</v>
      </c>
      <c r="K596" s="49"/>
    </row>
    <row r="597" spans="1:11" x14ac:dyDescent="0.25">
      <c r="A597" s="47">
        <v>534302</v>
      </c>
      <c r="B597" s="73" t="str">
        <f>IF(A597&lt;&gt;"",INDEX(BASE!$A$2:$C$1538,MATCH(A597,BASE!$A$2:$A$1538,0),2),"")</f>
        <v>FEUTRE PERMANENT 317 BLEU PTE    MOYENNE</v>
      </c>
      <c r="C597" s="52">
        <v>2</v>
      </c>
      <c r="D597" s="10">
        <f>VLOOKUP(A597,BASE!$A$4:$F$538,4,FALSE)</f>
        <v>0.85</v>
      </c>
      <c r="E597" s="42">
        <f t="shared" si="9"/>
        <v>1.7</v>
      </c>
      <c r="F597" s="11">
        <v>41702</v>
      </c>
      <c r="G597" s="49" t="s">
        <v>239</v>
      </c>
      <c r="H597" s="49" t="str">
        <f>VLOOKUP(G597,'identifiants sorties'!$A$2:$E$158,2,FALSE)</f>
        <v xml:space="preserve">Desseyn </v>
      </c>
      <c r="I597" s="49" t="str">
        <f>VLOOKUP(G597,'identifiants sorties'!$A$2:$E$158,3,FALSE)</f>
        <v>Deptecl</v>
      </c>
      <c r="J597" s="49" t="str">
        <f>VLOOKUP(G597,'identifiants sorties'!$A$2:$E$158,4,FALSE)</f>
        <v>Méca</v>
      </c>
      <c r="K597" s="49"/>
    </row>
    <row r="598" spans="1:11" x14ac:dyDescent="0.25">
      <c r="A598" s="47">
        <v>534201</v>
      </c>
      <c r="B598" s="73" t="str">
        <f>IF(A598&lt;&gt;"",INDEX(BASE!$A$2:$C$1538,MATCH(A598,BASE!$A$2:$A$1538,0),2),"")</f>
        <v>FEUTRE PERMANENT 318 ROUGE PTE   FINE</v>
      </c>
      <c r="C598" s="52">
        <v>2</v>
      </c>
      <c r="D598" s="10">
        <f>VLOOKUP(A598,BASE!$A$4:$F$538,4,FALSE)</f>
        <v>0.91</v>
      </c>
      <c r="E598" s="42">
        <f t="shared" si="9"/>
        <v>1.82</v>
      </c>
      <c r="F598" s="11">
        <v>41702</v>
      </c>
      <c r="G598" s="49" t="s">
        <v>239</v>
      </c>
      <c r="H598" s="49" t="str">
        <f>VLOOKUP(G598,'identifiants sorties'!$A$2:$E$158,2,FALSE)</f>
        <v xml:space="preserve">Desseyn </v>
      </c>
      <c r="I598" s="49" t="str">
        <f>VLOOKUP(G598,'identifiants sorties'!$A$2:$E$158,3,FALSE)</f>
        <v>Deptecl</v>
      </c>
      <c r="J598" s="49" t="str">
        <f>VLOOKUP(G598,'identifiants sorties'!$A$2:$E$158,4,FALSE)</f>
        <v>Méca</v>
      </c>
      <c r="K598" s="49"/>
    </row>
    <row r="599" spans="1:11" x14ac:dyDescent="0.25">
      <c r="A599" s="47">
        <v>534101</v>
      </c>
      <c r="B599" s="73" t="str">
        <f>IF(A599&lt;&gt;"",INDEX(BASE!$A$2:$C$1538,MATCH(A599,BASE!$A$2:$A$1538,0),2),"")</f>
        <v>FEUTRE PERMANENT 313 ROUGE PTE   SUPERFINE</v>
      </c>
      <c r="C599" s="52">
        <v>2</v>
      </c>
      <c r="D599" s="10">
        <f>VLOOKUP(A599,BASE!$A$4:$F$538,4,FALSE)</f>
        <v>1</v>
      </c>
      <c r="E599" s="42">
        <f t="shared" si="9"/>
        <v>2</v>
      </c>
      <c r="F599" s="11">
        <v>41702</v>
      </c>
      <c r="G599" s="49" t="s">
        <v>239</v>
      </c>
      <c r="H599" s="49" t="str">
        <f>VLOOKUP(G599,'identifiants sorties'!$A$2:$E$158,2,FALSE)</f>
        <v xml:space="preserve">Desseyn </v>
      </c>
      <c r="I599" s="49" t="str">
        <f>VLOOKUP(G599,'identifiants sorties'!$A$2:$E$158,3,FALSE)</f>
        <v>Deptecl</v>
      </c>
      <c r="J599" s="49" t="str">
        <f>VLOOKUP(G599,'identifiants sorties'!$A$2:$E$158,4,FALSE)</f>
        <v>Méca</v>
      </c>
      <c r="K599" s="49"/>
    </row>
    <row r="600" spans="1:11" x14ac:dyDescent="0.25">
      <c r="A600" s="47">
        <v>534301</v>
      </c>
      <c r="B600" s="73" t="str">
        <f>IF(A600&lt;&gt;"",INDEX(BASE!$A$2:$C$1538,MATCH(A600,BASE!$A$2:$A$1538,0),2),"")</f>
        <v>FEUTRE PERMANENT 317 ROUGE PTE   MOYENNE</v>
      </c>
      <c r="C600" s="52">
        <v>2</v>
      </c>
      <c r="D600" s="10">
        <f>VLOOKUP(A600,BASE!$A$4:$F$538,4,FALSE)</f>
        <v>0.85</v>
      </c>
      <c r="E600" s="42">
        <f t="shared" si="9"/>
        <v>1.7</v>
      </c>
      <c r="F600" s="11">
        <v>41702</v>
      </c>
      <c r="G600" s="49" t="s">
        <v>239</v>
      </c>
      <c r="H600" s="49" t="str">
        <f>VLOOKUP(G600,'identifiants sorties'!$A$2:$E$158,2,FALSE)</f>
        <v xml:space="preserve">Desseyn </v>
      </c>
      <c r="I600" s="49" t="str">
        <f>VLOOKUP(G600,'identifiants sorties'!$A$2:$E$158,3,FALSE)</f>
        <v>Deptecl</v>
      </c>
      <c r="J600" s="49" t="str">
        <f>VLOOKUP(G600,'identifiants sorties'!$A$2:$E$158,4,FALSE)</f>
        <v>Méca</v>
      </c>
      <c r="K600" s="49"/>
    </row>
    <row r="601" spans="1:11" x14ac:dyDescent="0.25">
      <c r="A601" s="47">
        <v>120481</v>
      </c>
      <c r="B601" s="73" t="str">
        <f>IF(A601&lt;&gt;"",INDEX(BASE!$A$2:$C$1538,MATCH(A601,BASE!$A$2:$A$1538,0),2),"")</f>
        <v>FEUTRE VELLEDA 1741 BLEU PTE     OGIVE MOYENNE</v>
      </c>
      <c r="C601" s="49">
        <v>4</v>
      </c>
      <c r="D601" s="10">
        <f>VLOOKUP(A601,BASE!$A$4:$F$538,4,FALSE)</f>
        <v>0.85</v>
      </c>
      <c r="E601" s="42">
        <f t="shared" si="9"/>
        <v>3.4</v>
      </c>
      <c r="F601" s="11">
        <v>41704</v>
      </c>
      <c r="G601" s="49" t="s">
        <v>701</v>
      </c>
      <c r="H601" s="49" t="str">
        <f>VLOOKUP(G601,'identifiants sorties'!$A$2:$E$158,2,FALSE)</f>
        <v>Aabar</v>
      </c>
      <c r="I601" s="49" t="str">
        <f>VLOOKUP(G601,'identifiants sorties'!$A$2:$E$158,3,FALSE)</f>
        <v>Servgene</v>
      </c>
      <c r="J601" s="49" t="str">
        <f>VLOOKUP(G601,'identifiants sorties'!$A$2:$E$158,4,FALSE)</f>
        <v>Servfin</v>
      </c>
      <c r="K601" s="49"/>
    </row>
    <row r="602" spans="1:11" x14ac:dyDescent="0.25">
      <c r="A602" s="47">
        <v>120482</v>
      </c>
      <c r="B602" s="73" t="str">
        <f>IF(A602&lt;&gt;"",INDEX(BASE!$A$2:$C$1538,MATCH(A602,BASE!$A$2:$A$1538,0),2),"")</f>
        <v>FEUTRE VELLEDA 1741 NOIR PTE     OGIVE MOYENNE</v>
      </c>
      <c r="C602" s="49">
        <v>4</v>
      </c>
      <c r="D602" s="10">
        <f>VLOOKUP(A602,BASE!$A$4:$F$538,4,FALSE)</f>
        <v>0.85</v>
      </c>
      <c r="E602" s="42">
        <f t="shared" si="9"/>
        <v>3.4</v>
      </c>
      <c r="F602" s="11">
        <v>41704</v>
      </c>
      <c r="G602" s="49" t="s">
        <v>701</v>
      </c>
      <c r="H602" s="49" t="str">
        <f>VLOOKUP(G602,'identifiants sorties'!$A$2:$E$158,2,FALSE)</f>
        <v>Aabar</v>
      </c>
      <c r="I602" s="49" t="str">
        <f>VLOOKUP(G602,'identifiants sorties'!$A$2:$E$158,3,FALSE)</f>
        <v>Servgene</v>
      </c>
      <c r="J602" s="49" t="str">
        <f>VLOOKUP(G602,'identifiants sorties'!$A$2:$E$158,4,FALSE)</f>
        <v>Servfin</v>
      </c>
      <c r="K602" s="49"/>
    </row>
    <row r="603" spans="1:11" x14ac:dyDescent="0.25">
      <c r="A603" s="47">
        <v>120483</v>
      </c>
      <c r="B603" s="73" t="str">
        <f>IF(A603&lt;&gt;"",INDEX(BASE!$A$2:$C$1538,MATCH(A603,BASE!$A$2:$A$1538,0),2),"")</f>
        <v>FEUTRE VELLEDA 1741 ROUGE PTE    OGIVE MOYENNE</v>
      </c>
      <c r="C603" s="49">
        <v>4</v>
      </c>
      <c r="D603" s="10">
        <f>VLOOKUP(A603,BASE!$A$4:$F$538,4,FALSE)</f>
        <v>0.85</v>
      </c>
      <c r="E603" s="42">
        <f t="shared" si="9"/>
        <v>3.4</v>
      </c>
      <c r="F603" s="11">
        <v>41704</v>
      </c>
      <c r="G603" s="49" t="s">
        <v>701</v>
      </c>
      <c r="H603" s="49" t="str">
        <f>VLOOKUP(G603,'identifiants sorties'!$A$2:$E$158,2,FALSE)</f>
        <v>Aabar</v>
      </c>
      <c r="I603" s="49" t="str">
        <f>VLOOKUP(G603,'identifiants sorties'!$A$2:$E$158,3,FALSE)</f>
        <v>Servgene</v>
      </c>
      <c r="J603" s="49" t="str">
        <f>VLOOKUP(G603,'identifiants sorties'!$A$2:$E$158,4,FALSE)</f>
        <v>Servfin</v>
      </c>
      <c r="K603" s="49"/>
    </row>
    <row r="604" spans="1:11" x14ac:dyDescent="0.25">
      <c r="A604" s="47">
        <v>120484</v>
      </c>
      <c r="B604" s="73" t="str">
        <f>IF(A604&lt;&gt;"",INDEX(BASE!$A$2:$C$1538,MATCH(A604,BASE!$A$2:$A$1538,0),2),"")</f>
        <v>FEUTRE VELLEDA 1741 VERT PTE     OGIVE MOYENNE</v>
      </c>
      <c r="C604" s="49">
        <v>4</v>
      </c>
      <c r="D604" s="10">
        <f>VLOOKUP(A604,BASE!$A$4:$F$538,4,FALSE)</f>
        <v>0.85</v>
      </c>
      <c r="E604" s="42">
        <f t="shared" si="9"/>
        <v>3.4</v>
      </c>
      <c r="F604" s="11">
        <v>41704</v>
      </c>
      <c r="G604" s="49" t="s">
        <v>701</v>
      </c>
      <c r="H604" s="49" t="str">
        <f>VLOOKUP(G604,'identifiants sorties'!$A$2:$E$158,2,FALSE)</f>
        <v>Aabar</v>
      </c>
      <c r="I604" s="49" t="str">
        <f>VLOOKUP(G604,'identifiants sorties'!$A$2:$E$158,3,FALSE)</f>
        <v>Servgene</v>
      </c>
      <c r="J604" s="49" t="str">
        <f>VLOOKUP(G604,'identifiants sorties'!$A$2:$E$158,4,FALSE)</f>
        <v>Servfin</v>
      </c>
      <c r="K604" s="49"/>
    </row>
    <row r="605" spans="1:11" x14ac:dyDescent="0.25">
      <c r="A605" s="47">
        <v>311433</v>
      </c>
      <c r="B605" s="73" t="str">
        <f>IF(A605&lt;&gt;"",INDEX(BASE!$A$2:$C$1538,MATCH(A605,BASE!$A$2:$A$1538,0),2),"")</f>
        <v>CAHIER BROCHURE 21X29,7 5X5 180P</v>
      </c>
      <c r="C605" s="49">
        <v>3</v>
      </c>
      <c r="D605" s="10">
        <f>VLOOKUP(A605,BASE!$A$4:$F$538,4,FALSE)</f>
        <v>3.04</v>
      </c>
      <c r="E605" s="42">
        <f t="shared" si="9"/>
        <v>9.120000000000001</v>
      </c>
      <c r="F605" s="11">
        <v>41704</v>
      </c>
      <c r="G605" s="49" t="s">
        <v>701</v>
      </c>
      <c r="H605" s="49" t="str">
        <f>VLOOKUP(G605,'identifiants sorties'!$A$2:$E$158,2,FALSE)</f>
        <v>Aabar</v>
      </c>
      <c r="I605" s="49" t="str">
        <f>VLOOKUP(G605,'identifiants sorties'!$A$2:$E$158,3,FALSE)</f>
        <v>Servgene</v>
      </c>
      <c r="J605" s="49" t="str">
        <f>VLOOKUP(G605,'identifiants sorties'!$A$2:$E$158,4,FALSE)</f>
        <v>Servfin</v>
      </c>
      <c r="K605" s="49"/>
    </row>
    <row r="606" spans="1:11" x14ac:dyDescent="0.25">
      <c r="A606" s="47">
        <v>311220</v>
      </c>
      <c r="B606" s="73" t="str">
        <f>IF(A606&lt;&gt;"",INDEX(BASE!$A$2:$C$1538,MATCH(A606,BASE!$A$2:$A$1538,0),2),"")</f>
        <v>CAHIER PIQURE 170x220 96P        SEYES R.12.103</v>
      </c>
      <c r="C606" s="49">
        <v>3</v>
      </c>
      <c r="D606" s="10">
        <f>VLOOKUP(A606,BASE!$A$4:$F$538,4,FALSE)</f>
        <v>0.27</v>
      </c>
      <c r="E606" s="42">
        <f t="shared" si="9"/>
        <v>0.81</v>
      </c>
      <c r="F606" s="11">
        <v>41704</v>
      </c>
      <c r="G606" s="49" t="s">
        <v>701</v>
      </c>
      <c r="H606" s="49" t="str">
        <f>VLOOKUP(G606,'identifiants sorties'!$A$2:$E$158,2,FALSE)</f>
        <v>Aabar</v>
      </c>
      <c r="I606" s="49" t="str">
        <f>VLOOKUP(G606,'identifiants sorties'!$A$2:$E$158,3,FALSE)</f>
        <v>Servgene</v>
      </c>
      <c r="J606" s="49" t="str">
        <f>VLOOKUP(G606,'identifiants sorties'!$A$2:$E$158,4,FALSE)</f>
        <v>Servfin</v>
      </c>
      <c r="K606" s="49"/>
    </row>
    <row r="607" spans="1:11" x14ac:dyDescent="0.25">
      <c r="A607" s="47">
        <v>505080</v>
      </c>
      <c r="B607" s="73" t="str">
        <f>IF(A607&lt;&gt;"",INDEX(BASE!$A$2:$C$1538,MATCH(A607,BASE!$A$2:$A$1538,0),2),"")</f>
        <v>SAVON 800ML</v>
      </c>
      <c r="C607" s="49">
        <v>5</v>
      </c>
      <c r="D607" s="10">
        <f>VLOOKUP(A607,BASE!$A$4:$F$538,4,FALSE)</f>
        <v>3.0579999999999998</v>
      </c>
      <c r="E607" s="42">
        <f t="shared" si="9"/>
        <v>15.29</v>
      </c>
      <c r="F607" s="11">
        <v>41704</v>
      </c>
      <c r="G607" s="49" t="s">
        <v>274</v>
      </c>
      <c r="H607" s="49" t="str">
        <f>VLOOKUP(G607,'identifiants sorties'!$A$2:$E$158,2,FALSE)</f>
        <v>Apajh</v>
      </c>
      <c r="I607" s="49" t="str">
        <f>VLOOKUP(G607,'identifiants sorties'!$A$2:$E$158,3,FALSE)</f>
        <v>Servgene</v>
      </c>
      <c r="J607" s="49" t="str">
        <f>VLOOKUP(G607,'identifiants sorties'!$A$2:$E$158,4,FALSE)</f>
        <v xml:space="preserve">Entretien </v>
      </c>
      <c r="K607" s="49"/>
    </row>
    <row r="608" spans="1:11" x14ac:dyDescent="0.25">
      <c r="A608" s="47">
        <v>42500</v>
      </c>
      <c r="B608" s="73" t="str">
        <f>IF(A608&lt;&gt;"",INDEX(BASE!$A$2:$C$1538,MATCH(A608,BASE!$A$2:$A$1538,0),2),"")</f>
        <v>ROULEAU ECO</v>
      </c>
      <c r="C608" s="49">
        <v>12</v>
      </c>
      <c r="D608" s="10">
        <f>VLOOKUP(A608,BASE!$A$4:$F$538,4,FALSE)</f>
        <v>3</v>
      </c>
      <c r="E608" s="42">
        <f t="shared" si="9"/>
        <v>36</v>
      </c>
      <c r="F608" s="11">
        <v>41704</v>
      </c>
      <c r="G608" s="49" t="s">
        <v>274</v>
      </c>
      <c r="H608" s="49" t="str">
        <f>VLOOKUP(G608,'identifiants sorties'!$A$2:$E$158,2,FALSE)</f>
        <v>Apajh</v>
      </c>
      <c r="I608" s="49" t="str">
        <f>VLOOKUP(G608,'identifiants sorties'!$A$2:$E$158,3,FALSE)</f>
        <v>Servgene</v>
      </c>
      <c r="J608" s="49" t="str">
        <f>VLOOKUP(G608,'identifiants sorties'!$A$2:$E$158,4,FALSE)</f>
        <v xml:space="preserve">Entretien </v>
      </c>
      <c r="K608" s="49"/>
    </row>
    <row r="609" spans="1:11" x14ac:dyDescent="0.25">
      <c r="A609" s="47">
        <v>42500</v>
      </c>
      <c r="B609" s="73" t="str">
        <f>IF(A609&lt;&gt;"",INDEX(BASE!$A$2:$C$1538,MATCH(A609,BASE!$A$2:$A$1538,0),2),"")</f>
        <v>ROULEAU ECO</v>
      </c>
      <c r="C609" s="49">
        <v>1</v>
      </c>
      <c r="D609" s="10">
        <f>VLOOKUP(A609,BASE!$A$4:$F$538,4,FALSE)</f>
        <v>3</v>
      </c>
      <c r="E609" s="42">
        <f t="shared" si="9"/>
        <v>3</v>
      </c>
      <c r="F609" s="11">
        <v>41704</v>
      </c>
      <c r="G609" s="49" t="s">
        <v>315</v>
      </c>
      <c r="H609" s="49" t="str">
        <f>VLOOKUP(G609,'identifiants sorties'!$A$2:$E$158,2,FALSE)</f>
        <v>Carlier</v>
      </c>
      <c r="I609" s="49" t="str">
        <f>VLOOKUP(G609,'identifiants sorties'!$A$2:$E$158,3,FALSE)</f>
        <v>Servgene</v>
      </c>
      <c r="J609" s="49" t="str">
        <f>VLOOKUP(G609,'identifiants sorties'!$A$2:$E$158,4,FALSE)</f>
        <v xml:space="preserve">Entretien </v>
      </c>
      <c r="K609" s="49"/>
    </row>
    <row r="610" spans="1:11" x14ac:dyDescent="0.25">
      <c r="A610" s="47">
        <v>211123</v>
      </c>
      <c r="B610" s="73" t="str">
        <f>IF(A610&lt;&gt;"",INDEX(BASE!$A$2:$C$1538,MATCH(A610,BASE!$A$2:$A$1538,0),2),"")</f>
        <v>PQT 100 S/CHEM.ROCK S CITRON     80G</v>
      </c>
      <c r="C610" s="49">
        <v>10</v>
      </c>
      <c r="D610" s="10">
        <f>VLOOKUP(A610,BASE!$A$4:$F$538,4,FALSE)</f>
        <v>4.0500000000000001E-2</v>
      </c>
      <c r="E610" s="42">
        <f t="shared" si="9"/>
        <v>0.40500000000000003</v>
      </c>
      <c r="F610" s="11">
        <v>41704</v>
      </c>
      <c r="G610" s="49" t="s">
        <v>318</v>
      </c>
      <c r="H610" s="49" t="str">
        <f>VLOOKUP(G610,'identifiants sorties'!$A$2:$E$158,2,FALSE)</f>
        <v>Charuau</v>
      </c>
      <c r="I610" s="49" t="str">
        <f>VLOOKUP(G610,'identifiants sorties'!$A$2:$E$158,3,FALSE)</f>
        <v>Servgene</v>
      </c>
      <c r="J610" s="49" t="str">
        <f>VLOOKUP(G610,'identifiants sorties'!$A$2:$E$158,4,FALSE)</f>
        <v>Servfin</v>
      </c>
      <c r="K610" s="49"/>
    </row>
    <row r="611" spans="1:11" x14ac:dyDescent="0.25">
      <c r="A611" s="47">
        <v>211121</v>
      </c>
      <c r="B611" s="73" t="str">
        <f>IF(A611&lt;&gt;"",INDEX(BASE!$A$2:$C$1538,MATCH(A611,BASE!$A$2:$A$1538,0),2),"")</f>
        <v>PQT 100 S/CHEM.ROCK S BLEU ROY   80G</v>
      </c>
      <c r="C611" s="49">
        <v>10</v>
      </c>
      <c r="D611" s="10">
        <f>VLOOKUP(A611,BASE!$A$4:$F$538,4,FALSE)</f>
        <v>4.0500000000000001E-2</v>
      </c>
      <c r="E611" s="42">
        <f t="shared" si="9"/>
        <v>0.40500000000000003</v>
      </c>
      <c r="F611" s="11">
        <v>41704</v>
      </c>
      <c r="G611" s="49" t="s">
        <v>318</v>
      </c>
      <c r="H611" s="49" t="str">
        <f>VLOOKUP(G611,'identifiants sorties'!$A$2:$E$158,2,FALSE)</f>
        <v>Charuau</v>
      </c>
      <c r="I611" s="49" t="str">
        <f>VLOOKUP(G611,'identifiants sorties'!$A$2:$E$158,3,FALSE)</f>
        <v>Servgene</v>
      </c>
      <c r="J611" s="49" t="str">
        <f>VLOOKUP(G611,'identifiants sorties'!$A$2:$E$158,4,FALSE)</f>
        <v>Servfin</v>
      </c>
      <c r="K611" s="49"/>
    </row>
    <row r="612" spans="1:11" x14ac:dyDescent="0.25">
      <c r="A612" s="47">
        <v>211124</v>
      </c>
      <c r="B612" s="73" t="str">
        <f>IF(A612&lt;&gt;"",INDEX(BASE!$A$2:$C$1538,MATCH(A612,BASE!$A$2:$A$1538,0),2),"")</f>
        <v>PQT 100 S/CHEM.ROCK S RGE TURC 80G</v>
      </c>
      <c r="C612" s="49">
        <v>10</v>
      </c>
      <c r="D612" s="10">
        <f>VLOOKUP(A612,BASE!$A$4:$F$538,4,FALSE)</f>
        <v>4.0500000000000001E-2</v>
      </c>
      <c r="E612" s="42">
        <f t="shared" si="9"/>
        <v>0.40500000000000003</v>
      </c>
      <c r="F612" s="11">
        <v>41704</v>
      </c>
      <c r="G612" s="49" t="s">
        <v>318</v>
      </c>
      <c r="H612" s="49" t="str">
        <f>VLOOKUP(G612,'identifiants sorties'!$A$2:$E$158,2,FALSE)</f>
        <v>Charuau</v>
      </c>
      <c r="I612" s="49" t="str">
        <f>VLOOKUP(G612,'identifiants sorties'!$A$2:$E$158,3,FALSE)</f>
        <v>Servgene</v>
      </c>
      <c r="J612" s="49" t="str">
        <f>VLOOKUP(G612,'identifiants sorties'!$A$2:$E$158,4,FALSE)</f>
        <v>Servfin</v>
      </c>
      <c r="K612" s="49"/>
    </row>
    <row r="613" spans="1:11" x14ac:dyDescent="0.25">
      <c r="A613" s="47">
        <v>211157</v>
      </c>
      <c r="B613" s="73" t="str">
        <f>IF(A613&lt;&gt;"",INDEX(BASE!$A$2:$C$1538,MATCH(A613,BASE!$A$2:$A$1538,0),2),"")</f>
        <v>PQ 100 S/CHEM.ROCK S VERT EMP. 80GR</v>
      </c>
      <c r="C613" s="49">
        <v>10</v>
      </c>
      <c r="D613" s="10">
        <f>VLOOKUP(A613,BASE!$A$4:$F$538,4,FALSE)</f>
        <v>4.0500000000000001E-2</v>
      </c>
      <c r="E613" s="42">
        <f t="shared" si="9"/>
        <v>0.40500000000000003</v>
      </c>
      <c r="F613" s="11">
        <v>41704</v>
      </c>
      <c r="G613" s="49" t="s">
        <v>318</v>
      </c>
      <c r="H613" s="49" t="str">
        <f>VLOOKUP(G613,'identifiants sorties'!$A$2:$E$158,2,FALSE)</f>
        <v>Charuau</v>
      </c>
      <c r="I613" s="49" t="str">
        <f>VLOOKUP(G613,'identifiants sorties'!$A$2:$E$158,3,FALSE)</f>
        <v>Servgene</v>
      </c>
      <c r="J613" s="49" t="str">
        <f>VLOOKUP(G613,'identifiants sorties'!$A$2:$E$158,4,FALSE)</f>
        <v>Servfin</v>
      </c>
      <c r="K613" s="49"/>
    </row>
    <row r="614" spans="1:11" x14ac:dyDescent="0.25">
      <c r="A614" s="47">
        <v>211128</v>
      </c>
      <c r="B614" s="73" t="str">
        <f>IF(A614&lt;&gt;"",INDEX(BASE!$A$2:$C$1538,MATCH(A614,BASE!$A$2:$A$1538,0),2),"")</f>
        <v>PQT 100 S/CHEM.ROCK S ROSE VIF 80G</v>
      </c>
      <c r="C614" s="49">
        <v>10</v>
      </c>
      <c r="D614" s="10">
        <f>VLOOKUP(A614,BASE!$A$4:$F$538,4,FALSE)</f>
        <v>4.0500000000000001E-2</v>
      </c>
      <c r="E614" s="42">
        <f t="shared" si="9"/>
        <v>0.40500000000000003</v>
      </c>
      <c r="F614" s="11">
        <v>41704</v>
      </c>
      <c r="G614" s="49" t="s">
        <v>318</v>
      </c>
      <c r="H614" s="49" t="str">
        <f>VLOOKUP(G614,'identifiants sorties'!$A$2:$E$158,2,FALSE)</f>
        <v>Charuau</v>
      </c>
      <c r="I614" s="49" t="str">
        <f>VLOOKUP(G614,'identifiants sorties'!$A$2:$E$158,3,FALSE)</f>
        <v>Servgene</v>
      </c>
      <c r="J614" s="49" t="str">
        <f>VLOOKUP(G614,'identifiants sorties'!$A$2:$E$158,4,FALSE)</f>
        <v>Servfin</v>
      </c>
      <c r="K614" s="49"/>
    </row>
    <row r="615" spans="1:11" x14ac:dyDescent="0.25">
      <c r="A615" s="47">
        <v>202230</v>
      </c>
      <c r="B615" s="73" t="str">
        <f>IF(A615&lt;&gt;"",INDEX(BASE!$A$2:$C$1538,MATCH(A615,BASE!$A$2:$A$1538,0),2),"")</f>
        <v>CHEM.3 RABATS ELAST.EUROFOLIO    BLEU A4 C.L.</v>
      </c>
      <c r="C615" s="49">
        <v>2</v>
      </c>
      <c r="D615" s="10">
        <f>VLOOKUP(A615,BASE!$A$4:$F$538,4,FALSE)</f>
        <v>0.88</v>
      </c>
      <c r="E615" s="42">
        <f t="shared" si="9"/>
        <v>1.76</v>
      </c>
      <c r="F615" s="11">
        <v>41704</v>
      </c>
      <c r="G615" s="49" t="s">
        <v>318</v>
      </c>
      <c r="H615" s="49" t="str">
        <f>VLOOKUP(G615,'identifiants sorties'!$A$2:$E$158,2,FALSE)</f>
        <v>Charuau</v>
      </c>
      <c r="I615" s="49" t="str">
        <f>VLOOKUP(G615,'identifiants sorties'!$A$2:$E$158,3,FALSE)</f>
        <v>Servgene</v>
      </c>
      <c r="J615" s="49" t="str">
        <f>VLOOKUP(G615,'identifiants sorties'!$A$2:$E$158,4,FALSE)</f>
        <v>Servfin</v>
      </c>
      <c r="K615" s="49"/>
    </row>
    <row r="616" spans="1:11" x14ac:dyDescent="0.25">
      <c r="A616" s="47">
        <v>202232</v>
      </c>
      <c r="B616" s="73" t="str">
        <f>IF(A616&lt;&gt;"",INDEX(BASE!$A$2:$C$1538,MATCH(A616,BASE!$A$2:$A$1538,0),2),"")</f>
        <v>CHEM.RAB.+ELAST.+ETIQ JAUNE</v>
      </c>
      <c r="C616" s="49">
        <v>2</v>
      </c>
      <c r="D616" s="10">
        <f>VLOOKUP(A616,BASE!$A$4:$F$538,4,FALSE)</f>
        <v>0.88</v>
      </c>
      <c r="E616" s="42">
        <f t="shared" si="9"/>
        <v>1.76</v>
      </c>
      <c r="F616" s="11">
        <v>41704</v>
      </c>
      <c r="G616" s="49" t="s">
        <v>318</v>
      </c>
      <c r="H616" s="49" t="str">
        <f>VLOOKUP(G616,'identifiants sorties'!$A$2:$E$158,2,FALSE)</f>
        <v>Charuau</v>
      </c>
      <c r="I616" s="49" t="str">
        <f>VLOOKUP(G616,'identifiants sorties'!$A$2:$E$158,3,FALSE)</f>
        <v>Servgene</v>
      </c>
      <c r="J616" s="49" t="str">
        <f>VLOOKUP(G616,'identifiants sorties'!$A$2:$E$158,4,FALSE)</f>
        <v>Servfin</v>
      </c>
      <c r="K616" s="49"/>
    </row>
    <row r="617" spans="1:11" x14ac:dyDescent="0.25">
      <c r="A617" s="47">
        <v>202239</v>
      </c>
      <c r="B617" s="73" t="str">
        <f>IF(A617&lt;&gt;"",INDEX(BASE!$A$2:$C$1538,MATCH(A617,BASE!$A$2:$A$1538,0),2),"")</f>
        <v>CHEM.3 RAB.+ELAST.+ETIQ.GRIS     C.L. 5/10</v>
      </c>
      <c r="C617" s="49">
        <v>2</v>
      </c>
      <c r="D617" s="10">
        <f>VLOOKUP(A617,BASE!$A$4:$F$538,4,FALSE)</f>
        <v>0.88</v>
      </c>
      <c r="E617" s="42">
        <f t="shared" si="9"/>
        <v>1.76</v>
      </c>
      <c r="F617" s="11">
        <v>41704</v>
      </c>
      <c r="G617" s="49" t="s">
        <v>318</v>
      </c>
      <c r="H617" s="49" t="str">
        <f>VLOOKUP(G617,'identifiants sorties'!$A$2:$E$158,2,FALSE)</f>
        <v>Charuau</v>
      </c>
      <c r="I617" s="49" t="str">
        <f>VLOOKUP(G617,'identifiants sorties'!$A$2:$E$158,3,FALSE)</f>
        <v>Servgene</v>
      </c>
      <c r="J617" s="49" t="str">
        <f>VLOOKUP(G617,'identifiants sorties'!$A$2:$E$158,4,FALSE)</f>
        <v>Servfin</v>
      </c>
      <c r="K617" s="49"/>
    </row>
    <row r="618" spans="1:11" x14ac:dyDescent="0.25">
      <c r="A618" s="47">
        <v>42500</v>
      </c>
      <c r="B618" s="73" t="str">
        <f>IF(A618&lt;&gt;"",INDEX(BASE!$A$2:$C$1538,MATCH(A618,BASE!$A$2:$A$1538,0),2),"")</f>
        <v>ROULEAU ECO</v>
      </c>
      <c r="C618" s="49">
        <v>24</v>
      </c>
      <c r="D618" s="10">
        <f>VLOOKUP(A618,BASE!$A$4:$F$538,4,FALSE)</f>
        <v>3</v>
      </c>
      <c r="E618" s="42">
        <f t="shared" si="9"/>
        <v>72</v>
      </c>
      <c r="F618" s="11">
        <v>41705</v>
      </c>
      <c r="G618" s="49" t="s">
        <v>274</v>
      </c>
      <c r="H618" s="49" t="str">
        <f>VLOOKUP(G618,'identifiants sorties'!$A$2:$E$158,2,FALSE)</f>
        <v>Apajh</v>
      </c>
      <c r="I618" s="49" t="str">
        <f>VLOOKUP(G618,'identifiants sorties'!$A$2:$E$158,3,FALSE)</f>
        <v>Servgene</v>
      </c>
      <c r="J618" s="49" t="str">
        <f>VLOOKUP(G618,'identifiants sorties'!$A$2:$E$158,4,FALSE)</f>
        <v xml:space="preserve">Entretien </v>
      </c>
      <c r="K618" s="49"/>
    </row>
    <row r="619" spans="1:11" x14ac:dyDescent="0.25">
      <c r="A619" s="47">
        <v>51210</v>
      </c>
      <c r="B619" s="73" t="str">
        <f>IF(A619&lt;&gt;"",INDEX(BASE!$A$2:$C$1538,MATCH(A619,BASE!$A$2:$A$1538,0),2),"")</f>
        <v>ENV  GRAND FORMAT SANS FENETRE</v>
      </c>
      <c r="C619" s="49">
        <v>160</v>
      </c>
      <c r="D619" s="10">
        <f>VLOOKUP(A619,BASE!$A$4:$F$538,4,FALSE)</f>
        <v>0.08</v>
      </c>
      <c r="E619" s="42">
        <f t="shared" si="9"/>
        <v>12.8</v>
      </c>
      <c r="F619" s="11">
        <v>41705</v>
      </c>
      <c r="G619" s="49" t="s">
        <v>242</v>
      </c>
      <c r="H619" s="49" t="str">
        <f>VLOOKUP(G619,'identifiants sorties'!$A$2:$E$158,2,FALSE)</f>
        <v>Bekaert</v>
      </c>
      <c r="I619" s="49" t="str">
        <f>VLOOKUP(G619,'identifiants sorties'!$A$2:$E$158,3,FALSE)</f>
        <v>Dirgen</v>
      </c>
      <c r="J619" s="49" t="str">
        <f>VLOOKUP(G619,'identifiants sorties'!$A$2:$E$158,4,FALSE)</f>
        <v>Com</v>
      </c>
      <c r="K619" s="49"/>
    </row>
    <row r="620" spans="1:11" x14ac:dyDescent="0.25">
      <c r="A620" s="47">
        <v>78211</v>
      </c>
      <c r="B620" s="73" t="str">
        <f>IF(A620&lt;&gt;"",INDEX(BASE!$A$2:$C$1538,MATCH(A620,BASE!$A$2:$A$1538,0),2),"")</f>
        <v>ENV A SOUFFLET</v>
      </c>
      <c r="C620" s="49">
        <v>21</v>
      </c>
      <c r="D620" s="10">
        <f>VLOOKUP(A620,BASE!$A$4:$F$538,4,FALSE)</f>
        <v>0.47</v>
      </c>
      <c r="E620" s="42">
        <f t="shared" si="9"/>
        <v>9.8699999999999992</v>
      </c>
      <c r="F620" s="11">
        <v>41705</v>
      </c>
      <c r="G620" s="49" t="s">
        <v>242</v>
      </c>
      <c r="H620" s="49" t="str">
        <f>VLOOKUP(G620,'identifiants sorties'!$A$2:$E$158,2,FALSE)</f>
        <v>Bekaert</v>
      </c>
      <c r="I620" s="49" t="str">
        <f>VLOOKUP(G620,'identifiants sorties'!$A$2:$E$158,3,FALSE)</f>
        <v>Dirgen</v>
      </c>
      <c r="J620" s="49" t="str">
        <f>VLOOKUP(G620,'identifiants sorties'!$A$2:$E$158,4,FALSE)</f>
        <v>Com</v>
      </c>
      <c r="K620" s="49"/>
    </row>
    <row r="621" spans="1:11" x14ac:dyDescent="0.25">
      <c r="A621" s="47">
        <v>120481</v>
      </c>
      <c r="B621" s="73" t="str">
        <f>IF(A621&lt;&gt;"",INDEX(BASE!$A$2:$C$1538,MATCH(A621,BASE!$A$2:$A$1538,0),2),"")</f>
        <v>FEUTRE VELLEDA 1741 BLEU PTE     OGIVE MOYENNE</v>
      </c>
      <c r="C621" s="49">
        <v>4</v>
      </c>
      <c r="D621" s="10">
        <f>VLOOKUP(A621,BASE!$A$4:$F$538,4,FALSE)</f>
        <v>0.85</v>
      </c>
      <c r="E621" s="42">
        <f t="shared" si="9"/>
        <v>3.4</v>
      </c>
      <c r="F621" s="11">
        <v>41705</v>
      </c>
      <c r="G621" s="49" t="s">
        <v>242</v>
      </c>
      <c r="H621" s="49" t="str">
        <f>VLOOKUP(G621,'identifiants sorties'!$A$2:$E$158,2,FALSE)</f>
        <v>Bekaert</v>
      </c>
      <c r="I621" s="49" t="str">
        <f>VLOOKUP(G621,'identifiants sorties'!$A$2:$E$158,3,FALSE)</f>
        <v>Dirgen</v>
      </c>
      <c r="J621" s="49" t="str">
        <f>VLOOKUP(G621,'identifiants sorties'!$A$2:$E$158,4,FALSE)</f>
        <v>Com</v>
      </c>
      <c r="K621" s="49"/>
    </row>
    <row r="622" spans="1:11" x14ac:dyDescent="0.25">
      <c r="A622" s="47">
        <v>120482</v>
      </c>
      <c r="B622" s="73" t="str">
        <f>IF(A622&lt;&gt;"",INDEX(BASE!$A$2:$C$1538,MATCH(A622,BASE!$A$2:$A$1538,0),2),"")</f>
        <v>FEUTRE VELLEDA 1741 NOIR PTE     OGIVE MOYENNE</v>
      </c>
      <c r="C622" s="49">
        <v>4</v>
      </c>
      <c r="D622" s="10">
        <f>VLOOKUP(A622,BASE!$A$4:$F$538,4,FALSE)</f>
        <v>0.85</v>
      </c>
      <c r="E622" s="42">
        <f t="shared" si="9"/>
        <v>3.4</v>
      </c>
      <c r="F622" s="11">
        <v>41705</v>
      </c>
      <c r="G622" s="49" t="s">
        <v>242</v>
      </c>
      <c r="H622" s="49" t="str">
        <f>VLOOKUP(G622,'identifiants sorties'!$A$2:$E$158,2,FALSE)</f>
        <v>Bekaert</v>
      </c>
      <c r="I622" s="49" t="str">
        <f>VLOOKUP(G622,'identifiants sorties'!$A$2:$E$158,3,FALSE)</f>
        <v>Dirgen</v>
      </c>
      <c r="J622" s="49" t="str">
        <f>VLOOKUP(G622,'identifiants sorties'!$A$2:$E$158,4,FALSE)</f>
        <v>Com</v>
      </c>
      <c r="K622" s="49"/>
    </row>
    <row r="623" spans="1:11" x14ac:dyDescent="0.25">
      <c r="A623" s="47">
        <v>120483</v>
      </c>
      <c r="B623" s="73" t="str">
        <f>IF(A623&lt;&gt;"",INDEX(BASE!$A$2:$C$1538,MATCH(A623,BASE!$A$2:$A$1538,0),2),"")</f>
        <v>FEUTRE VELLEDA 1741 ROUGE PTE    OGIVE MOYENNE</v>
      </c>
      <c r="C623" s="49">
        <v>4</v>
      </c>
      <c r="D623" s="10">
        <f>VLOOKUP(A623,BASE!$A$4:$F$538,4,FALSE)</f>
        <v>0.85</v>
      </c>
      <c r="E623" s="42">
        <f t="shared" si="9"/>
        <v>3.4</v>
      </c>
      <c r="F623" s="11">
        <v>41705</v>
      </c>
      <c r="G623" s="49" t="s">
        <v>242</v>
      </c>
      <c r="H623" s="49" t="str">
        <f>VLOOKUP(G623,'identifiants sorties'!$A$2:$E$158,2,FALSE)</f>
        <v>Bekaert</v>
      </c>
      <c r="I623" s="49" t="str">
        <f>VLOOKUP(G623,'identifiants sorties'!$A$2:$E$158,3,FALSE)</f>
        <v>Dirgen</v>
      </c>
      <c r="J623" s="49" t="str">
        <f>VLOOKUP(G623,'identifiants sorties'!$A$2:$E$158,4,FALSE)</f>
        <v>Com</v>
      </c>
      <c r="K623" s="49"/>
    </row>
    <row r="624" spans="1:11" x14ac:dyDescent="0.25">
      <c r="A624" s="47">
        <v>534302</v>
      </c>
      <c r="B624" s="73" t="str">
        <f>IF(A624&lt;&gt;"",INDEX(BASE!$A$2:$C$1538,MATCH(A624,BASE!$A$2:$A$1538,0),2),"")</f>
        <v>FEUTRE PERMANENT 317 BLEU PTE    MOYENNE</v>
      </c>
      <c r="C624" s="49">
        <v>1</v>
      </c>
      <c r="D624" s="10">
        <f>VLOOKUP(A624,BASE!$A$4:$F$538,4,FALSE)</f>
        <v>0.85</v>
      </c>
      <c r="E624" s="42">
        <f t="shared" si="9"/>
        <v>0.85</v>
      </c>
      <c r="F624" s="11">
        <v>41705</v>
      </c>
      <c r="G624" s="49" t="s">
        <v>242</v>
      </c>
      <c r="H624" s="49" t="str">
        <f>VLOOKUP(G624,'identifiants sorties'!$A$2:$E$158,2,FALSE)</f>
        <v>Bekaert</v>
      </c>
      <c r="I624" s="49" t="str">
        <f>VLOOKUP(G624,'identifiants sorties'!$A$2:$E$158,3,FALSE)</f>
        <v>Dirgen</v>
      </c>
      <c r="J624" s="49" t="str">
        <f>VLOOKUP(G624,'identifiants sorties'!$A$2:$E$158,4,FALSE)</f>
        <v>Com</v>
      </c>
      <c r="K624" s="49"/>
    </row>
    <row r="625" spans="1:11" x14ac:dyDescent="0.25">
      <c r="A625" s="47">
        <v>209</v>
      </c>
      <c r="B625" s="73" t="str">
        <f>IF(A625&lt;&gt;"",INDEX(BASE!$A$2:$C$1538,MATCH(A625,BASE!$A$2:$A$1538,0),2),"")</f>
        <v>EPONGE A RECURER</v>
      </c>
      <c r="C625" s="49">
        <v>1</v>
      </c>
      <c r="D625" s="10">
        <f>VLOOKUP(A625,BASE!$A$4:$F$538,4,FALSE)</f>
        <v>1.0249999999999999</v>
      </c>
      <c r="E625" s="42">
        <f t="shared" si="9"/>
        <v>1.0249999999999999</v>
      </c>
      <c r="F625" s="11">
        <v>41705</v>
      </c>
      <c r="G625" s="49" t="s">
        <v>421</v>
      </c>
      <c r="H625" s="49" t="str">
        <f>VLOOKUP(G625,'identifiants sorties'!$A$2:$E$158,2,FALSE)</f>
        <v>Hurel</v>
      </c>
      <c r="I625" s="49" t="str">
        <f>VLOOKUP(G625,'identifiants sorties'!$A$2:$E$158,3,FALSE)</f>
        <v>Servgene</v>
      </c>
      <c r="J625" s="49" t="str">
        <f>VLOOKUP(G625,'identifiants sorties'!$A$2:$E$158,4,FALSE)</f>
        <v xml:space="preserve">Entretien </v>
      </c>
      <c r="K625" s="49"/>
    </row>
    <row r="626" spans="1:11" x14ac:dyDescent="0.25">
      <c r="A626" s="47">
        <v>3820</v>
      </c>
      <c r="B626" s="73" t="str">
        <f>IF(A626&lt;&gt;"",INDEX(BASE!$A$2:$C$1538,MATCH(A626,BASE!$A$2:$A$1538,0),2),"")</f>
        <v>DOSETTES</v>
      </c>
      <c r="C626" s="49">
        <v>30</v>
      </c>
      <c r="D626" s="10">
        <f>VLOOKUP(A626,BASE!$A$4:$F$538,4,FALSE)</f>
        <v>7.0000000000000007E-2</v>
      </c>
      <c r="E626" s="42">
        <f t="shared" si="9"/>
        <v>2.1</v>
      </c>
      <c r="F626" s="11">
        <v>41705</v>
      </c>
      <c r="G626" s="49" t="s">
        <v>599</v>
      </c>
      <c r="H626" s="49" t="str">
        <f>VLOOKUP(G626,'identifiants sorties'!$A$2:$E$158,2,FALSE)</f>
        <v>Orfao</v>
      </c>
      <c r="I626" s="49" t="str">
        <f>VLOOKUP(G626,'identifiants sorties'!$A$2:$E$158,3,FALSE)</f>
        <v>Servgene</v>
      </c>
      <c r="J626" s="49" t="str">
        <f>VLOOKUP(G626,'identifiants sorties'!$A$2:$E$158,4,FALSE)</f>
        <v xml:space="preserve">Entretien </v>
      </c>
      <c r="K626" s="49"/>
    </row>
    <row r="627" spans="1:11" x14ac:dyDescent="0.25">
      <c r="A627" s="47">
        <v>35038</v>
      </c>
      <c r="B627" s="73" t="str">
        <f>IF(A627&lt;&gt;"",INDEX(BASE!$A$2:$C$1538,MATCH(A627,BASE!$A$2:$A$1538,0),2),"")</f>
        <v>GAZES IMPREGNEES</v>
      </c>
      <c r="C627" s="49">
        <v>1</v>
      </c>
      <c r="D627" s="10">
        <f>VLOOKUP(A627,BASE!$A$4:$F$538,4,FALSE)</f>
        <v>68.66</v>
      </c>
      <c r="E627" s="42">
        <f t="shared" si="9"/>
        <v>68.66</v>
      </c>
      <c r="F627" s="11">
        <v>41705</v>
      </c>
      <c r="G627" s="49" t="s">
        <v>599</v>
      </c>
      <c r="H627" s="49" t="str">
        <f>VLOOKUP(G627,'identifiants sorties'!$A$2:$E$158,2,FALSE)</f>
        <v>Orfao</v>
      </c>
      <c r="I627" s="49" t="str">
        <f>VLOOKUP(G627,'identifiants sorties'!$A$2:$E$158,3,FALSE)</f>
        <v>Servgene</v>
      </c>
      <c r="J627" s="49" t="str">
        <f>VLOOKUP(G627,'identifiants sorties'!$A$2:$E$158,4,FALSE)</f>
        <v xml:space="preserve">Entretien </v>
      </c>
      <c r="K627" s="49"/>
    </row>
    <row r="628" spans="1:11" x14ac:dyDescent="0.25">
      <c r="A628" s="47">
        <v>42500</v>
      </c>
      <c r="B628" s="73" t="str">
        <f>IF(A628&lt;&gt;"",INDEX(BASE!$A$2:$C$1538,MATCH(A628,BASE!$A$2:$A$1538,0),2),"")</f>
        <v>ROULEAU ECO</v>
      </c>
      <c r="C628" s="49">
        <v>4</v>
      </c>
      <c r="D628" s="10">
        <f>VLOOKUP(A628,BASE!$A$4:$F$538,4,FALSE)</f>
        <v>3</v>
      </c>
      <c r="E628" s="42">
        <f t="shared" si="9"/>
        <v>12</v>
      </c>
      <c r="F628" s="11">
        <v>41705</v>
      </c>
      <c r="G628" s="49" t="s">
        <v>599</v>
      </c>
      <c r="H628" s="49" t="str">
        <f>VLOOKUP(G628,'identifiants sorties'!$A$2:$E$158,2,FALSE)</f>
        <v>Orfao</v>
      </c>
      <c r="I628" s="49" t="str">
        <f>VLOOKUP(G628,'identifiants sorties'!$A$2:$E$158,3,FALSE)</f>
        <v>Servgene</v>
      </c>
      <c r="J628" s="49" t="str">
        <f>VLOOKUP(G628,'identifiants sorties'!$A$2:$E$158,4,FALSE)</f>
        <v xml:space="preserve">Entretien </v>
      </c>
      <c r="K628" s="49"/>
    </row>
    <row r="629" spans="1:11" x14ac:dyDescent="0.25">
      <c r="A629" s="47">
        <v>3820</v>
      </c>
      <c r="B629" s="73" t="str">
        <f>IF(A629&lt;&gt;"",INDEX(BASE!$A$2:$C$1538,MATCH(A629,BASE!$A$2:$A$1538,0),2),"")</f>
        <v>DOSETTES</v>
      </c>
      <c r="C629" s="49">
        <v>12</v>
      </c>
      <c r="D629" s="10">
        <f>VLOOKUP(A629,BASE!$A$4:$F$538,4,FALSE)</f>
        <v>7.0000000000000007E-2</v>
      </c>
      <c r="E629" s="42">
        <f t="shared" ref="E629:E693" si="10">IF(C629="","",C629*D629)</f>
        <v>0.84000000000000008</v>
      </c>
      <c r="F629" s="11">
        <v>41705</v>
      </c>
      <c r="G629" s="49" t="s">
        <v>409</v>
      </c>
      <c r="H629" s="49" t="str">
        <f>VLOOKUP(G629,'identifiants sorties'!$A$2:$E$158,2,FALSE)</f>
        <v>Girard</v>
      </c>
      <c r="I629" s="49" t="str">
        <f>VLOOKUP(G629,'identifiants sorties'!$A$2:$E$158,3,FALSE)</f>
        <v>Servgene</v>
      </c>
      <c r="J629" s="49" t="str">
        <f>VLOOKUP(G629,'identifiants sorties'!$A$2:$E$158,4,FALSE)</f>
        <v xml:space="preserve">Entretien </v>
      </c>
      <c r="K629" s="49"/>
    </row>
    <row r="630" spans="1:11" x14ac:dyDescent="0.25">
      <c r="A630" s="47">
        <v>209</v>
      </c>
      <c r="B630" s="73" t="str">
        <f>IF(A630&lt;&gt;"",INDEX(BASE!$A$2:$C$1538,MATCH(A630,BASE!$A$2:$A$1538,0),2),"")</f>
        <v>EPONGE A RECURER</v>
      </c>
      <c r="C630" s="49">
        <v>2</v>
      </c>
      <c r="D630" s="10">
        <f>VLOOKUP(A630,BASE!$A$4:$F$538,4,FALSE)</f>
        <v>1.0249999999999999</v>
      </c>
      <c r="E630" s="42">
        <f t="shared" si="10"/>
        <v>2.0499999999999998</v>
      </c>
      <c r="F630" s="11">
        <v>41705</v>
      </c>
      <c r="G630" s="49" t="s">
        <v>409</v>
      </c>
      <c r="H630" s="49" t="str">
        <f>VLOOKUP(G630,'identifiants sorties'!$A$2:$E$158,2,FALSE)</f>
        <v>Girard</v>
      </c>
      <c r="I630" s="49" t="str">
        <f>VLOOKUP(G630,'identifiants sorties'!$A$2:$E$158,3,FALSE)</f>
        <v>Servgene</v>
      </c>
      <c r="J630" s="49" t="str">
        <f>VLOOKUP(G630,'identifiants sorties'!$A$2:$E$158,4,FALSE)</f>
        <v xml:space="preserve">Entretien </v>
      </c>
      <c r="K630" s="49"/>
    </row>
    <row r="631" spans="1:11" x14ac:dyDescent="0.25">
      <c r="A631" s="47">
        <v>975</v>
      </c>
      <c r="B631" s="73" t="str">
        <f>IF(A631&lt;&gt;"",INDEX(BASE!$A$2:$C$1538,MATCH(A631,BASE!$A$2:$A$1538,0),2),"")</f>
        <v>AJAX VITRES</v>
      </c>
      <c r="C631" s="49">
        <v>1</v>
      </c>
      <c r="D631" s="10">
        <f>VLOOKUP(A631,BASE!$A$4:$F$538,4,FALSE)</f>
        <v>1.84</v>
      </c>
      <c r="E631" s="42">
        <f t="shared" si="10"/>
        <v>1.84</v>
      </c>
      <c r="F631" s="11">
        <v>41705</v>
      </c>
      <c r="G631" s="49" t="s">
        <v>409</v>
      </c>
      <c r="H631" s="49" t="str">
        <f>VLOOKUP(G631,'identifiants sorties'!$A$2:$E$158,2,FALSE)</f>
        <v>Girard</v>
      </c>
      <c r="I631" s="49" t="str">
        <f>VLOOKUP(G631,'identifiants sorties'!$A$2:$E$158,3,FALSE)</f>
        <v>Servgene</v>
      </c>
      <c r="J631" s="49" t="str">
        <f>VLOOKUP(G631,'identifiants sorties'!$A$2:$E$158,4,FALSE)</f>
        <v xml:space="preserve">Entretien </v>
      </c>
      <c r="K631" s="49"/>
    </row>
    <row r="632" spans="1:11" x14ac:dyDescent="0.25">
      <c r="A632" s="47">
        <v>3902</v>
      </c>
      <c r="B632" s="73" t="str">
        <f>IF(A632&lt;&gt;"",INDEX(BASE!$A$2:$C$1538,MATCH(A632,BASE!$A$2:$A$1538,0),2),"")</f>
        <v>ULTRA NEUF</v>
      </c>
      <c r="C632" s="49">
        <v>1</v>
      </c>
      <c r="D632" s="10">
        <f>VLOOKUP(A632,BASE!$A$4:$F$538,4,FALSE)</f>
        <v>2.79</v>
      </c>
      <c r="E632" s="42">
        <f t="shared" si="10"/>
        <v>2.79</v>
      </c>
      <c r="F632" s="11">
        <v>41705</v>
      </c>
      <c r="G632" s="49" t="s">
        <v>409</v>
      </c>
      <c r="H632" s="49" t="str">
        <f>VLOOKUP(G632,'identifiants sorties'!$A$2:$E$158,2,FALSE)</f>
        <v>Girard</v>
      </c>
      <c r="I632" s="49" t="str">
        <f>VLOOKUP(G632,'identifiants sorties'!$A$2:$E$158,3,FALSE)</f>
        <v>Servgene</v>
      </c>
      <c r="J632" s="49" t="str">
        <f>VLOOKUP(G632,'identifiants sorties'!$A$2:$E$158,4,FALSE)</f>
        <v xml:space="preserve">Entretien </v>
      </c>
      <c r="K632" s="49"/>
    </row>
    <row r="633" spans="1:11" x14ac:dyDescent="0.25">
      <c r="A633" s="47">
        <v>4091</v>
      </c>
      <c r="B633" s="73" t="str">
        <f>IF(A633&lt;&gt;"",INDEX(BASE!$A$2:$C$1538,MATCH(A633,BASE!$A$2:$A$1538,0),2),"")</f>
        <v>ULTRA BAC</v>
      </c>
      <c r="C633" s="49">
        <v>1</v>
      </c>
      <c r="D633" s="10">
        <f>VLOOKUP(A633,BASE!$A$4:$F$538,4,FALSE)</f>
        <v>3.71</v>
      </c>
      <c r="E633" s="42">
        <f t="shared" si="10"/>
        <v>3.71</v>
      </c>
      <c r="F633" s="11">
        <v>41705</v>
      </c>
      <c r="G633" s="49" t="s">
        <v>409</v>
      </c>
      <c r="H633" s="49" t="str">
        <f>VLOOKUP(G633,'identifiants sorties'!$A$2:$E$158,2,FALSE)</f>
        <v>Girard</v>
      </c>
      <c r="I633" s="49" t="str">
        <f>VLOOKUP(G633,'identifiants sorties'!$A$2:$E$158,3,FALSE)</f>
        <v>Servgene</v>
      </c>
      <c r="J633" s="49" t="str">
        <f>VLOOKUP(G633,'identifiants sorties'!$A$2:$E$158,4,FALSE)</f>
        <v xml:space="preserve">Entretien </v>
      </c>
      <c r="K633" s="49"/>
    </row>
    <row r="634" spans="1:11" x14ac:dyDescent="0.25">
      <c r="A634" s="47">
        <v>50508</v>
      </c>
      <c r="B634" s="73" t="str">
        <f>IF(A634&lt;&gt;"",INDEX(BASE!$A$2:$C$1538,MATCH(A634,BASE!$A$2:$A$1538,0),2),"")</f>
        <v>SAVON AMPHOTENE</v>
      </c>
      <c r="C634" s="49">
        <v>2</v>
      </c>
      <c r="D634" s="10">
        <f>VLOOKUP(A634,BASE!$A$4:$F$538,4,FALSE)</f>
        <v>4.6100000000000003</v>
      </c>
      <c r="E634" s="42">
        <f t="shared" si="10"/>
        <v>9.2200000000000006</v>
      </c>
      <c r="F634" s="11">
        <v>41705</v>
      </c>
      <c r="G634" s="49" t="s">
        <v>409</v>
      </c>
      <c r="H634" s="49" t="str">
        <f>VLOOKUP(G634,'identifiants sorties'!$A$2:$E$158,2,FALSE)</f>
        <v>Girard</v>
      </c>
      <c r="I634" s="49" t="str">
        <f>VLOOKUP(G634,'identifiants sorties'!$A$2:$E$158,3,FALSE)</f>
        <v>Servgene</v>
      </c>
      <c r="J634" s="49" t="str">
        <f>VLOOKUP(G634,'identifiants sorties'!$A$2:$E$158,4,FALSE)</f>
        <v xml:space="preserve">Entretien </v>
      </c>
      <c r="K634" s="49"/>
    </row>
    <row r="635" spans="1:11" x14ac:dyDescent="0.25">
      <c r="A635" s="47">
        <v>18130</v>
      </c>
      <c r="B635" s="73" t="str">
        <f>IF(A635&lt;&gt;"",INDEX(BASE!$A$2:$C$1538,MATCH(A635,BASE!$A$2:$A$1538,0),2),"")</f>
        <v>PRODUITS DEGRAISSANT</v>
      </c>
      <c r="C635" s="49">
        <v>1</v>
      </c>
      <c r="D635" s="10">
        <f>VLOOKUP(A635,BASE!$A$4:$F$538,4,FALSE)</f>
        <v>11.43</v>
      </c>
      <c r="E635" s="42">
        <f t="shared" si="10"/>
        <v>11.43</v>
      </c>
      <c r="F635" s="11">
        <v>41705</v>
      </c>
      <c r="G635" s="49" t="s">
        <v>409</v>
      </c>
      <c r="H635" s="49" t="str">
        <f>VLOOKUP(G635,'identifiants sorties'!$A$2:$E$158,2,FALSE)</f>
        <v>Girard</v>
      </c>
      <c r="I635" s="49" t="str">
        <f>VLOOKUP(G635,'identifiants sorties'!$A$2:$E$158,3,FALSE)</f>
        <v>Servgene</v>
      </c>
      <c r="J635" s="49" t="str">
        <f>VLOOKUP(G635,'identifiants sorties'!$A$2:$E$158,4,FALSE)</f>
        <v xml:space="preserve">Entretien </v>
      </c>
      <c r="K635" s="49"/>
    </row>
    <row r="636" spans="1:11" x14ac:dyDescent="0.25">
      <c r="A636" s="47" t="s">
        <v>605</v>
      </c>
      <c r="B636" s="73" t="str">
        <f>IF(A636&lt;&gt;"",INDEX(BASE!$A$2:$C$1538,MATCH(A636,BASE!$A$2:$A$1538,0),2),"")</f>
        <v>EPONGE SPONTEX</v>
      </c>
      <c r="C636" s="49">
        <v>2</v>
      </c>
      <c r="D636" s="10">
        <f>VLOOKUP(A636,BASE!$A$4:$F$538,4,FALSE)</f>
        <v>1.2</v>
      </c>
      <c r="E636" s="42">
        <f t="shared" si="10"/>
        <v>2.4</v>
      </c>
      <c r="F636" s="11">
        <v>41705</v>
      </c>
      <c r="G636" s="49" t="s">
        <v>409</v>
      </c>
      <c r="H636" s="49" t="str">
        <f>VLOOKUP(G636,'identifiants sorties'!$A$2:$E$158,2,FALSE)</f>
        <v>Girard</v>
      </c>
      <c r="I636" s="49" t="str">
        <f>VLOOKUP(G636,'identifiants sorties'!$A$2:$E$158,3,FALSE)</f>
        <v>Servgene</v>
      </c>
      <c r="J636" s="49" t="str">
        <f>VLOOKUP(G636,'identifiants sorties'!$A$2:$E$158,4,FALSE)</f>
        <v xml:space="preserve">Entretien </v>
      </c>
      <c r="K636" s="49"/>
    </row>
    <row r="637" spans="1:11" x14ac:dyDescent="0.25">
      <c r="A637" s="47">
        <v>42500</v>
      </c>
      <c r="B637" s="73" t="str">
        <f>IF(A637&lt;&gt;"",INDEX(BASE!$A$2:$C$1538,MATCH(A637,BASE!$A$2:$A$1538,0),2),"")</f>
        <v>ROULEAU ECO</v>
      </c>
      <c r="C637" s="49">
        <v>4</v>
      </c>
      <c r="D637" s="10">
        <f>VLOOKUP(A637,BASE!$A$4:$F$538,4,FALSE)</f>
        <v>3</v>
      </c>
      <c r="E637" s="42">
        <f t="shared" si="10"/>
        <v>12</v>
      </c>
      <c r="F637" s="11">
        <v>41705</v>
      </c>
      <c r="G637" s="49" t="s">
        <v>409</v>
      </c>
      <c r="H637" s="49" t="str">
        <f>VLOOKUP(G637,'identifiants sorties'!$A$2:$E$158,2,FALSE)</f>
        <v>Girard</v>
      </c>
      <c r="I637" s="49" t="str">
        <f>VLOOKUP(G637,'identifiants sorties'!$A$2:$E$158,3,FALSE)</f>
        <v>Servgene</v>
      </c>
      <c r="J637" s="49" t="str">
        <f>VLOOKUP(G637,'identifiants sorties'!$A$2:$E$158,4,FALSE)</f>
        <v xml:space="preserve">Entretien </v>
      </c>
      <c r="K637" s="49"/>
    </row>
    <row r="638" spans="1:11" x14ac:dyDescent="0.25">
      <c r="A638" s="47" t="s">
        <v>617</v>
      </c>
      <c r="B638" s="73" t="str">
        <f>IF(A638&lt;&gt;"",INDEX(BASE!$A$2:$C$1538,MATCH(A638,BASE!$A$2:$A$1538,0),2),"")</f>
        <v>SAC POUBELLES 50L</v>
      </c>
      <c r="C638" s="49">
        <v>1</v>
      </c>
      <c r="D638" s="10">
        <f>VLOOKUP(A638,BASE!$A$4:$F$538,4,FALSE)</f>
        <v>2.79</v>
      </c>
      <c r="E638" s="42">
        <f t="shared" si="10"/>
        <v>2.79</v>
      </c>
      <c r="F638" s="11">
        <v>41705</v>
      </c>
      <c r="G638" s="49" t="s">
        <v>409</v>
      </c>
      <c r="H638" s="49" t="str">
        <f>VLOOKUP(G638,'identifiants sorties'!$A$2:$E$158,2,FALSE)</f>
        <v>Girard</v>
      </c>
      <c r="I638" s="49" t="str">
        <f>VLOOKUP(G638,'identifiants sorties'!$A$2:$E$158,3,FALSE)</f>
        <v>Servgene</v>
      </c>
      <c r="J638" s="49" t="str">
        <f>VLOOKUP(G638,'identifiants sorties'!$A$2:$E$158,4,FALSE)</f>
        <v xml:space="preserve">Entretien </v>
      </c>
      <c r="K638" s="49"/>
    </row>
    <row r="639" spans="1:11" x14ac:dyDescent="0.25">
      <c r="A639" s="47" t="s">
        <v>621</v>
      </c>
      <c r="B639" s="73" t="str">
        <f>IF(A639&lt;&gt;"",INDEX(BASE!$A$2:$C$1538,MATCH(A639,BASE!$A$2:$A$1538,0),2),"")</f>
        <v>SAC POUBELLES 30L</v>
      </c>
      <c r="C639" s="49">
        <v>1</v>
      </c>
      <c r="D639" s="10">
        <f>VLOOKUP(A639,BASE!$A$4:$F$538,4,FALSE)</f>
        <v>2.4900000000000002</v>
      </c>
      <c r="E639" s="42">
        <f t="shared" si="10"/>
        <v>2.4900000000000002</v>
      </c>
      <c r="F639" s="11">
        <v>41705</v>
      </c>
      <c r="G639" s="49" t="s">
        <v>409</v>
      </c>
      <c r="H639" s="49" t="str">
        <f>VLOOKUP(G639,'identifiants sorties'!$A$2:$E$158,2,FALSE)</f>
        <v>Girard</v>
      </c>
      <c r="I639" s="49" t="str">
        <f>VLOOKUP(G639,'identifiants sorties'!$A$2:$E$158,3,FALSE)</f>
        <v>Servgene</v>
      </c>
      <c r="J639" s="49" t="str">
        <f>VLOOKUP(G639,'identifiants sorties'!$A$2:$E$158,4,FALSE)</f>
        <v xml:space="preserve">Entretien </v>
      </c>
      <c r="K639" s="49"/>
    </row>
    <row r="640" spans="1:11" x14ac:dyDescent="0.25">
      <c r="A640" s="47" t="s">
        <v>613</v>
      </c>
      <c r="B640" s="73" t="str">
        <f>IF(A640&lt;&gt;"",INDEX(BASE!$A$2:$C$1538,MATCH(A640,BASE!$A$2:$A$1538,0),2),"")</f>
        <v>SAC POUBELLES 10L</v>
      </c>
      <c r="C640" s="49">
        <v>1</v>
      </c>
      <c r="D640" s="10">
        <f>VLOOKUP(A640,BASE!$A$4:$F$538,4,FALSE)</f>
        <v>2.69</v>
      </c>
      <c r="E640" s="42">
        <f t="shared" si="10"/>
        <v>2.69</v>
      </c>
      <c r="F640" s="11">
        <v>41705</v>
      </c>
      <c r="G640" s="49" t="s">
        <v>409</v>
      </c>
      <c r="H640" s="49" t="str">
        <f>VLOOKUP(G640,'identifiants sorties'!$A$2:$E$158,2,FALSE)</f>
        <v>Girard</v>
      </c>
      <c r="I640" s="49" t="str">
        <f>VLOOKUP(G640,'identifiants sorties'!$A$2:$E$158,3,FALSE)</f>
        <v>Servgene</v>
      </c>
      <c r="J640" s="49" t="str">
        <f>VLOOKUP(G640,'identifiants sorties'!$A$2:$E$158,4,FALSE)</f>
        <v xml:space="preserve">Entretien </v>
      </c>
      <c r="K640" s="49"/>
    </row>
    <row r="641" spans="1:11" x14ac:dyDescent="0.25">
      <c r="A641" s="47">
        <v>951</v>
      </c>
      <c r="B641" s="73" t="str">
        <f>IF(A641&lt;&gt;"",INDEX(BASE!$A$2:$C$1538,MATCH(A641,BASE!$A$2:$A$1538,0),2),"")</f>
        <v>GANST MAPA ROSE 8 1/2</v>
      </c>
      <c r="C641" s="49">
        <v>1</v>
      </c>
      <c r="D641" s="10">
        <f>VLOOKUP(A641,BASE!$A$4:$F$538,4,FALSE)</f>
        <v>0.34</v>
      </c>
      <c r="E641" s="42">
        <f t="shared" si="10"/>
        <v>0.34</v>
      </c>
      <c r="F641" s="11">
        <v>41705</v>
      </c>
      <c r="G641" s="49" t="s">
        <v>409</v>
      </c>
      <c r="H641" s="49" t="str">
        <f>VLOOKUP(G641,'identifiants sorties'!$A$2:$E$158,2,FALSE)</f>
        <v>Girard</v>
      </c>
      <c r="I641" s="49" t="str">
        <f>VLOOKUP(G641,'identifiants sorties'!$A$2:$E$158,3,FALSE)</f>
        <v>Servgene</v>
      </c>
      <c r="J641" s="49" t="str">
        <f>VLOOKUP(G641,'identifiants sorties'!$A$2:$E$158,4,FALSE)</f>
        <v xml:space="preserve">Entretien </v>
      </c>
      <c r="K641" s="49"/>
    </row>
    <row r="642" spans="1:11" x14ac:dyDescent="0.25">
      <c r="A642" s="47">
        <v>975</v>
      </c>
      <c r="B642" s="73" t="str">
        <f>IF(A642&lt;&gt;"",INDEX(BASE!$A$2:$C$1538,MATCH(A642,BASE!$A$2:$A$1538,0),2),"")</f>
        <v>AJAX VITRES</v>
      </c>
      <c r="C642" s="49">
        <v>1</v>
      </c>
      <c r="D642" s="10">
        <f>VLOOKUP(A642,BASE!$A$4:$F$538,4,FALSE)</f>
        <v>1.84</v>
      </c>
      <c r="E642" s="42">
        <f t="shared" si="10"/>
        <v>1.84</v>
      </c>
      <c r="F642" s="11">
        <v>41705</v>
      </c>
      <c r="G642" s="49" t="s">
        <v>463</v>
      </c>
      <c r="H642" s="49" t="str">
        <f>VLOOKUP(G642,'identifiants sorties'!$A$2:$E$158,2,FALSE)</f>
        <v>Paindavoine</v>
      </c>
      <c r="I642" s="49" t="str">
        <f>VLOOKUP(G642,'identifiants sorties'!$A$2:$E$158,3,FALSE)</f>
        <v>Servgene</v>
      </c>
      <c r="J642" s="49" t="str">
        <f>VLOOKUP(G642,'identifiants sorties'!$A$2:$E$158,4,FALSE)</f>
        <v xml:space="preserve">Entretien </v>
      </c>
      <c r="K642" s="49"/>
    </row>
    <row r="643" spans="1:11" x14ac:dyDescent="0.25">
      <c r="A643" s="47">
        <v>3902</v>
      </c>
      <c r="B643" s="73" t="str">
        <f>IF(A643&lt;&gt;"",INDEX(BASE!$A$2:$C$1538,MATCH(A643,BASE!$A$2:$A$1538,0),2),"")</f>
        <v>ULTRA NEUF</v>
      </c>
      <c r="C643" s="49">
        <v>1</v>
      </c>
      <c r="D643" s="10">
        <f>VLOOKUP(A643,BASE!$A$4:$F$538,4,FALSE)</f>
        <v>2.79</v>
      </c>
      <c r="E643" s="42">
        <f t="shared" si="10"/>
        <v>2.79</v>
      </c>
      <c r="F643" s="11">
        <v>41705</v>
      </c>
      <c r="G643" s="49" t="s">
        <v>463</v>
      </c>
      <c r="H643" s="49" t="str">
        <f>VLOOKUP(G643,'identifiants sorties'!$A$2:$E$158,2,FALSE)</f>
        <v>Paindavoine</v>
      </c>
      <c r="I643" s="49" t="str">
        <f>VLOOKUP(G643,'identifiants sorties'!$A$2:$E$158,3,FALSE)</f>
        <v>Servgene</v>
      </c>
      <c r="J643" s="49" t="str">
        <f>VLOOKUP(G643,'identifiants sorties'!$A$2:$E$158,4,FALSE)</f>
        <v xml:space="preserve">Entretien </v>
      </c>
      <c r="K643" s="49"/>
    </row>
    <row r="644" spans="1:11" x14ac:dyDescent="0.25">
      <c r="A644" s="47">
        <v>4091</v>
      </c>
      <c r="B644" s="73" t="str">
        <f>IF(A644&lt;&gt;"",INDEX(BASE!$A$2:$C$1538,MATCH(A644,BASE!$A$2:$A$1538,0),2),"")</f>
        <v>ULTRA BAC</v>
      </c>
      <c r="C644" s="49">
        <v>2</v>
      </c>
      <c r="D644" s="10">
        <f>VLOOKUP(A644,BASE!$A$4:$F$538,4,FALSE)</f>
        <v>3.71</v>
      </c>
      <c r="E644" s="42">
        <f t="shared" si="10"/>
        <v>7.42</v>
      </c>
      <c r="F644" s="11">
        <v>41705</v>
      </c>
      <c r="G644" s="49" t="s">
        <v>463</v>
      </c>
      <c r="H644" s="49" t="str">
        <f>VLOOKUP(G644,'identifiants sorties'!$A$2:$E$158,2,FALSE)</f>
        <v>Paindavoine</v>
      </c>
      <c r="I644" s="49" t="str">
        <f>VLOOKUP(G644,'identifiants sorties'!$A$2:$E$158,3,FALSE)</f>
        <v>Servgene</v>
      </c>
      <c r="J644" s="49" t="str">
        <f>VLOOKUP(G644,'identifiants sorties'!$A$2:$E$158,4,FALSE)</f>
        <v xml:space="preserve">Entretien </v>
      </c>
      <c r="K644" s="49"/>
    </row>
    <row r="645" spans="1:11" x14ac:dyDescent="0.25">
      <c r="A645" s="47">
        <v>50508</v>
      </c>
      <c r="B645" s="73" t="str">
        <f>IF(A645&lt;&gt;"",INDEX(BASE!$A$2:$C$1538,MATCH(A645,BASE!$A$2:$A$1538,0),2),"")</f>
        <v>SAVON AMPHOTENE</v>
      </c>
      <c r="C645" s="49">
        <v>2</v>
      </c>
      <c r="D645" s="10">
        <f>VLOOKUP(A645,BASE!$A$4:$F$538,4,FALSE)</f>
        <v>4.6100000000000003</v>
      </c>
      <c r="E645" s="42">
        <f t="shared" si="10"/>
        <v>9.2200000000000006</v>
      </c>
      <c r="F645" s="11">
        <v>41705</v>
      </c>
      <c r="G645" s="49" t="s">
        <v>463</v>
      </c>
      <c r="H645" s="49" t="str">
        <f>VLOOKUP(G645,'identifiants sorties'!$A$2:$E$158,2,FALSE)</f>
        <v>Paindavoine</v>
      </c>
      <c r="I645" s="49" t="str">
        <f>VLOOKUP(G645,'identifiants sorties'!$A$2:$E$158,3,FALSE)</f>
        <v>Servgene</v>
      </c>
      <c r="J645" s="49" t="str">
        <f>VLOOKUP(G645,'identifiants sorties'!$A$2:$E$158,4,FALSE)</f>
        <v xml:space="preserve">Entretien </v>
      </c>
      <c r="K645" s="49"/>
    </row>
    <row r="646" spans="1:11" x14ac:dyDescent="0.25">
      <c r="A646" s="47">
        <v>35038</v>
      </c>
      <c r="B646" s="73" t="str">
        <f>IF(A646&lt;&gt;"",INDEX(BASE!$A$2:$C$1538,MATCH(A646,BASE!$A$2:$A$1538,0),2),"")</f>
        <v>GAZES IMPREGNEES</v>
      </c>
      <c r="C646" s="49">
        <v>1</v>
      </c>
      <c r="D646" s="10">
        <f>VLOOKUP(A646,BASE!$A$4:$F$538,4,FALSE)</f>
        <v>68.66</v>
      </c>
      <c r="E646" s="42">
        <f t="shared" si="10"/>
        <v>68.66</v>
      </c>
      <c r="F646" s="11">
        <v>41705</v>
      </c>
      <c r="G646" s="49" t="s">
        <v>463</v>
      </c>
      <c r="H646" s="49" t="str">
        <f>VLOOKUP(G646,'identifiants sorties'!$A$2:$E$158,2,FALSE)</f>
        <v>Paindavoine</v>
      </c>
      <c r="I646" s="49" t="str">
        <f>VLOOKUP(G646,'identifiants sorties'!$A$2:$E$158,3,FALSE)</f>
        <v>Servgene</v>
      </c>
      <c r="J646" s="49" t="str">
        <f>VLOOKUP(G646,'identifiants sorties'!$A$2:$E$158,4,FALSE)</f>
        <v xml:space="preserve">Entretien </v>
      </c>
      <c r="K646" s="49"/>
    </row>
    <row r="647" spans="1:11" x14ac:dyDescent="0.25">
      <c r="A647" s="47">
        <v>42500</v>
      </c>
      <c r="B647" s="73" t="str">
        <f>IF(A647&lt;&gt;"",INDEX(BASE!$A$2:$C$1538,MATCH(A647,BASE!$A$2:$A$1538,0),2),"")</f>
        <v>ROULEAU ECO</v>
      </c>
      <c r="C647" s="49">
        <v>6</v>
      </c>
      <c r="D647" s="10">
        <f>VLOOKUP(A647,BASE!$A$4:$F$538,4,FALSE)</f>
        <v>3</v>
      </c>
      <c r="E647" s="42">
        <f t="shared" si="10"/>
        <v>18</v>
      </c>
      <c r="F647" s="11">
        <v>41705</v>
      </c>
      <c r="G647" s="49" t="s">
        <v>463</v>
      </c>
      <c r="H647" s="49" t="str">
        <f>VLOOKUP(G647,'identifiants sorties'!$A$2:$E$158,2,FALSE)</f>
        <v>Paindavoine</v>
      </c>
      <c r="I647" s="49" t="str">
        <f>VLOOKUP(G647,'identifiants sorties'!$A$2:$E$158,3,FALSE)</f>
        <v>Servgene</v>
      </c>
      <c r="J647" s="49" t="str">
        <f>VLOOKUP(G647,'identifiants sorties'!$A$2:$E$158,4,FALSE)</f>
        <v xml:space="preserve">Entretien </v>
      </c>
      <c r="K647" s="49"/>
    </row>
    <row r="648" spans="1:11" x14ac:dyDescent="0.25">
      <c r="A648" s="47" t="s">
        <v>617</v>
      </c>
      <c r="B648" s="73" t="str">
        <f>IF(A648&lt;&gt;"",INDEX(BASE!$A$2:$C$1538,MATCH(A648,BASE!$A$2:$A$1538,0),2),"")</f>
        <v>SAC POUBELLES 50L</v>
      </c>
      <c r="C648" s="49">
        <v>2</v>
      </c>
      <c r="D648" s="10">
        <f>VLOOKUP(A648,BASE!$A$4:$F$538,4,FALSE)</f>
        <v>2.79</v>
      </c>
      <c r="E648" s="42">
        <f t="shared" si="10"/>
        <v>5.58</v>
      </c>
      <c r="F648" s="11">
        <v>41705</v>
      </c>
      <c r="G648" s="49" t="s">
        <v>463</v>
      </c>
      <c r="H648" s="49" t="str">
        <f>VLOOKUP(G648,'identifiants sorties'!$A$2:$E$158,2,FALSE)</f>
        <v>Paindavoine</v>
      </c>
      <c r="I648" s="49" t="str">
        <f>VLOOKUP(G648,'identifiants sorties'!$A$2:$E$158,3,FALSE)</f>
        <v>Servgene</v>
      </c>
      <c r="J648" s="49" t="str">
        <f>VLOOKUP(G648,'identifiants sorties'!$A$2:$E$158,4,FALSE)</f>
        <v xml:space="preserve">Entretien </v>
      </c>
      <c r="K648" s="49"/>
    </row>
    <row r="649" spans="1:11" x14ac:dyDescent="0.25">
      <c r="A649" s="47" t="s">
        <v>621</v>
      </c>
      <c r="B649" s="73" t="str">
        <f>IF(A649&lt;&gt;"",INDEX(BASE!$A$2:$C$1538,MATCH(A649,BASE!$A$2:$A$1538,0),2),"")</f>
        <v>SAC POUBELLES 30L</v>
      </c>
      <c r="C649" s="49">
        <v>2</v>
      </c>
      <c r="D649" s="10">
        <f>VLOOKUP(A649,BASE!$A$4:$F$538,4,FALSE)</f>
        <v>2.4900000000000002</v>
      </c>
      <c r="E649" s="42">
        <f t="shared" si="10"/>
        <v>4.9800000000000004</v>
      </c>
      <c r="F649" s="11">
        <v>41705</v>
      </c>
      <c r="G649" s="49" t="s">
        <v>463</v>
      </c>
      <c r="H649" s="49" t="str">
        <f>VLOOKUP(G649,'identifiants sorties'!$A$2:$E$158,2,FALSE)</f>
        <v>Paindavoine</v>
      </c>
      <c r="I649" s="49" t="str">
        <f>VLOOKUP(G649,'identifiants sorties'!$A$2:$E$158,3,FALSE)</f>
        <v>Servgene</v>
      </c>
      <c r="J649" s="49" t="str">
        <f>VLOOKUP(G649,'identifiants sorties'!$A$2:$E$158,4,FALSE)</f>
        <v xml:space="preserve">Entretien </v>
      </c>
      <c r="K649" s="49"/>
    </row>
    <row r="650" spans="1:11" x14ac:dyDescent="0.25">
      <c r="A650" s="47" t="s">
        <v>613</v>
      </c>
      <c r="B650" s="73" t="str">
        <f>IF(A650&lt;&gt;"",INDEX(BASE!$A$2:$C$1538,MATCH(A650,BASE!$A$2:$A$1538,0),2),"")</f>
        <v>SAC POUBELLES 10L</v>
      </c>
      <c r="C650" s="49">
        <v>2</v>
      </c>
      <c r="D650" s="10">
        <f>VLOOKUP(A650,BASE!$A$4:$F$538,4,FALSE)</f>
        <v>2.69</v>
      </c>
      <c r="E650" s="42">
        <f t="shared" si="10"/>
        <v>5.38</v>
      </c>
      <c r="F650" s="11">
        <v>41705</v>
      </c>
      <c r="G650" s="49" t="s">
        <v>463</v>
      </c>
      <c r="H650" s="49" t="str">
        <f>VLOOKUP(G650,'identifiants sorties'!$A$2:$E$158,2,FALSE)</f>
        <v>Paindavoine</v>
      </c>
      <c r="I650" s="49" t="str">
        <f>VLOOKUP(G650,'identifiants sorties'!$A$2:$E$158,3,FALSE)</f>
        <v>Servgene</v>
      </c>
      <c r="J650" s="49" t="str">
        <f>VLOOKUP(G650,'identifiants sorties'!$A$2:$E$158,4,FALSE)</f>
        <v xml:space="preserve">Entretien </v>
      </c>
      <c r="K650" s="49"/>
    </row>
    <row r="651" spans="1:11" x14ac:dyDescent="0.25">
      <c r="A651" s="47">
        <v>950</v>
      </c>
      <c r="B651" s="73" t="str">
        <f>IF(A651&lt;&gt;"",INDEX(BASE!$A$2:$C$1538,MATCH(A651,BASE!$A$2:$A$1538,0),2),"")</f>
        <v>GANTS MAPA ROSE 7 1/2</v>
      </c>
      <c r="C651" s="49">
        <v>1</v>
      </c>
      <c r="D651" s="10">
        <f>VLOOKUP(A651,BASE!$A$4:$F$538,4,FALSE)</f>
        <v>0.34</v>
      </c>
      <c r="E651" s="42">
        <f t="shared" si="10"/>
        <v>0.34</v>
      </c>
      <c r="F651" s="11">
        <v>41705</v>
      </c>
      <c r="G651" s="49" t="s">
        <v>463</v>
      </c>
      <c r="H651" s="49" t="str">
        <f>VLOOKUP(G651,'identifiants sorties'!$A$2:$E$158,2,FALSE)</f>
        <v>Paindavoine</v>
      </c>
      <c r="I651" s="49" t="str">
        <f>VLOOKUP(G651,'identifiants sorties'!$A$2:$E$158,3,FALSE)</f>
        <v>Servgene</v>
      </c>
      <c r="J651" s="49" t="str">
        <f>VLOOKUP(G651,'identifiants sorties'!$A$2:$E$158,4,FALSE)</f>
        <v xml:space="preserve">Entretien </v>
      </c>
      <c r="K651" s="49"/>
    </row>
    <row r="652" spans="1:11" x14ac:dyDescent="0.25">
      <c r="A652" s="47">
        <v>3820</v>
      </c>
      <c r="B652" s="73" t="str">
        <f>IF(A652&lt;&gt;"",INDEX(BASE!$A$2:$C$1538,MATCH(A652,BASE!$A$2:$A$1538,0),2),"")</f>
        <v>DOSETTES</v>
      </c>
      <c r="C652" s="49">
        <v>15</v>
      </c>
      <c r="D652" s="10">
        <f>VLOOKUP(A652,BASE!$A$4:$F$538,4,FALSE)</f>
        <v>7.0000000000000007E-2</v>
      </c>
      <c r="E652" s="42">
        <f t="shared" si="10"/>
        <v>1.05</v>
      </c>
      <c r="F652" s="11">
        <v>41705</v>
      </c>
      <c r="G652" s="49" t="s">
        <v>697</v>
      </c>
      <c r="H652" s="49" t="str">
        <f>VLOOKUP(G652,'identifiants sorties'!$A$2:$E$158,2,FALSE)</f>
        <v>Devogelaere</v>
      </c>
      <c r="I652" s="49" t="str">
        <f>VLOOKUP(G652,'identifiants sorties'!$A$2:$E$158,3,FALSE)</f>
        <v>Servgene</v>
      </c>
      <c r="J652" s="49" t="str">
        <f>VLOOKUP(G652,'identifiants sorties'!$A$2:$E$158,4,FALSE)</f>
        <v xml:space="preserve">Entretien </v>
      </c>
      <c r="K652" s="49"/>
    </row>
    <row r="653" spans="1:11" x14ac:dyDescent="0.25">
      <c r="A653" s="47">
        <v>217</v>
      </c>
      <c r="B653" s="73" t="str">
        <f>IF(A653&lt;&gt;"",INDEX(BASE!$A$2:$C$1538,MATCH(A653,BASE!$A$2:$A$1538,0),2),"")</f>
        <v>LAVETTE SYNTHETIQUE VERTE</v>
      </c>
      <c r="C653" s="49">
        <v>1</v>
      </c>
      <c r="D653" s="10">
        <f>VLOOKUP(A653,BASE!$A$4:$F$538,4,FALSE)</f>
        <v>0.37</v>
      </c>
      <c r="E653" s="42">
        <f t="shared" si="10"/>
        <v>0.37</v>
      </c>
      <c r="F653" s="11">
        <v>41705</v>
      </c>
      <c r="G653" s="49" t="s">
        <v>697</v>
      </c>
      <c r="H653" s="49" t="str">
        <f>VLOOKUP(G653,'identifiants sorties'!$A$2:$E$158,2,FALSE)</f>
        <v>Devogelaere</v>
      </c>
      <c r="I653" s="49" t="str">
        <f>VLOOKUP(G653,'identifiants sorties'!$A$2:$E$158,3,FALSE)</f>
        <v>Servgene</v>
      </c>
      <c r="J653" s="49" t="str">
        <f>VLOOKUP(G653,'identifiants sorties'!$A$2:$E$158,4,FALSE)</f>
        <v xml:space="preserve">Entretien </v>
      </c>
      <c r="K653" s="49"/>
    </row>
    <row r="654" spans="1:11" x14ac:dyDescent="0.25">
      <c r="A654" s="47">
        <v>216</v>
      </c>
      <c r="B654" s="73" t="str">
        <f>IF(A654&lt;&gt;"",INDEX(BASE!$A$2:$C$1538,MATCH(A654,BASE!$A$2:$A$1538,0),2),"")</f>
        <v>LAVETTE SYNTHETIQUE ROSE</v>
      </c>
      <c r="C654" s="49">
        <v>1</v>
      </c>
      <c r="D654" s="10">
        <f>VLOOKUP(A654,BASE!$A$4:$F$538,4,FALSE)</f>
        <v>0.37</v>
      </c>
      <c r="E654" s="42">
        <f t="shared" si="10"/>
        <v>0.37</v>
      </c>
      <c r="F654" s="11">
        <v>41705</v>
      </c>
      <c r="G654" s="49" t="s">
        <v>697</v>
      </c>
      <c r="H654" s="49" t="str">
        <f>VLOOKUP(G654,'identifiants sorties'!$A$2:$E$158,2,FALSE)</f>
        <v>Devogelaere</v>
      </c>
      <c r="I654" s="49" t="str">
        <f>VLOOKUP(G654,'identifiants sorties'!$A$2:$E$158,3,FALSE)</f>
        <v>Servgene</v>
      </c>
      <c r="J654" s="49" t="str">
        <f>VLOOKUP(G654,'identifiants sorties'!$A$2:$E$158,4,FALSE)</f>
        <v xml:space="preserve">Entretien </v>
      </c>
      <c r="K654" s="49"/>
    </row>
    <row r="655" spans="1:11" x14ac:dyDescent="0.25">
      <c r="A655" s="47">
        <v>252</v>
      </c>
      <c r="B655" s="73" t="str">
        <f>IF(A655&lt;&gt;"",INDEX(BASE!$A$2:$C$1538,MATCH(A655,BASE!$A$2:$A$1538,0),2),"")</f>
        <v>LAVETTE MICROFIBRE BLEUE</v>
      </c>
      <c r="C655" s="49">
        <v>1</v>
      </c>
      <c r="D655" s="10">
        <f>VLOOKUP(A655,BASE!$A$4:$F$538,4,FALSE)</f>
        <v>0.51</v>
      </c>
      <c r="E655" s="42">
        <f t="shared" si="10"/>
        <v>0.51</v>
      </c>
      <c r="F655" s="11">
        <v>41705</v>
      </c>
      <c r="G655" s="49" t="s">
        <v>697</v>
      </c>
      <c r="H655" s="49" t="str">
        <f>VLOOKUP(G655,'identifiants sorties'!$A$2:$E$158,2,FALSE)</f>
        <v>Devogelaere</v>
      </c>
      <c r="I655" s="49" t="str">
        <f>VLOOKUP(G655,'identifiants sorties'!$A$2:$E$158,3,FALSE)</f>
        <v>Servgene</v>
      </c>
      <c r="J655" s="49" t="str">
        <f>VLOOKUP(G655,'identifiants sorties'!$A$2:$E$158,4,FALSE)</f>
        <v xml:space="preserve">Entretien </v>
      </c>
      <c r="K655" s="49"/>
    </row>
    <row r="656" spans="1:11" x14ac:dyDescent="0.25">
      <c r="A656" s="47">
        <v>255</v>
      </c>
      <c r="B656" s="73" t="str">
        <f>IF(A656&lt;&gt;"",INDEX(BASE!$A$2:$C$1538,MATCH(A656,BASE!$A$2:$A$1538,0),2),"")</f>
        <v xml:space="preserve">LAVETTE MICROFIBRE ROSE </v>
      </c>
      <c r="C656" s="49">
        <v>1</v>
      </c>
      <c r="D656" s="10">
        <f>VLOOKUP(A656,BASE!$A$4:$F$538,4,FALSE)</f>
        <v>0.51</v>
      </c>
      <c r="E656" s="42">
        <f t="shared" si="10"/>
        <v>0.51</v>
      </c>
      <c r="F656" s="11">
        <v>41705</v>
      </c>
      <c r="G656" s="49" t="s">
        <v>697</v>
      </c>
      <c r="H656" s="49" t="str">
        <f>VLOOKUP(G656,'identifiants sorties'!$A$2:$E$158,2,FALSE)</f>
        <v>Devogelaere</v>
      </c>
      <c r="I656" s="49" t="str">
        <f>VLOOKUP(G656,'identifiants sorties'!$A$2:$E$158,3,FALSE)</f>
        <v>Servgene</v>
      </c>
      <c r="J656" s="49" t="str">
        <f>VLOOKUP(G656,'identifiants sorties'!$A$2:$E$158,4,FALSE)</f>
        <v xml:space="preserve">Entretien </v>
      </c>
      <c r="K656" s="49"/>
    </row>
    <row r="657" spans="1:11" x14ac:dyDescent="0.25">
      <c r="A657" s="47">
        <v>209</v>
      </c>
      <c r="B657" s="73" t="str">
        <f>IF(A657&lt;&gt;"",INDEX(BASE!$A$2:$C$1538,MATCH(A657,BASE!$A$2:$A$1538,0),2),"")</f>
        <v>EPONGE A RECURER</v>
      </c>
      <c r="C657" s="49">
        <v>1</v>
      </c>
      <c r="D657" s="10">
        <f>VLOOKUP(A657,BASE!$A$4:$F$538,4,FALSE)</f>
        <v>1.0249999999999999</v>
      </c>
      <c r="E657" s="42">
        <f t="shared" si="10"/>
        <v>1.0249999999999999</v>
      </c>
      <c r="F657" s="11">
        <v>41705</v>
      </c>
      <c r="G657" s="49" t="s">
        <v>697</v>
      </c>
      <c r="H657" s="49" t="str">
        <f>VLOOKUP(G657,'identifiants sorties'!$A$2:$E$158,2,FALSE)</f>
        <v>Devogelaere</v>
      </c>
      <c r="I657" s="49" t="str">
        <f>VLOOKUP(G657,'identifiants sorties'!$A$2:$E$158,3,FALSE)</f>
        <v>Servgene</v>
      </c>
      <c r="J657" s="49" t="str">
        <f>VLOOKUP(G657,'identifiants sorties'!$A$2:$E$158,4,FALSE)</f>
        <v xml:space="preserve">Entretien </v>
      </c>
      <c r="K657" s="49"/>
    </row>
    <row r="658" spans="1:11" x14ac:dyDescent="0.25">
      <c r="A658" s="47">
        <v>4091</v>
      </c>
      <c r="B658" s="73" t="str">
        <f>IF(A658&lt;&gt;"",INDEX(BASE!$A$2:$C$1538,MATCH(A658,BASE!$A$2:$A$1538,0),2),"")</f>
        <v>ULTRA BAC</v>
      </c>
      <c r="C658" s="49">
        <v>2</v>
      </c>
      <c r="D658" s="10">
        <f>VLOOKUP(A658,BASE!$A$4:$F$538,4,FALSE)</f>
        <v>3.71</v>
      </c>
      <c r="E658" s="42">
        <f t="shared" si="10"/>
        <v>7.42</v>
      </c>
      <c r="F658" s="11">
        <v>41705</v>
      </c>
      <c r="G658" s="49" t="s">
        <v>697</v>
      </c>
      <c r="H658" s="49" t="str">
        <f>VLOOKUP(G658,'identifiants sorties'!$A$2:$E$158,2,FALSE)</f>
        <v>Devogelaere</v>
      </c>
      <c r="I658" s="49" t="str">
        <f>VLOOKUP(G658,'identifiants sorties'!$A$2:$E$158,3,FALSE)</f>
        <v>Servgene</v>
      </c>
      <c r="J658" s="49" t="str">
        <f>VLOOKUP(G658,'identifiants sorties'!$A$2:$E$158,4,FALSE)</f>
        <v xml:space="preserve">Entretien </v>
      </c>
      <c r="K658" s="49"/>
    </row>
    <row r="659" spans="1:11" x14ac:dyDescent="0.25">
      <c r="A659" s="47">
        <v>35038</v>
      </c>
      <c r="B659" s="73" t="str">
        <f>IF(A659&lt;&gt;"",INDEX(BASE!$A$2:$C$1538,MATCH(A659,BASE!$A$2:$A$1538,0),2),"")</f>
        <v>GAZES IMPREGNEES</v>
      </c>
      <c r="C659" s="49">
        <v>2</v>
      </c>
      <c r="D659" s="10">
        <f>VLOOKUP(A659,BASE!$A$4:$F$538,4,FALSE)</f>
        <v>68.66</v>
      </c>
      <c r="E659" s="42">
        <f t="shared" si="10"/>
        <v>137.32</v>
      </c>
      <c r="F659" s="11">
        <v>41705</v>
      </c>
      <c r="G659" s="49" t="s">
        <v>697</v>
      </c>
      <c r="H659" s="49" t="str">
        <f>VLOOKUP(G659,'identifiants sorties'!$A$2:$E$158,2,FALSE)</f>
        <v>Devogelaere</v>
      </c>
      <c r="I659" s="49" t="str">
        <f>VLOOKUP(G659,'identifiants sorties'!$A$2:$E$158,3,FALSE)</f>
        <v>Servgene</v>
      </c>
      <c r="J659" s="49" t="str">
        <f>VLOOKUP(G659,'identifiants sorties'!$A$2:$E$158,4,FALSE)</f>
        <v xml:space="preserve">Entretien </v>
      </c>
      <c r="K659" s="49"/>
    </row>
    <row r="660" spans="1:11" x14ac:dyDescent="0.25">
      <c r="A660" s="47">
        <v>42500</v>
      </c>
      <c r="B660" s="73" t="str">
        <f>IF(A660&lt;&gt;"",INDEX(BASE!$A$2:$C$1538,MATCH(A660,BASE!$A$2:$A$1538,0),2),"")</f>
        <v>ROULEAU ECO</v>
      </c>
      <c r="C660" s="49">
        <v>6</v>
      </c>
      <c r="D660" s="10">
        <f>VLOOKUP(A660,BASE!$A$4:$F$538,4,FALSE)</f>
        <v>3</v>
      </c>
      <c r="E660" s="42">
        <f t="shared" si="10"/>
        <v>18</v>
      </c>
      <c r="F660" s="11">
        <v>41705</v>
      </c>
      <c r="G660" s="49" t="s">
        <v>697</v>
      </c>
      <c r="H660" s="49" t="str">
        <f>VLOOKUP(G660,'identifiants sorties'!$A$2:$E$158,2,FALSE)</f>
        <v>Devogelaere</v>
      </c>
      <c r="I660" s="49" t="str">
        <f>VLOOKUP(G660,'identifiants sorties'!$A$2:$E$158,3,FALSE)</f>
        <v>Servgene</v>
      </c>
      <c r="J660" s="49" t="str">
        <f>VLOOKUP(G660,'identifiants sorties'!$A$2:$E$158,4,FALSE)</f>
        <v xml:space="preserve">Entretien </v>
      </c>
      <c r="K660" s="49"/>
    </row>
    <row r="661" spans="1:11" x14ac:dyDescent="0.25">
      <c r="A661" s="47" t="s">
        <v>607</v>
      </c>
      <c r="B661" s="73" t="str">
        <f>IF(A661&lt;&gt;"",INDEX(BASE!$A$2:$C$1538,MATCH(A661,BASE!$A$2:$A$1538,0),2),"")</f>
        <v>SAC POUBELLES 110L</v>
      </c>
      <c r="C661" s="49">
        <v>2</v>
      </c>
      <c r="D661" s="10">
        <f>VLOOKUP(A661,BASE!$A$4:$F$538,4,FALSE)</f>
        <v>4.99</v>
      </c>
      <c r="E661" s="42">
        <f t="shared" si="10"/>
        <v>9.98</v>
      </c>
      <c r="F661" s="11">
        <v>41705</v>
      </c>
      <c r="G661" s="49" t="s">
        <v>697</v>
      </c>
      <c r="H661" s="49" t="str">
        <f>VLOOKUP(G661,'identifiants sorties'!$A$2:$E$158,2,FALSE)</f>
        <v>Devogelaere</v>
      </c>
      <c r="I661" s="49" t="str">
        <f>VLOOKUP(G661,'identifiants sorties'!$A$2:$E$158,3,FALSE)</f>
        <v>Servgene</v>
      </c>
      <c r="J661" s="49" t="str">
        <f>VLOOKUP(G661,'identifiants sorties'!$A$2:$E$158,4,FALSE)</f>
        <v xml:space="preserve">Entretien </v>
      </c>
      <c r="K661" s="49"/>
    </row>
    <row r="662" spans="1:11" x14ac:dyDescent="0.25">
      <c r="A662" s="47" t="s">
        <v>617</v>
      </c>
      <c r="B662" s="73" t="str">
        <f>IF(A662&lt;&gt;"",INDEX(BASE!$A$2:$C$1538,MATCH(A662,BASE!$A$2:$A$1538,0),2),"")</f>
        <v>SAC POUBELLES 50L</v>
      </c>
      <c r="C662" s="49">
        <v>3</v>
      </c>
      <c r="D662" s="10">
        <f>VLOOKUP(A662,BASE!$A$4:$F$538,4,FALSE)</f>
        <v>2.79</v>
      </c>
      <c r="E662" s="42">
        <f t="shared" si="10"/>
        <v>8.370000000000001</v>
      </c>
      <c r="F662" s="11">
        <v>41705</v>
      </c>
      <c r="G662" s="49" t="s">
        <v>697</v>
      </c>
      <c r="H662" s="49" t="str">
        <f>VLOOKUP(G662,'identifiants sorties'!$A$2:$E$158,2,FALSE)</f>
        <v>Devogelaere</v>
      </c>
      <c r="I662" s="49" t="str">
        <f>VLOOKUP(G662,'identifiants sorties'!$A$2:$E$158,3,FALSE)</f>
        <v>Servgene</v>
      </c>
      <c r="J662" s="49" t="str">
        <f>VLOOKUP(G662,'identifiants sorties'!$A$2:$E$158,4,FALSE)</f>
        <v xml:space="preserve">Entretien </v>
      </c>
      <c r="K662" s="49"/>
    </row>
    <row r="663" spans="1:11" x14ac:dyDescent="0.25">
      <c r="A663" s="47" t="s">
        <v>621</v>
      </c>
      <c r="B663" s="73" t="str">
        <f>IF(A663&lt;&gt;"",INDEX(BASE!$A$2:$C$1538,MATCH(A663,BASE!$A$2:$A$1538,0),2),"")</f>
        <v>SAC POUBELLES 30L</v>
      </c>
      <c r="C663" s="49">
        <v>2</v>
      </c>
      <c r="D663" s="10">
        <f>VLOOKUP(A663,BASE!$A$4:$F$538,4,FALSE)</f>
        <v>2.4900000000000002</v>
      </c>
      <c r="E663" s="42">
        <f t="shared" si="10"/>
        <v>4.9800000000000004</v>
      </c>
      <c r="F663" s="11">
        <v>41705</v>
      </c>
      <c r="G663" s="49" t="s">
        <v>697</v>
      </c>
      <c r="H663" s="49" t="str">
        <f>VLOOKUP(G663,'identifiants sorties'!$A$2:$E$158,2,FALSE)</f>
        <v>Devogelaere</v>
      </c>
      <c r="I663" s="49" t="str">
        <f>VLOOKUP(G663,'identifiants sorties'!$A$2:$E$158,3,FALSE)</f>
        <v>Servgene</v>
      </c>
      <c r="J663" s="49" t="str">
        <f>VLOOKUP(G663,'identifiants sorties'!$A$2:$E$158,4,FALSE)</f>
        <v xml:space="preserve">Entretien </v>
      </c>
      <c r="K663" s="49"/>
    </row>
    <row r="664" spans="1:11" x14ac:dyDescent="0.25">
      <c r="A664" s="47" t="s">
        <v>613</v>
      </c>
      <c r="B664" s="73" t="str">
        <f>IF(A664&lt;&gt;"",INDEX(BASE!$A$2:$C$1538,MATCH(A664,BASE!$A$2:$A$1538,0),2),"")</f>
        <v>SAC POUBELLES 10L</v>
      </c>
      <c r="C664" s="49">
        <v>2</v>
      </c>
      <c r="D664" s="10">
        <f>VLOOKUP(A664,BASE!$A$4:$F$538,4,FALSE)</f>
        <v>2.69</v>
      </c>
      <c r="E664" s="42">
        <f t="shared" si="10"/>
        <v>5.38</v>
      </c>
      <c r="F664" s="11">
        <v>41705</v>
      </c>
      <c r="G664" s="49" t="s">
        <v>697</v>
      </c>
      <c r="H664" s="49" t="str">
        <f>VLOOKUP(G664,'identifiants sorties'!$A$2:$E$158,2,FALSE)</f>
        <v>Devogelaere</v>
      </c>
      <c r="I664" s="49" t="str">
        <f>VLOOKUP(G664,'identifiants sorties'!$A$2:$E$158,3,FALSE)</f>
        <v>Servgene</v>
      </c>
      <c r="J664" s="49" t="str">
        <f>VLOOKUP(G664,'identifiants sorties'!$A$2:$E$158,4,FALSE)</f>
        <v xml:space="preserve">Entretien </v>
      </c>
      <c r="K664" s="49"/>
    </row>
    <row r="665" spans="1:11" x14ac:dyDescent="0.25">
      <c r="A665" s="47">
        <v>3820</v>
      </c>
      <c r="B665" s="73" t="str">
        <f>IF(A665&lt;&gt;"",INDEX(BASE!$A$2:$C$1538,MATCH(A665,BASE!$A$2:$A$1538,0),2),"")</f>
        <v>DOSETTES</v>
      </c>
      <c r="C665" s="49">
        <v>10</v>
      </c>
      <c r="D665" s="10">
        <f>VLOOKUP(A665,BASE!$A$4:$F$538,4,FALSE)</f>
        <v>7.0000000000000007E-2</v>
      </c>
      <c r="E665" s="42">
        <f t="shared" si="10"/>
        <v>0.70000000000000007</v>
      </c>
      <c r="F665" s="11">
        <v>41705</v>
      </c>
      <c r="G665" s="49" t="s">
        <v>324</v>
      </c>
      <c r="H665" s="49" t="str">
        <f>VLOOKUP(G665,'identifiants sorties'!$A$2:$E$158,2,FALSE)</f>
        <v>Chrétien</v>
      </c>
      <c r="I665" s="49" t="str">
        <f>VLOOKUP(G665,'identifiants sorties'!$A$2:$E$158,3,FALSE)</f>
        <v>Servgene</v>
      </c>
      <c r="J665" s="49" t="str">
        <f>VLOOKUP(G665,'identifiants sorties'!$A$2:$E$158,4,FALSE)</f>
        <v xml:space="preserve">Entretien </v>
      </c>
      <c r="K665" s="49"/>
    </row>
    <row r="666" spans="1:11" x14ac:dyDescent="0.25">
      <c r="A666" s="47">
        <v>3902</v>
      </c>
      <c r="B666" s="73" t="str">
        <f>IF(A666&lt;&gt;"",INDEX(BASE!$A$2:$C$1538,MATCH(A666,BASE!$A$2:$A$1538,0),2),"")</f>
        <v>ULTRA NEUF</v>
      </c>
      <c r="C666" s="49">
        <v>1</v>
      </c>
      <c r="D666" s="10">
        <f>VLOOKUP(A666,BASE!$A$4:$F$538,4,FALSE)</f>
        <v>2.79</v>
      </c>
      <c r="E666" s="42">
        <f t="shared" si="10"/>
        <v>2.79</v>
      </c>
      <c r="F666" s="11">
        <v>41705</v>
      </c>
      <c r="G666" s="49" t="s">
        <v>324</v>
      </c>
      <c r="H666" s="49" t="str">
        <f>VLOOKUP(G666,'identifiants sorties'!$A$2:$E$158,2,FALSE)</f>
        <v>Chrétien</v>
      </c>
      <c r="I666" s="49" t="str">
        <f>VLOOKUP(G666,'identifiants sorties'!$A$2:$E$158,3,FALSE)</f>
        <v>Servgene</v>
      </c>
      <c r="J666" s="49" t="str">
        <f>VLOOKUP(G666,'identifiants sorties'!$A$2:$E$158,4,FALSE)</f>
        <v xml:space="preserve">Entretien </v>
      </c>
      <c r="K666" s="49"/>
    </row>
    <row r="667" spans="1:11" x14ac:dyDescent="0.25">
      <c r="A667" s="47">
        <v>4091</v>
      </c>
      <c r="B667" s="73" t="str">
        <f>IF(A667&lt;&gt;"",INDEX(BASE!$A$2:$C$1538,MATCH(A667,BASE!$A$2:$A$1538,0),2),"")</f>
        <v>ULTRA BAC</v>
      </c>
      <c r="C667" s="49">
        <v>1</v>
      </c>
      <c r="D667" s="10">
        <f>VLOOKUP(A667,BASE!$A$4:$F$538,4,FALSE)</f>
        <v>3.71</v>
      </c>
      <c r="E667" s="42">
        <f t="shared" si="10"/>
        <v>3.71</v>
      </c>
      <c r="F667" s="11">
        <v>41705</v>
      </c>
      <c r="G667" s="49" t="s">
        <v>324</v>
      </c>
      <c r="H667" s="49" t="str">
        <f>VLOOKUP(G667,'identifiants sorties'!$A$2:$E$158,2,FALSE)</f>
        <v>Chrétien</v>
      </c>
      <c r="I667" s="49" t="str">
        <f>VLOOKUP(G667,'identifiants sorties'!$A$2:$E$158,3,FALSE)</f>
        <v>Servgene</v>
      </c>
      <c r="J667" s="49" t="str">
        <f>VLOOKUP(G667,'identifiants sorties'!$A$2:$E$158,4,FALSE)</f>
        <v xml:space="preserve">Entretien </v>
      </c>
      <c r="K667" s="49"/>
    </row>
    <row r="668" spans="1:11" x14ac:dyDescent="0.25">
      <c r="A668" s="47">
        <v>50508</v>
      </c>
      <c r="B668" s="73" t="str">
        <f>IF(A668&lt;&gt;"",INDEX(BASE!$A$2:$C$1538,MATCH(A668,BASE!$A$2:$A$1538,0),2),"")</f>
        <v>SAVON AMPHOTENE</v>
      </c>
      <c r="C668" s="49">
        <v>1</v>
      </c>
      <c r="D668" s="10">
        <f>VLOOKUP(A668,BASE!$A$4:$F$538,4,FALSE)</f>
        <v>4.6100000000000003</v>
      </c>
      <c r="E668" s="42">
        <f t="shared" si="10"/>
        <v>4.6100000000000003</v>
      </c>
      <c r="F668" s="11">
        <v>41705</v>
      </c>
      <c r="G668" s="49" t="s">
        <v>324</v>
      </c>
      <c r="H668" s="49" t="str">
        <f>VLOOKUP(G668,'identifiants sorties'!$A$2:$E$158,2,FALSE)</f>
        <v>Chrétien</v>
      </c>
      <c r="I668" s="49" t="str">
        <f>VLOOKUP(G668,'identifiants sorties'!$A$2:$E$158,3,FALSE)</f>
        <v>Servgene</v>
      </c>
      <c r="J668" s="49" t="str">
        <f>VLOOKUP(G668,'identifiants sorties'!$A$2:$E$158,4,FALSE)</f>
        <v xml:space="preserve">Entretien </v>
      </c>
      <c r="K668" s="49"/>
    </row>
    <row r="669" spans="1:11" x14ac:dyDescent="0.25">
      <c r="A669" s="47">
        <v>42500</v>
      </c>
      <c r="B669" s="73" t="str">
        <f>IF(A669&lt;&gt;"",INDEX(BASE!$A$2:$C$1538,MATCH(A669,BASE!$A$2:$A$1538,0),2),"")</f>
        <v>ROULEAU ECO</v>
      </c>
      <c r="C669" s="49">
        <v>4</v>
      </c>
      <c r="D669" s="10">
        <f>VLOOKUP(A669,BASE!$A$4:$F$538,4,FALSE)</f>
        <v>3</v>
      </c>
      <c r="E669" s="42">
        <f t="shared" si="10"/>
        <v>12</v>
      </c>
      <c r="F669" s="11">
        <v>41705</v>
      </c>
      <c r="G669" s="49" t="s">
        <v>324</v>
      </c>
      <c r="H669" s="49" t="str">
        <f>VLOOKUP(G669,'identifiants sorties'!$A$2:$E$158,2,FALSE)</f>
        <v>Chrétien</v>
      </c>
      <c r="I669" s="49" t="str">
        <f>VLOOKUP(G669,'identifiants sorties'!$A$2:$E$158,3,FALSE)</f>
        <v>Servgene</v>
      </c>
      <c r="J669" s="49" t="str">
        <f>VLOOKUP(G669,'identifiants sorties'!$A$2:$E$158,4,FALSE)</f>
        <v xml:space="preserve">Entretien </v>
      </c>
      <c r="K669" s="49"/>
    </row>
    <row r="670" spans="1:11" x14ac:dyDescent="0.25">
      <c r="A670" s="47" t="s">
        <v>607</v>
      </c>
      <c r="B670" s="73" t="str">
        <f>IF(A670&lt;&gt;"",INDEX(BASE!$A$2:$C$1538,MATCH(A670,BASE!$A$2:$A$1538,0),2),"")</f>
        <v>SAC POUBELLES 110L</v>
      </c>
      <c r="C670" s="49">
        <v>2</v>
      </c>
      <c r="D670" s="10">
        <f>VLOOKUP(A670,BASE!$A$4:$F$538,4,FALSE)</f>
        <v>4.99</v>
      </c>
      <c r="E670" s="42">
        <f t="shared" si="10"/>
        <v>9.98</v>
      </c>
      <c r="F670" s="11">
        <v>41705</v>
      </c>
      <c r="G670" s="49" t="s">
        <v>324</v>
      </c>
      <c r="H670" s="49" t="str">
        <f>VLOOKUP(G670,'identifiants sorties'!$A$2:$E$158,2,FALSE)</f>
        <v>Chrétien</v>
      </c>
      <c r="I670" s="49" t="str">
        <f>VLOOKUP(G670,'identifiants sorties'!$A$2:$E$158,3,FALSE)</f>
        <v>Servgene</v>
      </c>
      <c r="J670" s="49" t="str">
        <f>VLOOKUP(G670,'identifiants sorties'!$A$2:$E$158,4,FALSE)</f>
        <v xml:space="preserve">Entretien </v>
      </c>
      <c r="K670" s="49"/>
    </row>
    <row r="671" spans="1:11" x14ac:dyDescent="0.25">
      <c r="A671" s="47" t="s">
        <v>617</v>
      </c>
      <c r="B671" s="73" t="str">
        <f>IF(A671&lt;&gt;"",INDEX(BASE!$A$2:$C$1538,MATCH(A671,BASE!$A$2:$A$1538,0),2),"")</f>
        <v>SAC POUBELLES 50L</v>
      </c>
      <c r="C671" s="49">
        <v>1</v>
      </c>
      <c r="D671" s="10">
        <f>VLOOKUP(A671,BASE!$A$4:$F$538,4,FALSE)</f>
        <v>2.79</v>
      </c>
      <c r="E671" s="42">
        <f t="shared" si="10"/>
        <v>2.79</v>
      </c>
      <c r="F671" s="11">
        <v>41705</v>
      </c>
      <c r="G671" s="49" t="s">
        <v>324</v>
      </c>
      <c r="H671" s="49" t="str">
        <f>VLOOKUP(G671,'identifiants sorties'!$A$2:$E$158,2,FALSE)</f>
        <v>Chrétien</v>
      </c>
      <c r="I671" s="49" t="str">
        <f>VLOOKUP(G671,'identifiants sorties'!$A$2:$E$158,3,FALSE)</f>
        <v>Servgene</v>
      </c>
      <c r="J671" s="49" t="str">
        <f>VLOOKUP(G671,'identifiants sorties'!$A$2:$E$158,4,FALSE)</f>
        <v xml:space="preserve">Entretien </v>
      </c>
      <c r="K671" s="49"/>
    </row>
    <row r="672" spans="1:11" x14ac:dyDescent="0.25">
      <c r="A672" s="47" t="s">
        <v>621</v>
      </c>
      <c r="B672" s="73" t="str">
        <f>IF(A672&lt;&gt;"",INDEX(BASE!$A$2:$C$1538,MATCH(A672,BASE!$A$2:$A$1538,0),2),"")</f>
        <v>SAC POUBELLES 30L</v>
      </c>
      <c r="C672" s="49">
        <v>2</v>
      </c>
      <c r="D672" s="10">
        <f>VLOOKUP(A672,BASE!$A$4:$F$538,4,FALSE)</f>
        <v>2.4900000000000002</v>
      </c>
      <c r="E672" s="42">
        <f t="shared" si="10"/>
        <v>4.9800000000000004</v>
      </c>
      <c r="F672" s="11">
        <v>41705</v>
      </c>
      <c r="G672" s="49" t="s">
        <v>324</v>
      </c>
      <c r="H672" s="49" t="str">
        <f>VLOOKUP(G672,'identifiants sorties'!$A$2:$E$158,2,FALSE)</f>
        <v>Chrétien</v>
      </c>
      <c r="I672" s="49" t="str">
        <f>VLOOKUP(G672,'identifiants sorties'!$A$2:$E$158,3,FALSE)</f>
        <v>Servgene</v>
      </c>
      <c r="J672" s="49" t="str">
        <f>VLOOKUP(G672,'identifiants sorties'!$A$2:$E$158,4,FALSE)</f>
        <v xml:space="preserve">Entretien </v>
      </c>
      <c r="K672" s="49"/>
    </row>
    <row r="673" spans="1:11" x14ac:dyDescent="0.25">
      <c r="A673" s="47" t="s">
        <v>613</v>
      </c>
      <c r="B673" s="73" t="str">
        <f>IF(A673&lt;&gt;"",INDEX(BASE!$A$2:$C$1538,MATCH(A673,BASE!$A$2:$A$1538,0),2),"")</f>
        <v>SAC POUBELLES 10L</v>
      </c>
      <c r="C673" s="49">
        <v>1</v>
      </c>
      <c r="D673" s="10">
        <f>VLOOKUP(A673,BASE!$A$4:$F$538,4,FALSE)</f>
        <v>2.69</v>
      </c>
      <c r="E673" s="42">
        <f t="shared" si="10"/>
        <v>2.69</v>
      </c>
      <c r="F673" s="11">
        <v>41705</v>
      </c>
      <c r="G673" s="49" t="s">
        <v>324</v>
      </c>
      <c r="H673" s="49" t="str">
        <f>VLOOKUP(G673,'identifiants sorties'!$A$2:$E$158,2,FALSE)</f>
        <v>Chrétien</v>
      </c>
      <c r="I673" s="49" t="str">
        <f>VLOOKUP(G673,'identifiants sorties'!$A$2:$E$158,3,FALSE)</f>
        <v>Servgene</v>
      </c>
      <c r="J673" s="49" t="str">
        <f>VLOOKUP(G673,'identifiants sorties'!$A$2:$E$158,4,FALSE)</f>
        <v xml:space="preserve">Entretien </v>
      </c>
      <c r="K673" s="49"/>
    </row>
    <row r="674" spans="1:11" x14ac:dyDescent="0.25">
      <c r="A674" s="47">
        <v>1200250</v>
      </c>
      <c r="B674" s="73" t="str">
        <f>IF(A674&lt;&gt;"",INDEX(BASE!$A$2:$C$1538,MATCH(A674,BASE!$A$2:$A$1538,0),2),"")</f>
        <v>LOT DE 4 CADRES</v>
      </c>
      <c r="C674" s="49">
        <v>1</v>
      </c>
      <c r="D674" s="10">
        <f>VLOOKUP(A674,BASE!$A$4:$F$538,4,FALSE)</f>
        <v>49.56</v>
      </c>
      <c r="E674" s="42">
        <f t="shared" si="10"/>
        <v>49.56</v>
      </c>
      <c r="F674" s="11">
        <v>41705</v>
      </c>
      <c r="G674" s="49" t="s">
        <v>412</v>
      </c>
      <c r="H674" s="49" t="str">
        <f>VLOOKUP(G674,'identifiants sorties'!$A$2:$E$158,2,FALSE)</f>
        <v>Herchuelz</v>
      </c>
      <c r="I674" s="49" t="str">
        <f>VLOOKUP(G674,'identifiants sorties'!$A$2:$E$158,3,FALSE)</f>
        <v>Dirgen</v>
      </c>
      <c r="J674" s="49" t="str">
        <f>VLOOKUP(G674,'identifiants sorties'!$A$2:$E$158,4,FALSE)</f>
        <v>Fonct</v>
      </c>
      <c r="K674" s="49"/>
    </row>
    <row r="675" spans="1:11" x14ac:dyDescent="0.25">
      <c r="A675" s="47">
        <v>1201267</v>
      </c>
      <c r="B675" s="73" t="str">
        <f>IF(A675&lt;&gt;"",INDEX(BASE!$A$2:$C$1538,MATCH(A675,BASE!$A$2:$A$1538,0),2),"")</f>
        <v>PORTE NOMS DE LUXE</v>
      </c>
      <c r="C675" s="49">
        <v>30</v>
      </c>
      <c r="D675" s="10">
        <f>VLOOKUP(A675,BASE!$A$4:$F$538,4,FALSE)</f>
        <v>18</v>
      </c>
      <c r="E675" s="42">
        <f t="shared" si="10"/>
        <v>540</v>
      </c>
      <c r="F675" s="11">
        <v>41705</v>
      </c>
      <c r="G675" s="49" t="s">
        <v>412</v>
      </c>
      <c r="H675" s="49" t="str">
        <f>VLOOKUP(G675,'identifiants sorties'!$A$2:$E$158,2,FALSE)</f>
        <v>Herchuelz</v>
      </c>
      <c r="I675" s="49" t="str">
        <f>VLOOKUP(G675,'identifiants sorties'!$A$2:$E$158,3,FALSE)</f>
        <v>Dirgen</v>
      </c>
      <c r="J675" s="49" t="str">
        <f>VLOOKUP(G675,'identifiants sorties'!$A$2:$E$158,4,FALSE)</f>
        <v>Fonct</v>
      </c>
      <c r="K675" s="49"/>
    </row>
    <row r="676" spans="1:11" x14ac:dyDescent="0.25">
      <c r="A676" s="47">
        <v>1201628</v>
      </c>
      <c r="B676" s="73" t="str">
        <f>IF(A676&lt;&gt;"",INDEX(BASE!$A$2:$C$1538,MATCH(A676,BASE!$A$2:$A$1538,0),2),"")</f>
        <v>PORTE NOMS CHEVALET</v>
      </c>
      <c r="C676" s="49">
        <v>3</v>
      </c>
      <c r="D676" s="10">
        <f>VLOOKUP(A676,BASE!$A$4:$F$538,4,FALSE)</f>
        <v>16.75</v>
      </c>
      <c r="E676" s="42">
        <f t="shared" si="10"/>
        <v>50.25</v>
      </c>
      <c r="F676" s="11">
        <v>41705</v>
      </c>
      <c r="G676" s="49" t="s">
        <v>412</v>
      </c>
      <c r="H676" s="49" t="str">
        <f>VLOOKUP(G676,'identifiants sorties'!$A$2:$E$158,2,FALSE)</f>
        <v>Herchuelz</v>
      </c>
      <c r="I676" s="49" t="str">
        <f>VLOOKUP(G676,'identifiants sorties'!$A$2:$E$158,3,FALSE)</f>
        <v>Dirgen</v>
      </c>
      <c r="J676" s="49" t="str">
        <f>VLOOKUP(G676,'identifiants sorties'!$A$2:$E$158,4,FALSE)</f>
        <v>Fonct</v>
      </c>
      <c r="K676" s="49"/>
    </row>
    <row r="677" spans="1:11" x14ac:dyDescent="0.25">
      <c r="A677" s="47">
        <v>211101</v>
      </c>
      <c r="B677" s="73" t="str">
        <f>IF(A677&lt;&gt;"",INDEX(BASE!$A$2:$C$1538,MATCH(A677,BASE!$A$2:$A$1538,0),2),"")</f>
        <v>PT.100 CHEM.ROCK S BLEU ROY     220GR</v>
      </c>
      <c r="C677" s="49">
        <v>15</v>
      </c>
      <c r="D677" s="10">
        <f>VLOOKUP(A677,BASE!$A$4:$F$538,4,FALSE)</f>
        <v>8.8999999999999996E-2</v>
      </c>
      <c r="E677" s="42">
        <f t="shared" si="10"/>
        <v>1.335</v>
      </c>
      <c r="F677" s="11">
        <v>41709</v>
      </c>
      <c r="G677" s="49" t="s">
        <v>691</v>
      </c>
      <c r="H677" s="49" t="str">
        <f>VLOOKUP(G677,'identifiants sorties'!$A$2:$E$158,2,FALSE)</f>
        <v>Ledrue</v>
      </c>
      <c r="I677" s="49" t="str">
        <f>VLOOKUP(G677,'identifiants sorties'!$A$2:$E$158,3,FALSE)</f>
        <v>Rech-DF</v>
      </c>
      <c r="J677" s="49" t="str">
        <f>VLOOKUP(G677,'identifiants sorties'!$A$2:$E$158,4,FALSE)</f>
        <v>Valorisation</v>
      </c>
      <c r="K677" s="49"/>
    </row>
    <row r="678" spans="1:11" x14ac:dyDescent="0.25">
      <c r="A678" s="47">
        <v>200253</v>
      </c>
      <c r="B678" s="73" t="str">
        <f>IF(A678&lt;&gt;"",INDEX(BASE!$A$2:$C$1538,MATCH(A678,BASE!$A$2:$A$1538,0),2),"")</f>
        <v>BTE 100 POCH.PLAST.PERF.LISSE    9/100è A4 11 TROUS</v>
      </c>
      <c r="C678" s="49">
        <v>100</v>
      </c>
      <c r="D678" s="10">
        <f>VLOOKUP(A678,BASE!$A$4:$F$538,4,FALSE)</f>
        <v>5.2999999999999999E-2</v>
      </c>
      <c r="E678" s="42">
        <f t="shared" si="10"/>
        <v>5.3</v>
      </c>
      <c r="F678" s="11">
        <v>41709</v>
      </c>
      <c r="G678" s="49" t="s">
        <v>691</v>
      </c>
      <c r="H678" s="49" t="str">
        <f>VLOOKUP(G678,'identifiants sorties'!$A$2:$E$158,2,FALSE)</f>
        <v>Ledrue</v>
      </c>
      <c r="I678" s="49" t="str">
        <f>VLOOKUP(G678,'identifiants sorties'!$A$2:$E$158,3,FALSE)</f>
        <v>Rech-DF</v>
      </c>
      <c r="J678" s="49" t="str">
        <f>VLOOKUP(G678,'identifiants sorties'!$A$2:$E$158,4,FALSE)</f>
        <v>Valorisation</v>
      </c>
      <c r="K678" s="49"/>
    </row>
    <row r="679" spans="1:11" x14ac:dyDescent="0.25">
      <c r="A679" s="47">
        <v>211128</v>
      </c>
      <c r="B679" s="73" t="str">
        <f>IF(A679&lt;&gt;"",INDEX(BASE!$A$2:$C$1538,MATCH(A679,BASE!$A$2:$A$1538,0),2),"")</f>
        <v>PQT 100 S/CHEM.ROCK S ROSE VIF 80G</v>
      </c>
      <c r="C679" s="49">
        <v>50</v>
      </c>
      <c r="D679" s="10">
        <f>VLOOKUP(A679,BASE!$A$4:$F$538,4,FALSE)</f>
        <v>4.0500000000000001E-2</v>
      </c>
      <c r="E679" s="42">
        <f t="shared" si="10"/>
        <v>2.0249999999999999</v>
      </c>
      <c r="F679" s="11">
        <v>41709</v>
      </c>
      <c r="G679" s="49" t="s">
        <v>691</v>
      </c>
      <c r="H679" s="49" t="str">
        <f>VLOOKUP(G679,'identifiants sorties'!$A$2:$E$158,2,FALSE)</f>
        <v>Ledrue</v>
      </c>
      <c r="I679" s="49" t="str">
        <f>VLOOKUP(G679,'identifiants sorties'!$A$2:$E$158,3,FALSE)</f>
        <v>Rech-DF</v>
      </c>
      <c r="J679" s="49" t="str">
        <f>VLOOKUP(G679,'identifiants sorties'!$A$2:$E$158,4,FALSE)</f>
        <v>Valorisation</v>
      </c>
      <c r="K679" s="49"/>
    </row>
    <row r="680" spans="1:11" x14ac:dyDescent="0.25">
      <c r="A680" s="47">
        <v>111101</v>
      </c>
      <c r="B680" s="73" t="str">
        <f>IF(A680&lt;&gt;"",INDEX(BASE!$A$2:$C$1538,MATCH(A680,BASE!$A$2:$A$1538,0),2),"")</f>
        <v>BIC CRISTAL P.M. BLEU</v>
      </c>
      <c r="C680" s="49">
        <v>1</v>
      </c>
      <c r="D680" s="10">
        <f>VLOOKUP(A680,BASE!$A$4:$F$538,4,FALSE)</f>
        <v>0.15</v>
      </c>
      <c r="E680" s="42">
        <f t="shared" si="10"/>
        <v>0.15</v>
      </c>
      <c r="F680" s="11">
        <v>41709</v>
      </c>
      <c r="G680" s="49" t="s">
        <v>691</v>
      </c>
      <c r="H680" s="49" t="str">
        <f>VLOOKUP(G680,'identifiants sorties'!$A$2:$E$158,2,FALSE)</f>
        <v>Ledrue</v>
      </c>
      <c r="I680" s="49" t="str">
        <f>VLOOKUP(G680,'identifiants sorties'!$A$2:$E$158,3,FALSE)</f>
        <v>Rech-DF</v>
      </c>
      <c r="J680" s="49" t="str">
        <f>VLOOKUP(G680,'identifiants sorties'!$A$2:$E$158,4,FALSE)</f>
        <v>Valorisation</v>
      </c>
      <c r="K680" s="49"/>
    </row>
    <row r="681" spans="1:11" x14ac:dyDescent="0.25">
      <c r="A681" s="47">
        <v>111102</v>
      </c>
      <c r="B681" s="73" t="str">
        <f>IF(A681&lt;&gt;"",INDEX(BASE!$A$2:$C$1538,MATCH(A681,BASE!$A$2:$A$1538,0),2),"")</f>
        <v>BIC CRISTAL P.M. NOIR</v>
      </c>
      <c r="C681" s="49">
        <v>1</v>
      </c>
      <c r="D681" s="10">
        <f>VLOOKUP(A681,BASE!$A$4:$F$538,4,FALSE)</f>
        <v>0.15</v>
      </c>
      <c r="E681" s="42">
        <f t="shared" si="10"/>
        <v>0.15</v>
      </c>
      <c r="F681" s="11">
        <v>41709</v>
      </c>
      <c r="G681" s="49" t="s">
        <v>691</v>
      </c>
      <c r="H681" s="49" t="str">
        <f>VLOOKUP(G681,'identifiants sorties'!$A$2:$E$158,2,FALSE)</f>
        <v>Ledrue</v>
      </c>
      <c r="I681" s="49" t="str">
        <f>VLOOKUP(G681,'identifiants sorties'!$A$2:$E$158,3,FALSE)</f>
        <v>Rech-DF</v>
      </c>
      <c r="J681" s="49" t="str">
        <f>VLOOKUP(G681,'identifiants sorties'!$A$2:$E$158,4,FALSE)</f>
        <v>Valorisation</v>
      </c>
      <c r="K681" s="49"/>
    </row>
    <row r="682" spans="1:11" x14ac:dyDescent="0.25">
      <c r="A682" s="47">
        <v>111103</v>
      </c>
      <c r="B682" s="73" t="str">
        <f>IF(A682&lt;&gt;"",INDEX(BASE!$A$2:$C$1538,MATCH(A682,BASE!$A$2:$A$1538,0),2),"")</f>
        <v>BIC CRISTAL P.M. ROUGE</v>
      </c>
      <c r="C682" s="49">
        <v>1</v>
      </c>
      <c r="D682" s="10">
        <f>VLOOKUP(A682,BASE!$A$4:$F$538,4,FALSE)</f>
        <v>0.15</v>
      </c>
      <c r="E682" s="42">
        <f t="shared" si="10"/>
        <v>0.15</v>
      </c>
      <c r="F682" s="11">
        <v>41709</v>
      </c>
      <c r="G682" s="49" t="s">
        <v>691</v>
      </c>
      <c r="H682" s="49" t="str">
        <f>VLOOKUP(G682,'identifiants sorties'!$A$2:$E$158,2,FALSE)</f>
        <v>Ledrue</v>
      </c>
      <c r="I682" s="49" t="str">
        <f>VLOOKUP(G682,'identifiants sorties'!$A$2:$E$158,3,FALSE)</f>
        <v>Rech-DF</v>
      </c>
      <c r="J682" s="49" t="str">
        <f>VLOOKUP(G682,'identifiants sorties'!$A$2:$E$158,4,FALSE)</f>
        <v>Valorisation</v>
      </c>
      <c r="K682" s="49"/>
    </row>
    <row r="683" spans="1:11" x14ac:dyDescent="0.25">
      <c r="A683" s="47">
        <v>111504</v>
      </c>
      <c r="B683" s="73" t="str">
        <f>IF(A683&lt;&gt;"",INDEX(BASE!$A$2:$C$1538,MATCH(A683,BASE!$A$2:$A$1538,0),2),"")</f>
        <v>BIC M10 RETRACTABLE P.M. VERT</v>
      </c>
      <c r="C683" s="49">
        <v>1</v>
      </c>
      <c r="D683" s="10">
        <f>VLOOKUP(A683,BASE!$A$4:$F$538,4,FALSE)</f>
        <v>0.41</v>
      </c>
      <c r="E683" s="42">
        <f t="shared" si="10"/>
        <v>0.41</v>
      </c>
      <c r="F683" s="11">
        <v>41709</v>
      </c>
      <c r="G683" s="49" t="s">
        <v>691</v>
      </c>
      <c r="H683" s="49" t="str">
        <f>VLOOKUP(G683,'identifiants sorties'!$A$2:$E$158,2,FALSE)</f>
        <v>Ledrue</v>
      </c>
      <c r="I683" s="49" t="str">
        <f>VLOOKUP(G683,'identifiants sorties'!$A$2:$E$158,3,FALSE)</f>
        <v>Rech-DF</v>
      </c>
      <c r="J683" s="49" t="str">
        <f>VLOOKUP(G683,'identifiants sorties'!$A$2:$E$158,4,FALSE)</f>
        <v>Valorisation</v>
      </c>
      <c r="K683" s="49"/>
    </row>
    <row r="684" spans="1:11" x14ac:dyDescent="0.25">
      <c r="A684" s="47">
        <v>311712</v>
      </c>
      <c r="B684" s="73" t="str">
        <f>IF(A684&lt;&gt;"",INDEX(BASE!$A$2:$C$1538,MATCH(A684,BASE!$A$2:$A$1538,0),2),"")</f>
        <v>CARNET SPIRALE 9x14 5x5 74.451   100P</v>
      </c>
      <c r="C684" s="49">
        <v>1</v>
      </c>
      <c r="D684" s="10">
        <f>VLOOKUP(A684,BASE!$A$4:$F$538,4,FALSE)</f>
        <v>0.45</v>
      </c>
      <c r="E684" s="42">
        <f t="shared" si="10"/>
        <v>0.45</v>
      </c>
      <c r="F684" s="11">
        <v>41709</v>
      </c>
      <c r="G684" s="49" t="s">
        <v>691</v>
      </c>
      <c r="H684" s="49" t="str">
        <f>VLOOKUP(G684,'identifiants sorties'!$A$2:$E$158,2,FALSE)</f>
        <v>Ledrue</v>
      </c>
      <c r="I684" s="49" t="str">
        <f>VLOOKUP(G684,'identifiants sorties'!$A$2:$E$158,3,FALSE)</f>
        <v>Rech-DF</v>
      </c>
      <c r="J684" s="49" t="str">
        <f>VLOOKUP(G684,'identifiants sorties'!$A$2:$E$158,4,FALSE)</f>
        <v>Valorisation</v>
      </c>
      <c r="K684" s="49"/>
    </row>
    <row r="685" spans="1:11" x14ac:dyDescent="0.25">
      <c r="A685" s="47">
        <v>307201</v>
      </c>
      <c r="B685" s="73" t="str">
        <f>IF(A685&lt;&gt;"",INDEX(BASE!$A$2:$C$1538,MATCH(A685,BASE!$A$2:$A$1538,0),2),"")</f>
        <v>BLOC NOTE 14,8 X 21 CM</v>
      </c>
      <c r="C685" s="49">
        <v>1</v>
      </c>
      <c r="D685" s="10">
        <f>VLOOKUP(A685,BASE!$A$4:$F$538,4,FALSE)</f>
        <v>0.6</v>
      </c>
      <c r="E685" s="42">
        <f t="shared" si="10"/>
        <v>0.6</v>
      </c>
      <c r="F685" s="11">
        <v>41709</v>
      </c>
      <c r="G685" s="49" t="s">
        <v>691</v>
      </c>
      <c r="H685" s="49" t="str">
        <f>VLOOKUP(G685,'identifiants sorties'!$A$2:$E$158,2,FALSE)</f>
        <v>Ledrue</v>
      </c>
      <c r="I685" s="49" t="str">
        <f>VLOOKUP(G685,'identifiants sorties'!$A$2:$E$158,3,FALSE)</f>
        <v>Rech-DF</v>
      </c>
      <c r="J685" s="49" t="str">
        <f>VLOOKUP(G685,'identifiants sorties'!$A$2:$E$158,4,FALSE)</f>
        <v>Valorisation</v>
      </c>
      <c r="K685" s="49"/>
    </row>
    <row r="686" spans="1:11" x14ac:dyDescent="0.25">
      <c r="A686" s="47">
        <v>101120</v>
      </c>
      <c r="B686" s="73" t="str">
        <f>IF(A686&lt;&gt;"",INDEX(BASE!$A$2:$C$1538,MATCH(A686,BASE!$A$2:$A$1538,0),2),"")</f>
        <v>PINCE AGRAFEUSE RAPID</v>
      </c>
      <c r="C686" s="49">
        <v>1</v>
      </c>
      <c r="D686" s="10">
        <f>VLOOKUP(A686,BASE!$A$4:$F$538,4,FALSE)</f>
        <v>10.75</v>
      </c>
      <c r="E686" s="42">
        <f t="shared" si="10"/>
        <v>10.75</v>
      </c>
      <c r="F686" s="11">
        <v>41709</v>
      </c>
      <c r="G686" s="49" t="s">
        <v>469</v>
      </c>
      <c r="H686" s="49" t="str">
        <f>VLOOKUP(G686,'identifiants sorties'!$A$2:$E$158,2,FALSE)</f>
        <v>Pinto</v>
      </c>
      <c r="I686" s="49" t="str">
        <f>VLOOKUP(G686,'identifiants sorties'!$A$2:$E$158,3,FALSE)</f>
        <v>Servgene</v>
      </c>
      <c r="J686" s="49" t="str">
        <f>VLOOKUP(G686,'identifiants sorties'!$A$2:$E$158,4,FALSE)</f>
        <v>Servfin</v>
      </c>
      <c r="K686" s="49"/>
    </row>
    <row r="687" spans="1:11" x14ac:dyDescent="0.25">
      <c r="A687" s="47">
        <v>100026</v>
      </c>
      <c r="B687" s="73" t="str">
        <f>IF(A687&lt;&gt;"",INDEX(BASE!$A$2:$C$1538,MATCH(A687,BASE!$A$2:$A$1538,0),2),"")</f>
        <v>AGRAFES SP19 1/4 5000        BOSTITCH</v>
      </c>
      <c r="C687" s="49">
        <v>1</v>
      </c>
      <c r="D687" s="10">
        <f>VLOOKUP(A687,BASE!$A$4:$F$538,4,FALSE)</f>
        <v>1.48</v>
      </c>
      <c r="E687" s="42">
        <f t="shared" si="10"/>
        <v>1.48</v>
      </c>
      <c r="F687" s="11">
        <v>41709</v>
      </c>
      <c r="G687" s="49" t="s">
        <v>469</v>
      </c>
      <c r="H687" s="49" t="str">
        <f>VLOOKUP(G687,'identifiants sorties'!$A$2:$E$158,2,FALSE)</f>
        <v>Pinto</v>
      </c>
      <c r="I687" s="49" t="str">
        <f>VLOOKUP(G687,'identifiants sorties'!$A$2:$E$158,3,FALSE)</f>
        <v>Servgene</v>
      </c>
      <c r="J687" s="49" t="str">
        <f>VLOOKUP(G687,'identifiants sorties'!$A$2:$E$158,4,FALSE)</f>
        <v>Servfin</v>
      </c>
      <c r="K687" s="49"/>
    </row>
    <row r="688" spans="1:11" x14ac:dyDescent="0.25">
      <c r="A688" s="47">
        <v>200253</v>
      </c>
      <c r="B688" s="73" t="str">
        <f>IF(A688&lt;&gt;"",INDEX(BASE!$A$2:$C$1538,MATCH(A688,BASE!$A$2:$A$1538,0),2),"")</f>
        <v>BTE 100 POCH.PLAST.PERF.LISSE    9/100è A4 11 TROUS</v>
      </c>
      <c r="C688" s="49">
        <v>100</v>
      </c>
      <c r="D688" s="10">
        <f>VLOOKUP(A688,BASE!$A$4:$F$538,4,FALSE)</f>
        <v>5.2999999999999999E-2</v>
      </c>
      <c r="E688" s="42">
        <f t="shared" si="10"/>
        <v>5.3</v>
      </c>
      <c r="F688" s="11">
        <v>41709</v>
      </c>
      <c r="G688" s="49" t="s">
        <v>240</v>
      </c>
      <c r="H688" s="49" t="str">
        <f>VLOOKUP(G688,'identifiants sorties'!$A$2:$E$158,2,FALSE)</f>
        <v>Bounvilay</v>
      </c>
      <c r="I688" s="49" t="str">
        <f>VLOOKUP(G688,'identifiants sorties'!$A$2:$E$158,3,FALSE)</f>
        <v>Deptecl</v>
      </c>
      <c r="J688" s="49" t="str">
        <f>VLOOKUP(G688,'identifiants sorties'!$A$2:$E$158,4,FALSE)</f>
        <v>EEA</v>
      </c>
      <c r="K688" s="49"/>
    </row>
    <row r="689" spans="1:11" x14ac:dyDescent="0.25">
      <c r="A689" s="47">
        <v>100611</v>
      </c>
      <c r="B689" s="73" t="str">
        <f>IF(A689&lt;&gt;"",INDEX(BASE!$A$2:$C$1538,MATCH(A689,BASE!$A$2:$A$1538,0),2),"")</f>
        <v>GOMME MARS PLASTIC COMBI         STAEDTLER</v>
      </c>
      <c r="C689" s="49">
        <v>2</v>
      </c>
      <c r="D689" s="10">
        <f>VLOOKUP(A689,BASE!$A$4:$F$538,4,FALSE)</f>
        <v>0.95</v>
      </c>
      <c r="E689" s="42">
        <f t="shared" si="10"/>
        <v>1.9</v>
      </c>
      <c r="F689" s="11">
        <v>41709</v>
      </c>
      <c r="G689" s="49" t="s">
        <v>240</v>
      </c>
      <c r="H689" s="49" t="str">
        <f>VLOOKUP(G689,'identifiants sorties'!$A$2:$E$158,2,FALSE)</f>
        <v>Bounvilay</v>
      </c>
      <c r="I689" s="49" t="str">
        <f>VLOOKUP(G689,'identifiants sorties'!$A$2:$E$158,3,FALSE)</f>
        <v>Deptecl</v>
      </c>
      <c r="J689" s="49" t="str">
        <f>VLOOKUP(G689,'identifiants sorties'!$A$2:$E$158,4,FALSE)</f>
        <v>EEA</v>
      </c>
      <c r="K689" s="49"/>
    </row>
    <row r="690" spans="1:11" x14ac:dyDescent="0.25">
      <c r="A690" s="47">
        <v>537201</v>
      </c>
      <c r="B690" s="73" t="str">
        <f>IF(A690&lt;&gt;"",INDEX(BASE!$A$2:$C$1538,MATCH(A690,BASE!$A$2:$A$1538,0),2),"")</f>
        <v>CALCUL, SHARP</v>
      </c>
      <c r="C690" s="49">
        <v>1</v>
      </c>
      <c r="D690" s="10">
        <f>VLOOKUP(A690,BASE!$A$4:$F$538,4,FALSE)</f>
        <v>9.8800000000000008</v>
      </c>
      <c r="E690" s="42">
        <f t="shared" si="10"/>
        <v>9.8800000000000008</v>
      </c>
      <c r="F690" s="11">
        <v>41709</v>
      </c>
      <c r="G690" s="49" t="s">
        <v>240</v>
      </c>
      <c r="H690" s="49" t="str">
        <f>VLOOKUP(G690,'identifiants sorties'!$A$2:$E$158,2,FALSE)</f>
        <v>Bounvilay</v>
      </c>
      <c r="I690" s="49" t="str">
        <f>VLOOKUP(G690,'identifiants sorties'!$A$2:$E$158,3,FALSE)</f>
        <v>Deptecl</v>
      </c>
      <c r="J690" s="49" t="str">
        <f>VLOOKUP(G690,'identifiants sorties'!$A$2:$E$158,4,FALSE)</f>
        <v>EEA</v>
      </c>
      <c r="K690" s="49"/>
    </row>
    <row r="691" spans="1:11" x14ac:dyDescent="0.25">
      <c r="A691" s="47">
        <v>111101</v>
      </c>
      <c r="B691" s="73" t="str">
        <f>IF(A691&lt;&gt;"",INDEX(BASE!$A$2:$C$1538,MATCH(A691,BASE!$A$2:$A$1538,0),2),"")</f>
        <v>BIC CRISTAL P.M. BLEU</v>
      </c>
      <c r="C691" s="49">
        <v>5</v>
      </c>
      <c r="D691" s="10">
        <f>VLOOKUP(A691,BASE!$A$4:$F$538,4,FALSE)</f>
        <v>0.15</v>
      </c>
      <c r="E691" s="42">
        <f t="shared" si="10"/>
        <v>0.75</v>
      </c>
      <c r="F691" s="11">
        <v>41709</v>
      </c>
      <c r="G691" s="49" t="s">
        <v>240</v>
      </c>
      <c r="H691" s="49" t="str">
        <f>VLOOKUP(G691,'identifiants sorties'!$A$2:$E$158,2,FALSE)</f>
        <v>Bounvilay</v>
      </c>
      <c r="I691" s="49" t="str">
        <f>VLOOKUP(G691,'identifiants sorties'!$A$2:$E$158,3,FALSE)</f>
        <v>Deptecl</v>
      </c>
      <c r="J691" s="49" t="str">
        <f>VLOOKUP(G691,'identifiants sorties'!$A$2:$E$158,4,FALSE)</f>
        <v>EEA</v>
      </c>
      <c r="K691" s="49"/>
    </row>
    <row r="692" spans="1:11" x14ac:dyDescent="0.25">
      <c r="A692" s="47">
        <v>111103</v>
      </c>
      <c r="B692" s="73" t="str">
        <f>IF(A692&lt;&gt;"",INDEX(BASE!$A$2:$C$1538,MATCH(A692,BASE!$A$2:$A$1538,0),2),"")</f>
        <v>BIC CRISTAL P.M. ROUGE</v>
      </c>
      <c r="C692" s="49">
        <v>5</v>
      </c>
      <c r="D692" s="10">
        <f>VLOOKUP(A692,BASE!$A$4:$F$538,4,FALSE)</f>
        <v>0.15</v>
      </c>
      <c r="E692" s="42">
        <f t="shared" si="10"/>
        <v>0.75</v>
      </c>
      <c r="F692" s="11">
        <v>41709</v>
      </c>
      <c r="G692" s="49" t="s">
        <v>240</v>
      </c>
      <c r="H692" s="49" t="str">
        <f>VLOOKUP(G692,'identifiants sorties'!$A$2:$E$158,2,FALSE)</f>
        <v>Bounvilay</v>
      </c>
      <c r="I692" s="49" t="str">
        <f>VLOOKUP(G692,'identifiants sorties'!$A$2:$E$158,3,FALSE)</f>
        <v>Deptecl</v>
      </c>
      <c r="J692" s="49" t="str">
        <f>VLOOKUP(G692,'identifiants sorties'!$A$2:$E$158,4,FALSE)</f>
        <v>EEA</v>
      </c>
      <c r="K692" s="49"/>
    </row>
    <row r="693" spans="1:11" x14ac:dyDescent="0.25">
      <c r="A693" s="47">
        <v>111102</v>
      </c>
      <c r="B693" s="73" t="str">
        <f>IF(A693&lt;&gt;"",INDEX(BASE!$A$2:$C$1538,MATCH(A693,BASE!$A$2:$A$1538,0),2),"")</f>
        <v>BIC CRISTAL P.M. NOIR</v>
      </c>
      <c r="C693" s="49">
        <v>5</v>
      </c>
      <c r="D693" s="10">
        <f>VLOOKUP(A693,BASE!$A$4:$F$538,4,FALSE)</f>
        <v>0.15</v>
      </c>
      <c r="E693" s="42">
        <f t="shared" si="10"/>
        <v>0.75</v>
      </c>
      <c r="F693" s="11">
        <v>41709</v>
      </c>
      <c r="G693" s="49" t="s">
        <v>240</v>
      </c>
      <c r="H693" s="49" t="str">
        <f>VLOOKUP(G693,'identifiants sorties'!$A$2:$E$158,2,FALSE)</f>
        <v>Bounvilay</v>
      </c>
      <c r="I693" s="49" t="str">
        <f>VLOOKUP(G693,'identifiants sorties'!$A$2:$E$158,3,FALSE)</f>
        <v>Deptecl</v>
      </c>
      <c r="J693" s="49" t="str">
        <f>VLOOKUP(G693,'identifiants sorties'!$A$2:$E$158,4,FALSE)</f>
        <v>EEA</v>
      </c>
      <c r="K693" s="49"/>
    </row>
    <row r="694" spans="1:11" x14ac:dyDescent="0.25">
      <c r="A694" s="47">
        <v>111504</v>
      </c>
      <c r="B694" s="73" t="str">
        <f>IF(A694&lt;&gt;"",INDEX(BASE!$A$2:$C$1538,MATCH(A694,BASE!$A$2:$A$1538,0),2),"")</f>
        <v>BIC M10 RETRACTABLE P.M. VERT</v>
      </c>
      <c r="C694" s="49">
        <v>5</v>
      </c>
      <c r="D694" s="10">
        <f>VLOOKUP(A694,BASE!$A$4:$F$538,4,FALSE)</f>
        <v>0.41</v>
      </c>
      <c r="E694" s="42">
        <f t="shared" ref="E694:E718" si="11">IF(C694="","",C694*D694)</f>
        <v>2.0499999999999998</v>
      </c>
      <c r="F694" s="11">
        <v>41709</v>
      </c>
      <c r="G694" s="49" t="s">
        <v>240</v>
      </c>
      <c r="H694" s="49" t="str">
        <f>VLOOKUP(G694,'identifiants sorties'!$A$2:$E$158,2,FALSE)</f>
        <v>Bounvilay</v>
      </c>
      <c r="I694" s="49" t="str">
        <f>VLOOKUP(G694,'identifiants sorties'!$A$2:$E$158,3,FALSE)</f>
        <v>Deptecl</v>
      </c>
      <c r="J694" s="49" t="str">
        <f>VLOOKUP(G694,'identifiants sorties'!$A$2:$E$158,4,FALSE)</f>
        <v>EEA</v>
      </c>
      <c r="K694" s="49"/>
    </row>
    <row r="695" spans="1:11" x14ac:dyDescent="0.25">
      <c r="A695" s="47">
        <v>110106</v>
      </c>
      <c r="B695" s="73" t="str">
        <f>IF(A695&lt;&gt;"",INDEX(BASE!$A$2:$C$1538,MATCH(A695,BASE!$A$2:$A$1538,0),2),"")</f>
        <v>BTE 12 PORTE-MINES 0.7mm BIC     MATIC TRANSL. COL. ASS.</v>
      </c>
      <c r="C695" s="49">
        <v>12</v>
      </c>
      <c r="D695" s="10">
        <f>VLOOKUP(A695,BASE!$A$4:$F$538,4,FALSE)</f>
        <v>0.32900000000000001</v>
      </c>
      <c r="E695" s="42">
        <f t="shared" si="11"/>
        <v>3.9480000000000004</v>
      </c>
      <c r="F695" s="11">
        <v>41709</v>
      </c>
      <c r="G695" s="49" t="s">
        <v>240</v>
      </c>
      <c r="H695" s="49" t="str">
        <f>VLOOKUP(G695,'identifiants sorties'!$A$2:$E$158,2,FALSE)</f>
        <v>Bounvilay</v>
      </c>
      <c r="I695" s="49" t="str">
        <f>VLOOKUP(G695,'identifiants sorties'!$A$2:$E$158,3,FALSE)</f>
        <v>Deptecl</v>
      </c>
      <c r="J695" s="49" t="str">
        <f>VLOOKUP(G695,'identifiants sorties'!$A$2:$E$158,4,FALSE)</f>
        <v>EEA</v>
      </c>
      <c r="K695" s="49"/>
    </row>
    <row r="696" spans="1:11" x14ac:dyDescent="0.25">
      <c r="A696" s="47">
        <v>101729</v>
      </c>
      <c r="B696" s="73" t="str">
        <f>IF(A696&lt;&gt;"",INDEX(BASE!$A$2:$C$1538,MATCH(A696,BASE!$A$2:$A$1538,0),2),"")</f>
        <v>AGRAFES TOT</v>
      </c>
      <c r="C696" s="49">
        <v>2</v>
      </c>
      <c r="D696" s="10">
        <f>VLOOKUP(A696,BASE!$A$4:$F$538,4,FALSE)</f>
        <v>0.59</v>
      </c>
      <c r="E696" s="42">
        <f t="shared" si="11"/>
        <v>1.18</v>
      </c>
      <c r="F696" s="11">
        <v>41709</v>
      </c>
      <c r="G696" s="49" t="s">
        <v>240</v>
      </c>
      <c r="H696" s="49" t="str">
        <f>VLOOKUP(G696,'identifiants sorties'!$A$2:$E$158,2,FALSE)</f>
        <v>Bounvilay</v>
      </c>
      <c r="I696" s="49" t="str">
        <f>VLOOKUP(G696,'identifiants sorties'!$A$2:$E$158,3,FALSE)</f>
        <v>Deptecl</v>
      </c>
      <c r="J696" s="49" t="str">
        <f>VLOOKUP(G696,'identifiants sorties'!$A$2:$E$158,4,FALSE)</f>
        <v>EEA</v>
      </c>
      <c r="K696" s="49"/>
    </row>
    <row r="697" spans="1:11" x14ac:dyDescent="0.25">
      <c r="A697" s="47">
        <v>311533</v>
      </c>
      <c r="B697" s="73" t="str">
        <f>IF(A697&lt;&gt;"",INDEX(BASE!$A$2:$C$1538,MATCH(A697,BASE!$A$2:$A$1538,0),2),"")</f>
        <v>CAHIER SPIRALE210x297 180P 5x5   R.64.405</v>
      </c>
      <c r="C697" s="49">
        <v>1</v>
      </c>
      <c r="D697" s="10">
        <f>VLOOKUP(A697,BASE!$A$4:$F$538,4,FALSE)</f>
        <v>1.48</v>
      </c>
      <c r="E697" s="42">
        <f t="shared" si="11"/>
        <v>1.48</v>
      </c>
      <c r="F697" s="11">
        <v>41709</v>
      </c>
      <c r="G697" s="49" t="s">
        <v>240</v>
      </c>
      <c r="H697" s="49" t="str">
        <f>VLOOKUP(G697,'identifiants sorties'!$A$2:$E$158,2,FALSE)</f>
        <v>Bounvilay</v>
      </c>
      <c r="I697" s="49" t="str">
        <f>VLOOKUP(G697,'identifiants sorties'!$A$2:$E$158,3,FALSE)</f>
        <v>Deptecl</v>
      </c>
      <c r="J697" s="49" t="str">
        <f>VLOOKUP(G697,'identifiants sorties'!$A$2:$E$158,4,FALSE)</f>
        <v>EEA</v>
      </c>
      <c r="K697" s="49"/>
    </row>
    <row r="698" spans="1:11" x14ac:dyDescent="0.25">
      <c r="A698" s="47">
        <v>311521</v>
      </c>
      <c r="B698" s="73" t="str">
        <f>IF(A698&lt;&gt;"",INDEX(BASE!$A$2:$C$1538,MATCH(A698,BASE!$A$2:$A$1538,0),2),"")</f>
        <v>CAHIER SPIRALE 17x22 100P 5x5    R. 62.402</v>
      </c>
      <c r="C698" s="49">
        <v>1</v>
      </c>
      <c r="D698" s="10">
        <f>VLOOKUP(A698,BASE!$A$4:$F$538,4,FALSE)</f>
        <v>0.65</v>
      </c>
      <c r="E698" s="42">
        <f t="shared" si="11"/>
        <v>0.65</v>
      </c>
      <c r="F698" s="11">
        <v>41709</v>
      </c>
      <c r="G698" s="49" t="s">
        <v>240</v>
      </c>
      <c r="H698" s="49" t="str">
        <f>VLOOKUP(G698,'identifiants sorties'!$A$2:$E$158,2,FALSE)</f>
        <v>Bounvilay</v>
      </c>
      <c r="I698" s="49" t="str">
        <f>VLOOKUP(G698,'identifiants sorties'!$A$2:$E$158,3,FALSE)</f>
        <v>Deptecl</v>
      </c>
      <c r="J698" s="49" t="str">
        <f>VLOOKUP(G698,'identifiants sorties'!$A$2:$E$158,4,FALSE)</f>
        <v>EEA</v>
      </c>
      <c r="K698" s="49"/>
    </row>
    <row r="699" spans="1:11" x14ac:dyDescent="0.25">
      <c r="A699" s="47">
        <v>311523</v>
      </c>
      <c r="B699" s="73" t="str">
        <f>IF(A699&lt;&gt;"",INDEX(BASE!$A$2:$C$1538,MATCH(A699,BASE!$A$2:$A$1538,0),2),"")</f>
        <v>CAHIER SPIRALE 17x22 180P 5x5    REF.404</v>
      </c>
      <c r="C699" s="49">
        <v>1</v>
      </c>
      <c r="D699" s="10">
        <f>VLOOKUP(A699,BASE!$A$4:$F$538,4,FALSE)</f>
        <v>1.05</v>
      </c>
      <c r="E699" s="42">
        <f t="shared" si="11"/>
        <v>1.05</v>
      </c>
      <c r="F699" s="11">
        <v>41709</v>
      </c>
      <c r="G699" s="49" t="s">
        <v>240</v>
      </c>
      <c r="H699" s="49" t="str">
        <f>VLOOKUP(G699,'identifiants sorties'!$A$2:$E$158,2,FALSE)</f>
        <v>Bounvilay</v>
      </c>
      <c r="I699" s="49" t="str">
        <f>VLOOKUP(G699,'identifiants sorties'!$A$2:$E$158,3,FALSE)</f>
        <v>Deptecl</v>
      </c>
      <c r="J699" s="49" t="str">
        <f>VLOOKUP(G699,'identifiants sorties'!$A$2:$E$158,4,FALSE)</f>
        <v>EEA</v>
      </c>
      <c r="K699" s="49"/>
    </row>
    <row r="700" spans="1:11" x14ac:dyDescent="0.25">
      <c r="A700" s="47">
        <v>311521</v>
      </c>
      <c r="B700" s="73" t="str">
        <f>IF(A700&lt;&gt;"",INDEX(BASE!$A$2:$C$1538,MATCH(A700,BASE!$A$2:$A$1538,0),2),"")</f>
        <v>CAHIER SPIRALE 17x22 100P 5x5    R. 62.402</v>
      </c>
      <c r="C700" s="49">
        <v>1</v>
      </c>
      <c r="D700" s="10">
        <f>VLOOKUP(A700,BASE!$A$4:$F$538,4,FALSE)</f>
        <v>0.65</v>
      </c>
      <c r="E700" s="42">
        <f t="shared" si="11"/>
        <v>0.65</v>
      </c>
      <c r="F700" s="11">
        <v>41709</v>
      </c>
      <c r="G700" s="49" t="s">
        <v>240</v>
      </c>
      <c r="H700" s="49" t="str">
        <f>VLOOKUP(G700,'identifiants sorties'!$A$2:$E$158,2,FALSE)</f>
        <v>Bounvilay</v>
      </c>
      <c r="I700" s="49" t="str">
        <f>VLOOKUP(G700,'identifiants sorties'!$A$2:$E$158,3,FALSE)</f>
        <v>Deptecl</v>
      </c>
      <c r="J700" s="49" t="str">
        <f>VLOOKUP(G700,'identifiants sorties'!$A$2:$E$158,4,FALSE)</f>
        <v>EEA</v>
      </c>
      <c r="K700" s="49"/>
    </row>
    <row r="701" spans="1:11" x14ac:dyDescent="0.25">
      <c r="A701" s="47">
        <v>311712</v>
      </c>
      <c r="B701" s="73" t="str">
        <f>IF(A701&lt;&gt;"",INDEX(BASE!$A$2:$C$1538,MATCH(A701,BASE!$A$2:$A$1538,0),2),"")</f>
        <v>CARNET SPIRALE 9x14 5x5 74.451   100P</v>
      </c>
      <c r="C701" s="49">
        <v>1</v>
      </c>
      <c r="D701" s="10">
        <f>VLOOKUP(A701,BASE!$A$4:$F$538,4,FALSE)</f>
        <v>0.45</v>
      </c>
      <c r="E701" s="42">
        <f t="shared" si="11"/>
        <v>0.45</v>
      </c>
      <c r="F701" s="11">
        <v>41709</v>
      </c>
      <c r="G701" s="49" t="s">
        <v>240</v>
      </c>
      <c r="H701" s="49" t="str">
        <f>VLOOKUP(G701,'identifiants sorties'!$A$2:$E$158,2,FALSE)</f>
        <v>Bounvilay</v>
      </c>
      <c r="I701" s="49" t="str">
        <f>VLOOKUP(G701,'identifiants sorties'!$A$2:$E$158,3,FALSE)</f>
        <v>Deptecl</v>
      </c>
      <c r="J701" s="49" t="str">
        <f>VLOOKUP(G701,'identifiants sorties'!$A$2:$E$158,4,FALSE)</f>
        <v>EEA</v>
      </c>
      <c r="K701" s="49"/>
    </row>
    <row r="702" spans="1:11" x14ac:dyDescent="0.25">
      <c r="A702" s="47">
        <v>307202</v>
      </c>
      <c r="B702" s="73" t="str">
        <f>IF(A702&lt;&gt;"",INDEX(BASE!$A$2:$C$1538,MATCH(A702,BASE!$A$2:$A$1538,0),2),"")</f>
        <v>BLOC NOTE 21X 29,7</v>
      </c>
      <c r="C702" s="49">
        <v>2</v>
      </c>
      <c r="D702" s="10">
        <f>VLOOKUP(A702,BASE!$A$4:$F$538,4,FALSE)</f>
        <v>1.1499999999999999</v>
      </c>
      <c r="E702" s="42">
        <f t="shared" si="11"/>
        <v>2.2999999999999998</v>
      </c>
      <c r="F702" s="11">
        <v>41712</v>
      </c>
      <c r="G702" s="49" t="s">
        <v>360</v>
      </c>
      <c r="H702" s="49" t="str">
        <f>VLOOKUP(G702,'identifiants sorties'!$A$2:$E$158,2,FALSE)</f>
        <v xml:space="preserve">Desseyn </v>
      </c>
      <c r="I702" s="49" t="str">
        <f>VLOOKUP(G702,'identifiants sorties'!$A$2:$E$158,3,FALSE)</f>
        <v>Deptecl</v>
      </c>
      <c r="J702" s="49" t="str">
        <f>VLOOKUP(G702,'identifiants sorties'!$A$2:$E$158,4,FALSE)</f>
        <v>Méca</v>
      </c>
      <c r="K702" s="49"/>
    </row>
    <row r="703" spans="1:11" x14ac:dyDescent="0.25">
      <c r="A703" s="47">
        <v>307201</v>
      </c>
      <c r="B703" s="73" t="str">
        <f>IF(A703&lt;&gt;"",INDEX(BASE!$A$2:$C$1538,MATCH(A703,BASE!$A$2:$A$1538,0),2),"")</f>
        <v>BLOC NOTE 14,8 X 21 CM</v>
      </c>
      <c r="C703" s="49">
        <v>2</v>
      </c>
      <c r="D703" s="10">
        <f>VLOOKUP(A703,BASE!$A$4:$F$538,4,FALSE)</f>
        <v>0.6</v>
      </c>
      <c r="E703" s="42">
        <f t="shared" si="11"/>
        <v>1.2</v>
      </c>
      <c r="F703" s="11">
        <v>41712</v>
      </c>
      <c r="G703" s="49" t="s">
        <v>360</v>
      </c>
      <c r="H703" s="49" t="str">
        <f>VLOOKUP(G703,'identifiants sorties'!$A$2:$E$158,2,FALSE)</f>
        <v xml:space="preserve">Desseyn </v>
      </c>
      <c r="I703" s="49" t="str">
        <f>VLOOKUP(G703,'identifiants sorties'!$A$2:$E$158,3,FALSE)</f>
        <v>Deptecl</v>
      </c>
      <c r="J703" s="49" t="str">
        <f>VLOOKUP(G703,'identifiants sorties'!$A$2:$E$158,4,FALSE)</f>
        <v>Méca</v>
      </c>
      <c r="K703" s="49"/>
    </row>
    <row r="704" spans="1:11" x14ac:dyDescent="0.25">
      <c r="A704" s="47">
        <v>120521</v>
      </c>
      <c r="B704" s="73" t="str">
        <f>IF(A704&lt;&gt;"",INDEX(BASE!$A$2:$C$1538,MATCH(A704,BASE!$A$2:$A$1538,0),2),"")</f>
        <v>SURLIGNEUR STABILO BOSS BLEU</v>
      </c>
      <c r="C704" s="49">
        <v>1</v>
      </c>
      <c r="D704" s="10">
        <f>VLOOKUP(A704,BASE!$A$4:$F$538,4,FALSE)</f>
        <v>0.55000000000000004</v>
      </c>
      <c r="E704" s="42">
        <f t="shared" si="11"/>
        <v>0.55000000000000004</v>
      </c>
      <c r="F704" s="11">
        <v>41712</v>
      </c>
      <c r="G704" s="49" t="s">
        <v>360</v>
      </c>
      <c r="H704" s="49" t="str">
        <f>VLOOKUP(G704,'identifiants sorties'!$A$2:$E$158,2,FALSE)</f>
        <v xml:space="preserve">Desseyn </v>
      </c>
      <c r="I704" s="49" t="str">
        <f>VLOOKUP(G704,'identifiants sorties'!$A$2:$E$158,3,FALSE)</f>
        <v>Deptecl</v>
      </c>
      <c r="J704" s="49" t="str">
        <f>VLOOKUP(G704,'identifiants sorties'!$A$2:$E$158,4,FALSE)</f>
        <v>Méca</v>
      </c>
      <c r="K704" s="49"/>
    </row>
    <row r="705" spans="1:11" x14ac:dyDescent="0.25">
      <c r="A705" s="47">
        <v>534207</v>
      </c>
      <c r="B705" s="73" t="str">
        <f>IF(A705&lt;&gt;"",INDEX(BASE!$A$2:$C$1538,MATCH(A705,BASE!$A$2:$A$1538,0),2),"")</f>
        <v>FEUTRE PERMANENT 318 NOIR PTE    FINE</v>
      </c>
      <c r="C705" s="49">
        <v>1</v>
      </c>
      <c r="D705" s="10">
        <f>VLOOKUP(A705,BASE!$A$4:$F$538,4,FALSE)</f>
        <v>0.91</v>
      </c>
      <c r="E705" s="42">
        <f t="shared" si="11"/>
        <v>0.91</v>
      </c>
      <c r="F705" s="11">
        <v>41712</v>
      </c>
      <c r="G705" s="49" t="s">
        <v>360</v>
      </c>
      <c r="H705" s="49" t="str">
        <f>VLOOKUP(G705,'identifiants sorties'!$A$2:$E$158,2,FALSE)</f>
        <v xml:space="preserve">Desseyn </v>
      </c>
      <c r="I705" s="49" t="str">
        <f>VLOOKUP(G705,'identifiants sorties'!$A$2:$E$158,3,FALSE)</f>
        <v>Deptecl</v>
      </c>
      <c r="J705" s="49" t="str">
        <f>VLOOKUP(G705,'identifiants sorties'!$A$2:$E$158,4,FALSE)</f>
        <v>Méca</v>
      </c>
      <c r="K705" s="49"/>
    </row>
    <row r="706" spans="1:11" x14ac:dyDescent="0.25">
      <c r="A706" s="47">
        <v>534202</v>
      </c>
      <c r="B706" s="73" t="str">
        <f>IF(A706&lt;&gt;"",INDEX(BASE!$A$2:$C$1538,MATCH(A706,BASE!$A$2:$A$1538,0),2),"")</f>
        <v>FEUTRE PERMANENT 318 BLEU PTE    FINE</v>
      </c>
      <c r="C706" s="49">
        <v>2</v>
      </c>
      <c r="D706" s="10">
        <f>VLOOKUP(A706,BASE!$A$4:$F$538,4,FALSE)</f>
        <v>0.91</v>
      </c>
      <c r="E706" s="42">
        <f t="shared" si="11"/>
        <v>1.82</v>
      </c>
      <c r="F706" s="11">
        <v>41712</v>
      </c>
      <c r="G706" s="49" t="s">
        <v>360</v>
      </c>
      <c r="H706" s="49" t="str">
        <f>VLOOKUP(G706,'identifiants sorties'!$A$2:$E$158,2,FALSE)</f>
        <v xml:space="preserve">Desseyn </v>
      </c>
      <c r="I706" s="49" t="str">
        <f>VLOOKUP(G706,'identifiants sorties'!$A$2:$E$158,3,FALSE)</f>
        <v>Deptecl</v>
      </c>
      <c r="J706" s="49" t="str">
        <f>VLOOKUP(G706,'identifiants sorties'!$A$2:$E$158,4,FALSE)</f>
        <v>Méca</v>
      </c>
      <c r="K706" s="49"/>
    </row>
    <row r="707" spans="1:11" x14ac:dyDescent="0.25">
      <c r="A707" s="47">
        <v>110106</v>
      </c>
      <c r="B707" s="73" t="str">
        <f>IF(A707&lt;&gt;"",INDEX(BASE!$A$2:$C$1538,MATCH(A707,BASE!$A$2:$A$1538,0),2),"")</f>
        <v>BTE 12 PORTE-MINES 0.7mm BIC     MATIC TRANSL. COL. ASS.</v>
      </c>
      <c r="C707" s="49">
        <v>4</v>
      </c>
      <c r="D707" s="10">
        <f>VLOOKUP(A707,BASE!$A$4:$F$538,4,FALSE)</f>
        <v>0.32900000000000001</v>
      </c>
      <c r="E707" s="42">
        <f t="shared" si="11"/>
        <v>1.3160000000000001</v>
      </c>
      <c r="F707" s="11">
        <v>41712</v>
      </c>
      <c r="G707" s="49" t="s">
        <v>360</v>
      </c>
      <c r="H707" s="49" t="str">
        <f>VLOOKUP(G707,'identifiants sorties'!$A$2:$E$158,2,FALSE)</f>
        <v xml:space="preserve">Desseyn </v>
      </c>
      <c r="I707" s="49" t="str">
        <f>VLOOKUP(G707,'identifiants sorties'!$A$2:$E$158,3,FALSE)</f>
        <v>Deptecl</v>
      </c>
      <c r="J707" s="49" t="str">
        <f>VLOOKUP(G707,'identifiants sorties'!$A$2:$E$158,4,FALSE)</f>
        <v>Méca</v>
      </c>
      <c r="K707" s="49"/>
    </row>
    <row r="708" spans="1:11" x14ac:dyDescent="0.25">
      <c r="A708" s="47">
        <v>122601</v>
      </c>
      <c r="B708" s="73" t="str">
        <f>IF(A708&lt;&gt;"",INDEX(BASE!$A$2:$C$1538,MATCH(A708,BASE!$A$2:$A$1538,0),2),"")</f>
        <v>DEVIDOIR ESCARGOT PREMIUM</v>
      </c>
      <c r="C708" s="49">
        <v>1</v>
      </c>
      <c r="D708" s="10">
        <f>VLOOKUP(A708,BASE!$A$4:$F$538,4,FALSE)</f>
        <v>0.35</v>
      </c>
      <c r="E708" s="42">
        <f t="shared" si="11"/>
        <v>0.35</v>
      </c>
      <c r="F708" s="11">
        <v>41712</v>
      </c>
      <c r="G708" s="49" t="s">
        <v>360</v>
      </c>
      <c r="H708" s="49" t="str">
        <f>VLOOKUP(G708,'identifiants sorties'!$A$2:$E$158,2,FALSE)</f>
        <v xml:space="preserve">Desseyn </v>
      </c>
      <c r="I708" s="49" t="str">
        <f>VLOOKUP(G708,'identifiants sorties'!$A$2:$E$158,3,FALSE)</f>
        <v>Deptecl</v>
      </c>
      <c r="J708" s="49" t="str">
        <f>VLOOKUP(G708,'identifiants sorties'!$A$2:$E$158,4,FALSE)</f>
        <v>Méca</v>
      </c>
      <c r="K708" s="49"/>
    </row>
    <row r="709" spans="1:11" x14ac:dyDescent="0.25">
      <c r="A709" s="47">
        <v>121401</v>
      </c>
      <c r="B709" s="73" t="str">
        <f>IF(A709&lt;&gt;"",INDEX(BASE!$A$2:$C$1538,MATCH(A709,BASE!$A$2:$A$1538,0),2),"")</f>
        <v>RUBAN SCOTCH TRANSP.550 19x33</v>
      </c>
      <c r="C709" s="49">
        <v>1</v>
      </c>
      <c r="D709" s="10">
        <f>VLOOKUP(A709,BASE!$A$4:$F$538,4,FALSE)</f>
        <v>0.82</v>
      </c>
      <c r="E709" s="42">
        <f t="shared" si="11"/>
        <v>0.82</v>
      </c>
      <c r="F709" s="11">
        <v>41712</v>
      </c>
      <c r="G709" s="49" t="s">
        <v>360</v>
      </c>
      <c r="H709" s="49" t="str">
        <f>VLOOKUP(G709,'identifiants sorties'!$A$2:$E$158,2,FALSE)</f>
        <v xml:space="preserve">Desseyn </v>
      </c>
      <c r="I709" s="49" t="str">
        <f>VLOOKUP(G709,'identifiants sorties'!$A$2:$E$158,3,FALSE)</f>
        <v>Deptecl</v>
      </c>
      <c r="J709" s="49" t="str">
        <f>VLOOKUP(G709,'identifiants sorties'!$A$2:$E$158,4,FALSE)</f>
        <v>Méca</v>
      </c>
      <c r="K709" s="49"/>
    </row>
    <row r="710" spans="1:11" x14ac:dyDescent="0.25">
      <c r="A710" s="47">
        <v>534207</v>
      </c>
      <c r="B710" s="73" t="str">
        <f>IF(A710&lt;&gt;"",INDEX(BASE!$A$2:$C$1538,MATCH(A710,BASE!$A$2:$A$1538,0),2),"")</f>
        <v>FEUTRE PERMANENT 318 NOIR PTE    FINE</v>
      </c>
      <c r="C710" s="49">
        <v>1</v>
      </c>
      <c r="D710" s="10">
        <f>VLOOKUP(A710,BASE!$A$4:$F$538,4,FALSE)</f>
        <v>0.91</v>
      </c>
      <c r="E710" s="42">
        <f t="shared" si="11"/>
        <v>0.91</v>
      </c>
      <c r="F710" s="11">
        <v>41712</v>
      </c>
      <c r="G710" s="49" t="s">
        <v>251</v>
      </c>
      <c r="H710" s="49" t="str">
        <f>VLOOKUP(G710,'identifiants sorties'!$A$2:$E$158,2,FALSE)</f>
        <v>Wauters</v>
      </c>
      <c r="I710" s="49" t="str">
        <f>VLOOKUP(G710,'identifiants sorties'!$A$2:$E$158,3,FALSE)</f>
        <v>Etudes-DF</v>
      </c>
      <c r="J710" s="49" t="str">
        <f>VLOOKUP(G710,'identifiants sorties'!$A$2:$E$158,4,FALSE)</f>
        <v>Fonctetudes</v>
      </c>
      <c r="K710" s="49"/>
    </row>
    <row r="711" spans="1:11" x14ac:dyDescent="0.25">
      <c r="A711" s="47">
        <v>534201</v>
      </c>
      <c r="B711" s="73" t="str">
        <f>IF(A711&lt;&gt;"",INDEX(BASE!$A$2:$C$1538,MATCH(A711,BASE!$A$2:$A$1538,0),2),"")</f>
        <v>FEUTRE PERMANENT 318 ROUGE PTE   FINE</v>
      </c>
      <c r="C711" s="49">
        <v>1</v>
      </c>
      <c r="D711" s="10">
        <f>VLOOKUP(A711,BASE!$A$4:$F$538,4,FALSE)</f>
        <v>0.91</v>
      </c>
      <c r="E711" s="42">
        <f t="shared" si="11"/>
        <v>0.91</v>
      </c>
      <c r="F711" s="11">
        <v>41712</v>
      </c>
      <c r="G711" s="49" t="s">
        <v>251</v>
      </c>
      <c r="H711" s="49" t="str">
        <f>VLOOKUP(G711,'identifiants sorties'!$A$2:$E$158,2,FALSE)</f>
        <v>Wauters</v>
      </c>
      <c r="I711" s="49" t="str">
        <f>VLOOKUP(G711,'identifiants sorties'!$A$2:$E$158,3,FALSE)</f>
        <v>Etudes-DF</v>
      </c>
      <c r="J711" s="49" t="str">
        <f>VLOOKUP(G711,'identifiants sorties'!$A$2:$E$158,4,FALSE)</f>
        <v>Fonctetudes</v>
      </c>
      <c r="K711" s="49"/>
    </row>
    <row r="712" spans="1:11" x14ac:dyDescent="0.25">
      <c r="A712" s="47">
        <v>107505</v>
      </c>
      <c r="B712" s="73" t="str">
        <f>IF(A712&lt;&gt;"",INDEX(BASE!$A$2:$C$1538,MATCH(A712,BASE!$A$2:$A$1538,0),2),"")</f>
        <v>MINI POCKET MOUSE TIPP-EX 6mm</v>
      </c>
      <c r="C712" s="49">
        <v>4</v>
      </c>
      <c r="D712" s="10">
        <f>VLOOKUP(A712,BASE!$A$4:$F$538,4,FALSE)</f>
        <v>1.1599999999999999</v>
      </c>
      <c r="E712" s="42">
        <f t="shared" si="11"/>
        <v>4.6399999999999997</v>
      </c>
      <c r="F712" s="11">
        <v>41712</v>
      </c>
      <c r="G712" s="49" t="s">
        <v>251</v>
      </c>
      <c r="H712" s="49" t="str">
        <f>VLOOKUP(G712,'identifiants sorties'!$A$2:$E$158,2,FALSE)</f>
        <v>Wauters</v>
      </c>
      <c r="I712" s="49" t="str">
        <f>VLOOKUP(G712,'identifiants sorties'!$A$2:$E$158,3,FALSE)</f>
        <v>Etudes-DF</v>
      </c>
      <c r="J712" s="49" t="str">
        <f>VLOOKUP(G712,'identifiants sorties'!$A$2:$E$158,4,FALSE)</f>
        <v>Fonctetudes</v>
      </c>
      <c r="K712" s="49"/>
    </row>
    <row r="713" spans="1:11" x14ac:dyDescent="0.25">
      <c r="A713" s="47">
        <v>120521</v>
      </c>
      <c r="B713" s="73" t="str">
        <f>IF(A713&lt;&gt;"",INDEX(BASE!$A$2:$C$1538,MATCH(A713,BASE!$A$2:$A$1538,0),2),"")</f>
        <v>SURLIGNEUR STABILO BOSS BLEU</v>
      </c>
      <c r="C713" s="49">
        <v>1</v>
      </c>
      <c r="D713" s="10">
        <f>VLOOKUP(A713,BASE!$A$4:$F$538,4,FALSE)</f>
        <v>0.55000000000000004</v>
      </c>
      <c r="E713" s="42">
        <f t="shared" si="11"/>
        <v>0.55000000000000004</v>
      </c>
      <c r="F713" s="11">
        <v>41712</v>
      </c>
      <c r="G713" s="49" t="s">
        <v>251</v>
      </c>
      <c r="H713" s="49" t="str">
        <f>VLOOKUP(G713,'identifiants sorties'!$A$2:$E$158,2,FALSE)</f>
        <v>Wauters</v>
      </c>
      <c r="I713" s="49" t="str">
        <f>VLOOKUP(G713,'identifiants sorties'!$A$2:$E$158,3,FALSE)</f>
        <v>Etudes-DF</v>
      </c>
      <c r="J713" s="49" t="str">
        <f>VLOOKUP(G713,'identifiants sorties'!$A$2:$E$158,4,FALSE)</f>
        <v>Fonctetudes</v>
      </c>
      <c r="K713" s="49"/>
    </row>
    <row r="714" spans="1:11" x14ac:dyDescent="0.25">
      <c r="A714" s="47">
        <v>120524</v>
      </c>
      <c r="B714" s="73" t="str">
        <f>IF(A714&lt;&gt;"",INDEX(BASE!$A$2:$C$1538,MATCH(A714,BASE!$A$2:$A$1538,0),2),"")</f>
        <v>SURLIGNEUR STABILO BOSS VERT</v>
      </c>
      <c r="C714" s="49">
        <v>1</v>
      </c>
      <c r="D714" s="10">
        <f>VLOOKUP(A714,BASE!$A$4:$F$538,4,FALSE)</f>
        <v>0.55000000000000004</v>
      </c>
      <c r="E714" s="42">
        <f t="shared" si="11"/>
        <v>0.55000000000000004</v>
      </c>
      <c r="F714" s="11">
        <v>41712</v>
      </c>
      <c r="G714" s="49" t="s">
        <v>251</v>
      </c>
      <c r="H714" s="49" t="str">
        <f>VLOOKUP(G714,'identifiants sorties'!$A$2:$E$158,2,FALSE)</f>
        <v>Wauters</v>
      </c>
      <c r="I714" s="49" t="str">
        <f>VLOOKUP(G714,'identifiants sorties'!$A$2:$E$158,3,FALSE)</f>
        <v>Etudes-DF</v>
      </c>
      <c r="J714" s="49" t="str">
        <f>VLOOKUP(G714,'identifiants sorties'!$A$2:$E$158,4,FALSE)</f>
        <v>Fonctetudes</v>
      </c>
      <c r="K714" s="49"/>
    </row>
    <row r="715" spans="1:11" x14ac:dyDescent="0.25">
      <c r="A715" s="47">
        <v>120525</v>
      </c>
      <c r="B715" s="73" t="str">
        <f>IF(A715&lt;&gt;"",INDEX(BASE!$A$2:$C$1538,MATCH(A715,BASE!$A$2:$A$1538,0),2),"")</f>
        <v>SURLIGNEUR STABILO BOSS JAUNE</v>
      </c>
      <c r="C715" s="49">
        <v>1</v>
      </c>
      <c r="D715" s="10">
        <f>VLOOKUP(A715,BASE!$A$4:$F$538,4,FALSE)</f>
        <v>0.55000000000000004</v>
      </c>
      <c r="E715" s="42">
        <f t="shared" si="11"/>
        <v>0.55000000000000004</v>
      </c>
      <c r="F715" s="11">
        <v>41712</v>
      </c>
      <c r="G715" s="49" t="s">
        <v>251</v>
      </c>
      <c r="H715" s="49" t="str">
        <f>VLOOKUP(G715,'identifiants sorties'!$A$2:$E$158,2,FALSE)</f>
        <v>Wauters</v>
      </c>
      <c r="I715" s="49" t="str">
        <f>VLOOKUP(G715,'identifiants sorties'!$A$2:$E$158,3,FALSE)</f>
        <v>Etudes-DF</v>
      </c>
      <c r="J715" s="49" t="str">
        <f>VLOOKUP(G715,'identifiants sorties'!$A$2:$E$158,4,FALSE)</f>
        <v>Fonctetudes</v>
      </c>
      <c r="K715" s="49"/>
    </row>
    <row r="716" spans="1:11" x14ac:dyDescent="0.25">
      <c r="A716" s="47">
        <v>51210</v>
      </c>
      <c r="B716" s="73" t="str">
        <f>IF(A716&lt;&gt;"",INDEX(BASE!$A$2:$C$1538,MATCH(A716,BASE!$A$2:$A$1538,0),2),"")</f>
        <v>ENV  GRAND FORMAT SANS FENETRE</v>
      </c>
      <c r="C716" s="49">
        <v>500</v>
      </c>
      <c r="D716" s="10">
        <f>VLOOKUP(A716,BASE!$A$4:$F$538,4,FALSE)</f>
        <v>0.08</v>
      </c>
      <c r="E716" s="42">
        <f t="shared" si="11"/>
        <v>40</v>
      </c>
      <c r="F716" s="11">
        <v>41712</v>
      </c>
      <c r="G716" s="49" t="s">
        <v>251</v>
      </c>
      <c r="H716" s="49" t="str">
        <f>VLOOKUP(G716,'identifiants sorties'!$A$2:$E$158,2,FALSE)</f>
        <v>Wauters</v>
      </c>
      <c r="I716" s="49" t="str">
        <f>VLOOKUP(G716,'identifiants sorties'!$A$2:$E$158,3,FALSE)</f>
        <v>Etudes-DF</v>
      </c>
      <c r="J716" s="49" t="str">
        <f>VLOOKUP(G716,'identifiants sorties'!$A$2:$E$158,4,FALSE)</f>
        <v>Fonctetudes</v>
      </c>
      <c r="K716" s="49"/>
    </row>
    <row r="717" spans="1:11" x14ac:dyDescent="0.25">
      <c r="A717" s="47">
        <v>78211</v>
      </c>
      <c r="B717" s="73" t="str">
        <f>IF(A717&lt;&gt;"",INDEX(BASE!$A$2:$C$1538,MATCH(A717,BASE!$A$2:$A$1538,0),2),"")</f>
        <v>ENV A SOUFFLET</v>
      </c>
      <c r="C717" s="49">
        <v>32</v>
      </c>
      <c r="D717" s="10">
        <f>VLOOKUP(A717,BASE!$A$4:$F$538,4,FALSE)</f>
        <v>0.47</v>
      </c>
      <c r="E717" s="42">
        <f t="shared" si="11"/>
        <v>15.04</v>
      </c>
      <c r="F717" s="11">
        <v>41712</v>
      </c>
      <c r="G717" s="49" t="s">
        <v>251</v>
      </c>
      <c r="H717" s="49" t="str">
        <f>VLOOKUP(G717,'identifiants sorties'!$A$2:$E$158,2,FALSE)</f>
        <v>Wauters</v>
      </c>
      <c r="I717" s="49" t="str">
        <f>VLOOKUP(G717,'identifiants sorties'!$A$2:$E$158,3,FALSE)</f>
        <v>Etudes-DF</v>
      </c>
      <c r="J717" s="49" t="str">
        <f>VLOOKUP(G717,'identifiants sorties'!$A$2:$E$158,4,FALSE)</f>
        <v>Fonctetudes</v>
      </c>
      <c r="K717" s="49"/>
    </row>
    <row r="718" spans="1:11" x14ac:dyDescent="0.25">
      <c r="A718" s="47">
        <v>120525</v>
      </c>
      <c r="B718" s="73" t="str">
        <f>IF(A718&lt;&gt;"",INDEX(BASE!$A$2:$C$1538,MATCH(A718,BASE!$A$2:$A$1538,0),2),"")</f>
        <v>SURLIGNEUR STABILO BOSS JAUNE</v>
      </c>
      <c r="C718" s="49">
        <v>10</v>
      </c>
      <c r="D718" s="10">
        <f>VLOOKUP(A718,BASE!$A$4:$F$538,4,FALSE)</f>
        <v>0.55000000000000004</v>
      </c>
      <c r="E718" s="42">
        <f t="shared" si="11"/>
        <v>5.5</v>
      </c>
      <c r="F718" s="11"/>
      <c r="G718" s="49"/>
      <c r="H718" s="49"/>
      <c r="I718" s="49"/>
      <c r="J718" s="49"/>
      <c r="K718" s="49"/>
    </row>
    <row r="719" spans="1:11" x14ac:dyDescent="0.25">
      <c r="A719" s="47"/>
      <c r="B719" s="73" t="str">
        <f>IF(A719&lt;&gt;"",INDEX(BASE!$A$2:$C$1538,MATCH(A719,BASE!$A$2:$A$1538,0),2),"")</f>
        <v/>
      </c>
      <c r="C719" s="49"/>
      <c r="D719" s="3"/>
      <c r="E719" s="42">
        <f>SUBTOTAL(9,E2:E718)</f>
        <v>4052.1344000000076</v>
      </c>
      <c r="F719" s="11"/>
      <c r="G719" s="49"/>
      <c r="H719" s="49"/>
      <c r="I719" s="49"/>
      <c r="J719" s="49"/>
      <c r="K719" s="49"/>
    </row>
    <row r="720" spans="1:11" x14ac:dyDescent="0.25">
      <c r="A720" s="47"/>
      <c r="B720" s="73" t="str">
        <f>IF(A720&lt;&gt;"",INDEX(BASE!$A$2:$C$1538,MATCH(A720,BASE!$A$2:$A$1538,0),2),"")</f>
        <v/>
      </c>
      <c r="C720" s="49"/>
      <c r="D720" s="3"/>
      <c r="E720" s="42"/>
      <c r="F720" s="11"/>
      <c r="G720" s="49"/>
      <c r="H720" s="49"/>
      <c r="I720" s="49"/>
      <c r="J720" s="49"/>
      <c r="K720" s="49"/>
    </row>
    <row r="721" spans="1:11" x14ac:dyDescent="0.25">
      <c r="A721" s="47"/>
      <c r="B721" s="73" t="str">
        <f>IF(A721&lt;&gt;"",INDEX(BASE!$A$2:$C$1538,MATCH(A721,BASE!$A$2:$A$1538,0),2),"")</f>
        <v/>
      </c>
      <c r="C721" s="49"/>
      <c r="D721" s="3"/>
      <c r="E721" s="42"/>
      <c r="F721" s="11"/>
      <c r="G721" s="49"/>
      <c r="H721" s="49"/>
      <c r="I721" s="49"/>
      <c r="J721" s="49"/>
      <c r="K721" s="49"/>
    </row>
    <row r="722" spans="1:11" x14ac:dyDescent="0.25">
      <c r="A722" s="47"/>
      <c r="B722" s="73" t="str">
        <f>IF(A722&lt;&gt;"",INDEX(BASE!$A$2:$C$1538,MATCH(A722,BASE!$A$2:$A$1538,0),2),"")</f>
        <v/>
      </c>
      <c r="C722" s="49"/>
      <c r="D722" s="3"/>
      <c r="E722" s="42"/>
      <c r="F722" s="11"/>
      <c r="G722" s="49"/>
      <c r="H722" s="49"/>
      <c r="I722" s="49"/>
      <c r="J722" s="49"/>
      <c r="K722" s="49"/>
    </row>
    <row r="723" spans="1:11" x14ac:dyDescent="0.25">
      <c r="A723" s="47"/>
      <c r="B723" s="73" t="str">
        <f>IF(A723&lt;&gt;"",INDEX(BASE!$A$2:$C$1538,MATCH(A723,BASE!$A$2:$A$1538,0),2),"")</f>
        <v/>
      </c>
      <c r="C723" s="49"/>
      <c r="D723" s="3"/>
      <c r="E723" s="42"/>
      <c r="F723" s="11"/>
      <c r="G723" s="49"/>
      <c r="H723" s="49"/>
      <c r="I723" s="49"/>
      <c r="J723" s="49"/>
      <c r="K723" s="49"/>
    </row>
    <row r="724" spans="1:11" x14ac:dyDescent="0.25">
      <c r="A724" s="47"/>
      <c r="B724" s="73" t="str">
        <f>IF(A724&lt;&gt;"",INDEX(BASE!$A$2:$C$1538,MATCH(A724,BASE!$A$2:$A$1538,0),2),"")</f>
        <v/>
      </c>
      <c r="C724" s="49"/>
      <c r="D724" s="3"/>
      <c r="E724" s="42"/>
      <c r="F724" s="11"/>
      <c r="G724" s="49"/>
      <c r="H724" s="49"/>
      <c r="I724" s="49"/>
      <c r="J724" s="49"/>
      <c r="K724" s="49"/>
    </row>
    <row r="725" spans="1:11" x14ac:dyDescent="0.25">
      <c r="A725" s="47"/>
      <c r="B725" s="73" t="str">
        <f>IF(A725&lt;&gt;"",INDEX(BASE!$A$2:$C$1538,MATCH(A725,BASE!$A$2:$A$1538,0),2),"")</f>
        <v/>
      </c>
      <c r="C725" s="49"/>
      <c r="D725" s="3"/>
      <c r="E725" s="42"/>
      <c r="F725" s="11"/>
      <c r="G725" s="49"/>
      <c r="H725" s="49"/>
      <c r="I725" s="49"/>
      <c r="J725" s="49"/>
      <c r="K725" s="49"/>
    </row>
    <row r="726" spans="1:11" x14ac:dyDescent="0.25">
      <c r="A726" s="47"/>
      <c r="B726" s="73" t="str">
        <f>IF(A726&lt;&gt;"",INDEX(BASE!$A$2:$C$1538,MATCH(A726,BASE!$A$2:$A$1538,0),2),"")</f>
        <v/>
      </c>
      <c r="C726" s="49"/>
      <c r="D726" s="3"/>
      <c r="E726" s="42"/>
      <c r="F726" s="11"/>
      <c r="G726" s="49"/>
      <c r="H726" s="49"/>
      <c r="I726" s="49"/>
      <c r="J726" s="49"/>
      <c r="K726" s="49"/>
    </row>
    <row r="727" spans="1:11" x14ac:dyDescent="0.25">
      <c r="A727" s="47"/>
      <c r="B727" s="73" t="str">
        <f>IF(A727&lt;&gt;"",INDEX(BASE!$A$2:$C$1538,MATCH(A727,BASE!$A$2:$A$1538,0),2),"")</f>
        <v/>
      </c>
      <c r="C727" s="49"/>
      <c r="D727" s="3"/>
      <c r="E727" s="42"/>
      <c r="F727" s="11"/>
      <c r="G727" s="49"/>
      <c r="H727" s="49"/>
      <c r="I727" s="49"/>
      <c r="J727" s="49"/>
      <c r="K727" s="49"/>
    </row>
    <row r="728" spans="1:11" x14ac:dyDescent="0.25">
      <c r="A728" s="47"/>
      <c r="B728" s="73" t="str">
        <f>IF(A728&lt;&gt;"",INDEX(BASE!$A$2:$C$1538,MATCH(A728,BASE!$A$2:$A$1538,0),2),"")</f>
        <v/>
      </c>
      <c r="C728" s="49"/>
      <c r="D728" s="3"/>
      <c r="E728" s="42"/>
      <c r="F728" s="11"/>
      <c r="G728" s="49"/>
      <c r="H728" s="49"/>
      <c r="I728" s="49"/>
      <c r="J728" s="49"/>
      <c r="K728" s="49"/>
    </row>
    <row r="729" spans="1:11" x14ac:dyDescent="0.25">
      <c r="A729" s="47"/>
      <c r="B729" s="49"/>
      <c r="C729" s="49"/>
      <c r="D729" s="3"/>
      <c r="E729" s="42"/>
      <c r="F729" s="11"/>
      <c r="G729" s="49"/>
      <c r="H729" s="49"/>
      <c r="I729" s="49"/>
      <c r="J729" s="49"/>
      <c r="K729" s="49"/>
    </row>
    <row r="730" spans="1:11" x14ac:dyDescent="0.25">
      <c r="A730" s="47"/>
      <c r="B730" s="49"/>
      <c r="C730" s="49"/>
      <c r="D730" s="3"/>
      <c r="E730" s="42"/>
      <c r="F730" s="11"/>
      <c r="G730" s="49"/>
      <c r="H730" s="49"/>
      <c r="I730" s="49"/>
      <c r="J730" s="49"/>
      <c r="K730" s="49"/>
    </row>
    <row r="731" spans="1:11" x14ac:dyDescent="0.25">
      <c r="A731" s="47"/>
      <c r="B731" s="49"/>
      <c r="C731" s="49"/>
      <c r="D731" s="3"/>
      <c r="E731" s="42"/>
      <c r="F731" s="11"/>
      <c r="G731" s="49"/>
      <c r="H731" s="49"/>
      <c r="I731" s="49"/>
      <c r="J731" s="49"/>
      <c r="K731" s="49"/>
    </row>
    <row r="732" spans="1:11" x14ac:dyDescent="0.25">
      <c r="A732" s="47"/>
      <c r="B732" s="49"/>
      <c r="C732" s="49"/>
      <c r="D732" s="3"/>
      <c r="E732" s="42"/>
      <c r="F732" s="11"/>
      <c r="G732" s="49"/>
      <c r="H732" s="49"/>
      <c r="I732" s="49"/>
      <c r="J732" s="49"/>
      <c r="K732" s="49"/>
    </row>
    <row r="733" spans="1:11" x14ac:dyDescent="0.25">
      <c r="A733" s="47"/>
      <c r="B733" s="49"/>
      <c r="C733" s="49"/>
      <c r="D733" s="3"/>
      <c r="E733" s="42"/>
      <c r="F733" s="11"/>
      <c r="G733" s="49"/>
      <c r="H733" s="49"/>
      <c r="I733" s="49"/>
      <c r="J733" s="49"/>
      <c r="K733" s="49"/>
    </row>
    <row r="734" spans="1:11" x14ac:dyDescent="0.25">
      <c r="A734" s="47"/>
      <c r="B734" s="49"/>
      <c r="C734" s="49"/>
      <c r="D734" s="3"/>
      <c r="E734" s="42"/>
      <c r="F734" s="11"/>
      <c r="G734" s="49"/>
      <c r="H734" s="49"/>
      <c r="I734" s="49"/>
      <c r="J734" s="49"/>
      <c r="K734" s="49"/>
    </row>
    <row r="735" spans="1:11" x14ac:dyDescent="0.25">
      <c r="A735" s="47"/>
      <c r="B735" s="49"/>
      <c r="C735" s="49"/>
      <c r="D735" s="3"/>
      <c r="E735" s="42"/>
      <c r="F735" s="11"/>
      <c r="G735" s="49"/>
      <c r="H735" s="49"/>
      <c r="I735" s="49"/>
      <c r="J735" s="49"/>
      <c r="K735" s="49"/>
    </row>
    <row r="736" spans="1:11" x14ac:dyDescent="0.25">
      <c r="A736" s="47"/>
      <c r="B736" s="49"/>
      <c r="C736" s="49"/>
      <c r="D736" s="3"/>
      <c r="E736" s="42"/>
      <c r="F736" s="11"/>
      <c r="G736" s="49"/>
      <c r="H736" s="49"/>
      <c r="I736" s="49"/>
      <c r="J736" s="49"/>
      <c r="K736" s="49"/>
    </row>
    <row r="737" spans="1:11" x14ac:dyDescent="0.25">
      <c r="A737" s="47"/>
      <c r="B737" s="49"/>
      <c r="C737" s="49"/>
      <c r="D737" s="3"/>
      <c r="E737" s="42"/>
      <c r="F737" s="11"/>
      <c r="G737" s="49"/>
      <c r="H737" s="49"/>
      <c r="I737" s="49"/>
      <c r="J737" s="49"/>
      <c r="K737" s="49"/>
    </row>
    <row r="738" spans="1:11" x14ac:dyDescent="0.25">
      <c r="A738" s="47"/>
      <c r="B738" s="49"/>
      <c r="C738" s="49"/>
      <c r="D738" s="3"/>
      <c r="E738" s="42"/>
      <c r="F738" s="11"/>
      <c r="G738" s="49"/>
      <c r="H738" s="49"/>
      <c r="I738" s="49"/>
      <c r="J738" s="49"/>
      <c r="K738" s="49"/>
    </row>
    <row r="739" spans="1:11" x14ac:dyDescent="0.25">
      <c r="A739" s="47"/>
      <c r="B739" s="49"/>
      <c r="C739" s="49"/>
      <c r="D739" s="3"/>
      <c r="E739" s="42"/>
      <c r="F739" s="11"/>
      <c r="G739" s="49"/>
      <c r="H739" s="49"/>
      <c r="I739" s="49"/>
      <c r="J739" s="49"/>
      <c r="K739" s="49"/>
    </row>
    <row r="740" spans="1:11" x14ac:dyDescent="0.25">
      <c r="A740" s="47"/>
      <c r="B740" s="49"/>
      <c r="C740" s="49"/>
      <c r="D740" s="3"/>
      <c r="E740" s="42"/>
      <c r="F740" s="11"/>
      <c r="G740" s="49"/>
      <c r="H740" s="49"/>
      <c r="I740" s="49"/>
      <c r="J740" s="49"/>
      <c r="K740" s="49"/>
    </row>
    <row r="741" spans="1:11" x14ac:dyDescent="0.25">
      <c r="A741" s="47"/>
      <c r="B741" s="49"/>
      <c r="C741" s="49"/>
      <c r="D741" s="3"/>
      <c r="E741" s="42"/>
      <c r="F741" s="11"/>
      <c r="G741" s="49"/>
      <c r="H741" s="49"/>
      <c r="I741" s="49"/>
      <c r="J741" s="49"/>
      <c r="K741" s="49"/>
    </row>
    <row r="742" spans="1:11" x14ac:dyDescent="0.25">
      <c r="A742" s="47"/>
      <c r="B742" s="49"/>
      <c r="C742" s="49"/>
      <c r="D742" s="3"/>
      <c r="E742" s="42"/>
      <c r="F742" s="11"/>
      <c r="G742" s="49"/>
      <c r="H742" s="49"/>
      <c r="I742" s="49"/>
      <c r="J742" s="49"/>
      <c r="K742" s="49"/>
    </row>
    <row r="743" spans="1:11" x14ac:dyDescent="0.25">
      <c r="A743" s="47"/>
      <c r="B743" s="49"/>
      <c r="C743" s="49"/>
      <c r="D743" s="3"/>
      <c r="E743" s="42"/>
      <c r="F743" s="11"/>
      <c r="G743" s="49"/>
      <c r="H743" s="49"/>
      <c r="I743" s="49"/>
      <c r="J743" s="49"/>
      <c r="K743" s="49"/>
    </row>
    <row r="744" spans="1:11" x14ac:dyDescent="0.25">
      <c r="A744" s="47"/>
      <c r="B744" s="49"/>
      <c r="C744" s="49"/>
      <c r="D744" s="3"/>
      <c r="E744" s="42"/>
      <c r="F744" s="11"/>
      <c r="G744" s="49"/>
      <c r="H744" s="49"/>
      <c r="I744" s="49"/>
      <c r="J744" s="49"/>
      <c r="K744" s="49"/>
    </row>
    <row r="745" spans="1:11" x14ac:dyDescent="0.25">
      <c r="A745" s="47"/>
      <c r="B745" s="49"/>
      <c r="C745" s="49"/>
      <c r="D745" s="3"/>
      <c r="E745" s="42"/>
      <c r="F745" s="11"/>
      <c r="G745" s="49"/>
      <c r="H745" s="49"/>
      <c r="I745" s="49"/>
      <c r="J745" s="49"/>
      <c r="K745" s="49"/>
    </row>
    <row r="746" spans="1:11" x14ac:dyDescent="0.25">
      <c r="A746" s="47"/>
      <c r="B746" s="49"/>
      <c r="C746" s="49"/>
      <c r="D746" s="3"/>
      <c r="E746" s="42"/>
      <c r="F746" s="11"/>
      <c r="G746" s="49"/>
      <c r="H746" s="49"/>
      <c r="I746" s="49"/>
      <c r="J746" s="49"/>
      <c r="K746" s="49"/>
    </row>
    <row r="747" spans="1:11" x14ac:dyDescent="0.25">
      <c r="A747" s="47"/>
      <c r="B747" s="49"/>
      <c r="C747" s="49"/>
      <c r="D747" s="3"/>
      <c r="E747" s="42"/>
      <c r="F747" s="11"/>
      <c r="G747" s="49"/>
      <c r="H747" s="49"/>
      <c r="I747" s="49"/>
      <c r="J747" s="49"/>
      <c r="K747" s="49"/>
    </row>
    <row r="748" spans="1:11" x14ac:dyDescent="0.25">
      <c r="A748" s="47"/>
      <c r="B748" s="49"/>
      <c r="C748" s="49"/>
      <c r="D748" s="3"/>
      <c r="E748" s="42"/>
      <c r="F748" s="11"/>
      <c r="G748" s="49"/>
      <c r="H748" s="49"/>
      <c r="I748" s="49"/>
      <c r="J748" s="49"/>
      <c r="K748" s="49"/>
    </row>
    <row r="749" spans="1:11" x14ac:dyDescent="0.25">
      <c r="A749" s="47"/>
      <c r="B749" s="49"/>
      <c r="C749" s="49"/>
      <c r="D749" s="3"/>
      <c r="E749" s="42"/>
      <c r="F749" s="11"/>
      <c r="G749" s="49"/>
      <c r="H749" s="49"/>
      <c r="I749" s="49"/>
      <c r="J749" s="49"/>
      <c r="K749" s="49"/>
    </row>
    <row r="750" spans="1:11" x14ac:dyDescent="0.25">
      <c r="A750" s="47"/>
      <c r="B750" s="49"/>
      <c r="C750" s="49"/>
      <c r="D750" s="3"/>
      <c r="E750" s="42"/>
      <c r="F750" s="11"/>
      <c r="G750" s="49"/>
      <c r="H750" s="49"/>
      <c r="I750" s="49"/>
      <c r="J750" s="49"/>
      <c r="K750" s="49"/>
    </row>
    <row r="751" spans="1:11" x14ac:dyDescent="0.25">
      <c r="A751" s="47"/>
      <c r="B751" s="49"/>
      <c r="C751" s="49"/>
      <c r="D751" s="3"/>
      <c r="E751" s="42"/>
      <c r="F751" s="11"/>
      <c r="G751" s="49"/>
      <c r="H751" s="49"/>
      <c r="I751" s="49"/>
      <c r="J751" s="49"/>
      <c r="K751" s="49"/>
    </row>
    <row r="752" spans="1:11" x14ac:dyDescent="0.25">
      <c r="A752" s="47"/>
      <c r="B752" s="49"/>
      <c r="C752" s="49"/>
      <c r="D752" s="3"/>
      <c r="E752" s="42"/>
      <c r="F752" s="11"/>
      <c r="G752" s="49"/>
      <c r="H752" s="49"/>
      <c r="I752" s="49"/>
      <c r="J752" s="49"/>
      <c r="K752" s="49"/>
    </row>
    <row r="753" spans="1:11" x14ac:dyDescent="0.25">
      <c r="A753" s="47"/>
      <c r="B753" s="49"/>
      <c r="C753" s="49"/>
      <c r="D753" s="3"/>
      <c r="E753" s="42"/>
      <c r="F753" s="11"/>
      <c r="G753" s="49"/>
      <c r="H753" s="49"/>
      <c r="I753" s="49"/>
      <c r="J753" s="49"/>
      <c r="K753" s="49"/>
    </row>
    <row r="754" spans="1:11" x14ac:dyDescent="0.25">
      <c r="A754" s="47"/>
      <c r="B754" s="49"/>
      <c r="C754" s="49"/>
      <c r="D754" s="3"/>
      <c r="E754" s="42"/>
      <c r="F754" s="11"/>
      <c r="G754" s="49"/>
      <c r="H754" s="49"/>
      <c r="I754" s="49"/>
      <c r="J754" s="49"/>
      <c r="K754" s="49"/>
    </row>
    <row r="755" spans="1:11" x14ac:dyDescent="0.25">
      <c r="A755" s="47"/>
      <c r="B755" s="49"/>
      <c r="C755" s="49"/>
      <c r="D755" s="3"/>
      <c r="E755" s="42"/>
      <c r="F755" s="11"/>
      <c r="G755" s="49"/>
      <c r="H755" s="49"/>
      <c r="I755" s="49"/>
      <c r="J755" s="49"/>
      <c r="K755" s="49"/>
    </row>
    <row r="756" spans="1:11" x14ac:dyDescent="0.25">
      <c r="A756" s="47"/>
      <c r="B756" s="49"/>
      <c r="C756" s="49"/>
      <c r="D756" s="3"/>
      <c r="E756" s="42"/>
      <c r="F756" s="11"/>
      <c r="G756" s="49"/>
      <c r="H756" s="49"/>
      <c r="I756" s="49"/>
      <c r="J756" s="49"/>
      <c r="K756" s="49"/>
    </row>
    <row r="757" spans="1:11" x14ac:dyDescent="0.25">
      <c r="A757" s="47"/>
      <c r="B757" s="49"/>
      <c r="C757" s="49"/>
      <c r="D757" s="3"/>
      <c r="E757" s="42"/>
      <c r="F757" s="11"/>
      <c r="G757" s="49"/>
      <c r="H757" s="49"/>
      <c r="I757" s="49"/>
      <c r="J757" s="49"/>
      <c r="K757" s="49"/>
    </row>
    <row r="758" spans="1:11" x14ac:dyDescent="0.25">
      <c r="A758" s="47"/>
      <c r="B758" s="49"/>
      <c r="C758" s="49"/>
      <c r="D758" s="3"/>
      <c r="E758" s="42"/>
      <c r="F758" s="11"/>
      <c r="G758" s="49"/>
      <c r="H758" s="49"/>
      <c r="I758" s="49"/>
      <c r="J758" s="49"/>
      <c r="K758" s="49"/>
    </row>
    <row r="759" spans="1:11" x14ac:dyDescent="0.25">
      <c r="A759" s="47"/>
      <c r="B759" s="49"/>
      <c r="C759" s="49"/>
      <c r="D759" s="3"/>
      <c r="E759" s="42"/>
      <c r="F759" s="11"/>
      <c r="G759" s="49"/>
      <c r="H759" s="49"/>
      <c r="I759" s="49"/>
      <c r="J759" s="49"/>
      <c r="K759" s="49"/>
    </row>
    <row r="760" spans="1:11" x14ac:dyDescent="0.25">
      <c r="A760" s="47"/>
      <c r="B760" s="49"/>
      <c r="C760" s="49"/>
      <c r="D760" s="3"/>
      <c r="E760" s="42"/>
      <c r="F760" s="11"/>
      <c r="G760" s="49"/>
      <c r="H760" s="49"/>
      <c r="I760" s="49"/>
      <c r="J760" s="49"/>
      <c r="K760" s="49"/>
    </row>
    <row r="761" spans="1:11" x14ac:dyDescent="0.25">
      <c r="A761" s="47"/>
      <c r="B761" s="49"/>
      <c r="C761" s="49"/>
      <c r="D761" s="3"/>
      <c r="E761" s="42"/>
      <c r="F761" s="11"/>
      <c r="G761" s="49"/>
      <c r="H761" s="49"/>
      <c r="I761" s="49"/>
      <c r="J761" s="49"/>
      <c r="K761" s="49"/>
    </row>
    <row r="762" spans="1:11" x14ac:dyDescent="0.25">
      <c r="A762" s="47"/>
      <c r="B762" s="49"/>
      <c r="C762" s="49"/>
      <c r="D762" s="3"/>
      <c r="E762" s="42"/>
      <c r="F762" s="11"/>
      <c r="G762" s="49"/>
      <c r="H762" s="49"/>
      <c r="I762" s="49"/>
      <c r="J762" s="49"/>
      <c r="K762" s="49"/>
    </row>
    <row r="763" spans="1:11" x14ac:dyDescent="0.25">
      <c r="A763" s="47"/>
      <c r="B763" s="49"/>
      <c r="C763" s="49"/>
      <c r="D763" s="3"/>
      <c r="E763" s="42"/>
      <c r="F763" s="11"/>
      <c r="G763" s="49"/>
      <c r="H763" s="49"/>
      <c r="I763" s="49"/>
      <c r="J763" s="49"/>
      <c r="K763" s="49"/>
    </row>
    <row r="764" spans="1:11" x14ac:dyDescent="0.25">
      <c r="A764" s="47"/>
      <c r="B764" s="49"/>
      <c r="C764" s="49"/>
      <c r="D764" s="3"/>
      <c r="E764" s="42"/>
      <c r="F764" s="11"/>
      <c r="G764" s="49"/>
      <c r="H764" s="49"/>
      <c r="I764" s="49"/>
      <c r="J764" s="49"/>
      <c r="K764" s="49"/>
    </row>
    <row r="765" spans="1:11" x14ac:dyDescent="0.25">
      <c r="A765" s="47"/>
      <c r="B765" s="49"/>
      <c r="C765" s="49"/>
      <c r="D765" s="3"/>
      <c r="E765" s="42"/>
      <c r="F765" s="11"/>
      <c r="G765" s="49"/>
      <c r="H765" s="49"/>
      <c r="I765" s="49"/>
      <c r="J765" s="49"/>
      <c r="K765" s="49"/>
    </row>
    <row r="766" spans="1:11" x14ac:dyDescent="0.25">
      <c r="A766" s="47"/>
      <c r="B766" s="49"/>
      <c r="C766" s="49"/>
      <c r="D766" s="3"/>
      <c r="E766" s="42"/>
      <c r="F766" s="11"/>
      <c r="G766" s="49"/>
      <c r="H766" s="49"/>
      <c r="I766" s="49"/>
      <c r="J766" s="49"/>
      <c r="K766" s="49"/>
    </row>
    <row r="767" spans="1:11" x14ac:dyDescent="0.25">
      <c r="A767" s="47"/>
      <c r="B767" s="49"/>
      <c r="C767" s="49"/>
      <c r="D767" s="3"/>
      <c r="E767" s="42"/>
      <c r="F767" s="11"/>
      <c r="G767" s="49"/>
      <c r="H767" s="49"/>
      <c r="I767" s="49"/>
      <c r="J767" s="49"/>
      <c r="K767" s="49"/>
    </row>
    <row r="768" spans="1:11" x14ac:dyDescent="0.25">
      <c r="A768" s="47"/>
      <c r="B768" s="49"/>
      <c r="C768" s="49"/>
      <c r="D768" s="3"/>
      <c r="E768" s="42"/>
      <c r="F768" s="11"/>
      <c r="G768" s="49"/>
      <c r="H768" s="49"/>
      <c r="I768" s="49"/>
      <c r="J768" s="49"/>
      <c r="K768" s="49"/>
    </row>
    <row r="769" spans="1:11" x14ac:dyDescent="0.25">
      <c r="A769" s="47"/>
      <c r="B769" s="49"/>
      <c r="C769" s="49"/>
      <c r="D769" s="3"/>
      <c r="E769" s="42"/>
      <c r="F769" s="11"/>
      <c r="G769" s="49"/>
      <c r="H769" s="49"/>
      <c r="I769" s="49"/>
      <c r="J769" s="49"/>
      <c r="K769" s="49"/>
    </row>
    <row r="770" spans="1:11" x14ac:dyDescent="0.25">
      <c r="A770" s="47"/>
      <c r="B770" s="49"/>
      <c r="C770" s="49"/>
      <c r="D770" s="3"/>
      <c r="E770" s="42"/>
      <c r="F770" s="11"/>
      <c r="G770" s="49"/>
      <c r="H770" s="49"/>
      <c r="I770" s="49"/>
      <c r="J770" s="49"/>
      <c r="K770" s="49"/>
    </row>
    <row r="771" spans="1:11" x14ac:dyDescent="0.25">
      <c r="A771" s="47"/>
      <c r="B771" s="49"/>
      <c r="C771" s="49"/>
      <c r="D771" s="3"/>
      <c r="E771" s="42"/>
      <c r="F771" s="11"/>
      <c r="G771" s="49"/>
      <c r="H771" s="49"/>
      <c r="I771" s="49"/>
      <c r="J771" s="49"/>
      <c r="K771" s="49"/>
    </row>
    <row r="772" spans="1:11" x14ac:dyDescent="0.25">
      <c r="A772" s="47"/>
      <c r="B772" s="49"/>
      <c r="C772" s="49"/>
      <c r="D772" s="3"/>
      <c r="E772" s="42"/>
      <c r="F772" s="11"/>
      <c r="G772" s="49"/>
      <c r="H772" s="49"/>
      <c r="I772" s="49"/>
      <c r="J772" s="49"/>
      <c r="K772" s="49"/>
    </row>
    <row r="773" spans="1:11" x14ac:dyDescent="0.25">
      <c r="A773" s="47"/>
      <c r="B773" s="49"/>
      <c r="C773" s="49"/>
      <c r="D773" s="3"/>
      <c r="E773" s="42"/>
      <c r="F773" s="11"/>
      <c r="G773" s="49"/>
      <c r="H773" s="49"/>
      <c r="I773" s="49"/>
      <c r="J773" s="49"/>
      <c r="K773" s="49"/>
    </row>
    <row r="774" spans="1:11" x14ac:dyDescent="0.25">
      <c r="A774" s="47"/>
      <c r="B774" s="49"/>
      <c r="C774" s="49"/>
      <c r="D774" s="3"/>
      <c r="E774" s="42"/>
      <c r="F774" s="11"/>
      <c r="G774" s="49"/>
      <c r="H774" s="49"/>
      <c r="I774" s="49"/>
      <c r="J774" s="49"/>
      <c r="K774" s="49"/>
    </row>
    <row r="775" spans="1:11" x14ac:dyDescent="0.25">
      <c r="A775" s="47"/>
      <c r="B775" s="49"/>
      <c r="C775" s="49"/>
      <c r="D775" s="3"/>
      <c r="E775" s="42"/>
      <c r="F775" s="11"/>
      <c r="G775" s="49"/>
      <c r="H775" s="49"/>
      <c r="I775" s="49"/>
      <c r="J775" s="49"/>
      <c r="K775" s="49"/>
    </row>
    <row r="776" spans="1:11" x14ac:dyDescent="0.25">
      <c r="A776" s="47"/>
      <c r="B776" s="49"/>
      <c r="C776" s="49"/>
      <c r="D776" s="3"/>
      <c r="E776" s="42"/>
      <c r="F776" s="11"/>
      <c r="G776" s="49"/>
      <c r="H776" s="49"/>
      <c r="I776" s="49"/>
      <c r="J776" s="49"/>
      <c r="K776" s="49"/>
    </row>
    <row r="777" spans="1:11" x14ac:dyDescent="0.25">
      <c r="A777" s="47"/>
      <c r="B777" s="49"/>
      <c r="C777" s="49"/>
      <c r="D777" s="3"/>
      <c r="E777" s="42"/>
      <c r="F777" s="11"/>
      <c r="G777" s="49"/>
      <c r="H777" s="49"/>
      <c r="I777" s="49"/>
      <c r="J777" s="49"/>
      <c r="K777" s="49"/>
    </row>
    <row r="778" spans="1:11" x14ac:dyDescent="0.25">
      <c r="A778" s="47"/>
      <c r="B778" s="49"/>
      <c r="C778" s="49"/>
      <c r="D778" s="3"/>
      <c r="E778" s="42"/>
      <c r="F778" s="11"/>
      <c r="G778" s="49"/>
      <c r="H778" s="49"/>
      <c r="I778" s="49"/>
      <c r="J778" s="49"/>
      <c r="K778" s="49"/>
    </row>
    <row r="779" spans="1:11" x14ac:dyDescent="0.25">
      <c r="A779" s="47"/>
      <c r="B779" s="49"/>
      <c r="C779" s="49"/>
      <c r="D779" s="3"/>
      <c r="E779" s="42"/>
      <c r="F779" s="11"/>
      <c r="G779" s="49"/>
      <c r="H779" s="49"/>
      <c r="I779" s="49"/>
      <c r="J779" s="49"/>
      <c r="K779" s="49"/>
    </row>
    <row r="780" spans="1:11" x14ac:dyDescent="0.25">
      <c r="A780" s="47"/>
      <c r="B780" s="49"/>
      <c r="C780" s="49"/>
      <c r="D780" s="3"/>
      <c r="E780" s="42"/>
      <c r="F780" s="11"/>
      <c r="G780" s="49"/>
      <c r="H780" s="49"/>
      <c r="I780" s="49"/>
      <c r="J780" s="49"/>
      <c r="K780" s="49"/>
    </row>
    <row r="781" spans="1:11" x14ac:dyDescent="0.25">
      <c r="A781" s="47"/>
      <c r="B781" s="49"/>
      <c r="C781" s="49"/>
      <c r="D781" s="3"/>
      <c r="E781" s="42"/>
      <c r="F781" s="11"/>
      <c r="G781" s="49"/>
      <c r="H781" s="49"/>
      <c r="I781" s="49"/>
      <c r="J781" s="49"/>
      <c r="K781" s="49"/>
    </row>
  </sheetData>
  <phoneticPr fontId="16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8"/>
  <sheetViews>
    <sheetView workbookViewId="0">
      <selection activeCell="E15" sqref="E15"/>
    </sheetView>
  </sheetViews>
  <sheetFormatPr baseColWidth="10" defaultRowHeight="15" x14ac:dyDescent="0.25"/>
  <cols>
    <col min="2" max="2" width="17" customWidth="1"/>
    <col min="3" max="4" width="20.42578125" customWidth="1"/>
    <col min="5" max="5" width="27.7109375" customWidth="1"/>
  </cols>
  <sheetData>
    <row r="1" spans="1:5" ht="19.5" thickBot="1" x14ac:dyDescent="0.3">
      <c r="A1" s="12" t="s">
        <v>262</v>
      </c>
      <c r="B1" s="13" t="s">
        <v>263</v>
      </c>
      <c r="C1" s="13" t="s">
        <v>264</v>
      </c>
      <c r="D1" s="13" t="s">
        <v>1</v>
      </c>
      <c r="E1" s="14" t="s">
        <v>265</v>
      </c>
    </row>
    <row r="2" spans="1:5" x14ac:dyDescent="0.25">
      <c r="A2" s="15" t="s">
        <v>318</v>
      </c>
      <c r="B2" s="16" t="s">
        <v>319</v>
      </c>
      <c r="C2" s="16" t="s">
        <v>268</v>
      </c>
      <c r="D2" s="16" t="s">
        <v>295</v>
      </c>
      <c r="E2" s="17"/>
    </row>
    <row r="3" spans="1:5" x14ac:dyDescent="0.25">
      <c r="A3" s="83" t="s">
        <v>334</v>
      </c>
      <c r="B3" s="85" t="s">
        <v>335</v>
      </c>
      <c r="C3" s="85" t="s">
        <v>272</v>
      </c>
      <c r="D3" s="85" t="s">
        <v>273</v>
      </c>
      <c r="E3" s="17" t="s">
        <v>336</v>
      </c>
    </row>
    <row r="4" spans="1:5" x14ac:dyDescent="0.25">
      <c r="A4" s="83" t="s">
        <v>351</v>
      </c>
      <c r="B4" s="85" t="s">
        <v>352</v>
      </c>
      <c r="C4" s="85" t="s">
        <v>268</v>
      </c>
      <c r="D4" s="85" t="s">
        <v>295</v>
      </c>
      <c r="E4" s="17"/>
    </row>
    <row r="5" spans="1:5" x14ac:dyDescent="0.25">
      <c r="A5" s="18" t="s">
        <v>679</v>
      </c>
      <c r="B5" s="19" t="s">
        <v>680</v>
      </c>
      <c r="C5" s="19" t="s">
        <v>272</v>
      </c>
      <c r="D5" s="19" t="s">
        <v>354</v>
      </c>
      <c r="E5" s="20" t="s">
        <v>279</v>
      </c>
    </row>
    <row r="6" spans="1:5" x14ac:dyDescent="0.25">
      <c r="A6" s="21" t="s">
        <v>362</v>
      </c>
      <c r="B6" s="3" t="s">
        <v>363</v>
      </c>
      <c r="C6" s="3" t="s">
        <v>268</v>
      </c>
      <c r="D6" s="3" t="s">
        <v>269</v>
      </c>
      <c r="E6" s="22" t="s">
        <v>364</v>
      </c>
    </row>
    <row r="7" spans="1:5" x14ac:dyDescent="0.25">
      <c r="A7" s="18" t="s">
        <v>681</v>
      </c>
      <c r="B7" s="19" t="s">
        <v>682</v>
      </c>
      <c r="C7" s="19" t="s">
        <v>268</v>
      </c>
      <c r="D7" s="19" t="s">
        <v>382</v>
      </c>
      <c r="E7" s="20" t="s">
        <v>683</v>
      </c>
    </row>
    <row r="8" spans="1:5" x14ac:dyDescent="0.25">
      <c r="A8" s="18" t="s">
        <v>396</v>
      </c>
      <c r="B8" s="19" t="s">
        <v>397</v>
      </c>
      <c r="C8" s="19" t="s">
        <v>268</v>
      </c>
      <c r="D8" s="19" t="s">
        <v>382</v>
      </c>
      <c r="E8" s="22" t="s">
        <v>398</v>
      </c>
    </row>
    <row r="9" spans="1:5" x14ac:dyDescent="0.25">
      <c r="A9" s="18" t="s">
        <v>688</v>
      </c>
      <c r="B9" s="19" t="s">
        <v>689</v>
      </c>
      <c r="C9" s="19" t="s">
        <v>286</v>
      </c>
      <c r="D9" s="19" t="s">
        <v>287</v>
      </c>
      <c r="E9" s="23"/>
    </row>
    <row r="10" spans="1:5" x14ac:dyDescent="0.25">
      <c r="A10" s="18" t="s">
        <v>424</v>
      </c>
      <c r="B10" s="19" t="s">
        <v>425</v>
      </c>
      <c r="C10" s="19" t="s">
        <v>426</v>
      </c>
      <c r="D10" s="19" t="s">
        <v>427</v>
      </c>
      <c r="E10" s="20"/>
    </row>
    <row r="11" spans="1:5" x14ac:dyDescent="0.25">
      <c r="A11" s="18" t="s">
        <v>694</v>
      </c>
      <c r="B11" s="19" t="s">
        <v>695</v>
      </c>
      <c r="C11" s="19" t="s">
        <v>268</v>
      </c>
      <c r="D11" s="19" t="s">
        <v>382</v>
      </c>
      <c r="E11" s="20" t="s">
        <v>398</v>
      </c>
    </row>
    <row r="12" spans="1:5" x14ac:dyDescent="0.25">
      <c r="A12" s="18" t="s">
        <v>238</v>
      </c>
      <c r="B12" s="19" t="s">
        <v>446</v>
      </c>
      <c r="C12" s="19" t="s">
        <v>268</v>
      </c>
      <c r="D12" s="19" t="s">
        <v>447</v>
      </c>
      <c r="E12" s="20"/>
    </row>
    <row r="13" spans="1:5" x14ac:dyDescent="0.25">
      <c r="A13" s="21" t="s">
        <v>454</v>
      </c>
      <c r="B13" s="3" t="s">
        <v>455</v>
      </c>
      <c r="C13" s="3" t="s">
        <v>272</v>
      </c>
      <c r="D13" s="3" t="s">
        <v>273</v>
      </c>
      <c r="E13" s="3" t="s">
        <v>440</v>
      </c>
    </row>
    <row r="14" spans="1:5" x14ac:dyDescent="0.25">
      <c r="A14" s="18" t="s">
        <v>456</v>
      </c>
      <c r="B14" s="19" t="s">
        <v>457</v>
      </c>
      <c r="C14" s="19" t="s">
        <v>272</v>
      </c>
      <c r="D14" s="19" t="s">
        <v>300</v>
      </c>
      <c r="E14" s="20"/>
    </row>
    <row r="15" spans="1:5" x14ac:dyDescent="0.25">
      <c r="A15" s="18" t="s">
        <v>274</v>
      </c>
      <c r="B15" s="19" t="s">
        <v>275</v>
      </c>
      <c r="C15" s="19" t="s">
        <v>268</v>
      </c>
      <c r="D15" s="19" t="s">
        <v>269</v>
      </c>
      <c r="E15" s="20" t="s">
        <v>276</v>
      </c>
    </row>
    <row r="16" spans="1:5" x14ac:dyDescent="0.25">
      <c r="A16" s="18" t="s">
        <v>245</v>
      </c>
      <c r="B16" s="19" t="s">
        <v>388</v>
      </c>
      <c r="C16" s="19" t="s">
        <v>272</v>
      </c>
      <c r="D16" s="19" t="s">
        <v>330</v>
      </c>
      <c r="E16" s="20"/>
    </row>
    <row r="17" spans="1:5" x14ac:dyDescent="0.25">
      <c r="A17" s="18" t="s">
        <v>389</v>
      </c>
      <c r="B17" s="19" t="s">
        <v>388</v>
      </c>
      <c r="C17" s="19" t="s">
        <v>272</v>
      </c>
      <c r="D17" s="19" t="s">
        <v>273</v>
      </c>
      <c r="E17" s="20" t="s">
        <v>390</v>
      </c>
    </row>
    <row r="18" spans="1:5" x14ac:dyDescent="0.25">
      <c r="A18" s="18" t="s">
        <v>254</v>
      </c>
      <c r="B18" s="19" t="s">
        <v>453</v>
      </c>
      <c r="C18" s="19" t="s">
        <v>306</v>
      </c>
      <c r="D18" s="19" t="s">
        <v>307</v>
      </c>
      <c r="E18" s="20"/>
    </row>
    <row r="19" spans="1:5" x14ac:dyDescent="0.25">
      <c r="A19" s="18" t="s">
        <v>474</v>
      </c>
      <c r="B19" s="19" t="s">
        <v>475</v>
      </c>
      <c r="C19" s="19" t="s">
        <v>291</v>
      </c>
      <c r="D19" s="19" t="s">
        <v>292</v>
      </c>
      <c r="E19" s="20"/>
    </row>
    <row r="20" spans="1:5" x14ac:dyDescent="0.25">
      <c r="A20" s="18" t="s">
        <v>493</v>
      </c>
      <c r="B20" s="19" t="s">
        <v>494</v>
      </c>
      <c r="C20" s="19" t="s">
        <v>268</v>
      </c>
      <c r="D20" s="19" t="s">
        <v>495</v>
      </c>
      <c r="E20" s="20"/>
    </row>
    <row r="21" spans="1:5" x14ac:dyDescent="0.25">
      <c r="A21" s="18" t="s">
        <v>499</v>
      </c>
      <c r="B21" s="19" t="s">
        <v>500</v>
      </c>
      <c r="C21" s="19" t="s">
        <v>272</v>
      </c>
      <c r="D21" s="19" t="s">
        <v>284</v>
      </c>
      <c r="E21" s="20"/>
    </row>
    <row r="22" spans="1:5" x14ac:dyDescent="0.25">
      <c r="A22" s="18" t="s">
        <v>519</v>
      </c>
      <c r="B22" s="19" t="s">
        <v>520</v>
      </c>
      <c r="C22" s="19" t="s">
        <v>286</v>
      </c>
      <c r="D22" s="19" t="s">
        <v>287</v>
      </c>
      <c r="E22" s="20"/>
    </row>
    <row r="23" spans="1:5" x14ac:dyDescent="0.25">
      <c r="A23" s="18" t="s">
        <v>527</v>
      </c>
      <c r="B23" s="19" t="s">
        <v>528</v>
      </c>
      <c r="C23" s="19" t="s">
        <v>268</v>
      </c>
      <c r="D23" s="19" t="s">
        <v>379</v>
      </c>
      <c r="E23" s="20" t="s">
        <v>529</v>
      </c>
    </row>
    <row r="24" spans="1:5" x14ac:dyDescent="0.25">
      <c r="A24" s="18" t="s">
        <v>252</v>
      </c>
      <c r="B24" s="19" t="s">
        <v>285</v>
      </c>
      <c r="C24" s="19" t="s">
        <v>286</v>
      </c>
      <c r="D24" s="19" t="s">
        <v>287</v>
      </c>
      <c r="E24" s="20"/>
    </row>
    <row r="25" spans="1:5" x14ac:dyDescent="0.25">
      <c r="A25" s="18" t="s">
        <v>698</v>
      </c>
      <c r="B25" s="19" t="s">
        <v>699</v>
      </c>
      <c r="C25" s="19" t="s">
        <v>272</v>
      </c>
      <c r="D25" s="19" t="s">
        <v>273</v>
      </c>
      <c r="E25" s="20" t="s">
        <v>440</v>
      </c>
    </row>
    <row r="26" spans="1:5" x14ac:dyDescent="0.25">
      <c r="A26" s="18" t="s">
        <v>324</v>
      </c>
      <c r="B26" s="19" t="s">
        <v>325</v>
      </c>
      <c r="C26" s="19" t="s">
        <v>268</v>
      </c>
      <c r="D26" s="19" t="s">
        <v>269</v>
      </c>
      <c r="E26" s="20"/>
    </row>
    <row r="27" spans="1:5" x14ac:dyDescent="0.25">
      <c r="A27" s="18" t="s">
        <v>697</v>
      </c>
      <c r="B27" s="19" t="s">
        <v>696</v>
      </c>
      <c r="C27" s="19" t="s">
        <v>268</v>
      </c>
      <c r="D27" s="19" t="s">
        <v>269</v>
      </c>
      <c r="E27" s="20"/>
    </row>
    <row r="28" spans="1:5" x14ac:dyDescent="0.25">
      <c r="A28" s="18" t="s">
        <v>672</v>
      </c>
      <c r="B28" s="19" t="s">
        <v>373</v>
      </c>
      <c r="C28" s="19" t="s">
        <v>291</v>
      </c>
      <c r="D28" s="19" t="s">
        <v>292</v>
      </c>
      <c r="E28" s="20"/>
    </row>
    <row r="29" spans="1:5" x14ac:dyDescent="0.25">
      <c r="A29" s="18" t="s">
        <v>401</v>
      </c>
      <c r="B29" s="19" t="s">
        <v>402</v>
      </c>
      <c r="C29" s="19" t="s">
        <v>268</v>
      </c>
      <c r="D29" s="19" t="s">
        <v>379</v>
      </c>
      <c r="E29" s="20"/>
    </row>
    <row r="30" spans="1:5" x14ac:dyDescent="0.25">
      <c r="A30" s="18" t="s">
        <v>692</v>
      </c>
      <c r="B30" s="19" t="s">
        <v>693</v>
      </c>
      <c r="C30" s="19" t="s">
        <v>272</v>
      </c>
      <c r="D30" s="19" t="s">
        <v>303</v>
      </c>
      <c r="E30" s="20"/>
    </row>
    <row r="31" spans="1:5" x14ac:dyDescent="0.25">
      <c r="A31" s="18" t="s">
        <v>412</v>
      </c>
      <c r="B31" s="19" t="s">
        <v>413</v>
      </c>
      <c r="C31" s="19" t="s">
        <v>281</v>
      </c>
      <c r="D31" s="19" t="s">
        <v>307</v>
      </c>
      <c r="E31" s="20"/>
    </row>
    <row r="32" spans="1:5" x14ac:dyDescent="0.25">
      <c r="A32" s="18" t="s">
        <v>691</v>
      </c>
      <c r="B32" s="19" t="s">
        <v>690</v>
      </c>
      <c r="C32" s="19" t="s">
        <v>313</v>
      </c>
      <c r="D32" s="19" t="s">
        <v>395</v>
      </c>
      <c r="E32" s="20"/>
    </row>
    <row r="33" spans="1:5" x14ac:dyDescent="0.25">
      <c r="A33" s="18" t="s">
        <v>459</v>
      </c>
      <c r="B33" s="19" t="s">
        <v>460</v>
      </c>
      <c r="C33" s="19" t="s">
        <v>272</v>
      </c>
      <c r="D33" s="19" t="s">
        <v>354</v>
      </c>
      <c r="E33" s="20" t="s">
        <v>437</v>
      </c>
    </row>
    <row r="34" spans="1:5" x14ac:dyDescent="0.25">
      <c r="A34" s="18" t="s">
        <v>256</v>
      </c>
      <c r="B34" s="19" t="s">
        <v>471</v>
      </c>
      <c r="C34" s="19" t="s">
        <v>306</v>
      </c>
      <c r="D34" s="19" t="s">
        <v>307</v>
      </c>
      <c r="E34" s="20"/>
    </row>
    <row r="35" spans="1:5" x14ac:dyDescent="0.25">
      <c r="A35" s="18" t="s">
        <v>598</v>
      </c>
      <c r="B35" s="19" t="s">
        <v>471</v>
      </c>
      <c r="C35" s="19" t="s">
        <v>339</v>
      </c>
      <c r="D35" s="19" t="s">
        <v>340</v>
      </c>
      <c r="E35" s="20"/>
    </row>
    <row r="36" spans="1:5" x14ac:dyDescent="0.25">
      <c r="A36" s="18" t="s">
        <v>491</v>
      </c>
      <c r="B36" s="19" t="s">
        <v>492</v>
      </c>
      <c r="C36" s="19" t="s">
        <v>272</v>
      </c>
      <c r="D36" s="19" t="s">
        <v>284</v>
      </c>
      <c r="E36" s="20"/>
    </row>
    <row r="37" spans="1:5" x14ac:dyDescent="0.25">
      <c r="A37" s="18" t="s">
        <v>241</v>
      </c>
      <c r="B37" s="19" t="s">
        <v>494</v>
      </c>
      <c r="C37" s="19" t="s">
        <v>291</v>
      </c>
      <c r="D37" s="19" t="s">
        <v>292</v>
      </c>
      <c r="E37" s="20"/>
    </row>
    <row r="38" spans="1:5" x14ac:dyDescent="0.25">
      <c r="A38" s="18" t="s">
        <v>633</v>
      </c>
      <c r="B38" s="19" t="s">
        <v>494</v>
      </c>
      <c r="C38" s="19" t="s">
        <v>268</v>
      </c>
      <c r="D38" s="19" t="s">
        <v>295</v>
      </c>
      <c r="E38" s="20" t="s">
        <v>632</v>
      </c>
    </row>
    <row r="39" spans="1:5" x14ac:dyDescent="0.25">
      <c r="A39" s="18" t="s">
        <v>571</v>
      </c>
      <c r="B39" s="19" t="s">
        <v>570</v>
      </c>
      <c r="C39" s="19" t="s">
        <v>272</v>
      </c>
      <c r="D39" s="19" t="s">
        <v>717</v>
      </c>
      <c r="E39" s="20"/>
    </row>
    <row r="40" spans="1:5" x14ac:dyDescent="0.25">
      <c r="A40" s="18" t="s">
        <v>525</v>
      </c>
      <c r="B40" s="19" t="s">
        <v>526</v>
      </c>
      <c r="C40" s="19" t="s">
        <v>272</v>
      </c>
      <c r="D40" s="19" t="s">
        <v>303</v>
      </c>
      <c r="E40" s="20"/>
    </row>
    <row r="41" spans="1:5" x14ac:dyDescent="0.25">
      <c r="A41" s="18" t="s">
        <v>247</v>
      </c>
      <c r="B41" s="19" t="s">
        <v>531</v>
      </c>
      <c r="C41" s="19" t="s">
        <v>272</v>
      </c>
      <c r="D41" s="19" t="s">
        <v>300</v>
      </c>
      <c r="E41" s="20"/>
    </row>
    <row r="42" spans="1:5" x14ac:dyDescent="0.25">
      <c r="A42" s="18" t="s">
        <v>248</v>
      </c>
      <c r="B42" s="19" t="s">
        <v>531</v>
      </c>
      <c r="C42" s="19" t="s">
        <v>272</v>
      </c>
      <c r="D42" s="19" t="s">
        <v>300</v>
      </c>
      <c r="E42" s="20" t="s">
        <v>532</v>
      </c>
    </row>
    <row r="43" spans="1:5" x14ac:dyDescent="0.25">
      <c r="A43" s="84" t="s">
        <v>701</v>
      </c>
      <c r="B43" s="86" t="s">
        <v>702</v>
      </c>
      <c r="C43" s="86" t="s">
        <v>268</v>
      </c>
      <c r="D43" s="86" t="s">
        <v>295</v>
      </c>
      <c r="E43" s="20"/>
    </row>
    <row r="44" spans="1:5" x14ac:dyDescent="0.25">
      <c r="A44" s="18" t="s">
        <v>277</v>
      </c>
      <c r="B44" s="19" t="s">
        <v>278</v>
      </c>
      <c r="C44" s="19" t="s">
        <v>272</v>
      </c>
      <c r="D44" s="19" t="s">
        <v>354</v>
      </c>
      <c r="E44" s="20" t="s">
        <v>279</v>
      </c>
    </row>
    <row r="45" spans="1:5" x14ac:dyDescent="0.25">
      <c r="A45" s="18" t="s">
        <v>257</v>
      </c>
      <c r="B45" s="19" t="s">
        <v>271</v>
      </c>
      <c r="C45" s="19" t="s">
        <v>272</v>
      </c>
      <c r="D45" s="19" t="s">
        <v>273</v>
      </c>
      <c r="E45" s="20"/>
    </row>
    <row r="46" spans="1:5" x14ac:dyDescent="0.25">
      <c r="A46" s="18" t="s">
        <v>301</v>
      </c>
      <c r="B46" s="19" t="s">
        <v>302</v>
      </c>
      <c r="C46" s="19" t="s">
        <v>272</v>
      </c>
      <c r="D46" s="19" t="s">
        <v>303</v>
      </c>
      <c r="E46" s="20" t="s">
        <v>304</v>
      </c>
    </row>
    <row r="47" spans="1:5" x14ac:dyDescent="0.25">
      <c r="A47" s="18" t="s">
        <v>328</v>
      </c>
      <c r="B47" s="19" t="s">
        <v>329</v>
      </c>
      <c r="C47" s="19" t="s">
        <v>272</v>
      </c>
      <c r="D47" s="19" t="s">
        <v>330</v>
      </c>
      <c r="E47" s="20"/>
    </row>
    <row r="48" spans="1:5" x14ac:dyDescent="0.25">
      <c r="A48" s="18" t="s">
        <v>684</v>
      </c>
      <c r="B48" s="19" t="s">
        <v>685</v>
      </c>
      <c r="C48" s="19" t="s">
        <v>286</v>
      </c>
      <c r="D48" s="19" t="s">
        <v>287</v>
      </c>
      <c r="E48" s="20"/>
    </row>
    <row r="49" spans="1:5" x14ac:dyDescent="0.25">
      <c r="A49" s="18" t="s">
        <v>593</v>
      </c>
      <c r="B49" s="19" t="s">
        <v>594</v>
      </c>
      <c r="C49" s="19" t="s">
        <v>272</v>
      </c>
      <c r="D49" s="19" t="s">
        <v>273</v>
      </c>
      <c r="E49" s="20" t="s">
        <v>354</v>
      </c>
    </row>
    <row r="50" spans="1:5" x14ac:dyDescent="0.25">
      <c r="A50" s="18" t="s">
        <v>677</v>
      </c>
      <c r="B50" s="19" t="s">
        <v>678</v>
      </c>
      <c r="C50" s="19" t="s">
        <v>272</v>
      </c>
      <c r="D50" s="19" t="s">
        <v>273</v>
      </c>
      <c r="E50" s="20" t="s">
        <v>440</v>
      </c>
    </row>
    <row r="51" spans="1:5" x14ac:dyDescent="0.25">
      <c r="A51" s="18" t="s">
        <v>482</v>
      </c>
      <c r="B51" s="19" t="s">
        <v>483</v>
      </c>
      <c r="C51" s="19" t="s">
        <v>272</v>
      </c>
      <c r="D51" s="19" t="s">
        <v>303</v>
      </c>
      <c r="E51" s="20"/>
    </row>
    <row r="52" spans="1:5" x14ac:dyDescent="0.25">
      <c r="A52" s="18" t="s">
        <v>484</v>
      </c>
      <c r="B52" s="19" t="s">
        <v>483</v>
      </c>
      <c r="C52" s="19" t="s">
        <v>268</v>
      </c>
      <c r="D52" s="19" t="s">
        <v>295</v>
      </c>
      <c r="E52" s="20"/>
    </row>
    <row r="53" spans="1:5" x14ac:dyDescent="0.25">
      <c r="A53" s="18" t="s">
        <v>508</v>
      </c>
      <c r="B53" s="19" t="s">
        <v>509</v>
      </c>
      <c r="C53" s="19" t="s">
        <v>268</v>
      </c>
      <c r="D53" s="19" t="s">
        <v>269</v>
      </c>
      <c r="E53" s="20" t="s">
        <v>510</v>
      </c>
    </row>
    <row r="54" spans="1:5" x14ac:dyDescent="0.25">
      <c r="A54" s="18" t="s">
        <v>293</v>
      </c>
      <c r="B54" s="19" t="s">
        <v>294</v>
      </c>
      <c r="C54" s="19" t="s">
        <v>268</v>
      </c>
      <c r="D54" s="19" t="s">
        <v>295</v>
      </c>
      <c r="E54" s="20"/>
    </row>
    <row r="55" spans="1:5" x14ac:dyDescent="0.25">
      <c r="A55" s="18" t="s">
        <v>249</v>
      </c>
      <c r="B55" s="19" t="s">
        <v>285</v>
      </c>
      <c r="C55" s="19" t="s">
        <v>268</v>
      </c>
      <c r="D55" s="19" t="s">
        <v>288</v>
      </c>
      <c r="E55" s="20"/>
    </row>
    <row r="56" spans="1:5" x14ac:dyDescent="0.25">
      <c r="A56" s="18" t="s">
        <v>326</v>
      </c>
      <c r="B56" s="19" t="s">
        <v>327</v>
      </c>
      <c r="C56" s="19" t="s">
        <v>268</v>
      </c>
      <c r="D56" s="19" t="s">
        <v>269</v>
      </c>
      <c r="E56" s="20" t="s">
        <v>270</v>
      </c>
    </row>
    <row r="57" spans="1:5" x14ac:dyDescent="0.25">
      <c r="A57" s="18" t="s">
        <v>365</v>
      </c>
      <c r="B57" s="19" t="s">
        <v>366</v>
      </c>
      <c r="C57" s="19" t="s">
        <v>286</v>
      </c>
      <c r="D57" s="19" t="s">
        <v>287</v>
      </c>
      <c r="E57" s="20"/>
    </row>
    <row r="58" spans="1:5" x14ac:dyDescent="0.25">
      <c r="A58" s="18" t="s">
        <v>377</v>
      </c>
      <c r="B58" s="19" t="s">
        <v>378</v>
      </c>
      <c r="C58" s="19" t="s">
        <v>268</v>
      </c>
      <c r="D58" s="19" t="s">
        <v>379</v>
      </c>
      <c r="E58" s="20"/>
    </row>
    <row r="59" spans="1:5" x14ac:dyDescent="0.25">
      <c r="A59" s="18" t="s">
        <v>343</v>
      </c>
      <c r="B59" s="19" t="s">
        <v>344</v>
      </c>
      <c r="C59" s="19" t="s">
        <v>339</v>
      </c>
      <c r="D59" s="19" t="s">
        <v>340</v>
      </c>
      <c r="E59" s="20"/>
    </row>
    <row r="60" spans="1:5" x14ac:dyDescent="0.25">
      <c r="A60" s="18" t="s">
        <v>244</v>
      </c>
      <c r="B60" s="19" t="s">
        <v>353</v>
      </c>
      <c r="C60" s="19" t="s">
        <v>272</v>
      </c>
      <c r="D60" s="19" t="s">
        <v>354</v>
      </c>
      <c r="E60" s="20" t="s">
        <v>355</v>
      </c>
    </row>
    <row r="61" spans="1:5" x14ac:dyDescent="0.25">
      <c r="A61" s="18" t="s">
        <v>371</v>
      </c>
      <c r="B61" s="19" t="s">
        <v>372</v>
      </c>
      <c r="C61" s="19" t="s">
        <v>268</v>
      </c>
      <c r="D61" s="19" t="s">
        <v>295</v>
      </c>
      <c r="E61" s="20"/>
    </row>
    <row r="62" spans="1:5" x14ac:dyDescent="0.25">
      <c r="A62" s="18" t="s">
        <v>375</v>
      </c>
      <c r="B62" s="19" t="s">
        <v>376</v>
      </c>
      <c r="C62" s="19" t="s">
        <v>272</v>
      </c>
      <c r="D62" s="19" t="s">
        <v>354</v>
      </c>
      <c r="E62" s="20" t="s">
        <v>355</v>
      </c>
    </row>
    <row r="63" spans="1:5" x14ac:dyDescent="0.25">
      <c r="A63" s="18" t="s">
        <v>438</v>
      </c>
      <c r="B63" s="19" t="s">
        <v>439</v>
      </c>
      <c r="C63" s="19" t="s">
        <v>272</v>
      </c>
      <c r="D63" s="19" t="s">
        <v>273</v>
      </c>
      <c r="E63" s="20" t="s">
        <v>440</v>
      </c>
    </row>
    <row r="64" spans="1:5" x14ac:dyDescent="0.25">
      <c r="A64" s="18" t="s">
        <v>686</v>
      </c>
      <c r="B64" s="19" t="s">
        <v>687</v>
      </c>
      <c r="C64" s="19" t="s">
        <v>272</v>
      </c>
      <c r="D64" s="19" t="s">
        <v>572</v>
      </c>
      <c r="E64" s="20"/>
    </row>
    <row r="65" spans="1:5" x14ac:dyDescent="0.25">
      <c r="A65" s="18" t="s">
        <v>467</v>
      </c>
      <c r="B65" s="19" t="s">
        <v>468</v>
      </c>
      <c r="C65" s="19" t="s">
        <v>268</v>
      </c>
      <c r="D65" s="19" t="s">
        <v>379</v>
      </c>
      <c r="E65" s="20"/>
    </row>
    <row r="66" spans="1:5" x14ac:dyDescent="0.25">
      <c r="A66" s="18" t="s">
        <v>673</v>
      </c>
      <c r="B66" s="19" t="s">
        <v>674</v>
      </c>
      <c r="C66" s="19" t="s">
        <v>268</v>
      </c>
      <c r="D66" s="19" t="s">
        <v>282</v>
      </c>
      <c r="E66" s="20"/>
    </row>
    <row r="67" spans="1:5" x14ac:dyDescent="0.25">
      <c r="A67" s="18" t="s">
        <v>315</v>
      </c>
      <c r="B67" s="19" t="s">
        <v>316</v>
      </c>
      <c r="C67" s="19" t="s">
        <v>268</v>
      </c>
      <c r="D67" s="19" t="s">
        <v>269</v>
      </c>
      <c r="E67" s="20" t="s">
        <v>317</v>
      </c>
    </row>
    <row r="68" spans="1:5" x14ac:dyDescent="0.25">
      <c r="A68" s="18" t="s">
        <v>485</v>
      </c>
      <c r="B68" s="19" t="s">
        <v>486</v>
      </c>
      <c r="C68" s="19" t="s">
        <v>272</v>
      </c>
      <c r="D68" s="19" t="s">
        <v>284</v>
      </c>
      <c r="E68" s="20"/>
    </row>
    <row r="69" spans="1:5" x14ac:dyDescent="0.25">
      <c r="A69" s="18" t="s">
        <v>347</v>
      </c>
      <c r="B69" s="19" t="s">
        <v>348</v>
      </c>
      <c r="C69" s="19" t="s">
        <v>349</v>
      </c>
      <c r="D69" s="19" t="s">
        <v>350</v>
      </c>
      <c r="E69" s="20"/>
    </row>
    <row r="70" spans="1:5" x14ac:dyDescent="0.25">
      <c r="A70" s="84" t="s">
        <v>602</v>
      </c>
      <c r="B70" s="86" t="s">
        <v>603</v>
      </c>
      <c r="C70" s="86" t="s">
        <v>313</v>
      </c>
      <c r="D70" s="86" t="s">
        <v>395</v>
      </c>
      <c r="E70" s="20"/>
    </row>
    <row r="71" spans="1:5" x14ac:dyDescent="0.25">
      <c r="A71" s="18" t="s">
        <v>296</v>
      </c>
      <c r="B71" s="19" t="s">
        <v>297</v>
      </c>
      <c r="C71" s="19" t="s">
        <v>268</v>
      </c>
      <c r="D71" s="19" t="s">
        <v>269</v>
      </c>
      <c r="E71" s="20" t="s">
        <v>270</v>
      </c>
    </row>
    <row r="72" spans="1:5" x14ac:dyDescent="0.25">
      <c r="A72" s="18" t="s">
        <v>320</v>
      </c>
      <c r="B72" s="19" t="s">
        <v>321</v>
      </c>
      <c r="C72" s="19" t="s">
        <v>291</v>
      </c>
      <c r="D72" s="19" t="s">
        <v>292</v>
      </c>
      <c r="E72" s="20"/>
    </row>
    <row r="73" spans="1:5" x14ac:dyDescent="0.25">
      <c r="A73" s="18" t="s">
        <v>356</v>
      </c>
      <c r="B73" s="19" t="s">
        <v>357</v>
      </c>
      <c r="C73" s="19" t="s">
        <v>272</v>
      </c>
      <c r="D73" s="19" t="s">
        <v>354</v>
      </c>
      <c r="E73" s="20" t="s">
        <v>355</v>
      </c>
    </row>
    <row r="74" spans="1:5" x14ac:dyDescent="0.25">
      <c r="A74" s="18" t="s">
        <v>676</v>
      </c>
      <c r="B74" s="19" t="s">
        <v>675</v>
      </c>
      <c r="C74" s="19" t="s">
        <v>268</v>
      </c>
      <c r="D74" s="19" t="s">
        <v>269</v>
      </c>
      <c r="E74" s="20"/>
    </row>
    <row r="75" spans="1:5" x14ac:dyDescent="0.25">
      <c r="A75" s="18" t="s">
        <v>385</v>
      </c>
      <c r="B75" s="19" t="s">
        <v>386</v>
      </c>
      <c r="C75" s="19" t="s">
        <v>272</v>
      </c>
      <c r="D75" s="19" t="s">
        <v>387</v>
      </c>
      <c r="E75" s="20"/>
    </row>
    <row r="76" spans="1:5" x14ac:dyDescent="0.25">
      <c r="A76" s="18" t="s">
        <v>383</v>
      </c>
      <c r="B76" s="19" t="s">
        <v>384</v>
      </c>
      <c r="C76" s="19" t="s">
        <v>272</v>
      </c>
      <c r="D76" s="19" t="s">
        <v>273</v>
      </c>
      <c r="E76" s="20"/>
    </row>
    <row r="77" spans="1:5" ht="16.5" customHeight="1" x14ac:dyDescent="0.25">
      <c r="A77" s="18" t="s">
        <v>407</v>
      </c>
      <c r="B77" s="19" t="s">
        <v>408</v>
      </c>
      <c r="C77" s="19" t="s">
        <v>272</v>
      </c>
      <c r="D77" s="19" t="s">
        <v>354</v>
      </c>
      <c r="E77" s="20"/>
    </row>
    <row r="78" spans="1:5" ht="16.5" customHeight="1" x14ac:dyDescent="0.25">
      <c r="A78" s="18" t="s">
        <v>542</v>
      </c>
      <c r="B78" s="19" t="s">
        <v>428</v>
      </c>
      <c r="C78" s="19" t="s">
        <v>272</v>
      </c>
      <c r="D78" s="19" t="s">
        <v>273</v>
      </c>
      <c r="E78" s="20" t="s">
        <v>390</v>
      </c>
    </row>
    <row r="79" spans="1:5" ht="16.5" customHeight="1" x14ac:dyDescent="0.25">
      <c r="A79" s="18" t="s">
        <v>431</v>
      </c>
      <c r="B79" s="19" t="s">
        <v>432</v>
      </c>
      <c r="C79" s="19" t="s">
        <v>272</v>
      </c>
      <c r="D79" s="19" t="s">
        <v>284</v>
      </c>
      <c r="E79" s="20"/>
    </row>
    <row r="80" spans="1:5" ht="16.5" customHeight="1" x14ac:dyDescent="0.25">
      <c r="A80" s="18" t="s">
        <v>521</v>
      </c>
      <c r="B80" s="19" t="s">
        <v>522</v>
      </c>
      <c r="C80" s="19" t="s">
        <v>272</v>
      </c>
      <c r="D80" s="19" t="s">
        <v>354</v>
      </c>
      <c r="E80" s="20" t="s">
        <v>279</v>
      </c>
    </row>
    <row r="81" spans="1:5" x14ac:dyDescent="0.25">
      <c r="A81" s="18" t="s">
        <v>240</v>
      </c>
      <c r="B81" s="19" t="s">
        <v>283</v>
      </c>
      <c r="C81" s="19" t="s">
        <v>272</v>
      </c>
      <c r="D81" s="19" t="s">
        <v>284</v>
      </c>
      <c r="E81" s="20"/>
    </row>
    <row r="82" spans="1:5" x14ac:dyDescent="0.25">
      <c r="A82" s="18" t="s">
        <v>331</v>
      </c>
      <c r="B82" s="19" t="s">
        <v>332</v>
      </c>
      <c r="C82" s="19" t="s">
        <v>268</v>
      </c>
      <c r="D82" s="19" t="s">
        <v>269</v>
      </c>
      <c r="E82" s="20" t="s">
        <v>333</v>
      </c>
    </row>
    <row r="83" spans="1:5" x14ac:dyDescent="0.25">
      <c r="A83" s="18" t="s">
        <v>703</v>
      </c>
      <c r="B83" s="19" t="s">
        <v>707</v>
      </c>
      <c r="C83" s="19" t="s">
        <v>272</v>
      </c>
      <c r="D83" s="19" t="s">
        <v>273</v>
      </c>
      <c r="E83" s="20" t="s">
        <v>390</v>
      </c>
    </row>
    <row r="84" spans="1:5" x14ac:dyDescent="0.25">
      <c r="A84" s="18" t="s">
        <v>237</v>
      </c>
      <c r="B84" s="19" t="s">
        <v>405</v>
      </c>
      <c r="C84" s="19" t="s">
        <v>349</v>
      </c>
      <c r="D84" s="19" t="s">
        <v>350</v>
      </c>
      <c r="E84" s="20"/>
    </row>
    <row r="85" spans="1:5" x14ac:dyDescent="0.25">
      <c r="A85" s="18" t="s">
        <v>719</v>
      </c>
      <c r="B85" s="19" t="s">
        <v>718</v>
      </c>
      <c r="C85" s="19" t="s">
        <v>268</v>
      </c>
      <c r="D85" s="19" t="s">
        <v>269</v>
      </c>
      <c r="E85" s="20"/>
    </row>
    <row r="86" spans="1:5" x14ac:dyDescent="0.25">
      <c r="A86" s="18" t="s">
        <v>418</v>
      </c>
      <c r="B86" s="19" t="s">
        <v>419</v>
      </c>
      <c r="C86" s="19" t="s">
        <v>291</v>
      </c>
      <c r="D86" s="19" t="s">
        <v>292</v>
      </c>
      <c r="E86" s="20"/>
    </row>
    <row r="87" spans="1:5" x14ac:dyDescent="0.25">
      <c r="A87" s="18" t="s">
        <v>629</v>
      </c>
      <c r="B87" s="19" t="s">
        <v>631</v>
      </c>
      <c r="C87" s="19" t="s">
        <v>291</v>
      </c>
      <c r="D87" s="19" t="s">
        <v>292</v>
      </c>
      <c r="E87" s="20"/>
    </row>
    <row r="88" spans="1:5" x14ac:dyDescent="0.25">
      <c r="A88" s="18" t="s">
        <v>451</v>
      </c>
      <c r="B88" s="19" t="s">
        <v>452</v>
      </c>
      <c r="C88" s="19" t="s">
        <v>268</v>
      </c>
      <c r="D88" s="19" t="s">
        <v>288</v>
      </c>
      <c r="E88" s="20"/>
    </row>
    <row r="89" spans="1:5" x14ac:dyDescent="0.25">
      <c r="A89" s="18" t="s">
        <v>463</v>
      </c>
      <c r="B89" s="19" t="s">
        <v>462</v>
      </c>
      <c r="C89" s="19" t="s">
        <v>268</v>
      </c>
      <c r="D89" s="19" t="s">
        <v>269</v>
      </c>
      <c r="E89" s="20" t="s">
        <v>464</v>
      </c>
    </row>
    <row r="90" spans="1:5" x14ac:dyDescent="0.25">
      <c r="A90" s="18" t="s">
        <v>461</v>
      </c>
      <c r="B90" s="19" t="s">
        <v>462</v>
      </c>
      <c r="C90" s="19" t="s">
        <v>268</v>
      </c>
      <c r="D90" s="19" t="s">
        <v>269</v>
      </c>
      <c r="E90" s="20" t="s">
        <v>333</v>
      </c>
    </row>
    <row r="91" spans="1:5" x14ac:dyDescent="0.25">
      <c r="A91" s="18" t="s">
        <v>472</v>
      </c>
      <c r="B91" s="19" t="s">
        <v>473</v>
      </c>
      <c r="C91" s="19" t="s">
        <v>281</v>
      </c>
      <c r="D91" s="19" t="s">
        <v>282</v>
      </c>
      <c r="E91" s="20"/>
    </row>
    <row r="92" spans="1:5" x14ac:dyDescent="0.25">
      <c r="A92" s="18" t="s">
        <v>489</v>
      </c>
      <c r="B92" s="19" t="s">
        <v>490</v>
      </c>
      <c r="C92" s="19" t="s">
        <v>268</v>
      </c>
      <c r="D92" s="19" t="s">
        <v>269</v>
      </c>
      <c r="E92" s="20" t="s">
        <v>270</v>
      </c>
    </row>
    <row r="93" spans="1:5" x14ac:dyDescent="0.25">
      <c r="A93" s="18" t="s">
        <v>660</v>
      </c>
      <c r="B93" s="19" t="s">
        <v>659</v>
      </c>
      <c r="C93" s="19" t="s">
        <v>268</v>
      </c>
      <c r="D93" s="19" t="s">
        <v>447</v>
      </c>
      <c r="E93" s="20"/>
    </row>
    <row r="94" spans="1:5" x14ac:dyDescent="0.25">
      <c r="A94" s="18" t="s">
        <v>704</v>
      </c>
      <c r="B94" s="19" t="s">
        <v>705</v>
      </c>
      <c r="C94" s="19" t="s">
        <v>272</v>
      </c>
      <c r="D94" s="19" t="s">
        <v>572</v>
      </c>
      <c r="E94" s="20"/>
    </row>
    <row r="95" spans="1:5" x14ac:dyDescent="0.25">
      <c r="A95" s="18" t="s">
        <v>289</v>
      </c>
      <c r="B95" s="19" t="s">
        <v>700</v>
      </c>
      <c r="C95" s="19" t="s">
        <v>268</v>
      </c>
      <c r="D95" s="19" t="s">
        <v>447</v>
      </c>
      <c r="E95" s="20" t="s">
        <v>529</v>
      </c>
    </row>
    <row r="96" spans="1:5" x14ac:dyDescent="0.25">
      <c r="A96" s="18" t="s">
        <v>289</v>
      </c>
      <c r="B96" s="19" t="s">
        <v>290</v>
      </c>
      <c r="C96" s="19" t="s">
        <v>291</v>
      </c>
      <c r="D96" s="19" t="s">
        <v>292</v>
      </c>
      <c r="E96" s="20"/>
    </row>
    <row r="97" spans="1:5" x14ac:dyDescent="0.25">
      <c r="A97" s="18" t="s">
        <v>255</v>
      </c>
      <c r="B97" s="19" t="s">
        <v>305</v>
      </c>
      <c r="C97" s="19" t="s">
        <v>306</v>
      </c>
      <c r="D97" s="19" t="s">
        <v>307</v>
      </c>
      <c r="E97" s="20"/>
    </row>
    <row r="98" spans="1:5" x14ac:dyDescent="0.25">
      <c r="A98" s="18" t="s">
        <v>341</v>
      </c>
      <c r="B98" s="19" t="s">
        <v>342</v>
      </c>
      <c r="C98" s="19" t="s">
        <v>291</v>
      </c>
      <c r="D98" s="19" t="s">
        <v>292</v>
      </c>
      <c r="E98" s="20"/>
    </row>
    <row r="99" spans="1:5" x14ac:dyDescent="0.25">
      <c r="A99" s="18" t="s">
        <v>250</v>
      </c>
      <c r="B99" s="19" t="s">
        <v>358</v>
      </c>
      <c r="C99" s="19" t="s">
        <v>268</v>
      </c>
      <c r="D99" s="19" t="s">
        <v>288</v>
      </c>
      <c r="E99" s="20"/>
    </row>
    <row r="100" spans="1:5" x14ac:dyDescent="0.25">
      <c r="A100" s="18" t="s">
        <v>253</v>
      </c>
      <c r="B100" s="19" t="s">
        <v>368</v>
      </c>
      <c r="C100" s="19" t="s">
        <v>268</v>
      </c>
      <c r="D100" s="19" t="s">
        <v>295</v>
      </c>
      <c r="E100" s="20"/>
    </row>
    <row r="101" spans="1:5" x14ac:dyDescent="0.25">
      <c r="A101" s="18" t="s">
        <v>634</v>
      </c>
      <c r="B101" s="19" t="s">
        <v>368</v>
      </c>
      <c r="C101" s="19" t="s">
        <v>306</v>
      </c>
      <c r="D101" s="19" t="s">
        <v>307</v>
      </c>
      <c r="E101" s="20"/>
    </row>
    <row r="102" spans="1:5" ht="30" x14ac:dyDescent="0.25">
      <c r="A102" s="18" t="s">
        <v>409</v>
      </c>
      <c r="B102" s="19" t="s">
        <v>410</v>
      </c>
      <c r="C102" s="19" t="s">
        <v>268</v>
      </c>
      <c r="D102" s="19" t="s">
        <v>269</v>
      </c>
      <c r="E102" s="23" t="s">
        <v>411</v>
      </c>
    </row>
    <row r="103" spans="1:5" x14ac:dyDescent="0.25">
      <c r="A103" s="18" t="s">
        <v>589</v>
      </c>
      <c r="B103" s="19" t="s">
        <v>590</v>
      </c>
      <c r="C103" s="19" t="s">
        <v>272</v>
      </c>
      <c r="D103" s="19" t="s">
        <v>284</v>
      </c>
      <c r="E103" s="23"/>
    </row>
    <row r="104" spans="1:5" x14ac:dyDescent="0.25">
      <c r="A104" s="18" t="s">
        <v>414</v>
      </c>
      <c r="B104" s="19" t="s">
        <v>415</v>
      </c>
      <c r="C104" s="19" t="s">
        <v>268</v>
      </c>
      <c r="D104" s="19" t="s">
        <v>295</v>
      </c>
      <c r="E104" s="20"/>
    </row>
    <row r="105" spans="1:5" x14ac:dyDescent="0.25">
      <c r="A105" s="18" t="s">
        <v>421</v>
      </c>
      <c r="B105" s="19" t="s">
        <v>422</v>
      </c>
      <c r="C105" s="19" t="s">
        <v>268</v>
      </c>
      <c r="D105" s="19" t="s">
        <v>269</v>
      </c>
      <c r="E105" s="20" t="s">
        <v>423</v>
      </c>
    </row>
    <row r="106" spans="1:5" x14ac:dyDescent="0.25">
      <c r="A106" s="18" t="s">
        <v>246</v>
      </c>
      <c r="B106" s="19" t="s">
        <v>441</v>
      </c>
      <c r="C106" s="19" t="s">
        <v>268</v>
      </c>
      <c r="D106" s="19" t="s">
        <v>442</v>
      </c>
      <c r="E106" s="20"/>
    </row>
    <row r="107" spans="1:5" x14ac:dyDescent="0.25">
      <c r="A107" s="18" t="s">
        <v>259</v>
      </c>
      <c r="B107" s="19" t="s">
        <v>458</v>
      </c>
      <c r="C107" s="19" t="s">
        <v>272</v>
      </c>
      <c r="D107" s="19" t="s">
        <v>303</v>
      </c>
      <c r="E107" s="20"/>
    </row>
    <row r="108" spans="1:5" x14ac:dyDescent="0.25">
      <c r="A108" s="18" t="s">
        <v>260</v>
      </c>
      <c r="B108" s="19" t="s">
        <v>450</v>
      </c>
      <c r="C108" s="19" t="s">
        <v>313</v>
      </c>
      <c r="D108" s="19" t="s">
        <v>395</v>
      </c>
      <c r="E108" s="20"/>
    </row>
    <row r="109" spans="1:5" x14ac:dyDescent="0.25">
      <c r="A109" s="18" t="s">
        <v>599</v>
      </c>
      <c r="B109" s="19" t="s">
        <v>600</v>
      </c>
      <c r="C109" s="19" t="s">
        <v>268</v>
      </c>
      <c r="D109" s="19" t="s">
        <v>269</v>
      </c>
      <c r="E109" s="20"/>
    </row>
    <row r="110" spans="1:5" x14ac:dyDescent="0.25">
      <c r="A110" s="18" t="s">
        <v>480</v>
      </c>
      <c r="B110" s="19" t="s">
        <v>481</v>
      </c>
      <c r="C110" s="19" t="s">
        <v>268</v>
      </c>
      <c r="D110" s="19" t="s">
        <v>382</v>
      </c>
      <c r="E110" s="20"/>
    </row>
    <row r="111" spans="1:5" x14ac:dyDescent="0.25">
      <c r="A111" s="18" t="s">
        <v>496</v>
      </c>
      <c r="B111" s="19" t="s">
        <v>497</v>
      </c>
      <c r="C111" s="19" t="s">
        <v>272</v>
      </c>
      <c r="D111" s="19" t="s">
        <v>273</v>
      </c>
      <c r="E111" s="20" t="s">
        <v>370</v>
      </c>
    </row>
    <row r="112" spans="1:5" x14ac:dyDescent="0.25">
      <c r="A112" s="18" t="s">
        <v>501</v>
      </c>
      <c r="B112" s="19" t="s">
        <v>502</v>
      </c>
      <c r="C112" s="19" t="s">
        <v>272</v>
      </c>
      <c r="D112" s="19" t="s">
        <v>354</v>
      </c>
      <c r="E112" s="20" t="s">
        <v>355</v>
      </c>
    </row>
    <row r="113" spans="1:5" x14ac:dyDescent="0.25">
      <c r="A113" s="18" t="s">
        <v>511</v>
      </c>
      <c r="B113" s="19" t="s">
        <v>512</v>
      </c>
      <c r="C113" s="19" t="s">
        <v>268</v>
      </c>
      <c r="D113" s="19" t="s">
        <v>269</v>
      </c>
      <c r="E113" s="20"/>
    </row>
    <row r="114" spans="1:5" x14ac:dyDescent="0.25">
      <c r="A114" s="18" t="s">
        <v>516</v>
      </c>
      <c r="B114" s="19" t="s">
        <v>517</v>
      </c>
      <c r="C114" s="19" t="s">
        <v>268</v>
      </c>
      <c r="D114" s="19" t="s">
        <v>518</v>
      </c>
      <c r="E114" s="20"/>
    </row>
    <row r="115" spans="1:5" x14ac:dyDescent="0.25">
      <c r="A115" s="18" t="s">
        <v>251</v>
      </c>
      <c r="B115" s="19" t="s">
        <v>530</v>
      </c>
      <c r="C115" s="19" t="s">
        <v>286</v>
      </c>
      <c r="D115" s="19" t="s">
        <v>287</v>
      </c>
      <c r="E115" s="20"/>
    </row>
    <row r="116" spans="1:5" x14ac:dyDescent="0.25">
      <c r="A116" s="18" t="s">
        <v>233</v>
      </c>
      <c r="B116" s="19" t="s">
        <v>322</v>
      </c>
      <c r="C116" s="19" t="s">
        <v>272</v>
      </c>
      <c r="D116" s="19" t="s">
        <v>323</v>
      </c>
      <c r="E116" s="20"/>
    </row>
    <row r="117" spans="1:5" x14ac:dyDescent="0.25">
      <c r="A117" s="18" t="s">
        <v>337</v>
      </c>
      <c r="B117" s="19" t="s">
        <v>338</v>
      </c>
      <c r="C117" s="19" t="s">
        <v>339</v>
      </c>
      <c r="D117" s="19" t="s">
        <v>340</v>
      </c>
      <c r="E117" s="20"/>
    </row>
    <row r="118" spans="1:5" x14ac:dyDescent="0.25">
      <c r="A118" s="18" t="s">
        <v>360</v>
      </c>
      <c r="B118" s="19" t="s">
        <v>359</v>
      </c>
      <c r="C118" s="19" t="s">
        <v>272</v>
      </c>
      <c r="D118" s="19" t="s">
        <v>354</v>
      </c>
      <c r="E118" s="20" t="s">
        <v>361</v>
      </c>
    </row>
    <row r="119" spans="1:5" x14ac:dyDescent="0.25">
      <c r="A119" s="18" t="s">
        <v>239</v>
      </c>
      <c r="B119" s="19" t="s">
        <v>359</v>
      </c>
      <c r="C119" s="19" t="s">
        <v>272</v>
      </c>
      <c r="D119" s="19" t="s">
        <v>354</v>
      </c>
      <c r="E119" s="20" t="s">
        <v>279</v>
      </c>
    </row>
    <row r="120" spans="1:5" x14ac:dyDescent="0.25">
      <c r="A120" s="18" t="s">
        <v>391</v>
      </c>
      <c r="B120" s="19" t="s">
        <v>392</v>
      </c>
      <c r="C120" s="19" t="s">
        <v>268</v>
      </c>
      <c r="D120" s="19" t="s">
        <v>379</v>
      </c>
      <c r="E120" s="20"/>
    </row>
    <row r="121" spans="1:5" x14ac:dyDescent="0.25">
      <c r="A121" s="21" t="s">
        <v>465</v>
      </c>
      <c r="B121" s="3" t="s">
        <v>466</v>
      </c>
      <c r="C121" s="3" t="s">
        <v>268</v>
      </c>
      <c r="D121" s="3" t="s">
        <v>295</v>
      </c>
      <c r="E121" s="20"/>
    </row>
    <row r="122" spans="1:5" x14ac:dyDescent="0.25">
      <c r="A122" s="18" t="s">
        <v>478</v>
      </c>
      <c r="B122" s="19" t="s">
        <v>479</v>
      </c>
      <c r="C122" s="19" t="s">
        <v>306</v>
      </c>
      <c r="D122" s="19" t="s">
        <v>307</v>
      </c>
      <c r="E122" s="20"/>
    </row>
    <row r="123" spans="1:5" x14ac:dyDescent="0.25">
      <c r="A123" s="18" t="s">
        <v>503</v>
      </c>
      <c r="B123" s="19" t="s">
        <v>504</v>
      </c>
      <c r="C123" s="19" t="s">
        <v>268</v>
      </c>
      <c r="D123" s="19" t="s">
        <v>269</v>
      </c>
      <c r="E123" s="20" t="s">
        <v>505</v>
      </c>
    </row>
    <row r="124" spans="1:5" x14ac:dyDescent="0.25">
      <c r="A124" s="18" t="s">
        <v>565</v>
      </c>
      <c r="B124" s="19" t="s">
        <v>566</v>
      </c>
      <c r="C124" s="19" t="s">
        <v>567</v>
      </c>
      <c r="D124" s="19" t="s">
        <v>273</v>
      </c>
      <c r="E124" s="20" t="s">
        <v>440</v>
      </c>
    </row>
    <row r="125" spans="1:5" x14ac:dyDescent="0.25">
      <c r="A125" s="18" t="s">
        <v>506</v>
      </c>
      <c r="B125" s="19" t="s">
        <v>507</v>
      </c>
      <c r="C125" s="19" t="s">
        <v>268</v>
      </c>
      <c r="D125" s="19" t="s">
        <v>379</v>
      </c>
      <c r="E125" s="20" t="s">
        <v>529</v>
      </c>
    </row>
    <row r="126" spans="1:5" x14ac:dyDescent="0.25">
      <c r="A126" s="18" t="s">
        <v>266</v>
      </c>
      <c r="B126" s="19" t="s">
        <v>267</v>
      </c>
      <c r="C126" s="19" t="s">
        <v>268</v>
      </c>
      <c r="D126" s="19" t="s">
        <v>269</v>
      </c>
      <c r="E126" s="20" t="s">
        <v>270</v>
      </c>
    </row>
    <row r="127" spans="1:5" x14ac:dyDescent="0.25">
      <c r="A127" s="18" t="s">
        <v>298</v>
      </c>
      <c r="B127" s="19" t="s">
        <v>299</v>
      </c>
      <c r="C127" s="19" t="s">
        <v>272</v>
      </c>
      <c r="D127" s="19" t="s">
        <v>300</v>
      </c>
      <c r="E127" s="20"/>
    </row>
    <row r="128" spans="1:5" x14ac:dyDescent="0.25">
      <c r="A128" s="18" t="s">
        <v>650</v>
      </c>
      <c r="B128" s="19" t="s">
        <v>651</v>
      </c>
      <c r="C128" s="19" t="s">
        <v>268</v>
      </c>
      <c r="D128" s="19" t="s">
        <v>447</v>
      </c>
      <c r="E128" s="20"/>
    </row>
    <row r="129" spans="1:5" x14ac:dyDescent="0.25">
      <c r="A129" s="18" t="s">
        <v>235</v>
      </c>
      <c r="B129" s="19" t="s">
        <v>498</v>
      </c>
      <c r="C129" s="19" t="s">
        <v>272</v>
      </c>
      <c r="D129" s="19" t="s">
        <v>387</v>
      </c>
      <c r="E129" s="20"/>
    </row>
    <row r="130" spans="1:5" x14ac:dyDescent="0.25">
      <c r="A130" s="18" t="s">
        <v>234</v>
      </c>
      <c r="B130" s="19" t="s">
        <v>369</v>
      </c>
      <c r="C130" s="19" t="s">
        <v>272</v>
      </c>
      <c r="D130" s="19" t="s">
        <v>273</v>
      </c>
      <c r="E130" s="20" t="s">
        <v>370</v>
      </c>
    </row>
    <row r="131" spans="1:5" x14ac:dyDescent="0.25">
      <c r="A131" s="18" t="s">
        <v>399</v>
      </c>
      <c r="B131" s="19" t="s">
        <v>400</v>
      </c>
      <c r="C131" s="19" t="s">
        <v>272</v>
      </c>
      <c r="D131" s="19" t="s">
        <v>284</v>
      </c>
      <c r="E131" s="20"/>
    </row>
    <row r="132" spans="1:5" x14ac:dyDescent="0.25">
      <c r="A132" s="18" t="s">
        <v>416</v>
      </c>
      <c r="B132" s="19" t="s">
        <v>417</v>
      </c>
      <c r="C132" s="19" t="s">
        <v>272</v>
      </c>
      <c r="D132" s="19" t="s">
        <v>323</v>
      </c>
      <c r="E132" s="20"/>
    </row>
    <row r="133" spans="1:5" x14ac:dyDescent="0.25">
      <c r="A133" s="18" t="s">
        <v>435</v>
      </c>
      <c r="B133" s="19" t="s">
        <v>436</v>
      </c>
      <c r="C133" s="19" t="s">
        <v>272</v>
      </c>
      <c r="D133" s="19" t="s">
        <v>354</v>
      </c>
      <c r="E133" s="20" t="s">
        <v>437</v>
      </c>
    </row>
    <row r="134" spans="1:5" x14ac:dyDescent="0.25">
      <c r="A134" s="18" t="s">
        <v>476</v>
      </c>
      <c r="B134" s="19" t="s">
        <v>477</v>
      </c>
      <c r="C134" s="19" t="s">
        <v>272</v>
      </c>
      <c r="D134" s="19" t="s">
        <v>354</v>
      </c>
      <c r="E134" s="20" t="s">
        <v>355</v>
      </c>
    </row>
    <row r="135" spans="1:5" x14ac:dyDescent="0.25">
      <c r="A135" s="18" t="s">
        <v>487</v>
      </c>
      <c r="B135" s="19" t="s">
        <v>488</v>
      </c>
      <c r="C135" s="19" t="s">
        <v>272</v>
      </c>
      <c r="D135" s="19" t="s">
        <v>273</v>
      </c>
      <c r="E135" s="20" t="s">
        <v>440</v>
      </c>
    </row>
    <row r="136" spans="1:5" x14ac:dyDescent="0.25">
      <c r="A136" s="18" t="s">
        <v>380</v>
      </c>
      <c r="B136" s="19" t="s">
        <v>381</v>
      </c>
      <c r="C136" s="19" t="s">
        <v>268</v>
      </c>
      <c r="D136" s="19" t="s">
        <v>382</v>
      </c>
      <c r="E136" s="20"/>
    </row>
    <row r="137" spans="1:5" x14ac:dyDescent="0.25">
      <c r="A137" s="18" t="s">
        <v>514</v>
      </c>
      <c r="B137" s="19" t="s">
        <v>515</v>
      </c>
      <c r="C137" s="19" t="s">
        <v>268</v>
      </c>
      <c r="D137" s="19" t="s">
        <v>288</v>
      </c>
      <c r="E137" s="20"/>
    </row>
    <row r="138" spans="1:5" x14ac:dyDescent="0.25">
      <c r="A138" s="18" t="s">
        <v>242</v>
      </c>
      <c r="B138" s="19" t="s">
        <v>280</v>
      </c>
      <c r="C138" s="19" t="s">
        <v>281</v>
      </c>
      <c r="D138" s="19" t="s">
        <v>282</v>
      </c>
      <c r="E138" s="20"/>
    </row>
    <row r="139" spans="1:5" x14ac:dyDescent="0.25">
      <c r="A139" s="18" t="s">
        <v>666</v>
      </c>
      <c r="B139" s="19" t="s">
        <v>280</v>
      </c>
      <c r="C139" s="19" t="s">
        <v>272</v>
      </c>
      <c r="D139" s="19" t="s">
        <v>323</v>
      </c>
      <c r="E139" s="20"/>
    </row>
    <row r="140" spans="1:5" x14ac:dyDescent="0.25">
      <c r="A140" s="18" t="s">
        <v>308</v>
      </c>
      <c r="B140" s="19" t="s">
        <v>309</v>
      </c>
      <c r="C140" s="19" t="s">
        <v>268</v>
      </c>
      <c r="D140" s="19" t="s">
        <v>310</v>
      </c>
      <c r="E140" s="20"/>
    </row>
    <row r="141" spans="1:5" x14ac:dyDescent="0.25">
      <c r="A141" s="18" t="s">
        <v>345</v>
      </c>
      <c r="B141" s="19" t="s">
        <v>346</v>
      </c>
      <c r="C141" s="19" t="s">
        <v>272</v>
      </c>
      <c r="D141" s="19" t="s">
        <v>323</v>
      </c>
      <c r="E141" s="20"/>
    </row>
    <row r="142" spans="1:5" x14ac:dyDescent="0.25">
      <c r="A142" s="18" t="s">
        <v>243</v>
      </c>
      <c r="B142" s="19" t="s">
        <v>420</v>
      </c>
      <c r="C142" s="19" t="s">
        <v>268</v>
      </c>
      <c r="D142" s="19" t="s">
        <v>310</v>
      </c>
      <c r="E142" s="20"/>
    </row>
    <row r="143" spans="1:5" x14ac:dyDescent="0.25">
      <c r="A143" s="18" t="s">
        <v>706</v>
      </c>
      <c r="B143" s="19" t="s">
        <v>708</v>
      </c>
      <c r="C143" s="19" t="s">
        <v>272</v>
      </c>
      <c r="D143" s="19" t="s">
        <v>273</v>
      </c>
      <c r="E143" s="23" t="s">
        <v>390</v>
      </c>
    </row>
    <row r="144" spans="1:5" x14ac:dyDescent="0.25">
      <c r="A144" s="18" t="s">
        <v>722</v>
      </c>
      <c r="B144" s="19" t="s">
        <v>721</v>
      </c>
      <c r="C144" s="19" t="s">
        <v>268</v>
      </c>
      <c r="D144" s="19" t="s">
        <v>447</v>
      </c>
      <c r="E144" s="20"/>
    </row>
    <row r="145" spans="1:5" x14ac:dyDescent="0.25">
      <c r="A145" s="18" t="s">
        <v>469</v>
      </c>
      <c r="B145" s="19" t="s">
        <v>470</v>
      </c>
      <c r="C145" s="19" t="s">
        <v>268</v>
      </c>
      <c r="D145" s="19" t="s">
        <v>295</v>
      </c>
      <c r="E145" s="20"/>
    </row>
    <row r="146" spans="1:5" x14ac:dyDescent="0.25">
      <c r="A146" s="18" t="s">
        <v>232</v>
      </c>
      <c r="B146" s="19" t="s">
        <v>367</v>
      </c>
      <c r="C146" s="19" t="s">
        <v>272</v>
      </c>
      <c r="D146" s="19" t="s">
        <v>354</v>
      </c>
      <c r="E146" s="20" t="s">
        <v>361</v>
      </c>
    </row>
    <row r="147" spans="1:5" x14ac:dyDescent="0.25">
      <c r="A147" s="18" t="s">
        <v>523</v>
      </c>
      <c r="B147" s="19" t="s">
        <v>524</v>
      </c>
      <c r="C147" s="19" t="s">
        <v>313</v>
      </c>
      <c r="D147" s="19" t="s">
        <v>395</v>
      </c>
      <c r="E147" s="20"/>
    </row>
    <row r="148" spans="1:5" x14ac:dyDescent="0.25">
      <c r="A148" s="18" t="s">
        <v>311</v>
      </c>
      <c r="B148" s="19" t="s">
        <v>312</v>
      </c>
      <c r="C148" s="19" t="s">
        <v>313</v>
      </c>
      <c r="D148" s="19" t="s">
        <v>314</v>
      </c>
      <c r="E148" s="20"/>
    </row>
    <row r="149" spans="1:5" x14ac:dyDescent="0.25">
      <c r="A149" s="18" t="s">
        <v>258</v>
      </c>
      <c r="B149" s="19" t="s">
        <v>374</v>
      </c>
      <c r="C149" s="19" t="s">
        <v>272</v>
      </c>
      <c r="D149" s="19" t="s">
        <v>323</v>
      </c>
      <c r="E149" s="20"/>
    </row>
    <row r="150" spans="1:5" x14ac:dyDescent="0.25">
      <c r="A150" s="18" t="s">
        <v>393</v>
      </c>
      <c r="B150" s="19" t="s">
        <v>394</v>
      </c>
      <c r="C150" s="19" t="s">
        <v>313</v>
      </c>
      <c r="D150" s="19" t="s">
        <v>395</v>
      </c>
      <c r="E150" s="20"/>
    </row>
    <row r="151" spans="1:5" x14ac:dyDescent="0.25">
      <c r="A151" s="18" t="s">
        <v>403</v>
      </c>
      <c r="B151" s="19" t="s">
        <v>404</v>
      </c>
      <c r="C151" s="19" t="s">
        <v>286</v>
      </c>
      <c r="D151" s="19" t="s">
        <v>287</v>
      </c>
      <c r="E151" s="20"/>
    </row>
    <row r="152" spans="1:5" x14ac:dyDescent="0.25">
      <c r="A152" s="18" t="s">
        <v>433</v>
      </c>
      <c r="B152" s="19" t="s">
        <v>434</v>
      </c>
      <c r="C152" s="19" t="s">
        <v>313</v>
      </c>
      <c r="D152" s="19" t="s">
        <v>314</v>
      </c>
      <c r="E152" s="20"/>
    </row>
    <row r="153" spans="1:5" x14ac:dyDescent="0.25">
      <c r="A153" s="21" t="s">
        <v>443</v>
      </c>
      <c r="B153" s="3" t="s">
        <v>444</v>
      </c>
      <c r="C153" s="3" t="s">
        <v>268</v>
      </c>
      <c r="D153" s="19" t="s">
        <v>382</v>
      </c>
      <c r="E153" s="22" t="s">
        <v>445</v>
      </c>
    </row>
    <row r="154" spans="1:5" x14ac:dyDescent="0.25">
      <c r="A154" s="18" t="s">
        <v>448</v>
      </c>
      <c r="B154" s="19" t="s">
        <v>449</v>
      </c>
      <c r="C154" s="19" t="s">
        <v>286</v>
      </c>
      <c r="D154" s="19" t="s">
        <v>287</v>
      </c>
      <c r="E154" s="20"/>
    </row>
    <row r="155" spans="1:5" x14ac:dyDescent="0.25">
      <c r="A155" s="18" t="s">
        <v>671</v>
      </c>
      <c r="B155" s="19" t="s">
        <v>670</v>
      </c>
      <c r="C155" s="19" t="s">
        <v>268</v>
      </c>
      <c r="D155" s="19" t="s">
        <v>518</v>
      </c>
      <c r="E155" s="20"/>
    </row>
    <row r="156" spans="1:5" x14ac:dyDescent="0.25">
      <c r="A156" s="18" t="s">
        <v>261</v>
      </c>
      <c r="B156" s="19" t="s">
        <v>513</v>
      </c>
      <c r="C156" s="19" t="s">
        <v>268</v>
      </c>
      <c r="D156" s="19" t="s">
        <v>447</v>
      </c>
      <c r="E156" s="20"/>
    </row>
    <row r="157" spans="1:5" x14ac:dyDescent="0.25">
      <c r="A157" s="18" t="s">
        <v>236</v>
      </c>
      <c r="B157" s="19" t="s">
        <v>406</v>
      </c>
      <c r="C157" s="19" t="s">
        <v>272</v>
      </c>
      <c r="D157" s="19" t="s">
        <v>273</v>
      </c>
      <c r="E157" s="20" t="s">
        <v>390</v>
      </c>
    </row>
    <row r="158" spans="1:5" x14ac:dyDescent="0.25">
      <c r="A158" s="18" t="s">
        <v>429</v>
      </c>
      <c r="B158" s="19" t="s">
        <v>430</v>
      </c>
      <c r="C158" s="19" t="s">
        <v>272</v>
      </c>
      <c r="D158" s="19" t="s">
        <v>354</v>
      </c>
      <c r="E158" s="20" t="s">
        <v>361</v>
      </c>
    </row>
  </sheetData>
  <autoFilter ref="A1:E158">
    <sortState ref="A2:E158">
      <sortCondition ref="A1:A158"/>
    </sortState>
  </autoFilter>
  <phoneticPr fontId="16" type="noConversion"/>
  <pageMargins left="0.7" right="0.7" top="0.75" bottom="0.75" header="0.3" footer="0.3"/>
  <pageSetup paperSize="261" orientation="landscape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90"/>
  <sheetViews>
    <sheetView topLeftCell="A4" workbookViewId="0">
      <selection activeCell="M16" sqref="M16"/>
    </sheetView>
  </sheetViews>
  <sheetFormatPr baseColWidth="10" defaultRowHeight="15" x14ac:dyDescent="0.25"/>
  <cols>
    <col min="1" max="1" width="14.5703125" style="63" customWidth="1"/>
    <col min="2" max="2" width="60.140625" bestFit="1" customWidth="1"/>
    <col min="3" max="3" width="10.5703125" style="5" customWidth="1"/>
    <col min="4" max="4" width="13.42578125" style="5" customWidth="1"/>
    <col min="5" max="5" width="13.42578125" style="50" customWidth="1"/>
    <col min="6" max="6" width="16" style="38" customWidth="1"/>
  </cols>
  <sheetData>
    <row r="2" spans="1:9" s="4" customFormat="1" ht="22.5" x14ac:dyDescent="0.25">
      <c r="A2" s="53"/>
      <c r="B2" s="75" t="s">
        <v>0</v>
      </c>
      <c r="C2" s="6"/>
      <c r="D2" s="6"/>
      <c r="E2" s="53"/>
      <c r="F2" s="33"/>
    </row>
    <row r="4" spans="1:9" s="1" customFormat="1" x14ac:dyDescent="0.25">
      <c r="A4" s="54" t="s">
        <v>1</v>
      </c>
      <c r="B4" s="2" t="s">
        <v>2</v>
      </c>
      <c r="C4" s="7" t="s">
        <v>3</v>
      </c>
      <c r="D4" s="25" t="s">
        <v>545</v>
      </c>
      <c r="E4" s="64" t="s">
        <v>4</v>
      </c>
      <c r="F4" s="34" t="s">
        <v>533</v>
      </c>
    </row>
    <row r="5" spans="1:9" s="1" customFormat="1" x14ac:dyDescent="0.25">
      <c r="A5" s="56">
        <v>1</v>
      </c>
      <c r="B5" s="30" t="s">
        <v>539</v>
      </c>
      <c r="C5" s="28">
        <v>1.57</v>
      </c>
      <c r="D5" s="76">
        <v>1.57</v>
      </c>
      <c r="E5" s="78"/>
      <c r="F5" s="35"/>
      <c r="G5"/>
      <c r="H5"/>
      <c r="I5"/>
    </row>
    <row r="6" spans="1:9" s="1" customFormat="1" x14ac:dyDescent="0.25">
      <c r="A6" s="56">
        <v>2</v>
      </c>
      <c r="B6" s="30" t="s">
        <v>541</v>
      </c>
      <c r="C6" s="28">
        <v>0.97</v>
      </c>
      <c r="D6" s="76">
        <v>0.97</v>
      </c>
      <c r="E6" s="78"/>
      <c r="F6" s="35"/>
      <c r="G6"/>
      <c r="H6"/>
      <c r="I6"/>
    </row>
    <row r="7" spans="1:9" s="1" customFormat="1" x14ac:dyDescent="0.25">
      <c r="A7" s="56">
        <v>3</v>
      </c>
      <c r="B7" s="30" t="s">
        <v>540</v>
      </c>
      <c r="C7" s="28">
        <v>0.81</v>
      </c>
      <c r="D7" s="76">
        <v>0.81</v>
      </c>
      <c r="E7" s="78"/>
      <c r="F7" s="35"/>
      <c r="G7"/>
      <c r="H7"/>
      <c r="I7"/>
    </row>
    <row r="8" spans="1:9" s="1" customFormat="1" x14ac:dyDescent="0.25">
      <c r="A8" s="56">
        <v>4</v>
      </c>
      <c r="B8" s="30" t="s">
        <v>661</v>
      </c>
      <c r="C8" s="28">
        <v>1.56</v>
      </c>
      <c r="D8" s="76">
        <v>1.56</v>
      </c>
      <c r="E8" s="78"/>
      <c r="F8" s="35"/>
      <c r="G8"/>
      <c r="H8"/>
      <c r="I8"/>
    </row>
    <row r="9" spans="1:9" s="1" customFormat="1" x14ac:dyDescent="0.25">
      <c r="A9" s="56">
        <v>5</v>
      </c>
      <c r="B9" s="30" t="s">
        <v>662</v>
      </c>
      <c r="C9" s="28">
        <v>2.99</v>
      </c>
      <c r="D9" s="76">
        <v>2.99</v>
      </c>
      <c r="E9" s="78"/>
      <c r="F9" s="35"/>
      <c r="G9"/>
      <c r="H9"/>
      <c r="I9"/>
    </row>
    <row r="10" spans="1:9" s="1" customFormat="1" x14ac:dyDescent="0.25">
      <c r="A10" s="56">
        <v>6</v>
      </c>
      <c r="B10" s="30" t="s">
        <v>538</v>
      </c>
      <c r="C10" s="28">
        <v>15.9</v>
      </c>
      <c r="D10" s="76">
        <v>15.9</v>
      </c>
      <c r="E10" s="78"/>
      <c r="F10" s="35"/>
      <c r="G10"/>
      <c r="H10"/>
      <c r="I10"/>
    </row>
    <row r="11" spans="1:9" s="1" customFormat="1" x14ac:dyDescent="0.25">
      <c r="A11" s="56">
        <v>7</v>
      </c>
      <c r="B11" s="30" t="s">
        <v>536</v>
      </c>
      <c r="C11" s="28">
        <v>1.92</v>
      </c>
      <c r="D11" s="76">
        <v>1.92</v>
      </c>
      <c r="E11" s="78"/>
      <c r="F11" s="35"/>
      <c r="G11"/>
      <c r="H11"/>
      <c r="I11"/>
    </row>
    <row r="12" spans="1:9" s="1" customFormat="1" x14ac:dyDescent="0.25">
      <c r="A12" s="56">
        <v>8</v>
      </c>
      <c r="B12" s="30" t="s">
        <v>535</v>
      </c>
      <c r="C12" s="28">
        <v>1.08</v>
      </c>
      <c r="D12" s="76">
        <v>1.08</v>
      </c>
      <c r="E12" s="78"/>
      <c r="F12" s="35"/>
      <c r="G12"/>
      <c r="H12"/>
      <c r="I12"/>
    </row>
    <row r="13" spans="1:9" s="1" customFormat="1" x14ac:dyDescent="0.25">
      <c r="A13" s="60">
        <v>209</v>
      </c>
      <c r="B13" s="32" t="s">
        <v>606</v>
      </c>
      <c r="C13" s="8">
        <v>10.25</v>
      </c>
      <c r="D13" s="77">
        <v>1.0249999999999999</v>
      </c>
      <c r="E13" s="80"/>
      <c r="F13" s="40" t="s">
        <v>608</v>
      </c>
      <c r="G13"/>
      <c r="H13"/>
      <c r="I13"/>
    </row>
    <row r="14" spans="1:9" s="1" customFormat="1" x14ac:dyDescent="0.25">
      <c r="A14" s="60">
        <v>216</v>
      </c>
      <c r="B14" s="32" t="s">
        <v>578</v>
      </c>
      <c r="C14" s="7">
        <v>3.65</v>
      </c>
      <c r="D14" s="25">
        <v>0.37</v>
      </c>
      <c r="E14" s="81"/>
      <c r="F14" s="40" t="s">
        <v>608</v>
      </c>
      <c r="G14"/>
      <c r="H14"/>
      <c r="I14"/>
    </row>
    <row r="15" spans="1:9" x14ac:dyDescent="0.25">
      <c r="A15" s="60">
        <v>217</v>
      </c>
      <c r="B15" s="32" t="s">
        <v>609</v>
      </c>
      <c r="C15" s="7">
        <v>3.65</v>
      </c>
      <c r="D15" s="7">
        <v>0.37</v>
      </c>
      <c r="E15" s="66"/>
      <c r="F15" s="40" t="s">
        <v>608</v>
      </c>
    </row>
    <row r="16" spans="1:9" x14ac:dyDescent="0.25">
      <c r="A16" s="60">
        <v>252</v>
      </c>
      <c r="B16" s="32" t="s">
        <v>647</v>
      </c>
      <c r="C16" s="7">
        <v>5.0999999999999996</v>
      </c>
      <c r="D16" s="7">
        <v>0.51</v>
      </c>
      <c r="E16" s="66"/>
      <c r="F16" s="40"/>
    </row>
    <row r="17" spans="1:6" x14ac:dyDescent="0.25">
      <c r="A17" s="60">
        <v>255</v>
      </c>
      <c r="B17" s="32" t="s">
        <v>648</v>
      </c>
      <c r="C17" s="7">
        <v>5.0999999999999996</v>
      </c>
      <c r="D17" s="7">
        <v>0.51</v>
      </c>
      <c r="E17" s="66"/>
      <c r="F17" s="40"/>
    </row>
    <row r="18" spans="1:6" x14ac:dyDescent="0.25">
      <c r="A18" s="60">
        <v>257</v>
      </c>
      <c r="B18" s="32" t="s">
        <v>575</v>
      </c>
      <c r="C18" s="7">
        <v>3.05</v>
      </c>
      <c r="D18" s="7">
        <v>3.05</v>
      </c>
      <c r="E18" s="66"/>
      <c r="F18" s="40" t="s">
        <v>608</v>
      </c>
    </row>
    <row r="19" spans="1:6" x14ac:dyDescent="0.25">
      <c r="A19" s="60">
        <v>270</v>
      </c>
      <c r="B19" s="32" t="s">
        <v>611</v>
      </c>
      <c r="C19" s="7">
        <v>2.96</v>
      </c>
      <c r="D19" s="7">
        <v>0.35</v>
      </c>
      <c r="E19" s="66"/>
      <c r="F19" s="40" t="s">
        <v>608</v>
      </c>
    </row>
    <row r="20" spans="1:6" x14ac:dyDescent="0.25">
      <c r="A20" s="60">
        <v>271</v>
      </c>
      <c r="B20" s="32" t="s">
        <v>612</v>
      </c>
      <c r="C20" s="7">
        <v>2.96</v>
      </c>
      <c r="D20" s="7">
        <v>0.35</v>
      </c>
      <c r="E20" s="66"/>
      <c r="F20" s="40" t="s">
        <v>608</v>
      </c>
    </row>
    <row r="21" spans="1:6" x14ac:dyDescent="0.25">
      <c r="A21" s="60">
        <v>272</v>
      </c>
      <c r="B21" s="32" t="s">
        <v>610</v>
      </c>
      <c r="C21" s="7">
        <v>2.96</v>
      </c>
      <c r="D21" s="7">
        <v>2.9600000000000001E-2</v>
      </c>
      <c r="E21" s="66"/>
      <c r="F21" s="40" t="s">
        <v>608</v>
      </c>
    </row>
    <row r="22" spans="1:6" x14ac:dyDescent="0.25">
      <c r="A22" s="60">
        <v>949</v>
      </c>
      <c r="B22" s="32" t="s">
        <v>618</v>
      </c>
      <c r="C22" s="7">
        <v>0.34</v>
      </c>
      <c r="D22" s="7">
        <v>0.34</v>
      </c>
      <c r="E22" s="66"/>
      <c r="F22" s="40" t="s">
        <v>608</v>
      </c>
    </row>
    <row r="23" spans="1:6" x14ac:dyDescent="0.25">
      <c r="A23" s="60">
        <v>950</v>
      </c>
      <c r="B23" s="32" t="s">
        <v>638</v>
      </c>
      <c r="C23" s="7">
        <v>0.34</v>
      </c>
      <c r="D23" s="7">
        <v>0.34</v>
      </c>
      <c r="E23" s="66"/>
      <c r="F23" s="40" t="s">
        <v>608</v>
      </c>
    </row>
    <row r="24" spans="1:6" x14ac:dyDescent="0.25">
      <c r="A24" s="60">
        <v>951</v>
      </c>
      <c r="B24" s="32" t="s">
        <v>637</v>
      </c>
      <c r="C24" s="7">
        <v>0.34</v>
      </c>
      <c r="D24" s="7">
        <v>0.34</v>
      </c>
      <c r="E24" s="66"/>
      <c r="F24" s="40" t="s">
        <v>608</v>
      </c>
    </row>
    <row r="25" spans="1:6" x14ac:dyDescent="0.25">
      <c r="A25" s="60">
        <v>975</v>
      </c>
      <c r="B25" s="32" t="s">
        <v>646</v>
      </c>
      <c r="C25" s="7">
        <v>1.84</v>
      </c>
      <c r="D25" s="7">
        <v>1.84</v>
      </c>
      <c r="E25" s="66"/>
      <c r="F25" s="40" t="s">
        <v>608</v>
      </c>
    </row>
    <row r="26" spans="1:6" x14ac:dyDescent="0.25">
      <c r="A26" s="60">
        <v>3820</v>
      </c>
      <c r="B26" s="32" t="s">
        <v>619</v>
      </c>
      <c r="C26" s="7">
        <v>17.61</v>
      </c>
      <c r="D26" s="7">
        <v>7.0000000000000007E-2</v>
      </c>
      <c r="E26" s="66"/>
      <c r="F26" s="40" t="s">
        <v>608</v>
      </c>
    </row>
    <row r="27" spans="1:6" x14ac:dyDescent="0.25">
      <c r="A27" s="60">
        <v>3902</v>
      </c>
      <c r="B27" s="32" t="s">
        <v>576</v>
      </c>
      <c r="C27" s="7">
        <v>2.79</v>
      </c>
      <c r="D27" s="7">
        <v>2.79</v>
      </c>
      <c r="E27" s="66"/>
      <c r="F27" s="40" t="s">
        <v>608</v>
      </c>
    </row>
    <row r="28" spans="1:6" x14ac:dyDescent="0.25">
      <c r="A28" s="55">
        <v>4091</v>
      </c>
      <c r="B28" s="30" t="s">
        <v>597</v>
      </c>
      <c r="C28" s="7">
        <v>3.71</v>
      </c>
      <c r="D28" s="7">
        <v>3.71</v>
      </c>
      <c r="E28" s="65"/>
      <c r="F28" s="36" t="s">
        <v>534</v>
      </c>
    </row>
    <row r="29" spans="1:6" x14ac:dyDescent="0.25">
      <c r="A29" s="56">
        <v>5203</v>
      </c>
      <c r="B29" s="30" t="s">
        <v>595</v>
      </c>
      <c r="C29" s="7">
        <v>44.02</v>
      </c>
      <c r="D29" s="7">
        <v>44.02</v>
      </c>
      <c r="E29" s="65"/>
      <c r="F29" s="36" t="s">
        <v>643</v>
      </c>
    </row>
    <row r="30" spans="1:6" x14ac:dyDescent="0.25">
      <c r="A30" s="56">
        <v>5430</v>
      </c>
      <c r="B30" s="30" t="s">
        <v>596</v>
      </c>
      <c r="C30" s="7">
        <v>35.35</v>
      </c>
      <c r="D30" s="7">
        <v>35.35</v>
      </c>
      <c r="E30" s="65"/>
      <c r="F30" s="36" t="s">
        <v>643</v>
      </c>
    </row>
    <row r="31" spans="1:6" x14ac:dyDescent="0.25">
      <c r="A31" s="55">
        <v>10000</v>
      </c>
      <c r="B31" s="30" t="s">
        <v>591</v>
      </c>
      <c r="C31" s="7">
        <v>22.84</v>
      </c>
      <c r="D31" s="7">
        <v>0.2039</v>
      </c>
      <c r="E31" s="65"/>
      <c r="F31" s="36" t="s">
        <v>642</v>
      </c>
    </row>
    <row r="32" spans="1:6" x14ac:dyDescent="0.25">
      <c r="A32" s="61">
        <v>10925</v>
      </c>
      <c r="B32" s="45" t="s">
        <v>720</v>
      </c>
      <c r="C32" s="44">
        <v>9.9</v>
      </c>
      <c r="D32" s="44">
        <v>9.9</v>
      </c>
      <c r="E32" s="49"/>
      <c r="F32" s="37" t="s">
        <v>644</v>
      </c>
    </row>
    <row r="33" spans="1:9" x14ac:dyDescent="0.25">
      <c r="A33" s="55">
        <v>12201</v>
      </c>
      <c r="B33" s="30" t="s">
        <v>622</v>
      </c>
      <c r="C33" s="7">
        <v>0.05</v>
      </c>
      <c r="D33" s="7">
        <v>0.05</v>
      </c>
      <c r="E33" s="65"/>
      <c r="F33" s="36" t="s">
        <v>641</v>
      </c>
    </row>
    <row r="34" spans="1:9" x14ac:dyDescent="0.25">
      <c r="A34" s="60">
        <v>18130</v>
      </c>
      <c r="B34" s="32" t="s">
        <v>623</v>
      </c>
      <c r="C34" s="7">
        <v>11.43</v>
      </c>
      <c r="D34" s="7">
        <v>11.43</v>
      </c>
      <c r="E34" s="66"/>
      <c r="F34" s="40" t="s">
        <v>608</v>
      </c>
    </row>
    <row r="35" spans="1:9" x14ac:dyDescent="0.25">
      <c r="A35" s="60">
        <v>18132</v>
      </c>
      <c r="B35" s="32" t="s">
        <v>636</v>
      </c>
      <c r="C35" s="7">
        <v>11.43</v>
      </c>
      <c r="D35" s="7">
        <v>11.43</v>
      </c>
      <c r="E35" s="66"/>
      <c r="F35" s="40" t="s">
        <v>608</v>
      </c>
    </row>
    <row r="36" spans="1:9" x14ac:dyDescent="0.25">
      <c r="A36" s="55">
        <v>22201</v>
      </c>
      <c r="B36" s="30" t="s">
        <v>568</v>
      </c>
      <c r="C36" s="7">
        <v>0.05</v>
      </c>
      <c r="D36" s="7">
        <v>0.05</v>
      </c>
      <c r="E36" s="65"/>
      <c r="F36" s="36" t="s">
        <v>641</v>
      </c>
    </row>
    <row r="37" spans="1:9" x14ac:dyDescent="0.25">
      <c r="A37" s="60">
        <v>35038</v>
      </c>
      <c r="B37" s="32" t="s">
        <v>624</v>
      </c>
      <c r="C37" s="7">
        <v>68.66</v>
      </c>
      <c r="D37" s="7">
        <v>68.66</v>
      </c>
      <c r="E37" s="66"/>
      <c r="F37" s="40" t="s">
        <v>608</v>
      </c>
    </row>
    <row r="38" spans="1:9" x14ac:dyDescent="0.25">
      <c r="A38" s="61">
        <v>42500</v>
      </c>
      <c r="B38" s="45" t="s">
        <v>709</v>
      </c>
      <c r="C38" s="44">
        <v>30</v>
      </c>
      <c r="D38" s="44">
        <v>3</v>
      </c>
      <c r="E38" s="49"/>
      <c r="F38" s="40" t="s">
        <v>710</v>
      </c>
    </row>
    <row r="39" spans="1:9" x14ac:dyDescent="0.25">
      <c r="A39" s="61">
        <v>44210</v>
      </c>
      <c r="B39" s="45" t="s">
        <v>649</v>
      </c>
      <c r="C39" s="44">
        <v>7.0000000000000007E-2</v>
      </c>
      <c r="D39" s="44">
        <v>7.0000000000000007E-2</v>
      </c>
      <c r="E39" s="66"/>
      <c r="F39" s="40" t="s">
        <v>641</v>
      </c>
    </row>
    <row r="40" spans="1:9" x14ac:dyDescent="0.25">
      <c r="A40" s="54">
        <v>50076</v>
      </c>
      <c r="B40" s="39" t="s">
        <v>714</v>
      </c>
      <c r="C40" s="7">
        <v>11.07</v>
      </c>
      <c r="D40" s="7">
        <v>11.07</v>
      </c>
      <c r="E40" s="79"/>
      <c r="F40" s="34"/>
      <c r="G40" s="1"/>
      <c r="H40" s="1"/>
      <c r="I40" s="1"/>
    </row>
    <row r="41" spans="1:9" x14ac:dyDescent="0.25">
      <c r="A41" s="55">
        <v>50508</v>
      </c>
      <c r="B41" s="30" t="s">
        <v>579</v>
      </c>
      <c r="C41" s="7">
        <v>4.6100000000000003</v>
      </c>
      <c r="D41" s="7">
        <v>4.6100000000000003</v>
      </c>
      <c r="E41" s="65"/>
      <c r="F41" s="36" t="s">
        <v>642</v>
      </c>
    </row>
    <row r="42" spans="1:9" x14ac:dyDescent="0.25">
      <c r="A42" s="55">
        <v>51210</v>
      </c>
      <c r="B42" s="30" t="s">
        <v>569</v>
      </c>
      <c r="C42" s="7">
        <v>0.08</v>
      </c>
      <c r="D42" s="7">
        <v>0.08</v>
      </c>
      <c r="E42" s="65"/>
      <c r="F42" s="36" t="s">
        <v>641</v>
      </c>
    </row>
    <row r="43" spans="1:9" x14ac:dyDescent="0.25">
      <c r="A43" s="55">
        <v>62106</v>
      </c>
      <c r="B43" s="30" t="s">
        <v>561</v>
      </c>
      <c r="C43" s="7">
        <v>7.0000000000000007E-2</v>
      </c>
      <c r="D43" s="7">
        <v>7.0000000000000007E-2</v>
      </c>
      <c r="E43" s="65"/>
      <c r="F43" s="36" t="s">
        <v>641</v>
      </c>
    </row>
    <row r="44" spans="1:9" x14ac:dyDescent="0.25">
      <c r="A44" s="55">
        <v>78211</v>
      </c>
      <c r="B44" s="30" t="s">
        <v>560</v>
      </c>
      <c r="C44" s="7">
        <v>0.47</v>
      </c>
      <c r="D44" s="7">
        <v>0.47</v>
      </c>
      <c r="E44" s="65"/>
      <c r="F44" s="36" t="s">
        <v>641</v>
      </c>
    </row>
    <row r="45" spans="1:9" x14ac:dyDescent="0.25">
      <c r="A45" s="55">
        <v>100026</v>
      </c>
      <c r="B45" s="30" t="s">
        <v>726</v>
      </c>
      <c r="C45" s="7">
        <v>1.48</v>
      </c>
      <c r="D45" s="7">
        <v>1.48</v>
      </c>
      <c r="E45" s="65">
        <v>385</v>
      </c>
      <c r="F45" s="35" t="s">
        <v>534</v>
      </c>
    </row>
    <row r="46" spans="1:9" x14ac:dyDescent="0.25">
      <c r="A46" s="55">
        <v>100363</v>
      </c>
      <c r="B46" s="30" t="s">
        <v>663</v>
      </c>
      <c r="C46" s="7">
        <v>169</v>
      </c>
      <c r="D46" s="7">
        <v>169</v>
      </c>
      <c r="E46" s="65"/>
      <c r="F46" s="35"/>
    </row>
    <row r="47" spans="1:9" x14ac:dyDescent="0.25">
      <c r="A47" s="55">
        <v>100611</v>
      </c>
      <c r="B47" s="26" t="s">
        <v>135</v>
      </c>
      <c r="C47" s="7">
        <v>0.95</v>
      </c>
      <c r="D47" s="7">
        <v>0.95</v>
      </c>
      <c r="E47" s="65">
        <v>285</v>
      </c>
      <c r="F47" s="35" t="s">
        <v>534</v>
      </c>
      <c r="I47" s="24"/>
    </row>
    <row r="48" spans="1:9" x14ac:dyDescent="0.25">
      <c r="A48" s="54">
        <v>101111</v>
      </c>
      <c r="B48" s="39" t="s">
        <v>652</v>
      </c>
      <c r="C48" s="7">
        <v>11.21</v>
      </c>
      <c r="D48" s="7">
        <v>11.21</v>
      </c>
      <c r="E48" s="79">
        <v>308</v>
      </c>
      <c r="F48" s="34" t="s">
        <v>534</v>
      </c>
      <c r="G48" s="1"/>
      <c r="H48" s="1"/>
      <c r="I48" s="1"/>
    </row>
    <row r="49" spans="1:9" x14ac:dyDescent="0.25">
      <c r="A49" s="54">
        <v>101120</v>
      </c>
      <c r="B49" s="39" t="s">
        <v>665</v>
      </c>
      <c r="C49" s="7">
        <v>10.75</v>
      </c>
      <c r="D49" s="7">
        <v>10.75</v>
      </c>
      <c r="E49" s="79"/>
      <c r="F49" s="34" t="s">
        <v>534</v>
      </c>
      <c r="G49" s="1"/>
      <c r="H49" s="1"/>
      <c r="I49" s="1"/>
    </row>
    <row r="50" spans="1:9" x14ac:dyDescent="0.25">
      <c r="A50" s="55">
        <v>101621</v>
      </c>
      <c r="B50" s="26" t="s">
        <v>138</v>
      </c>
      <c r="C50" s="7">
        <v>0.35</v>
      </c>
      <c r="D50" s="7">
        <v>0.35</v>
      </c>
      <c r="E50" s="65">
        <v>293</v>
      </c>
      <c r="F50" s="35" t="s">
        <v>534</v>
      </c>
    </row>
    <row r="51" spans="1:9" x14ac:dyDescent="0.25">
      <c r="A51" s="54">
        <v>101712</v>
      </c>
      <c r="B51" s="39" t="s">
        <v>653</v>
      </c>
      <c r="C51" s="7">
        <v>1.08</v>
      </c>
      <c r="D51" s="7">
        <v>1.08</v>
      </c>
      <c r="E51" s="79">
        <v>308</v>
      </c>
      <c r="F51" s="34" t="s">
        <v>534</v>
      </c>
      <c r="G51" s="1"/>
      <c r="H51" s="1"/>
      <c r="I51" s="1"/>
    </row>
    <row r="52" spans="1:9" x14ac:dyDescent="0.25">
      <c r="A52" s="55">
        <v>101712</v>
      </c>
      <c r="B52" s="26" t="s">
        <v>544</v>
      </c>
      <c r="C52" s="7">
        <v>0.95</v>
      </c>
      <c r="D52" s="7">
        <v>0.95</v>
      </c>
      <c r="E52" s="65">
        <v>337</v>
      </c>
      <c r="F52" s="35" t="s">
        <v>534</v>
      </c>
    </row>
    <row r="53" spans="1:9" x14ac:dyDescent="0.25">
      <c r="A53" s="54">
        <v>101729</v>
      </c>
      <c r="B53" s="39" t="s">
        <v>669</v>
      </c>
      <c r="C53" s="7">
        <v>0.59</v>
      </c>
      <c r="D53" s="7">
        <v>0.59</v>
      </c>
      <c r="E53" s="79"/>
      <c r="F53" s="34"/>
      <c r="G53" s="1"/>
      <c r="H53" s="1"/>
      <c r="I53" s="1"/>
    </row>
    <row r="54" spans="1:9" x14ac:dyDescent="0.25">
      <c r="A54" s="55">
        <v>102114</v>
      </c>
      <c r="B54" s="26" t="s">
        <v>159</v>
      </c>
      <c r="C54" s="7">
        <v>0.79</v>
      </c>
      <c r="D54" s="7">
        <v>0.79</v>
      </c>
      <c r="E54" s="65">
        <v>337</v>
      </c>
      <c r="F54" s="35" t="s">
        <v>534</v>
      </c>
    </row>
    <row r="55" spans="1:9" x14ac:dyDescent="0.25">
      <c r="A55" s="55">
        <v>102116</v>
      </c>
      <c r="B55" s="26" t="s">
        <v>158</v>
      </c>
      <c r="C55" s="7">
        <v>1.05</v>
      </c>
      <c r="D55" s="7">
        <v>1.05</v>
      </c>
      <c r="E55" s="65">
        <v>273</v>
      </c>
      <c r="F55" s="35" t="s">
        <v>534</v>
      </c>
    </row>
    <row r="56" spans="1:9" x14ac:dyDescent="0.25">
      <c r="A56" s="55">
        <v>102121</v>
      </c>
      <c r="B56" s="26" t="s">
        <v>101</v>
      </c>
      <c r="C56" s="7">
        <v>1.6</v>
      </c>
      <c r="D56" s="7">
        <v>1.6</v>
      </c>
      <c r="E56" s="65">
        <v>273</v>
      </c>
      <c r="F56" s="35" t="s">
        <v>534</v>
      </c>
    </row>
    <row r="57" spans="1:9" x14ac:dyDescent="0.25">
      <c r="A57" s="55">
        <v>102122</v>
      </c>
      <c r="B57" s="26" t="s">
        <v>102</v>
      </c>
      <c r="C57" s="7">
        <v>2.8</v>
      </c>
      <c r="D57" s="7">
        <v>2.8</v>
      </c>
      <c r="E57" s="65">
        <v>273</v>
      </c>
      <c r="F57" s="35" t="s">
        <v>534</v>
      </c>
    </row>
    <row r="58" spans="1:9" x14ac:dyDescent="0.25">
      <c r="A58" s="55">
        <v>102131</v>
      </c>
      <c r="B58" s="26" t="s">
        <v>160</v>
      </c>
      <c r="C58" s="7">
        <v>0.85</v>
      </c>
      <c r="D58" s="7">
        <v>0.85</v>
      </c>
      <c r="E58" s="65">
        <v>273</v>
      </c>
      <c r="F58" s="35" t="s">
        <v>534</v>
      </c>
    </row>
    <row r="59" spans="1:9" x14ac:dyDescent="0.25">
      <c r="A59" s="55">
        <v>102132</v>
      </c>
      <c r="B59" s="26" t="s">
        <v>161</v>
      </c>
      <c r="C59" s="7">
        <v>2.4500000000000002</v>
      </c>
      <c r="D59" s="7">
        <v>2.4500000000000002</v>
      </c>
      <c r="E59" s="65">
        <v>258</v>
      </c>
      <c r="F59" s="35" t="s">
        <v>534</v>
      </c>
    </row>
    <row r="60" spans="1:9" x14ac:dyDescent="0.25">
      <c r="A60" s="55">
        <v>102221</v>
      </c>
      <c r="B60" s="26" t="s">
        <v>134</v>
      </c>
      <c r="C60" s="7">
        <v>2.1</v>
      </c>
      <c r="D60" s="7">
        <v>2.1</v>
      </c>
      <c r="E60" s="65">
        <v>258</v>
      </c>
      <c r="F60" s="35" t="s">
        <v>534</v>
      </c>
    </row>
    <row r="61" spans="1:9" x14ac:dyDescent="0.25">
      <c r="A61" s="55">
        <v>102411</v>
      </c>
      <c r="B61" s="26" t="s">
        <v>143</v>
      </c>
      <c r="C61" s="7">
        <v>1</v>
      </c>
      <c r="D61" s="7">
        <v>1</v>
      </c>
      <c r="E61" s="65">
        <v>258</v>
      </c>
      <c r="F61" s="35" t="s">
        <v>534</v>
      </c>
    </row>
    <row r="62" spans="1:9" x14ac:dyDescent="0.25">
      <c r="A62" s="55">
        <v>102421</v>
      </c>
      <c r="B62" s="26" t="s">
        <v>144</v>
      </c>
      <c r="C62" s="7">
        <v>0.48</v>
      </c>
      <c r="D62" s="7">
        <v>0.48</v>
      </c>
      <c r="E62" s="65">
        <v>254</v>
      </c>
      <c r="F62" s="35" t="s">
        <v>534</v>
      </c>
    </row>
    <row r="63" spans="1:9" x14ac:dyDescent="0.25">
      <c r="A63" s="55">
        <v>102516</v>
      </c>
      <c r="B63" s="26" t="s">
        <v>114</v>
      </c>
      <c r="C63" s="7">
        <v>0.45</v>
      </c>
      <c r="D63" s="7">
        <v>0.45</v>
      </c>
      <c r="E63" s="65">
        <v>254</v>
      </c>
      <c r="F63" s="35" t="s">
        <v>534</v>
      </c>
    </row>
    <row r="64" spans="1:9" x14ac:dyDescent="0.25">
      <c r="A64" s="55">
        <v>102517</v>
      </c>
      <c r="B64" s="26" t="s">
        <v>115</v>
      </c>
      <c r="C64" s="7">
        <v>0.55000000000000004</v>
      </c>
      <c r="D64" s="7">
        <v>0.55000000000000004</v>
      </c>
      <c r="E64" s="65">
        <v>254</v>
      </c>
      <c r="F64" s="35" t="s">
        <v>534</v>
      </c>
    </row>
    <row r="65" spans="1:6" x14ac:dyDescent="0.25">
      <c r="A65" s="55">
        <v>102518</v>
      </c>
      <c r="B65" s="26" t="s">
        <v>116</v>
      </c>
      <c r="C65" s="7">
        <v>0.82</v>
      </c>
      <c r="D65" s="7">
        <v>0.82</v>
      </c>
      <c r="E65" s="65">
        <v>254</v>
      </c>
      <c r="F65" s="35" t="s">
        <v>534</v>
      </c>
    </row>
    <row r="66" spans="1:6" x14ac:dyDescent="0.25">
      <c r="A66" s="55">
        <v>102519</v>
      </c>
      <c r="B66" s="26" t="s">
        <v>117</v>
      </c>
      <c r="C66" s="7">
        <v>1.4</v>
      </c>
      <c r="D66" s="7">
        <v>1.4</v>
      </c>
      <c r="E66" s="65">
        <v>255</v>
      </c>
      <c r="F66" s="35" t="s">
        <v>534</v>
      </c>
    </row>
    <row r="67" spans="1:6" x14ac:dyDescent="0.25">
      <c r="A67" s="55">
        <v>102520</v>
      </c>
      <c r="B67" s="26" t="s">
        <v>118</v>
      </c>
      <c r="C67" s="7">
        <v>1.81</v>
      </c>
      <c r="D67" s="7">
        <v>1.81</v>
      </c>
      <c r="E67" s="65">
        <v>265</v>
      </c>
      <c r="F67" s="35" t="s">
        <v>534</v>
      </c>
    </row>
    <row r="68" spans="1:6" x14ac:dyDescent="0.25">
      <c r="A68" s="55">
        <v>102724</v>
      </c>
      <c r="B68" s="26" t="s">
        <v>121</v>
      </c>
      <c r="C68" s="7">
        <v>0.78</v>
      </c>
      <c r="D68" s="7">
        <v>0.78</v>
      </c>
      <c r="E68" s="65">
        <v>265</v>
      </c>
      <c r="F68" s="35" t="s">
        <v>534</v>
      </c>
    </row>
    <row r="69" spans="1:6" x14ac:dyDescent="0.25">
      <c r="A69" s="55">
        <v>102755</v>
      </c>
      <c r="B69" s="26" t="s">
        <v>120</v>
      </c>
      <c r="C69" s="7">
        <v>0.78</v>
      </c>
      <c r="D69" s="7">
        <v>0.78</v>
      </c>
      <c r="E69" s="65">
        <v>265</v>
      </c>
      <c r="F69" s="35" t="s">
        <v>534</v>
      </c>
    </row>
    <row r="70" spans="1:6" x14ac:dyDescent="0.25">
      <c r="A70" s="55">
        <v>102757</v>
      </c>
      <c r="B70" s="26" t="s">
        <v>119</v>
      </c>
      <c r="C70" s="7">
        <v>0.78</v>
      </c>
      <c r="D70" s="7">
        <v>0.78</v>
      </c>
      <c r="E70" s="65">
        <v>251</v>
      </c>
      <c r="F70" s="35" t="s">
        <v>534</v>
      </c>
    </row>
    <row r="71" spans="1:6" x14ac:dyDescent="0.25">
      <c r="A71" s="55">
        <v>102813</v>
      </c>
      <c r="B71" s="26" t="s">
        <v>133</v>
      </c>
      <c r="C71" s="7">
        <v>1.65</v>
      </c>
      <c r="D71" s="7">
        <v>1.65</v>
      </c>
      <c r="E71" s="65">
        <v>251</v>
      </c>
      <c r="F71" s="35" t="s">
        <v>534</v>
      </c>
    </row>
    <row r="72" spans="1:6" x14ac:dyDescent="0.25">
      <c r="A72" s="55">
        <v>104301</v>
      </c>
      <c r="B72" s="26" t="s">
        <v>157</v>
      </c>
      <c r="C72" s="7">
        <v>6</v>
      </c>
      <c r="D72" s="7">
        <v>6</v>
      </c>
      <c r="E72" s="65">
        <v>251</v>
      </c>
      <c r="F72" s="35" t="s">
        <v>534</v>
      </c>
    </row>
    <row r="73" spans="1:6" x14ac:dyDescent="0.25">
      <c r="A73" s="55">
        <v>105211</v>
      </c>
      <c r="B73" s="26" t="s">
        <v>131</v>
      </c>
      <c r="C73" s="7">
        <v>0.7</v>
      </c>
      <c r="D73" s="7">
        <v>0.7</v>
      </c>
      <c r="E73" s="65">
        <v>251</v>
      </c>
      <c r="F73" s="35" t="s">
        <v>534</v>
      </c>
    </row>
    <row r="74" spans="1:6" x14ac:dyDescent="0.25">
      <c r="A74" s="55">
        <v>105221</v>
      </c>
      <c r="B74" s="26" t="s">
        <v>146</v>
      </c>
      <c r="C74" s="7">
        <v>0.7</v>
      </c>
      <c r="D74" s="7">
        <v>0.7</v>
      </c>
      <c r="E74" s="65">
        <v>262</v>
      </c>
      <c r="F74" s="35" t="s">
        <v>534</v>
      </c>
    </row>
    <row r="75" spans="1:6" x14ac:dyDescent="0.25">
      <c r="A75" s="55">
        <v>105222</v>
      </c>
      <c r="B75" s="26" t="s">
        <v>145</v>
      </c>
      <c r="C75" s="7">
        <v>0.85</v>
      </c>
      <c r="D75" s="7">
        <v>0.85</v>
      </c>
      <c r="E75" s="65">
        <v>262</v>
      </c>
      <c r="F75" s="35" t="s">
        <v>534</v>
      </c>
    </row>
    <row r="76" spans="1:6" x14ac:dyDescent="0.25">
      <c r="A76" s="55">
        <v>105311</v>
      </c>
      <c r="B76" s="26" t="s">
        <v>132</v>
      </c>
      <c r="C76" s="7">
        <v>1.45</v>
      </c>
      <c r="D76" s="7">
        <v>1.45</v>
      </c>
      <c r="E76" s="65">
        <v>261</v>
      </c>
      <c r="F76" s="35" t="s">
        <v>534</v>
      </c>
    </row>
    <row r="77" spans="1:6" x14ac:dyDescent="0.25">
      <c r="A77" s="55">
        <v>107133</v>
      </c>
      <c r="B77" s="26" t="s">
        <v>130</v>
      </c>
      <c r="C77" s="7">
        <v>1.2</v>
      </c>
      <c r="D77" s="7">
        <v>1.2</v>
      </c>
      <c r="E77" s="65">
        <v>261</v>
      </c>
      <c r="F77" s="35" t="s">
        <v>534</v>
      </c>
    </row>
    <row r="78" spans="1:6" x14ac:dyDescent="0.25">
      <c r="A78" s="55">
        <v>107204</v>
      </c>
      <c r="B78" s="26" t="s">
        <v>128</v>
      </c>
      <c r="C78" s="7">
        <v>1.1599999999999999</v>
      </c>
      <c r="D78" s="7">
        <v>1.1599999999999999</v>
      </c>
      <c r="E78" s="65">
        <v>261</v>
      </c>
      <c r="F78" s="35" t="s">
        <v>534</v>
      </c>
    </row>
    <row r="79" spans="1:6" x14ac:dyDescent="0.25">
      <c r="A79" s="55">
        <v>107505</v>
      </c>
      <c r="B79" s="26" t="s">
        <v>129</v>
      </c>
      <c r="C79" s="7">
        <v>1.1599999999999999</v>
      </c>
      <c r="D79" s="7">
        <v>1.1599999999999999</v>
      </c>
      <c r="E79" s="65">
        <v>406</v>
      </c>
      <c r="F79" s="35" t="s">
        <v>534</v>
      </c>
    </row>
    <row r="80" spans="1:6" x14ac:dyDescent="0.25">
      <c r="A80" s="55">
        <v>109601</v>
      </c>
      <c r="B80" s="26" t="s">
        <v>136</v>
      </c>
      <c r="C80" s="7">
        <v>0.55000000000000004</v>
      </c>
      <c r="D80" s="7">
        <v>0.55000000000000004</v>
      </c>
      <c r="E80" s="65">
        <v>406</v>
      </c>
      <c r="F80" s="35" t="s">
        <v>534</v>
      </c>
    </row>
    <row r="81" spans="1:6" x14ac:dyDescent="0.25">
      <c r="A81" s="55">
        <v>110106</v>
      </c>
      <c r="B81" s="26" t="s">
        <v>110</v>
      </c>
      <c r="C81" s="7">
        <v>3.95</v>
      </c>
      <c r="D81" s="7">
        <v>0.32900000000000001</v>
      </c>
      <c r="E81" s="65">
        <v>261</v>
      </c>
      <c r="F81" s="35" t="s">
        <v>534</v>
      </c>
    </row>
    <row r="82" spans="1:6" x14ac:dyDescent="0.25">
      <c r="A82" s="55">
        <v>110292</v>
      </c>
      <c r="B82" s="26" t="s">
        <v>105</v>
      </c>
      <c r="C82" s="7">
        <v>1</v>
      </c>
      <c r="D82" s="7">
        <v>1</v>
      </c>
      <c r="E82" s="65">
        <v>261</v>
      </c>
      <c r="F82" s="35" t="s">
        <v>534</v>
      </c>
    </row>
    <row r="83" spans="1:6" x14ac:dyDescent="0.25">
      <c r="A83" s="55">
        <v>110293</v>
      </c>
      <c r="B83" s="26" t="s">
        <v>551</v>
      </c>
      <c r="C83" s="7">
        <v>1</v>
      </c>
      <c r="D83" s="7">
        <v>0.1</v>
      </c>
      <c r="E83" s="65">
        <v>261</v>
      </c>
      <c r="F83" s="35" t="s">
        <v>534</v>
      </c>
    </row>
    <row r="84" spans="1:6" x14ac:dyDescent="0.25">
      <c r="A84" s="55">
        <v>110411</v>
      </c>
      <c r="B84" s="26" t="s">
        <v>96</v>
      </c>
      <c r="C84" s="7">
        <v>2.5</v>
      </c>
      <c r="D84" s="7">
        <v>2.5</v>
      </c>
      <c r="E84" s="65">
        <v>261</v>
      </c>
      <c r="F84" s="35" t="s">
        <v>534</v>
      </c>
    </row>
    <row r="85" spans="1:6" x14ac:dyDescent="0.25">
      <c r="A85" s="55">
        <v>110412</v>
      </c>
      <c r="B85" s="26" t="s">
        <v>97</v>
      </c>
      <c r="C85" s="7">
        <v>4.5999999999999996</v>
      </c>
      <c r="D85" s="7">
        <v>4.5999999999999996</v>
      </c>
      <c r="E85" s="65">
        <v>261</v>
      </c>
      <c r="F85" s="35" t="s">
        <v>534</v>
      </c>
    </row>
    <row r="86" spans="1:6" x14ac:dyDescent="0.25">
      <c r="A86" s="55">
        <v>110501</v>
      </c>
      <c r="B86" s="26" t="s">
        <v>6</v>
      </c>
      <c r="C86" s="7">
        <v>1</v>
      </c>
      <c r="D86" s="7">
        <v>1</v>
      </c>
      <c r="E86" s="65">
        <v>261</v>
      </c>
      <c r="F86" s="35" t="s">
        <v>534</v>
      </c>
    </row>
    <row r="87" spans="1:6" x14ac:dyDescent="0.25">
      <c r="A87" s="55">
        <v>111101</v>
      </c>
      <c r="B87" s="26" t="s">
        <v>15</v>
      </c>
      <c r="C87" s="7">
        <v>0.15</v>
      </c>
      <c r="D87" s="7">
        <v>0.15</v>
      </c>
      <c r="E87" s="65">
        <v>261</v>
      </c>
      <c r="F87" s="35" t="s">
        <v>534</v>
      </c>
    </row>
    <row r="88" spans="1:6" x14ac:dyDescent="0.25">
      <c r="A88" s="55">
        <v>111102</v>
      </c>
      <c r="B88" s="26" t="s">
        <v>16</v>
      </c>
      <c r="C88" s="7">
        <v>0.15</v>
      </c>
      <c r="D88" s="7">
        <v>0.15</v>
      </c>
      <c r="E88" s="65">
        <v>261</v>
      </c>
      <c r="F88" s="35" t="s">
        <v>534</v>
      </c>
    </row>
    <row r="89" spans="1:6" x14ac:dyDescent="0.25">
      <c r="A89" s="55">
        <v>111103</v>
      </c>
      <c r="B89" s="26" t="s">
        <v>17</v>
      </c>
      <c r="C89" s="7">
        <v>0.15</v>
      </c>
      <c r="D89" s="7">
        <v>0.15</v>
      </c>
      <c r="E89" s="65">
        <v>261</v>
      </c>
      <c r="F89" s="35" t="s">
        <v>534</v>
      </c>
    </row>
    <row r="90" spans="1:6" x14ac:dyDescent="0.25">
      <c r="A90" s="55">
        <v>111104</v>
      </c>
      <c r="B90" s="26" t="s">
        <v>18</v>
      </c>
      <c r="C90" s="7">
        <v>0.15</v>
      </c>
      <c r="D90" s="7">
        <v>0.15</v>
      </c>
      <c r="E90" s="65">
        <v>261</v>
      </c>
      <c r="F90" s="35" t="s">
        <v>534</v>
      </c>
    </row>
    <row r="91" spans="1:6" x14ac:dyDescent="0.25">
      <c r="A91" s="55">
        <v>111180</v>
      </c>
      <c r="B91" s="30" t="s">
        <v>555</v>
      </c>
      <c r="C91" s="7">
        <v>1.07</v>
      </c>
      <c r="D91" s="7">
        <v>1.07</v>
      </c>
      <c r="E91" s="65"/>
      <c r="F91" s="35" t="s">
        <v>534</v>
      </c>
    </row>
    <row r="92" spans="1:6" x14ac:dyDescent="0.25">
      <c r="A92" s="55">
        <v>111181</v>
      </c>
      <c r="B92" s="30" t="s">
        <v>554</v>
      </c>
      <c r="C92" s="7">
        <v>1.07</v>
      </c>
      <c r="D92" s="7">
        <v>1.07</v>
      </c>
      <c r="E92" s="65"/>
      <c r="F92" s="35" t="s">
        <v>534</v>
      </c>
    </row>
    <row r="93" spans="1:6" x14ac:dyDescent="0.25">
      <c r="A93" s="55">
        <v>111201</v>
      </c>
      <c r="B93" s="26" t="s">
        <v>111</v>
      </c>
      <c r="C93" s="7">
        <v>0.17</v>
      </c>
      <c r="D93" s="7">
        <v>0.17</v>
      </c>
      <c r="E93" s="65">
        <v>112</v>
      </c>
      <c r="F93" s="35" t="s">
        <v>534</v>
      </c>
    </row>
    <row r="94" spans="1:6" x14ac:dyDescent="0.25">
      <c r="A94" s="55">
        <v>111202</v>
      </c>
      <c r="B94" s="26" t="s">
        <v>112</v>
      </c>
      <c r="C94" s="7">
        <v>0.17</v>
      </c>
      <c r="D94" s="7">
        <v>0.17</v>
      </c>
      <c r="E94" s="65">
        <v>411</v>
      </c>
      <c r="F94" s="35" t="s">
        <v>534</v>
      </c>
    </row>
    <row r="95" spans="1:6" x14ac:dyDescent="0.25">
      <c r="A95" s="55">
        <v>111501</v>
      </c>
      <c r="B95" s="26" t="s">
        <v>23</v>
      </c>
      <c r="C95" s="7">
        <v>0.41</v>
      </c>
      <c r="D95" s="7">
        <v>0.41</v>
      </c>
      <c r="E95" s="65">
        <v>229</v>
      </c>
      <c r="F95" s="35" t="s">
        <v>534</v>
      </c>
    </row>
    <row r="96" spans="1:6" x14ac:dyDescent="0.25">
      <c r="A96" s="55">
        <v>111502</v>
      </c>
      <c r="B96" s="26" t="s">
        <v>21</v>
      </c>
      <c r="C96" s="7">
        <v>0.41</v>
      </c>
      <c r="D96" s="7">
        <v>0.41</v>
      </c>
      <c r="E96" s="65">
        <v>229</v>
      </c>
      <c r="F96" s="35" t="s">
        <v>534</v>
      </c>
    </row>
    <row r="97" spans="1:6" x14ac:dyDescent="0.25">
      <c r="A97" s="55">
        <v>111503</v>
      </c>
      <c r="B97" s="26" t="s">
        <v>22</v>
      </c>
      <c r="C97" s="7">
        <v>0.41</v>
      </c>
      <c r="D97" s="7">
        <v>0.41</v>
      </c>
      <c r="E97" s="65">
        <v>229</v>
      </c>
      <c r="F97" s="35" t="s">
        <v>534</v>
      </c>
    </row>
    <row r="98" spans="1:6" x14ac:dyDescent="0.25">
      <c r="A98" s="55">
        <v>111504</v>
      </c>
      <c r="B98" s="26" t="s">
        <v>24</v>
      </c>
      <c r="C98" s="7">
        <v>0.41</v>
      </c>
      <c r="D98" s="7">
        <v>0.41</v>
      </c>
      <c r="E98" s="65">
        <v>225</v>
      </c>
      <c r="F98" s="35" t="s">
        <v>534</v>
      </c>
    </row>
    <row r="99" spans="1:6" x14ac:dyDescent="0.25">
      <c r="A99" s="55">
        <v>112712</v>
      </c>
      <c r="B99" s="26" t="s">
        <v>19</v>
      </c>
      <c r="C99" s="7">
        <v>7</v>
      </c>
      <c r="D99" s="7">
        <v>7</v>
      </c>
      <c r="E99" s="65">
        <v>225</v>
      </c>
      <c r="F99" s="35" t="s">
        <v>534</v>
      </c>
    </row>
    <row r="100" spans="1:6" x14ac:dyDescent="0.25">
      <c r="A100" s="55">
        <v>113232</v>
      </c>
      <c r="B100" s="26" t="s">
        <v>20</v>
      </c>
      <c r="C100" s="7">
        <v>0.3</v>
      </c>
      <c r="D100" s="7">
        <v>0.3</v>
      </c>
      <c r="E100" s="65">
        <v>221</v>
      </c>
      <c r="F100" s="35" t="s">
        <v>534</v>
      </c>
    </row>
    <row r="101" spans="1:6" x14ac:dyDescent="0.25">
      <c r="A101" s="55">
        <v>117291</v>
      </c>
      <c r="B101" s="26" t="s">
        <v>141</v>
      </c>
      <c r="C101" s="7">
        <v>1.28</v>
      </c>
      <c r="D101" s="7">
        <v>1.2</v>
      </c>
      <c r="E101" s="65">
        <v>216</v>
      </c>
      <c r="F101" s="35" t="s">
        <v>534</v>
      </c>
    </row>
    <row r="102" spans="1:6" x14ac:dyDescent="0.25">
      <c r="A102" s="55">
        <v>117292</v>
      </c>
      <c r="B102" s="26" t="s">
        <v>142</v>
      </c>
      <c r="C102" s="7">
        <v>1.28</v>
      </c>
      <c r="D102" s="7">
        <v>1.28</v>
      </c>
      <c r="E102" s="65">
        <v>213</v>
      </c>
      <c r="F102" s="35" t="s">
        <v>534</v>
      </c>
    </row>
    <row r="103" spans="1:6" x14ac:dyDescent="0.25">
      <c r="A103" s="55">
        <v>117300</v>
      </c>
      <c r="B103" s="30" t="s">
        <v>654</v>
      </c>
      <c r="C103" s="7">
        <v>1.38</v>
      </c>
      <c r="D103" s="7">
        <v>1.38</v>
      </c>
      <c r="E103" s="65"/>
      <c r="F103" s="35" t="s">
        <v>534</v>
      </c>
    </row>
    <row r="104" spans="1:6" x14ac:dyDescent="0.25">
      <c r="A104" s="55">
        <v>117302</v>
      </c>
      <c r="B104" s="30" t="s">
        <v>655</v>
      </c>
      <c r="C104" s="7">
        <v>1.38</v>
      </c>
      <c r="D104" s="7">
        <v>1.38</v>
      </c>
      <c r="E104" s="65">
        <v>221</v>
      </c>
      <c r="F104" s="35" t="s">
        <v>534</v>
      </c>
    </row>
    <row r="105" spans="1:6" x14ac:dyDescent="0.25">
      <c r="A105" s="55">
        <v>118121</v>
      </c>
      <c r="B105" s="26" t="s">
        <v>25</v>
      </c>
      <c r="C105" s="7">
        <v>0.83</v>
      </c>
      <c r="D105" s="7">
        <v>0.83</v>
      </c>
      <c r="E105" s="65">
        <v>221</v>
      </c>
      <c r="F105" s="35" t="s">
        <v>534</v>
      </c>
    </row>
    <row r="106" spans="1:6" x14ac:dyDescent="0.25">
      <c r="A106" s="55">
        <v>118122</v>
      </c>
      <c r="B106" s="26" t="s">
        <v>26</v>
      </c>
      <c r="C106" s="7">
        <v>0.83</v>
      </c>
      <c r="D106" s="7">
        <v>0.83</v>
      </c>
      <c r="E106" s="65">
        <v>221</v>
      </c>
      <c r="F106" s="35" t="s">
        <v>534</v>
      </c>
    </row>
    <row r="107" spans="1:6" x14ac:dyDescent="0.25">
      <c r="A107" s="55">
        <v>118240</v>
      </c>
      <c r="B107" s="26" t="s">
        <v>28</v>
      </c>
      <c r="C107" s="7">
        <v>0.65</v>
      </c>
      <c r="D107" s="7">
        <v>0.65</v>
      </c>
      <c r="E107" s="65">
        <v>221</v>
      </c>
      <c r="F107" s="35" t="s">
        <v>534</v>
      </c>
    </row>
    <row r="108" spans="1:6" x14ac:dyDescent="0.25">
      <c r="A108" s="55">
        <v>118241</v>
      </c>
      <c r="B108" s="26" t="s">
        <v>27</v>
      </c>
      <c r="C108" s="7">
        <v>0.65</v>
      </c>
      <c r="D108" s="7">
        <v>0.65</v>
      </c>
      <c r="E108" s="65">
        <v>221</v>
      </c>
      <c r="F108" s="35" t="s">
        <v>534</v>
      </c>
    </row>
    <row r="109" spans="1:6" x14ac:dyDescent="0.25">
      <c r="A109" s="55">
        <v>118242</v>
      </c>
      <c r="B109" s="26" t="s">
        <v>29</v>
      </c>
      <c r="C109" s="7">
        <v>0.65</v>
      </c>
      <c r="D109" s="7">
        <v>0.65</v>
      </c>
      <c r="E109" s="65">
        <v>216</v>
      </c>
      <c r="F109" s="35" t="s">
        <v>534</v>
      </c>
    </row>
    <row r="110" spans="1:6" x14ac:dyDescent="0.25">
      <c r="A110" s="55">
        <v>118243</v>
      </c>
      <c r="B110" s="26" t="s">
        <v>32</v>
      </c>
      <c r="C110" s="7">
        <v>0.65</v>
      </c>
      <c r="D110" s="7">
        <v>0.65</v>
      </c>
      <c r="E110" s="65">
        <v>216</v>
      </c>
      <c r="F110" s="35" t="s">
        <v>534</v>
      </c>
    </row>
    <row r="111" spans="1:6" x14ac:dyDescent="0.25">
      <c r="A111" s="55">
        <v>119176</v>
      </c>
      <c r="B111" s="30" t="s">
        <v>657</v>
      </c>
      <c r="C111" s="7">
        <v>3.01</v>
      </c>
      <c r="D111" s="7">
        <v>3.01</v>
      </c>
      <c r="E111" s="65"/>
      <c r="F111" s="35"/>
    </row>
    <row r="112" spans="1:6" x14ac:dyDescent="0.25">
      <c r="A112" s="55">
        <v>119177</v>
      </c>
      <c r="B112" s="30" t="s">
        <v>656</v>
      </c>
      <c r="C112" s="7">
        <v>3.01</v>
      </c>
      <c r="D112" s="7">
        <v>3.01</v>
      </c>
      <c r="E112" s="65"/>
      <c r="F112" s="35"/>
    </row>
    <row r="113" spans="1:6" x14ac:dyDescent="0.25">
      <c r="A113" s="55">
        <v>119191</v>
      </c>
      <c r="B113" s="26" t="s">
        <v>162</v>
      </c>
      <c r="C113" s="7">
        <v>1.39</v>
      </c>
      <c r="D113" s="7">
        <v>1.34</v>
      </c>
      <c r="E113" s="65">
        <v>216</v>
      </c>
      <c r="F113" s="35" t="s">
        <v>534</v>
      </c>
    </row>
    <row r="114" spans="1:6" x14ac:dyDescent="0.25">
      <c r="A114" s="55">
        <v>119192</v>
      </c>
      <c r="B114" s="26" t="s">
        <v>14</v>
      </c>
      <c r="C114" s="7">
        <v>1.39</v>
      </c>
      <c r="D114" s="7">
        <v>1.39</v>
      </c>
      <c r="E114" s="65">
        <v>219</v>
      </c>
      <c r="F114" s="35" t="s">
        <v>534</v>
      </c>
    </row>
    <row r="115" spans="1:6" x14ac:dyDescent="0.25">
      <c r="A115" s="55">
        <v>119193</v>
      </c>
      <c r="B115" s="26" t="s">
        <v>163</v>
      </c>
      <c r="C115" s="7">
        <v>1.39</v>
      </c>
      <c r="D115" s="7">
        <v>1.39</v>
      </c>
      <c r="E115" s="65">
        <v>219</v>
      </c>
      <c r="F115" s="35" t="s">
        <v>534</v>
      </c>
    </row>
    <row r="116" spans="1:6" x14ac:dyDescent="0.25">
      <c r="A116" s="55">
        <v>120204</v>
      </c>
      <c r="B116" s="26" t="s">
        <v>109</v>
      </c>
      <c r="C116" s="7">
        <v>0.64</v>
      </c>
      <c r="D116" s="7">
        <v>0.64</v>
      </c>
      <c r="E116" s="65">
        <v>219</v>
      </c>
      <c r="F116" s="35" t="s">
        <v>534</v>
      </c>
    </row>
    <row r="117" spans="1:6" x14ac:dyDescent="0.25">
      <c r="A117" s="55">
        <v>120225</v>
      </c>
      <c r="B117" s="26" t="s">
        <v>106</v>
      </c>
      <c r="C117" s="7">
        <v>0.64</v>
      </c>
      <c r="D117" s="7">
        <v>0.64</v>
      </c>
      <c r="E117" s="65">
        <v>219</v>
      </c>
      <c r="F117" s="35" t="s">
        <v>534</v>
      </c>
    </row>
    <row r="118" spans="1:6" x14ac:dyDescent="0.25">
      <c r="A118" s="55">
        <v>120226</v>
      </c>
      <c r="B118" s="26" t="s">
        <v>107</v>
      </c>
      <c r="C118" s="7">
        <v>0.64</v>
      </c>
      <c r="D118" s="7">
        <v>0.64</v>
      </c>
      <c r="E118" s="65">
        <v>219</v>
      </c>
      <c r="F118" s="35" t="s">
        <v>534</v>
      </c>
    </row>
    <row r="119" spans="1:6" x14ac:dyDescent="0.25">
      <c r="A119" s="55">
        <v>120227</v>
      </c>
      <c r="B119" s="26" t="s">
        <v>108</v>
      </c>
      <c r="C119" s="7">
        <v>0.64</v>
      </c>
      <c r="D119" s="7">
        <v>0.64</v>
      </c>
      <c r="E119" s="65">
        <v>223</v>
      </c>
      <c r="F119" s="35" t="s">
        <v>534</v>
      </c>
    </row>
    <row r="120" spans="1:6" x14ac:dyDescent="0.25">
      <c r="A120" s="55">
        <v>120481</v>
      </c>
      <c r="B120" s="26" t="s">
        <v>13</v>
      </c>
      <c r="C120" s="7">
        <v>0.85</v>
      </c>
      <c r="D120" s="7">
        <v>0.85</v>
      </c>
      <c r="E120" s="65">
        <v>223</v>
      </c>
      <c r="F120" s="35" t="s">
        <v>534</v>
      </c>
    </row>
    <row r="121" spans="1:6" x14ac:dyDescent="0.25">
      <c r="A121" s="55">
        <v>120482</v>
      </c>
      <c r="B121" s="26" t="s">
        <v>11</v>
      </c>
      <c r="C121" s="7">
        <v>0.85</v>
      </c>
      <c r="D121" s="7">
        <v>0.85</v>
      </c>
      <c r="E121" s="65">
        <v>223</v>
      </c>
      <c r="F121" s="35" t="s">
        <v>534</v>
      </c>
    </row>
    <row r="122" spans="1:6" x14ac:dyDescent="0.25">
      <c r="A122" s="55">
        <v>120483</v>
      </c>
      <c r="B122" s="26" t="s">
        <v>10</v>
      </c>
      <c r="C122" s="7">
        <v>0.85</v>
      </c>
      <c r="D122" s="7">
        <v>0.85</v>
      </c>
      <c r="E122" s="65">
        <v>190</v>
      </c>
      <c r="F122" s="35" t="s">
        <v>534</v>
      </c>
    </row>
    <row r="123" spans="1:6" x14ac:dyDescent="0.25">
      <c r="A123" s="55">
        <v>120484</v>
      </c>
      <c r="B123" s="26" t="s">
        <v>12</v>
      </c>
      <c r="C123" s="7">
        <v>0.85</v>
      </c>
      <c r="D123" s="7">
        <v>0.85</v>
      </c>
      <c r="E123" s="65">
        <v>190</v>
      </c>
      <c r="F123" s="35" t="s">
        <v>534</v>
      </c>
    </row>
    <row r="124" spans="1:6" x14ac:dyDescent="0.25">
      <c r="A124" s="55">
        <v>120521</v>
      </c>
      <c r="B124" s="26" t="s">
        <v>149</v>
      </c>
      <c r="C124" s="7">
        <v>0.55000000000000004</v>
      </c>
      <c r="D124" s="7">
        <v>0.55000000000000004</v>
      </c>
      <c r="E124" s="65">
        <v>190</v>
      </c>
      <c r="F124" s="36" t="s">
        <v>534</v>
      </c>
    </row>
    <row r="125" spans="1:6" x14ac:dyDescent="0.25">
      <c r="A125" s="55">
        <v>120524</v>
      </c>
      <c r="B125" s="26" t="s">
        <v>152</v>
      </c>
      <c r="C125" s="7">
        <v>0.55000000000000004</v>
      </c>
      <c r="D125" s="7">
        <v>0.55000000000000004</v>
      </c>
      <c r="E125" s="65">
        <v>406</v>
      </c>
      <c r="F125" s="35" t="s">
        <v>534</v>
      </c>
    </row>
    <row r="126" spans="1:6" x14ac:dyDescent="0.25">
      <c r="A126" s="55">
        <v>120525</v>
      </c>
      <c r="B126" s="26" t="s">
        <v>150</v>
      </c>
      <c r="C126" s="7">
        <v>0.55000000000000004</v>
      </c>
      <c r="D126" s="7">
        <v>0.55000000000000004</v>
      </c>
      <c r="E126" s="65">
        <v>194</v>
      </c>
      <c r="F126" s="35" t="s">
        <v>534</v>
      </c>
    </row>
    <row r="127" spans="1:6" x14ac:dyDescent="0.25">
      <c r="A127" s="55">
        <v>120526</v>
      </c>
      <c r="B127" s="26" t="s">
        <v>151</v>
      </c>
      <c r="C127" s="7">
        <v>0.55000000000000004</v>
      </c>
      <c r="D127" s="7">
        <v>0.55000000000000004</v>
      </c>
      <c r="E127" s="65">
        <v>194</v>
      </c>
      <c r="F127" s="35" t="s">
        <v>534</v>
      </c>
    </row>
    <row r="128" spans="1:6" x14ac:dyDescent="0.25">
      <c r="A128" s="55">
        <v>120527</v>
      </c>
      <c r="B128" s="26" t="s">
        <v>153</v>
      </c>
      <c r="C128" s="7">
        <v>0.55000000000000004</v>
      </c>
      <c r="D128" s="7">
        <v>0.55000000000000004</v>
      </c>
      <c r="E128" s="65">
        <v>194</v>
      </c>
      <c r="F128" s="35" t="s">
        <v>534</v>
      </c>
    </row>
    <row r="129" spans="1:6" x14ac:dyDescent="0.25">
      <c r="A129" s="55">
        <v>120611</v>
      </c>
      <c r="B129" s="26" t="s">
        <v>137</v>
      </c>
      <c r="C129" s="7">
        <v>5</v>
      </c>
      <c r="D129" s="7">
        <v>5</v>
      </c>
      <c r="E129" s="65">
        <v>194</v>
      </c>
      <c r="F129" s="35" t="s">
        <v>534</v>
      </c>
    </row>
    <row r="130" spans="1:6" x14ac:dyDescent="0.25">
      <c r="A130" s="55">
        <v>121101</v>
      </c>
      <c r="B130" s="26" t="s">
        <v>148</v>
      </c>
      <c r="C130" s="7">
        <v>1.7</v>
      </c>
      <c r="D130" s="7">
        <v>1.7</v>
      </c>
      <c r="E130" s="65">
        <v>406</v>
      </c>
      <c r="F130" s="35" t="s">
        <v>534</v>
      </c>
    </row>
    <row r="131" spans="1:6" x14ac:dyDescent="0.25">
      <c r="A131" s="55">
        <v>121401</v>
      </c>
      <c r="B131" s="26" t="s">
        <v>147</v>
      </c>
      <c r="C131" s="7">
        <v>0.82</v>
      </c>
      <c r="D131" s="7">
        <v>0.82</v>
      </c>
      <c r="E131" s="65">
        <v>406</v>
      </c>
      <c r="F131" s="35" t="s">
        <v>534</v>
      </c>
    </row>
    <row r="132" spans="1:6" x14ac:dyDescent="0.25">
      <c r="A132" s="55">
        <v>122601</v>
      </c>
      <c r="B132" s="26" t="s">
        <v>127</v>
      </c>
      <c r="C132" s="7">
        <v>0.35</v>
      </c>
      <c r="D132" s="7">
        <v>0.35</v>
      </c>
      <c r="E132" s="65">
        <v>230</v>
      </c>
      <c r="F132" s="35" t="s">
        <v>534</v>
      </c>
    </row>
    <row r="133" spans="1:6" x14ac:dyDescent="0.25">
      <c r="A133" s="55">
        <v>123011</v>
      </c>
      <c r="B133" s="26" t="s">
        <v>103</v>
      </c>
      <c r="C133" s="7">
        <v>0.46</v>
      </c>
      <c r="D133" s="7">
        <v>0.46</v>
      </c>
      <c r="E133" s="65">
        <v>230</v>
      </c>
      <c r="F133" s="35" t="s">
        <v>534</v>
      </c>
    </row>
    <row r="134" spans="1:6" x14ac:dyDescent="0.25">
      <c r="A134" s="55">
        <v>123012</v>
      </c>
      <c r="B134" s="26" t="s">
        <v>104</v>
      </c>
      <c r="C134" s="7">
        <v>0.96</v>
      </c>
      <c r="D134" s="7">
        <v>0.96</v>
      </c>
      <c r="E134" s="65">
        <v>230</v>
      </c>
      <c r="F134" s="35" t="s">
        <v>534</v>
      </c>
    </row>
    <row r="135" spans="1:6" x14ac:dyDescent="0.25">
      <c r="A135" s="55">
        <v>123034</v>
      </c>
      <c r="B135" s="26" t="s">
        <v>126</v>
      </c>
      <c r="C135" s="7">
        <v>0.45</v>
      </c>
      <c r="D135" s="7">
        <v>0.45</v>
      </c>
      <c r="E135" s="65">
        <v>230</v>
      </c>
      <c r="F135" s="35" t="s">
        <v>534</v>
      </c>
    </row>
    <row r="136" spans="1:6" x14ac:dyDescent="0.25">
      <c r="A136" s="55">
        <v>123042</v>
      </c>
      <c r="B136" s="26" t="s">
        <v>125</v>
      </c>
      <c r="C136" s="7">
        <v>0.95</v>
      </c>
      <c r="D136" s="7">
        <v>0.95</v>
      </c>
      <c r="E136" s="65">
        <v>235</v>
      </c>
      <c r="F136" s="35" t="s">
        <v>534</v>
      </c>
    </row>
    <row r="137" spans="1:6" x14ac:dyDescent="0.25">
      <c r="A137" s="60">
        <v>124844</v>
      </c>
      <c r="B137" s="32" t="s">
        <v>640</v>
      </c>
      <c r="C137" s="7">
        <v>11.92</v>
      </c>
      <c r="D137" s="7">
        <v>1.1919999999999999</v>
      </c>
      <c r="E137" s="66"/>
      <c r="F137" s="40" t="s">
        <v>645</v>
      </c>
    </row>
    <row r="138" spans="1:6" x14ac:dyDescent="0.25">
      <c r="A138" s="55">
        <v>125611</v>
      </c>
      <c r="B138" s="26" t="s">
        <v>187</v>
      </c>
      <c r="C138" s="7">
        <v>3.78</v>
      </c>
      <c r="D138" s="7">
        <v>3.78</v>
      </c>
      <c r="E138" s="65">
        <v>235</v>
      </c>
      <c r="F138" s="35" t="s">
        <v>534</v>
      </c>
    </row>
    <row r="139" spans="1:6" x14ac:dyDescent="0.25">
      <c r="A139" s="55">
        <v>125703</v>
      </c>
      <c r="B139" s="26" t="s">
        <v>550</v>
      </c>
      <c r="C139" s="7">
        <v>49.66</v>
      </c>
      <c r="D139" s="7">
        <v>49.66</v>
      </c>
      <c r="E139" s="65">
        <v>235</v>
      </c>
      <c r="F139" s="35" t="s">
        <v>534</v>
      </c>
    </row>
    <row r="140" spans="1:6" x14ac:dyDescent="0.25">
      <c r="A140" s="55">
        <v>126403</v>
      </c>
      <c r="B140" s="26" t="s">
        <v>92</v>
      </c>
      <c r="C140" s="7">
        <v>0.32</v>
      </c>
      <c r="D140" s="7">
        <v>0.32</v>
      </c>
      <c r="E140" s="65">
        <v>201</v>
      </c>
      <c r="F140" s="35" t="s">
        <v>534</v>
      </c>
    </row>
    <row r="141" spans="1:6" x14ac:dyDescent="0.25">
      <c r="A141" s="55">
        <v>126404</v>
      </c>
      <c r="B141" s="26" t="s">
        <v>93</v>
      </c>
      <c r="C141" s="7">
        <v>0.24</v>
      </c>
      <c r="D141" s="7">
        <v>0.24</v>
      </c>
      <c r="E141" s="65">
        <v>237</v>
      </c>
      <c r="F141" s="35" t="s">
        <v>534</v>
      </c>
    </row>
    <row r="142" spans="1:6" x14ac:dyDescent="0.25">
      <c r="A142" s="55">
        <v>127101</v>
      </c>
      <c r="B142" s="26" t="s">
        <v>154</v>
      </c>
      <c r="C142" s="7">
        <v>0.25</v>
      </c>
      <c r="D142" s="7">
        <v>0.25</v>
      </c>
      <c r="E142" s="65">
        <v>237</v>
      </c>
      <c r="F142" s="35" t="s">
        <v>534</v>
      </c>
    </row>
    <row r="143" spans="1:6" x14ac:dyDescent="0.25">
      <c r="A143" s="55">
        <v>127102</v>
      </c>
      <c r="B143" s="26" t="s">
        <v>155</v>
      </c>
      <c r="C143" s="7">
        <v>0.35</v>
      </c>
      <c r="D143" s="7">
        <v>0.35</v>
      </c>
      <c r="E143" s="65">
        <v>237</v>
      </c>
      <c r="F143" s="35" t="s">
        <v>534</v>
      </c>
    </row>
    <row r="144" spans="1:6" x14ac:dyDescent="0.25">
      <c r="A144" s="55">
        <v>127212</v>
      </c>
      <c r="B144" s="26" t="s">
        <v>156</v>
      </c>
      <c r="C144" s="7">
        <v>0.75</v>
      </c>
      <c r="D144" s="7">
        <v>0.75</v>
      </c>
      <c r="E144" s="65"/>
      <c r="F144" s="35" t="s">
        <v>534</v>
      </c>
    </row>
    <row r="145" spans="1:8" x14ac:dyDescent="0.25">
      <c r="A145" s="60">
        <v>130500</v>
      </c>
      <c r="B145" s="32" t="s">
        <v>630</v>
      </c>
      <c r="C145" s="8">
        <v>2.63</v>
      </c>
      <c r="D145" s="8">
        <v>2.63</v>
      </c>
      <c r="E145" s="49"/>
      <c r="F145" s="40" t="s">
        <v>608</v>
      </c>
    </row>
    <row r="146" spans="1:8" x14ac:dyDescent="0.25">
      <c r="A146" s="55">
        <v>132451</v>
      </c>
      <c r="B146" s="26" t="s">
        <v>140</v>
      </c>
      <c r="C146" s="7">
        <v>9.5</v>
      </c>
      <c r="D146" s="7">
        <v>9.5</v>
      </c>
      <c r="E146" s="65">
        <v>203</v>
      </c>
      <c r="F146" s="35" t="s">
        <v>534</v>
      </c>
    </row>
    <row r="147" spans="1:8" x14ac:dyDescent="0.25">
      <c r="A147" s="55">
        <v>136833</v>
      </c>
      <c r="B147" s="26" t="s">
        <v>124</v>
      </c>
      <c r="C147" s="7">
        <v>31</v>
      </c>
      <c r="D147" s="7">
        <v>31</v>
      </c>
      <c r="E147" s="65">
        <v>214</v>
      </c>
      <c r="F147" s="35" t="s">
        <v>534</v>
      </c>
    </row>
    <row r="148" spans="1:8" x14ac:dyDescent="0.25">
      <c r="A148" s="55">
        <v>200252</v>
      </c>
      <c r="B148" s="30" t="s">
        <v>715</v>
      </c>
      <c r="C148" s="7">
        <v>4.04</v>
      </c>
      <c r="D148" s="7">
        <v>4.04</v>
      </c>
      <c r="E148" s="65"/>
      <c r="F148" s="35"/>
    </row>
    <row r="149" spans="1:8" x14ac:dyDescent="0.25">
      <c r="A149" s="55">
        <v>200253</v>
      </c>
      <c r="B149" s="26" t="s">
        <v>86</v>
      </c>
      <c r="C149" s="7">
        <v>5.3</v>
      </c>
      <c r="D149" s="7">
        <v>5.2999999999999999E-2</v>
      </c>
      <c r="E149" s="65">
        <v>402</v>
      </c>
      <c r="F149" s="35" t="s">
        <v>534</v>
      </c>
    </row>
    <row r="150" spans="1:8" x14ac:dyDescent="0.25">
      <c r="A150" s="55">
        <v>200331</v>
      </c>
      <c r="B150" s="26" t="s">
        <v>87</v>
      </c>
      <c r="C150" s="7">
        <v>7</v>
      </c>
      <c r="D150" s="7">
        <v>0.14000000000000001</v>
      </c>
      <c r="E150" s="65">
        <v>329</v>
      </c>
      <c r="F150" s="35" t="s">
        <v>534</v>
      </c>
    </row>
    <row r="151" spans="1:8" x14ac:dyDescent="0.25">
      <c r="A151" s="55">
        <v>201950</v>
      </c>
      <c r="B151" s="26" t="s">
        <v>52</v>
      </c>
      <c r="C151" s="7">
        <v>24.2</v>
      </c>
      <c r="D151" s="7">
        <v>0.24199999999999999</v>
      </c>
      <c r="E151" s="65">
        <v>143</v>
      </c>
      <c r="F151" s="35" t="s">
        <v>534</v>
      </c>
    </row>
    <row r="152" spans="1:8" x14ac:dyDescent="0.25">
      <c r="A152" s="55">
        <v>202230</v>
      </c>
      <c r="B152" s="26" t="s">
        <v>190</v>
      </c>
      <c r="C152" s="7">
        <v>0.88</v>
      </c>
      <c r="D152" s="7">
        <v>0.88</v>
      </c>
      <c r="E152" s="65">
        <v>169</v>
      </c>
      <c r="F152" s="35" t="s">
        <v>534</v>
      </c>
    </row>
    <row r="153" spans="1:8" x14ac:dyDescent="0.25">
      <c r="A153" s="55">
        <v>202230</v>
      </c>
      <c r="B153" s="30" t="s">
        <v>563</v>
      </c>
      <c r="C153" s="7">
        <v>0.88</v>
      </c>
      <c r="D153" s="7">
        <v>0.88</v>
      </c>
      <c r="E153" s="65"/>
      <c r="F153" s="35" t="s">
        <v>534</v>
      </c>
      <c r="H153" t="s">
        <v>552</v>
      </c>
    </row>
    <row r="154" spans="1:8" x14ac:dyDescent="0.25">
      <c r="A154" s="55">
        <v>202231</v>
      </c>
      <c r="B154" s="26" t="s">
        <v>56</v>
      </c>
      <c r="C154" s="7">
        <v>0.88</v>
      </c>
      <c r="D154" s="7">
        <v>0.88</v>
      </c>
      <c r="E154" s="65">
        <v>143</v>
      </c>
      <c r="F154" s="35" t="s">
        <v>534</v>
      </c>
    </row>
    <row r="155" spans="1:8" x14ac:dyDescent="0.25">
      <c r="A155" s="55">
        <v>202231</v>
      </c>
      <c r="B155" s="30" t="s">
        <v>192</v>
      </c>
      <c r="C155" s="7">
        <v>0.88</v>
      </c>
      <c r="D155" s="7">
        <v>0.88</v>
      </c>
      <c r="E155" s="65"/>
      <c r="F155" s="35" t="s">
        <v>534</v>
      </c>
    </row>
    <row r="156" spans="1:8" x14ac:dyDescent="0.25">
      <c r="A156" s="55">
        <v>202231</v>
      </c>
      <c r="B156" s="26" t="s">
        <v>193</v>
      </c>
      <c r="C156" s="7">
        <v>41</v>
      </c>
      <c r="D156" s="7">
        <v>1.64</v>
      </c>
      <c r="E156" s="65">
        <v>178</v>
      </c>
      <c r="F156" s="35" t="s">
        <v>534</v>
      </c>
    </row>
    <row r="157" spans="1:8" x14ac:dyDescent="0.25">
      <c r="A157" s="55">
        <v>202232</v>
      </c>
      <c r="B157" s="26" t="s">
        <v>547</v>
      </c>
      <c r="C157" s="7">
        <v>0.88</v>
      </c>
      <c r="D157" s="7">
        <v>0.88</v>
      </c>
      <c r="E157" s="65">
        <v>165</v>
      </c>
      <c r="F157" s="35" t="s">
        <v>534</v>
      </c>
    </row>
    <row r="158" spans="1:8" x14ac:dyDescent="0.25">
      <c r="A158" s="55">
        <v>202232</v>
      </c>
      <c r="B158" s="30" t="s">
        <v>562</v>
      </c>
      <c r="C158" s="7">
        <v>0.88</v>
      </c>
      <c r="D158" s="7">
        <v>0.88</v>
      </c>
      <c r="E158" s="65"/>
      <c r="F158" s="35" t="s">
        <v>534</v>
      </c>
    </row>
    <row r="159" spans="1:8" x14ac:dyDescent="0.25">
      <c r="A159" s="55">
        <v>202233</v>
      </c>
      <c r="B159" s="26" t="s">
        <v>50</v>
      </c>
      <c r="C159" s="7">
        <v>0.88</v>
      </c>
      <c r="D159" s="7">
        <v>0.88</v>
      </c>
      <c r="E159" s="65">
        <v>141</v>
      </c>
      <c r="F159" s="35" t="s">
        <v>534</v>
      </c>
    </row>
    <row r="160" spans="1:8" x14ac:dyDescent="0.25">
      <c r="A160" s="55">
        <v>202233</v>
      </c>
      <c r="B160" s="30" t="s">
        <v>573</v>
      </c>
      <c r="C160" s="7">
        <v>0.88</v>
      </c>
      <c r="D160" s="7">
        <v>0.88</v>
      </c>
      <c r="E160" s="65">
        <v>172</v>
      </c>
      <c r="F160" s="35" t="s">
        <v>534</v>
      </c>
    </row>
    <row r="161" spans="1:6" x14ac:dyDescent="0.25">
      <c r="A161" s="55">
        <v>202235</v>
      </c>
      <c r="B161" s="26" t="s">
        <v>57</v>
      </c>
      <c r="C161" s="7">
        <v>0.88</v>
      </c>
      <c r="D161" s="7">
        <v>0.88</v>
      </c>
      <c r="E161" s="65">
        <v>141</v>
      </c>
      <c r="F161" s="35" t="s">
        <v>534</v>
      </c>
    </row>
    <row r="162" spans="1:6" x14ac:dyDescent="0.25">
      <c r="A162" s="55">
        <v>202235</v>
      </c>
      <c r="B162" s="26" t="s">
        <v>191</v>
      </c>
      <c r="C162" s="7">
        <v>0.88</v>
      </c>
      <c r="D162" s="7">
        <v>0.88</v>
      </c>
      <c r="E162" s="65">
        <v>172</v>
      </c>
      <c r="F162" s="35" t="s">
        <v>534</v>
      </c>
    </row>
    <row r="163" spans="1:6" x14ac:dyDescent="0.25">
      <c r="A163" s="55">
        <v>202236</v>
      </c>
      <c r="B163" s="26" t="s">
        <v>54</v>
      </c>
      <c r="C163" s="7">
        <v>0.88</v>
      </c>
      <c r="D163" s="7">
        <v>0.88</v>
      </c>
      <c r="E163" s="65">
        <v>141</v>
      </c>
      <c r="F163" s="35" t="s">
        <v>534</v>
      </c>
    </row>
    <row r="164" spans="1:6" x14ac:dyDescent="0.25">
      <c r="A164" s="55">
        <v>202239</v>
      </c>
      <c r="B164" s="26" t="s">
        <v>53</v>
      </c>
      <c r="C164" s="7">
        <v>0.88</v>
      </c>
      <c r="D164" s="7">
        <v>0.88</v>
      </c>
      <c r="E164" s="65">
        <v>139</v>
      </c>
      <c r="F164" s="35" t="s">
        <v>534</v>
      </c>
    </row>
    <row r="165" spans="1:6" x14ac:dyDescent="0.25">
      <c r="A165" s="55">
        <v>202239</v>
      </c>
      <c r="B165" s="30" t="s">
        <v>574</v>
      </c>
      <c r="C165" s="7">
        <v>0.88</v>
      </c>
      <c r="D165" s="7">
        <v>0.88</v>
      </c>
      <c r="E165" s="65">
        <v>178</v>
      </c>
      <c r="F165" s="35" t="s">
        <v>534</v>
      </c>
    </row>
    <row r="166" spans="1:6" x14ac:dyDescent="0.25">
      <c r="A166" s="55">
        <v>202248</v>
      </c>
      <c r="B166" s="26" t="s">
        <v>55</v>
      </c>
      <c r="C166" s="7">
        <v>0.88</v>
      </c>
      <c r="D166" s="7">
        <v>0.88</v>
      </c>
      <c r="E166" s="65">
        <v>139</v>
      </c>
      <c r="F166" s="35" t="s">
        <v>534</v>
      </c>
    </row>
    <row r="167" spans="1:6" x14ac:dyDescent="0.25">
      <c r="A167" s="55">
        <v>202845</v>
      </c>
      <c r="B167" s="26" t="s">
        <v>49</v>
      </c>
      <c r="C167" s="7">
        <v>3.9</v>
      </c>
      <c r="D167" s="7">
        <v>3.9</v>
      </c>
      <c r="E167" s="65">
        <v>139</v>
      </c>
      <c r="F167" s="35" t="s">
        <v>534</v>
      </c>
    </row>
    <row r="168" spans="1:6" x14ac:dyDescent="0.25">
      <c r="A168" s="55">
        <v>203101</v>
      </c>
      <c r="B168" s="26" t="s">
        <v>61</v>
      </c>
      <c r="C168" s="7">
        <v>0.95</v>
      </c>
      <c r="D168" s="7">
        <v>0.95</v>
      </c>
      <c r="E168" s="65">
        <v>286</v>
      </c>
      <c r="F168" s="35" t="s">
        <v>534</v>
      </c>
    </row>
    <row r="169" spans="1:6" x14ac:dyDescent="0.25">
      <c r="A169" s="55">
        <v>203105</v>
      </c>
      <c r="B169" s="26" t="s">
        <v>64</v>
      </c>
      <c r="C169" s="7">
        <v>0.95</v>
      </c>
      <c r="D169" s="7">
        <v>0.95</v>
      </c>
      <c r="E169" s="65">
        <v>286</v>
      </c>
      <c r="F169" s="35" t="s">
        <v>534</v>
      </c>
    </row>
    <row r="170" spans="1:6" x14ac:dyDescent="0.25">
      <c r="A170" s="55">
        <v>203108</v>
      </c>
      <c r="B170" s="26" t="s">
        <v>63</v>
      </c>
      <c r="C170" s="7">
        <v>0.95</v>
      </c>
      <c r="D170" s="7">
        <v>0.95</v>
      </c>
      <c r="E170" s="65"/>
      <c r="F170" s="35" t="s">
        <v>534</v>
      </c>
    </row>
    <row r="171" spans="1:6" x14ac:dyDescent="0.25">
      <c r="A171" s="55">
        <v>203116</v>
      </c>
      <c r="B171" s="26" t="s">
        <v>62</v>
      </c>
      <c r="C171" s="7">
        <v>0.95</v>
      </c>
      <c r="D171" s="7">
        <v>0.95</v>
      </c>
      <c r="E171" s="65">
        <v>332</v>
      </c>
      <c r="F171" s="35" t="s">
        <v>534</v>
      </c>
    </row>
    <row r="172" spans="1:6" x14ac:dyDescent="0.25">
      <c r="A172" s="55">
        <v>203119</v>
      </c>
      <c r="B172" s="26" t="s">
        <v>65</v>
      </c>
      <c r="C172" s="7">
        <v>0.95</v>
      </c>
      <c r="D172" s="7">
        <v>0.95</v>
      </c>
      <c r="E172" s="65">
        <v>332</v>
      </c>
      <c r="F172" s="35" t="s">
        <v>534</v>
      </c>
    </row>
    <row r="173" spans="1:6" x14ac:dyDescent="0.25">
      <c r="A173" s="55">
        <v>204114</v>
      </c>
      <c r="B173" s="26" t="s">
        <v>47</v>
      </c>
      <c r="C173" s="7">
        <v>22</v>
      </c>
      <c r="D173" s="7">
        <v>0.44</v>
      </c>
      <c r="E173" s="65">
        <v>285</v>
      </c>
      <c r="F173" s="35" t="s">
        <v>534</v>
      </c>
    </row>
    <row r="174" spans="1:6" x14ac:dyDescent="0.25">
      <c r="A174" s="55">
        <v>204115</v>
      </c>
      <c r="B174" s="26" t="s">
        <v>44</v>
      </c>
      <c r="C174" s="7">
        <v>22</v>
      </c>
      <c r="D174" s="7">
        <v>0.44</v>
      </c>
      <c r="E174" s="65">
        <v>285</v>
      </c>
      <c r="F174" s="35" t="s">
        <v>534</v>
      </c>
    </row>
    <row r="175" spans="1:6" x14ac:dyDescent="0.25">
      <c r="A175" s="55">
        <v>204116</v>
      </c>
      <c r="B175" s="26" t="s">
        <v>45</v>
      </c>
      <c r="C175" s="7">
        <v>28</v>
      </c>
      <c r="D175" s="7">
        <v>0.56000000000000005</v>
      </c>
      <c r="E175" s="65">
        <v>301</v>
      </c>
      <c r="F175" s="35" t="s">
        <v>534</v>
      </c>
    </row>
    <row r="176" spans="1:6" x14ac:dyDescent="0.25">
      <c r="A176" s="55">
        <v>204117</v>
      </c>
      <c r="B176" s="26" t="s">
        <v>46</v>
      </c>
      <c r="C176" s="7">
        <v>39</v>
      </c>
      <c r="D176" s="7">
        <v>0.78</v>
      </c>
      <c r="E176" s="65"/>
      <c r="F176" s="35" t="s">
        <v>534</v>
      </c>
    </row>
    <row r="177" spans="1:6" x14ac:dyDescent="0.25">
      <c r="A177" s="55">
        <v>204173</v>
      </c>
      <c r="B177" s="26" t="s">
        <v>48</v>
      </c>
      <c r="C177" s="7">
        <v>4.2</v>
      </c>
      <c r="D177" s="7">
        <v>4.2</v>
      </c>
      <c r="E177" s="65">
        <v>34</v>
      </c>
      <c r="F177" s="35" t="s">
        <v>534</v>
      </c>
    </row>
    <row r="178" spans="1:6" x14ac:dyDescent="0.25">
      <c r="A178" s="55">
        <v>206401</v>
      </c>
      <c r="B178" s="26" t="s">
        <v>194</v>
      </c>
      <c r="C178" s="7">
        <v>1.0900000000000001</v>
      </c>
      <c r="D178" s="7">
        <v>1.0900000000000001</v>
      </c>
      <c r="E178" s="65">
        <v>307</v>
      </c>
      <c r="F178" s="35" t="s">
        <v>534</v>
      </c>
    </row>
    <row r="179" spans="1:6" x14ac:dyDescent="0.25">
      <c r="A179" s="55">
        <v>206402</v>
      </c>
      <c r="B179" s="26" t="s">
        <v>553</v>
      </c>
      <c r="C179" s="7">
        <v>1.0900000000000001</v>
      </c>
      <c r="D179" s="7">
        <v>1.0900000000000001</v>
      </c>
      <c r="E179" s="65">
        <v>307</v>
      </c>
      <c r="F179" s="35" t="s">
        <v>534</v>
      </c>
    </row>
    <row r="180" spans="1:6" x14ac:dyDescent="0.25">
      <c r="A180" s="55">
        <v>206403</v>
      </c>
      <c r="B180" s="26" t="s">
        <v>70</v>
      </c>
      <c r="C180" s="7">
        <v>1.0900000000000001</v>
      </c>
      <c r="D180" s="7">
        <v>1.0900000000000001</v>
      </c>
      <c r="E180" s="65">
        <v>315</v>
      </c>
      <c r="F180" s="35" t="s">
        <v>534</v>
      </c>
    </row>
    <row r="181" spans="1:6" x14ac:dyDescent="0.25">
      <c r="A181" s="55">
        <v>206404</v>
      </c>
      <c r="B181" s="26" t="s">
        <v>71</v>
      </c>
      <c r="C181" s="7">
        <v>1.0900000000000001</v>
      </c>
      <c r="D181" s="7">
        <v>1.0900000000000001</v>
      </c>
      <c r="E181" s="65">
        <v>315</v>
      </c>
      <c r="F181" s="35" t="s">
        <v>534</v>
      </c>
    </row>
    <row r="182" spans="1:6" x14ac:dyDescent="0.25">
      <c r="A182" s="55">
        <v>206405</v>
      </c>
      <c r="B182" s="26" t="s">
        <v>195</v>
      </c>
      <c r="C182" s="7">
        <v>1.0900000000000001</v>
      </c>
      <c r="D182" s="7">
        <v>1.0900000000000001</v>
      </c>
      <c r="E182" s="65">
        <v>291</v>
      </c>
      <c r="F182" s="35" t="s">
        <v>534</v>
      </c>
    </row>
    <row r="183" spans="1:6" x14ac:dyDescent="0.25">
      <c r="A183" s="55">
        <v>206406</v>
      </c>
      <c r="B183" s="26" t="s">
        <v>196</v>
      </c>
      <c r="C183" s="7">
        <v>1.0900000000000001</v>
      </c>
      <c r="D183" s="7">
        <v>1.0900000000000001</v>
      </c>
      <c r="E183" s="65">
        <v>291</v>
      </c>
      <c r="F183" s="35" t="s">
        <v>534</v>
      </c>
    </row>
    <row r="184" spans="1:6" x14ac:dyDescent="0.25">
      <c r="A184" s="55">
        <v>206408</v>
      </c>
      <c r="B184" s="26" t="s">
        <v>197</v>
      </c>
      <c r="C184" s="7">
        <v>1.0900000000000001</v>
      </c>
      <c r="D184" s="7">
        <v>1.0900000000000001</v>
      </c>
      <c r="E184" s="65">
        <v>275</v>
      </c>
      <c r="F184" s="35" t="s">
        <v>534</v>
      </c>
    </row>
    <row r="185" spans="1:6" x14ac:dyDescent="0.25">
      <c r="A185" s="55">
        <v>206410</v>
      </c>
      <c r="B185" s="26" t="s">
        <v>198</v>
      </c>
      <c r="C185" s="7">
        <v>1.0900000000000001</v>
      </c>
      <c r="D185" s="7">
        <v>1.0900000000000001</v>
      </c>
      <c r="E185" s="65">
        <v>269</v>
      </c>
      <c r="F185" s="35" t="s">
        <v>534</v>
      </c>
    </row>
    <row r="186" spans="1:6" x14ac:dyDescent="0.25">
      <c r="A186" s="55">
        <v>206411</v>
      </c>
      <c r="B186" s="26" t="s">
        <v>200</v>
      </c>
      <c r="C186" s="7">
        <v>1.0900000000000001</v>
      </c>
      <c r="D186" s="7">
        <v>1.0900000000000001</v>
      </c>
      <c r="E186" s="65">
        <v>269</v>
      </c>
      <c r="F186" s="35" t="s">
        <v>534</v>
      </c>
    </row>
    <row r="187" spans="1:6" x14ac:dyDescent="0.25">
      <c r="A187" s="55">
        <v>206412</v>
      </c>
      <c r="B187" s="26" t="s">
        <v>199</v>
      </c>
      <c r="C187" s="7">
        <v>1.0900000000000001</v>
      </c>
      <c r="D187" s="7">
        <v>1.0900000000000001</v>
      </c>
      <c r="E187" s="65">
        <v>269</v>
      </c>
      <c r="F187" s="35" t="s">
        <v>534</v>
      </c>
    </row>
    <row r="188" spans="1:6" x14ac:dyDescent="0.25">
      <c r="A188" s="55">
        <v>206418</v>
      </c>
      <c r="B188" s="26" t="s">
        <v>69</v>
      </c>
      <c r="C188" s="7">
        <v>1.0900000000000001</v>
      </c>
      <c r="D188" s="7">
        <v>1.0900000000000001</v>
      </c>
      <c r="E188" s="65">
        <v>269</v>
      </c>
      <c r="F188" s="35" t="s">
        <v>534</v>
      </c>
    </row>
    <row r="189" spans="1:6" x14ac:dyDescent="0.25">
      <c r="A189" s="55">
        <v>207202</v>
      </c>
      <c r="B189" s="26" t="s">
        <v>185</v>
      </c>
      <c r="C189" s="7">
        <v>0.35</v>
      </c>
      <c r="D189" s="7">
        <v>0.35</v>
      </c>
      <c r="E189" s="65">
        <v>255</v>
      </c>
      <c r="F189" s="35" t="s">
        <v>534</v>
      </c>
    </row>
    <row r="190" spans="1:6" x14ac:dyDescent="0.25">
      <c r="A190" s="55">
        <v>207223</v>
      </c>
      <c r="B190" s="26" t="s">
        <v>186</v>
      </c>
      <c r="C190" s="7">
        <v>0.44</v>
      </c>
      <c r="D190" s="7">
        <v>0.44</v>
      </c>
      <c r="E190" s="65">
        <v>417</v>
      </c>
      <c r="F190" s="35" t="s">
        <v>534</v>
      </c>
    </row>
    <row r="191" spans="1:6" x14ac:dyDescent="0.25">
      <c r="A191" s="55">
        <v>208552</v>
      </c>
      <c r="B191" s="30" t="s">
        <v>582</v>
      </c>
      <c r="C191" s="7">
        <v>2</v>
      </c>
      <c r="D191" s="7">
        <v>2</v>
      </c>
      <c r="E191" s="65"/>
      <c r="F191" s="35" t="s">
        <v>534</v>
      </c>
    </row>
    <row r="192" spans="1:6" x14ac:dyDescent="0.25">
      <c r="A192" s="55">
        <v>208553</v>
      </c>
      <c r="B192" s="30" t="s">
        <v>580</v>
      </c>
      <c r="C192" s="7">
        <v>2</v>
      </c>
      <c r="D192" s="7">
        <v>2</v>
      </c>
      <c r="E192" s="65"/>
      <c r="F192" s="35" t="s">
        <v>534</v>
      </c>
    </row>
    <row r="193" spans="1:6" x14ac:dyDescent="0.25">
      <c r="A193" s="55">
        <v>208554</v>
      </c>
      <c r="B193" s="30" t="s">
        <v>583</v>
      </c>
      <c r="C193" s="7">
        <v>2</v>
      </c>
      <c r="D193" s="7">
        <v>2</v>
      </c>
      <c r="E193" s="65"/>
      <c r="F193" s="35" t="s">
        <v>534</v>
      </c>
    </row>
    <row r="194" spans="1:6" x14ac:dyDescent="0.25">
      <c r="A194" s="55">
        <v>208561</v>
      </c>
      <c r="B194" s="30" t="s">
        <v>585</v>
      </c>
      <c r="C194" s="7">
        <v>0.78</v>
      </c>
      <c r="D194" s="7">
        <v>0.78</v>
      </c>
      <c r="E194" s="65">
        <v>315</v>
      </c>
      <c r="F194" s="35" t="s">
        <v>534</v>
      </c>
    </row>
    <row r="195" spans="1:6" x14ac:dyDescent="0.25">
      <c r="A195" s="55">
        <v>208561</v>
      </c>
      <c r="B195" s="30" t="s">
        <v>558</v>
      </c>
      <c r="C195" s="7">
        <v>0.78</v>
      </c>
      <c r="D195" s="7">
        <v>0.78</v>
      </c>
      <c r="E195" s="65">
        <v>217</v>
      </c>
      <c r="F195" s="35" t="s">
        <v>534</v>
      </c>
    </row>
    <row r="196" spans="1:6" x14ac:dyDescent="0.25">
      <c r="A196" s="55">
        <v>208562</v>
      </c>
      <c r="B196" s="30" t="s">
        <v>584</v>
      </c>
      <c r="C196" s="7">
        <v>0.78</v>
      </c>
      <c r="D196" s="7">
        <v>0.78</v>
      </c>
      <c r="E196" s="65">
        <v>315</v>
      </c>
      <c r="F196" s="35" t="s">
        <v>534</v>
      </c>
    </row>
    <row r="197" spans="1:6" x14ac:dyDescent="0.25">
      <c r="A197" s="55">
        <v>208562</v>
      </c>
      <c r="B197" s="30" t="s">
        <v>564</v>
      </c>
      <c r="C197" s="7">
        <v>0.78</v>
      </c>
      <c r="D197" s="7">
        <v>0.78</v>
      </c>
      <c r="E197" s="65">
        <v>217</v>
      </c>
      <c r="F197" s="35" t="s">
        <v>534</v>
      </c>
    </row>
    <row r="198" spans="1:6" x14ac:dyDescent="0.25">
      <c r="A198" s="55">
        <v>208563</v>
      </c>
      <c r="B198" s="30" t="s">
        <v>586</v>
      </c>
      <c r="C198" s="7">
        <v>0.78</v>
      </c>
      <c r="D198" s="7">
        <v>0.78</v>
      </c>
      <c r="E198" s="65">
        <v>315</v>
      </c>
      <c r="F198" s="35" t="s">
        <v>534</v>
      </c>
    </row>
    <row r="199" spans="1:6" x14ac:dyDescent="0.25">
      <c r="A199" s="55">
        <v>208563</v>
      </c>
      <c r="B199" s="30" t="s">
        <v>559</v>
      </c>
      <c r="C199" s="7">
        <v>0.78</v>
      </c>
      <c r="D199" s="7">
        <v>0.78</v>
      </c>
      <c r="E199" s="65">
        <v>217</v>
      </c>
      <c r="F199" s="35" t="s">
        <v>534</v>
      </c>
    </row>
    <row r="200" spans="1:6" x14ac:dyDescent="0.25">
      <c r="A200" s="55">
        <v>208564</v>
      </c>
      <c r="B200" s="30" t="s">
        <v>587</v>
      </c>
      <c r="C200" s="7">
        <v>0.78</v>
      </c>
      <c r="D200" s="7">
        <v>0.78</v>
      </c>
      <c r="E200" s="65">
        <v>258</v>
      </c>
      <c r="F200" s="35" t="s">
        <v>534</v>
      </c>
    </row>
    <row r="201" spans="1:6" x14ac:dyDescent="0.25">
      <c r="A201" s="55">
        <v>210026</v>
      </c>
      <c r="B201" s="26" t="s">
        <v>184</v>
      </c>
      <c r="C201" s="7">
        <v>3.21</v>
      </c>
      <c r="D201" s="7">
        <v>3.2099999999999997E-2</v>
      </c>
      <c r="E201" s="65">
        <v>316</v>
      </c>
      <c r="F201" s="35" t="s">
        <v>534</v>
      </c>
    </row>
    <row r="202" spans="1:6" x14ac:dyDescent="0.25">
      <c r="A202" s="55">
        <v>211101</v>
      </c>
      <c r="B202" s="26" t="s">
        <v>201</v>
      </c>
      <c r="C202" s="7">
        <v>8.9</v>
      </c>
      <c r="D202" s="7">
        <v>8.8999999999999996E-2</v>
      </c>
      <c r="E202" s="65">
        <v>316</v>
      </c>
      <c r="F202" s="35" t="s">
        <v>534</v>
      </c>
    </row>
    <row r="203" spans="1:6" x14ac:dyDescent="0.25">
      <c r="A203" s="55">
        <v>211103</v>
      </c>
      <c r="B203" s="26" t="s">
        <v>202</v>
      </c>
      <c r="C203" s="7">
        <v>8.9</v>
      </c>
      <c r="D203" s="7">
        <v>8.8999999999999996E-2</v>
      </c>
      <c r="E203" s="65">
        <v>316</v>
      </c>
      <c r="F203" s="35" t="s">
        <v>534</v>
      </c>
    </row>
    <row r="204" spans="1:6" x14ac:dyDescent="0.25">
      <c r="A204" s="55">
        <v>211104</v>
      </c>
      <c r="B204" s="26" t="s">
        <v>203</v>
      </c>
      <c r="C204" s="7">
        <v>8.9</v>
      </c>
      <c r="D204" s="7">
        <v>8.8999999999999996E-2</v>
      </c>
      <c r="E204" s="65">
        <v>316</v>
      </c>
      <c r="F204" s="35" t="s">
        <v>534</v>
      </c>
    </row>
    <row r="205" spans="1:6" x14ac:dyDescent="0.25">
      <c r="A205" s="55">
        <v>211106</v>
      </c>
      <c r="B205" s="26" t="s">
        <v>204</v>
      </c>
      <c r="C205" s="7">
        <v>8.9</v>
      </c>
      <c r="D205" s="7">
        <v>8.8999999999999996E-2</v>
      </c>
      <c r="E205" s="65">
        <v>316</v>
      </c>
      <c r="F205" s="35" t="s">
        <v>534</v>
      </c>
    </row>
    <row r="206" spans="1:6" x14ac:dyDescent="0.25">
      <c r="A206" s="55">
        <v>211107</v>
      </c>
      <c r="B206" s="26" t="s">
        <v>205</v>
      </c>
      <c r="C206" s="7">
        <v>8.9</v>
      </c>
      <c r="D206" s="7">
        <v>8.8999999999999996E-2</v>
      </c>
      <c r="E206" s="65">
        <v>316</v>
      </c>
      <c r="F206" s="35" t="s">
        <v>534</v>
      </c>
    </row>
    <row r="207" spans="1:6" x14ac:dyDescent="0.25">
      <c r="A207" s="55">
        <v>211108</v>
      </c>
      <c r="B207" s="26" t="s">
        <v>206</v>
      </c>
      <c r="C207" s="7">
        <v>8.9</v>
      </c>
      <c r="D207" s="7">
        <v>8.8999999999999996E-2</v>
      </c>
      <c r="E207" s="65">
        <v>316</v>
      </c>
      <c r="F207" s="35" t="s">
        <v>534</v>
      </c>
    </row>
    <row r="208" spans="1:6" x14ac:dyDescent="0.25">
      <c r="A208" s="55">
        <v>211111</v>
      </c>
      <c r="B208" s="26" t="s">
        <v>207</v>
      </c>
      <c r="C208" s="7">
        <v>8.9</v>
      </c>
      <c r="D208" s="7">
        <v>8.8999999999999996E-2</v>
      </c>
      <c r="E208" s="65">
        <v>391</v>
      </c>
      <c r="F208" s="35" t="s">
        <v>534</v>
      </c>
    </row>
    <row r="209" spans="1:6" x14ac:dyDescent="0.25">
      <c r="A209" s="55">
        <v>211112</v>
      </c>
      <c r="B209" s="26" t="s">
        <v>208</v>
      </c>
      <c r="C209" s="7">
        <v>8.9</v>
      </c>
      <c r="D209" s="7">
        <v>8.8999999999999996E-2</v>
      </c>
      <c r="E209" s="65">
        <v>207</v>
      </c>
      <c r="F209" s="35" t="s">
        <v>534</v>
      </c>
    </row>
    <row r="210" spans="1:6" x14ac:dyDescent="0.25">
      <c r="A210" s="55">
        <v>211113</v>
      </c>
      <c r="B210" s="26" t="s">
        <v>209</v>
      </c>
      <c r="C210" s="7">
        <v>8.9</v>
      </c>
      <c r="D210" s="7">
        <v>8.8999999999999996E-2</v>
      </c>
      <c r="E210" s="65">
        <v>292</v>
      </c>
      <c r="F210" s="35" t="s">
        <v>534</v>
      </c>
    </row>
    <row r="211" spans="1:6" x14ac:dyDescent="0.25">
      <c r="A211" s="55">
        <v>211117</v>
      </c>
      <c r="B211" s="26" t="s">
        <v>209</v>
      </c>
      <c r="C211" s="7">
        <v>8.9</v>
      </c>
      <c r="D211" s="7">
        <v>8.8999999999999996E-2</v>
      </c>
      <c r="E211" s="65">
        <v>296</v>
      </c>
      <c r="F211" s="35" t="s">
        <v>534</v>
      </c>
    </row>
    <row r="212" spans="1:6" x14ac:dyDescent="0.25">
      <c r="A212" s="55">
        <v>211121</v>
      </c>
      <c r="B212" s="26" t="s">
        <v>210</v>
      </c>
      <c r="C212" s="7">
        <v>4.5</v>
      </c>
      <c r="D212" s="7">
        <v>4.0500000000000001E-2</v>
      </c>
      <c r="E212" s="65">
        <v>283</v>
      </c>
      <c r="F212" s="35" t="s">
        <v>534</v>
      </c>
    </row>
    <row r="213" spans="1:6" x14ac:dyDescent="0.25">
      <c r="A213" s="55">
        <v>211123</v>
      </c>
      <c r="B213" s="26" t="s">
        <v>211</v>
      </c>
      <c r="C213" s="7">
        <v>4.5</v>
      </c>
      <c r="D213" s="7">
        <v>4.0500000000000001E-2</v>
      </c>
      <c r="E213" s="65">
        <v>282</v>
      </c>
      <c r="F213" s="35" t="s">
        <v>534</v>
      </c>
    </row>
    <row r="214" spans="1:6" x14ac:dyDescent="0.25">
      <c r="A214" s="55">
        <v>211124</v>
      </c>
      <c r="B214" s="26" t="s">
        <v>212</v>
      </c>
      <c r="C214" s="7">
        <v>4.5</v>
      </c>
      <c r="D214" s="7">
        <v>4.0500000000000001E-2</v>
      </c>
      <c r="E214" s="65">
        <v>284</v>
      </c>
      <c r="F214" s="35" t="s">
        <v>534</v>
      </c>
    </row>
    <row r="215" spans="1:6" x14ac:dyDescent="0.25">
      <c r="A215" s="55">
        <v>211126</v>
      </c>
      <c r="B215" s="26" t="s">
        <v>213</v>
      </c>
      <c r="C215" s="7">
        <v>4.5</v>
      </c>
      <c r="D215" s="7">
        <v>4.0500000000000001E-2</v>
      </c>
      <c r="E215" s="65">
        <v>311</v>
      </c>
      <c r="F215" s="35" t="s">
        <v>534</v>
      </c>
    </row>
    <row r="216" spans="1:6" x14ac:dyDescent="0.25">
      <c r="A216" s="55">
        <v>211127</v>
      </c>
      <c r="B216" s="26" t="s">
        <v>214</v>
      </c>
      <c r="C216" s="7">
        <v>4.5</v>
      </c>
      <c r="D216" s="7">
        <v>4.0500000000000001E-2</v>
      </c>
      <c r="E216" s="65">
        <v>311</v>
      </c>
      <c r="F216" s="35" t="s">
        <v>534</v>
      </c>
    </row>
    <row r="217" spans="1:6" x14ac:dyDescent="0.25">
      <c r="A217" s="55">
        <v>211128</v>
      </c>
      <c r="B217" s="26" t="s">
        <v>215</v>
      </c>
      <c r="C217" s="7">
        <v>4.5</v>
      </c>
      <c r="D217" s="7">
        <v>4.0500000000000001E-2</v>
      </c>
      <c r="E217" s="65">
        <v>156</v>
      </c>
      <c r="F217" s="35" t="s">
        <v>534</v>
      </c>
    </row>
    <row r="218" spans="1:6" x14ac:dyDescent="0.25">
      <c r="A218" s="55">
        <v>211129</v>
      </c>
      <c r="B218" s="26" t="s">
        <v>220</v>
      </c>
      <c r="C218" s="7">
        <v>4.5</v>
      </c>
      <c r="D218" s="7">
        <v>4.0500000000000001E-2</v>
      </c>
      <c r="E218" s="65">
        <v>315</v>
      </c>
      <c r="F218" s="35" t="s">
        <v>534</v>
      </c>
    </row>
    <row r="219" spans="1:6" x14ac:dyDescent="0.25">
      <c r="A219" s="55">
        <v>211155</v>
      </c>
      <c r="B219" s="26" t="s">
        <v>216</v>
      </c>
      <c r="C219" s="7">
        <v>4.5</v>
      </c>
      <c r="D219" s="7">
        <v>4.0500000000000001E-2</v>
      </c>
      <c r="E219" s="65">
        <v>279</v>
      </c>
      <c r="F219" s="35" t="s">
        <v>534</v>
      </c>
    </row>
    <row r="220" spans="1:6" x14ac:dyDescent="0.25">
      <c r="A220" s="55">
        <v>211156</v>
      </c>
      <c r="B220" s="30" t="s">
        <v>592</v>
      </c>
      <c r="C220" s="7">
        <v>4.5</v>
      </c>
      <c r="D220" s="7">
        <v>0.04</v>
      </c>
      <c r="E220" s="65">
        <v>217</v>
      </c>
      <c r="F220" s="36" t="s">
        <v>534</v>
      </c>
    </row>
    <row r="221" spans="1:6" x14ac:dyDescent="0.25">
      <c r="A221" s="55">
        <v>211157</v>
      </c>
      <c r="B221" s="26" t="s">
        <v>217</v>
      </c>
      <c r="C221" s="7">
        <v>4.5</v>
      </c>
      <c r="D221" s="7">
        <v>4.0500000000000001E-2</v>
      </c>
      <c r="E221" s="65">
        <v>279</v>
      </c>
      <c r="F221" s="35" t="s">
        <v>534</v>
      </c>
    </row>
    <row r="222" spans="1:6" x14ac:dyDescent="0.25">
      <c r="A222" s="55">
        <v>211158</v>
      </c>
      <c r="B222" s="26" t="s">
        <v>218</v>
      </c>
      <c r="C222" s="7">
        <v>4.5</v>
      </c>
      <c r="D222" s="7">
        <v>4.0500000000000001E-2</v>
      </c>
      <c r="E222" s="65">
        <v>274</v>
      </c>
      <c r="F222" s="35" t="s">
        <v>534</v>
      </c>
    </row>
    <row r="223" spans="1:6" x14ac:dyDescent="0.25">
      <c r="A223" s="55">
        <v>211159</v>
      </c>
      <c r="B223" s="26" t="s">
        <v>219</v>
      </c>
      <c r="C223" s="7">
        <v>4.5</v>
      </c>
      <c r="D223" s="7">
        <v>4.0500000000000001E-2</v>
      </c>
      <c r="E223" s="65">
        <v>307</v>
      </c>
      <c r="F223" s="35" t="s">
        <v>534</v>
      </c>
    </row>
    <row r="224" spans="1:6" x14ac:dyDescent="0.25">
      <c r="A224" s="55">
        <v>211241</v>
      </c>
      <c r="B224" s="26" t="s">
        <v>67</v>
      </c>
      <c r="C224" s="7">
        <v>2.2000000000000002</v>
      </c>
      <c r="D224" s="7">
        <v>2.2000000000000002</v>
      </c>
      <c r="E224" s="65">
        <v>308</v>
      </c>
      <c r="F224" s="35" t="s">
        <v>534</v>
      </c>
    </row>
    <row r="225" spans="1:6" x14ac:dyDescent="0.25">
      <c r="A225" s="55">
        <v>211271</v>
      </c>
      <c r="B225" s="26" t="s">
        <v>68</v>
      </c>
      <c r="C225" s="7">
        <v>2.85</v>
      </c>
      <c r="D225" s="7">
        <v>2.85</v>
      </c>
      <c r="E225" s="65">
        <v>309</v>
      </c>
      <c r="F225" s="35" t="s">
        <v>534</v>
      </c>
    </row>
    <row r="226" spans="1:6" x14ac:dyDescent="0.25">
      <c r="A226" s="55">
        <v>211281</v>
      </c>
      <c r="B226" s="26" t="s">
        <v>66</v>
      </c>
      <c r="C226" s="7">
        <v>2.1</v>
      </c>
      <c r="D226" s="7">
        <v>2.1</v>
      </c>
      <c r="E226" s="65">
        <v>262</v>
      </c>
      <c r="F226" s="35" t="s">
        <v>534</v>
      </c>
    </row>
    <row r="227" spans="1:6" x14ac:dyDescent="0.25">
      <c r="A227" s="55">
        <v>211296</v>
      </c>
      <c r="B227" s="26" t="s">
        <v>43</v>
      </c>
      <c r="C227" s="7">
        <v>3.74</v>
      </c>
      <c r="D227" s="7">
        <v>3.74</v>
      </c>
      <c r="E227" s="65">
        <v>262</v>
      </c>
      <c r="F227" s="35" t="s">
        <v>534</v>
      </c>
    </row>
    <row r="228" spans="1:6" x14ac:dyDescent="0.25">
      <c r="A228" s="55">
        <v>213400</v>
      </c>
      <c r="B228" s="26" t="s">
        <v>179</v>
      </c>
      <c r="C228" s="7">
        <v>5.19</v>
      </c>
      <c r="D228" s="7">
        <v>5.19</v>
      </c>
      <c r="E228" s="65">
        <v>315</v>
      </c>
      <c r="F228" s="35" t="s">
        <v>534</v>
      </c>
    </row>
    <row r="229" spans="1:6" x14ac:dyDescent="0.25">
      <c r="A229" s="55">
        <v>213420</v>
      </c>
      <c r="B229" s="26" t="s">
        <v>180</v>
      </c>
      <c r="C229" s="7">
        <v>6.12</v>
      </c>
      <c r="D229" s="7">
        <v>6.12</v>
      </c>
      <c r="E229" s="65">
        <v>315</v>
      </c>
      <c r="F229" s="35" t="s">
        <v>534</v>
      </c>
    </row>
    <row r="230" spans="1:6" x14ac:dyDescent="0.25">
      <c r="A230" s="55">
        <v>213430</v>
      </c>
      <c r="B230" s="26" t="s">
        <v>181</v>
      </c>
      <c r="C230" s="7">
        <v>8.8000000000000007</v>
      </c>
      <c r="D230" s="7">
        <v>8.8000000000000007</v>
      </c>
      <c r="E230" s="65">
        <v>312</v>
      </c>
      <c r="F230" s="35" t="s">
        <v>534</v>
      </c>
    </row>
    <row r="231" spans="1:6" x14ac:dyDescent="0.25">
      <c r="A231" s="55">
        <v>213440</v>
      </c>
      <c r="B231" s="26" t="s">
        <v>182</v>
      </c>
      <c r="C231" s="7">
        <v>9.94</v>
      </c>
      <c r="D231" s="7">
        <v>9.94</v>
      </c>
      <c r="E231" s="65">
        <v>312</v>
      </c>
      <c r="F231" s="35" t="s">
        <v>534</v>
      </c>
    </row>
    <row r="232" spans="1:6" x14ac:dyDescent="0.25">
      <c r="A232" s="55">
        <v>213450</v>
      </c>
      <c r="B232" s="26" t="s">
        <v>183</v>
      </c>
      <c r="C232" s="7">
        <v>11.65</v>
      </c>
      <c r="D232" s="7">
        <v>11.65</v>
      </c>
      <c r="E232" s="65">
        <v>295</v>
      </c>
      <c r="F232" s="35" t="s">
        <v>534</v>
      </c>
    </row>
    <row r="233" spans="1:6" x14ac:dyDescent="0.25">
      <c r="A233" s="55">
        <v>218116</v>
      </c>
      <c r="B233" s="26" t="s">
        <v>79</v>
      </c>
      <c r="C233" s="7">
        <v>17.84</v>
      </c>
      <c r="D233" s="7">
        <v>0.71</v>
      </c>
      <c r="E233" s="65">
        <v>295</v>
      </c>
      <c r="F233" s="35" t="s">
        <v>534</v>
      </c>
    </row>
    <row r="234" spans="1:6" x14ac:dyDescent="0.25">
      <c r="A234" s="55">
        <v>218117</v>
      </c>
      <c r="B234" s="26" t="s">
        <v>80</v>
      </c>
      <c r="C234" s="7">
        <v>21.2</v>
      </c>
      <c r="D234" s="7">
        <v>1.01</v>
      </c>
      <c r="E234" s="65">
        <v>266</v>
      </c>
      <c r="F234" s="35" t="s">
        <v>534</v>
      </c>
    </row>
    <row r="235" spans="1:6" x14ac:dyDescent="0.25">
      <c r="A235" s="55">
        <v>218118</v>
      </c>
      <c r="B235" s="26" t="s">
        <v>81</v>
      </c>
      <c r="C235" s="7">
        <v>21.2</v>
      </c>
      <c r="D235" s="7">
        <v>1.014</v>
      </c>
      <c r="E235" s="65">
        <v>266</v>
      </c>
      <c r="F235" s="35" t="s">
        <v>534</v>
      </c>
    </row>
    <row r="236" spans="1:6" x14ac:dyDescent="0.25">
      <c r="A236" s="55">
        <v>218216</v>
      </c>
      <c r="B236" s="26" t="s">
        <v>77</v>
      </c>
      <c r="C236" s="7">
        <v>17.84</v>
      </c>
      <c r="D236" s="7">
        <v>0.71</v>
      </c>
      <c r="E236" s="65">
        <v>266</v>
      </c>
      <c r="F236" s="35" t="s">
        <v>534</v>
      </c>
    </row>
    <row r="237" spans="1:6" x14ac:dyDescent="0.25">
      <c r="A237" s="55">
        <v>218217</v>
      </c>
      <c r="B237" s="26" t="s">
        <v>75</v>
      </c>
      <c r="C237" s="7">
        <v>21.2</v>
      </c>
      <c r="D237" s="7">
        <v>1.008</v>
      </c>
      <c r="E237" s="65">
        <v>266</v>
      </c>
      <c r="F237" s="35" t="s">
        <v>534</v>
      </c>
    </row>
    <row r="238" spans="1:6" x14ac:dyDescent="0.25">
      <c r="A238" s="55">
        <v>218218</v>
      </c>
      <c r="B238" s="26" t="s">
        <v>76</v>
      </c>
      <c r="C238" s="7">
        <v>21.2</v>
      </c>
      <c r="D238" s="7">
        <v>1.008</v>
      </c>
      <c r="E238" s="65">
        <v>266</v>
      </c>
      <c r="F238" s="35" t="s">
        <v>534</v>
      </c>
    </row>
    <row r="239" spans="1:6" x14ac:dyDescent="0.25">
      <c r="A239" s="55">
        <v>218220</v>
      </c>
      <c r="B239" s="26" t="s">
        <v>78</v>
      </c>
      <c r="C239" s="7">
        <v>23.84</v>
      </c>
      <c r="D239" s="7">
        <v>0.9536</v>
      </c>
      <c r="E239" s="65">
        <v>275</v>
      </c>
      <c r="F239" s="35" t="s">
        <v>534</v>
      </c>
    </row>
    <row r="240" spans="1:6" x14ac:dyDescent="0.25">
      <c r="A240" s="55">
        <v>219154</v>
      </c>
      <c r="B240" s="26" t="s">
        <v>85</v>
      </c>
      <c r="C240" s="7">
        <v>25.14</v>
      </c>
      <c r="D240" s="7">
        <v>25.14</v>
      </c>
      <c r="E240" s="65">
        <v>275</v>
      </c>
      <c r="F240" s="35" t="s">
        <v>534</v>
      </c>
    </row>
    <row r="241" spans="1:6" x14ac:dyDescent="0.25">
      <c r="A241" s="55">
        <v>219155</v>
      </c>
      <c r="B241" s="26" t="s">
        <v>84</v>
      </c>
      <c r="C241" s="7">
        <v>25.14</v>
      </c>
      <c r="D241" s="7">
        <v>25.14</v>
      </c>
      <c r="E241" s="65">
        <v>275</v>
      </c>
      <c r="F241" s="35" t="s">
        <v>534</v>
      </c>
    </row>
    <row r="242" spans="1:6" x14ac:dyDescent="0.25">
      <c r="A242" s="55">
        <v>219203</v>
      </c>
      <c r="B242" s="26" t="s">
        <v>83</v>
      </c>
      <c r="C242" s="7">
        <v>12</v>
      </c>
      <c r="D242" s="7">
        <v>12</v>
      </c>
      <c r="E242" s="65">
        <v>287</v>
      </c>
      <c r="F242" s="35" t="s">
        <v>534</v>
      </c>
    </row>
    <row r="243" spans="1:6" x14ac:dyDescent="0.25">
      <c r="A243" s="60">
        <v>219720</v>
      </c>
      <c r="B243" s="32" t="s">
        <v>604</v>
      </c>
      <c r="C243" s="8">
        <v>17.399999999999999</v>
      </c>
      <c r="D243" s="8">
        <v>17.399999999999999</v>
      </c>
      <c r="E243" s="49"/>
      <c r="F243" s="40" t="s">
        <v>608</v>
      </c>
    </row>
    <row r="244" spans="1:6" x14ac:dyDescent="0.25">
      <c r="A244" s="55">
        <v>219801</v>
      </c>
      <c r="B244" s="26" t="s">
        <v>546</v>
      </c>
      <c r="C244" s="7">
        <v>31</v>
      </c>
      <c r="D244" s="7">
        <v>31</v>
      </c>
      <c r="E244" s="65">
        <v>315</v>
      </c>
      <c r="F244" s="35" t="s">
        <v>534</v>
      </c>
    </row>
    <row r="245" spans="1:6" x14ac:dyDescent="0.25">
      <c r="A245" s="55">
        <v>220134</v>
      </c>
      <c r="B245" s="30" t="s">
        <v>581</v>
      </c>
      <c r="C245" s="7">
        <v>2</v>
      </c>
      <c r="D245" s="7">
        <v>2</v>
      </c>
      <c r="E245" s="65"/>
      <c r="F245" s="35" t="s">
        <v>534</v>
      </c>
    </row>
    <row r="246" spans="1:6" x14ac:dyDescent="0.25">
      <c r="A246" s="55">
        <v>221509</v>
      </c>
      <c r="B246" s="26" t="s">
        <v>82</v>
      </c>
      <c r="C246" s="7">
        <v>1.18</v>
      </c>
      <c r="D246" s="7">
        <v>1.18</v>
      </c>
      <c r="E246" s="65">
        <v>258</v>
      </c>
      <c r="F246" s="35" t="s">
        <v>534</v>
      </c>
    </row>
    <row r="247" spans="1:6" x14ac:dyDescent="0.25">
      <c r="A247" s="55">
        <v>290402</v>
      </c>
      <c r="B247" s="26" t="s">
        <v>51</v>
      </c>
      <c r="C247" s="7">
        <v>7</v>
      </c>
      <c r="D247" s="7">
        <v>7.0000000000000007E-2</v>
      </c>
      <c r="E247" s="65">
        <v>178</v>
      </c>
      <c r="F247" s="35" t="s">
        <v>534</v>
      </c>
    </row>
    <row r="248" spans="1:6" x14ac:dyDescent="0.25">
      <c r="A248" s="55">
        <v>290403</v>
      </c>
      <c r="B248" s="26" t="s">
        <v>59</v>
      </c>
      <c r="C248" s="7">
        <v>7</v>
      </c>
      <c r="D248" s="7">
        <v>7.0000000000000007E-2</v>
      </c>
      <c r="E248" s="65">
        <v>182</v>
      </c>
      <c r="F248" s="35" t="s">
        <v>534</v>
      </c>
    </row>
    <row r="249" spans="1:6" x14ac:dyDescent="0.25">
      <c r="A249" s="55">
        <v>290404</v>
      </c>
      <c r="B249" s="26" t="s">
        <v>60</v>
      </c>
      <c r="C249" s="7">
        <v>7</v>
      </c>
      <c r="D249" s="7">
        <v>7.0000000000000007E-2</v>
      </c>
      <c r="E249" s="65">
        <v>182</v>
      </c>
      <c r="F249" s="35" t="s">
        <v>534</v>
      </c>
    </row>
    <row r="250" spans="1:6" x14ac:dyDescent="0.25">
      <c r="A250" s="55">
        <v>290407</v>
      </c>
      <c r="B250" s="26" t="s">
        <v>58</v>
      </c>
      <c r="C250" s="7">
        <v>7</v>
      </c>
      <c r="D250" s="7">
        <v>7.0000000000000007E-2</v>
      </c>
      <c r="E250" s="65">
        <v>180</v>
      </c>
      <c r="F250" s="35" t="s">
        <v>534</v>
      </c>
    </row>
    <row r="251" spans="1:6" x14ac:dyDescent="0.25">
      <c r="A251" s="56">
        <v>303102</v>
      </c>
      <c r="B251" s="26" t="s">
        <v>539</v>
      </c>
      <c r="C251" s="29">
        <v>0.97</v>
      </c>
      <c r="D251" s="29">
        <v>0.97</v>
      </c>
      <c r="E251" s="65">
        <v>167</v>
      </c>
      <c r="F251" s="35" t="s">
        <v>534</v>
      </c>
    </row>
    <row r="252" spans="1:6" x14ac:dyDescent="0.25">
      <c r="A252" s="56">
        <v>303502</v>
      </c>
      <c r="B252" s="26" t="s">
        <v>541</v>
      </c>
      <c r="C252" s="29">
        <v>1.52</v>
      </c>
      <c r="D252" s="29">
        <v>1.52</v>
      </c>
      <c r="E252" s="65">
        <v>167</v>
      </c>
      <c r="F252" s="35" t="s">
        <v>534</v>
      </c>
    </row>
    <row r="253" spans="1:6" x14ac:dyDescent="0.25">
      <c r="A253" s="56">
        <v>304610</v>
      </c>
      <c r="B253" s="26" t="s">
        <v>540</v>
      </c>
      <c r="C253" s="29">
        <v>0.81</v>
      </c>
      <c r="D253" s="29">
        <v>0.81</v>
      </c>
      <c r="E253" s="65">
        <v>181</v>
      </c>
      <c r="F253" s="35" t="s">
        <v>534</v>
      </c>
    </row>
    <row r="254" spans="1:6" x14ac:dyDescent="0.25">
      <c r="A254" s="56">
        <v>306220</v>
      </c>
      <c r="B254" s="26" t="s">
        <v>538</v>
      </c>
      <c r="C254" s="28">
        <v>15.44</v>
      </c>
      <c r="D254" s="28">
        <v>15.44</v>
      </c>
      <c r="E254" s="65">
        <v>181</v>
      </c>
      <c r="F254" s="35" t="s">
        <v>534</v>
      </c>
    </row>
    <row r="255" spans="1:6" x14ac:dyDescent="0.25">
      <c r="A255" s="56">
        <v>306481</v>
      </c>
      <c r="B255" s="26" t="s">
        <v>535</v>
      </c>
      <c r="C255" s="28">
        <v>1.08</v>
      </c>
      <c r="D255" s="28">
        <v>1.08</v>
      </c>
      <c r="E255" s="65"/>
      <c r="F255" s="35" t="s">
        <v>534</v>
      </c>
    </row>
    <row r="256" spans="1:6" x14ac:dyDescent="0.25">
      <c r="A256" s="56">
        <v>306486</v>
      </c>
      <c r="B256" s="26" t="s">
        <v>536</v>
      </c>
      <c r="C256" s="28">
        <v>1.86</v>
      </c>
      <c r="D256" s="28">
        <v>1.86</v>
      </c>
      <c r="E256" s="65"/>
      <c r="F256" s="35" t="s">
        <v>534</v>
      </c>
    </row>
    <row r="257" spans="1:6" x14ac:dyDescent="0.25">
      <c r="A257" s="56">
        <v>306491</v>
      </c>
      <c r="B257" s="26" t="s">
        <v>537</v>
      </c>
      <c r="C257" s="28">
        <v>2.9</v>
      </c>
      <c r="D257" s="28">
        <v>2.9</v>
      </c>
      <c r="E257" s="65">
        <v>211</v>
      </c>
      <c r="F257" s="35" t="s">
        <v>534</v>
      </c>
    </row>
    <row r="258" spans="1:6" x14ac:dyDescent="0.25">
      <c r="A258" s="55">
        <v>307201</v>
      </c>
      <c r="B258" s="30" t="s">
        <v>556</v>
      </c>
      <c r="C258" s="7">
        <v>0.65</v>
      </c>
      <c r="D258" s="7">
        <v>0.6</v>
      </c>
      <c r="E258" s="65">
        <v>211</v>
      </c>
      <c r="F258" s="35" t="s">
        <v>534</v>
      </c>
    </row>
    <row r="259" spans="1:6" x14ac:dyDescent="0.25">
      <c r="A259" s="55">
        <v>307202</v>
      </c>
      <c r="B259" s="30" t="s">
        <v>557</v>
      </c>
      <c r="C259" s="7">
        <v>1.1499999999999999</v>
      </c>
      <c r="D259" s="7">
        <v>1.1499999999999999</v>
      </c>
      <c r="E259" s="65">
        <v>211</v>
      </c>
      <c r="F259" s="35" t="s">
        <v>534</v>
      </c>
    </row>
    <row r="260" spans="1:6" x14ac:dyDescent="0.25">
      <c r="A260" s="55">
        <v>308233</v>
      </c>
      <c r="B260" s="26" t="s">
        <v>173</v>
      </c>
      <c r="C260" s="7">
        <v>3</v>
      </c>
      <c r="D260" s="7">
        <v>3</v>
      </c>
      <c r="E260" s="65">
        <v>211</v>
      </c>
      <c r="F260" s="35" t="s">
        <v>534</v>
      </c>
    </row>
    <row r="261" spans="1:6" x14ac:dyDescent="0.25">
      <c r="A261" s="55">
        <v>309174</v>
      </c>
      <c r="B261" s="26" t="s">
        <v>174</v>
      </c>
      <c r="C261" s="7">
        <v>0.92</v>
      </c>
      <c r="D261" s="7">
        <v>7.5999999999999998E-2</v>
      </c>
      <c r="E261" s="65">
        <v>203</v>
      </c>
      <c r="F261" s="35" t="s">
        <v>534</v>
      </c>
    </row>
    <row r="262" spans="1:6" x14ac:dyDescent="0.25">
      <c r="A262" s="55">
        <v>309175</v>
      </c>
      <c r="B262" s="26" t="s">
        <v>175</v>
      </c>
      <c r="C262" s="7">
        <v>2</v>
      </c>
      <c r="D262" s="7">
        <v>0.16</v>
      </c>
      <c r="E262" s="65">
        <v>201</v>
      </c>
      <c r="F262" s="35" t="s">
        <v>534</v>
      </c>
    </row>
    <row r="263" spans="1:6" x14ac:dyDescent="0.25">
      <c r="A263" s="55">
        <v>309177</v>
      </c>
      <c r="B263" s="26" t="s">
        <v>176</v>
      </c>
      <c r="C263" s="7">
        <v>3.05</v>
      </c>
      <c r="D263" s="7">
        <v>0.254</v>
      </c>
      <c r="E263" s="65">
        <v>201</v>
      </c>
      <c r="F263" s="35" t="s">
        <v>534</v>
      </c>
    </row>
    <row r="264" spans="1:6" x14ac:dyDescent="0.25">
      <c r="A264" s="55">
        <v>310201</v>
      </c>
      <c r="B264" s="26" t="s">
        <v>164</v>
      </c>
      <c r="C264" s="7">
        <v>2.6</v>
      </c>
      <c r="D264" s="7">
        <v>2.6</v>
      </c>
      <c r="E264" s="65">
        <v>201</v>
      </c>
      <c r="F264" s="35" t="s">
        <v>534</v>
      </c>
    </row>
    <row r="265" spans="1:6" x14ac:dyDescent="0.25">
      <c r="A265" s="55">
        <v>311161</v>
      </c>
      <c r="B265" s="26" t="s">
        <v>178</v>
      </c>
      <c r="C265" s="7">
        <v>1.85</v>
      </c>
      <c r="D265" s="7">
        <v>1.85</v>
      </c>
      <c r="E265" s="65">
        <v>201</v>
      </c>
      <c r="F265" s="35" t="s">
        <v>534</v>
      </c>
    </row>
    <row r="266" spans="1:6" x14ac:dyDescent="0.25">
      <c r="A266" s="55">
        <v>311162</v>
      </c>
      <c r="B266" s="26" t="s">
        <v>177</v>
      </c>
      <c r="C266" s="7">
        <v>2</v>
      </c>
      <c r="D266" s="7">
        <v>2</v>
      </c>
      <c r="E266" s="65">
        <v>147</v>
      </c>
      <c r="F266" s="35" t="s">
        <v>534</v>
      </c>
    </row>
    <row r="267" spans="1:6" x14ac:dyDescent="0.25">
      <c r="A267" s="55">
        <v>311220</v>
      </c>
      <c r="B267" s="26" t="s">
        <v>189</v>
      </c>
      <c r="C267" s="7">
        <v>0.27</v>
      </c>
      <c r="D267" s="7">
        <v>0.27</v>
      </c>
      <c r="E267" s="65">
        <v>178</v>
      </c>
      <c r="F267" s="35" t="s">
        <v>534</v>
      </c>
    </row>
    <row r="268" spans="1:6" x14ac:dyDescent="0.25">
      <c r="A268" s="55">
        <v>311221</v>
      </c>
      <c r="B268" s="26" t="s">
        <v>188</v>
      </c>
      <c r="C268" s="7">
        <v>0.27</v>
      </c>
      <c r="D268" s="7">
        <v>0.27</v>
      </c>
      <c r="E268" s="65">
        <v>178</v>
      </c>
      <c r="F268" s="35" t="s">
        <v>534</v>
      </c>
    </row>
    <row r="269" spans="1:6" x14ac:dyDescent="0.25">
      <c r="A269" s="55">
        <v>311433</v>
      </c>
      <c r="B269" s="30" t="s">
        <v>664</v>
      </c>
      <c r="C269" s="7">
        <v>3.04</v>
      </c>
      <c r="D269" s="7">
        <v>3.04</v>
      </c>
      <c r="E269" s="65"/>
      <c r="F269" s="35"/>
    </row>
    <row r="270" spans="1:6" x14ac:dyDescent="0.25">
      <c r="A270" s="55">
        <v>311521</v>
      </c>
      <c r="B270" s="26" t="s">
        <v>166</v>
      </c>
      <c r="C270" s="7">
        <v>0.65</v>
      </c>
      <c r="D270" s="7">
        <v>0.65</v>
      </c>
      <c r="E270" s="65">
        <v>220</v>
      </c>
      <c r="F270" s="35" t="s">
        <v>534</v>
      </c>
    </row>
    <row r="271" spans="1:6" x14ac:dyDescent="0.25">
      <c r="A271" s="55">
        <v>311523</v>
      </c>
      <c r="B271" s="26" t="s">
        <v>167</v>
      </c>
      <c r="C271" s="7">
        <v>1.05</v>
      </c>
      <c r="D271" s="7">
        <v>1.05</v>
      </c>
      <c r="E271" s="65">
        <v>221</v>
      </c>
      <c r="F271" s="35" t="s">
        <v>534</v>
      </c>
    </row>
    <row r="272" spans="1:6" x14ac:dyDescent="0.25">
      <c r="A272" s="55">
        <v>311531</v>
      </c>
      <c r="B272" s="30" t="s">
        <v>168</v>
      </c>
      <c r="C272" s="7">
        <v>1.05</v>
      </c>
      <c r="D272" s="7">
        <v>1.05</v>
      </c>
      <c r="E272" s="65">
        <v>221</v>
      </c>
      <c r="F272" s="35" t="s">
        <v>534</v>
      </c>
    </row>
    <row r="273" spans="1:6" x14ac:dyDescent="0.25">
      <c r="A273" s="55">
        <v>311533</v>
      </c>
      <c r="B273" s="26" t="s">
        <v>169</v>
      </c>
      <c r="C273" s="7">
        <v>1.48</v>
      </c>
      <c r="D273" s="7">
        <v>1.48</v>
      </c>
      <c r="E273" s="65">
        <v>221</v>
      </c>
      <c r="F273" s="35" t="s">
        <v>534</v>
      </c>
    </row>
    <row r="274" spans="1:6" x14ac:dyDescent="0.25">
      <c r="A274" s="55">
        <v>311712</v>
      </c>
      <c r="B274" s="26" t="s">
        <v>172</v>
      </c>
      <c r="C274" s="7">
        <v>0.45</v>
      </c>
      <c r="D274" s="7">
        <v>0.45</v>
      </c>
      <c r="E274" s="65">
        <v>221</v>
      </c>
      <c r="F274" s="35" t="s">
        <v>534</v>
      </c>
    </row>
    <row r="275" spans="1:6" x14ac:dyDescent="0.25">
      <c r="A275" s="55">
        <v>313161</v>
      </c>
      <c r="B275" s="26" t="s">
        <v>171</v>
      </c>
      <c r="C275" s="7">
        <v>4</v>
      </c>
      <c r="D275" s="7">
        <v>4</v>
      </c>
      <c r="E275" s="65">
        <v>221</v>
      </c>
      <c r="F275" s="35" t="s">
        <v>534</v>
      </c>
    </row>
    <row r="276" spans="1:6" x14ac:dyDescent="0.25">
      <c r="A276" s="55">
        <v>313162</v>
      </c>
      <c r="B276" s="26" t="s">
        <v>170</v>
      </c>
      <c r="C276" s="7">
        <v>4</v>
      </c>
      <c r="D276" s="7">
        <v>4</v>
      </c>
      <c r="E276" s="65">
        <v>221</v>
      </c>
      <c r="F276" s="35" t="s">
        <v>534</v>
      </c>
    </row>
    <row r="277" spans="1:6" x14ac:dyDescent="0.25">
      <c r="A277" s="55">
        <v>315312</v>
      </c>
      <c r="B277" s="30" t="s">
        <v>625</v>
      </c>
      <c r="C277" s="7">
        <v>41.73</v>
      </c>
      <c r="D277" s="7">
        <v>41.73</v>
      </c>
      <c r="E277" s="65"/>
      <c r="F277" s="35" t="s">
        <v>534</v>
      </c>
    </row>
    <row r="278" spans="1:6" x14ac:dyDescent="0.25">
      <c r="A278" s="57">
        <v>318862</v>
      </c>
      <c r="B278" s="27" t="s">
        <v>90</v>
      </c>
      <c r="C278" s="7">
        <v>2.6</v>
      </c>
      <c r="D278" s="31">
        <v>0.26</v>
      </c>
      <c r="E278" s="65">
        <v>190</v>
      </c>
      <c r="F278" s="35" t="s">
        <v>534</v>
      </c>
    </row>
    <row r="279" spans="1:6" x14ac:dyDescent="0.25">
      <c r="A279" s="58">
        <v>318866</v>
      </c>
      <c r="B279" s="26" t="s">
        <v>91</v>
      </c>
      <c r="C279" s="7">
        <v>5</v>
      </c>
      <c r="D279" s="31">
        <v>0.5</v>
      </c>
      <c r="E279" s="65">
        <v>190</v>
      </c>
      <c r="F279" s="35" t="s">
        <v>534</v>
      </c>
    </row>
    <row r="280" spans="1:6" x14ac:dyDescent="0.25">
      <c r="A280" s="58">
        <v>325006</v>
      </c>
      <c r="B280" s="26" t="s">
        <v>549</v>
      </c>
      <c r="C280" s="7">
        <v>2.5499999999999998</v>
      </c>
      <c r="D280" s="31">
        <v>2.5499999999999998</v>
      </c>
      <c r="E280" s="65"/>
      <c r="F280" s="35" t="s">
        <v>534</v>
      </c>
    </row>
    <row r="281" spans="1:6" x14ac:dyDescent="0.25">
      <c r="A281" s="58">
        <v>325008</v>
      </c>
      <c r="B281" s="26" t="s">
        <v>548</v>
      </c>
      <c r="C281" s="7">
        <v>1.49</v>
      </c>
      <c r="D281" s="31">
        <v>1.49</v>
      </c>
      <c r="E281" s="65">
        <v>190</v>
      </c>
      <c r="F281" s="35" t="s">
        <v>534</v>
      </c>
    </row>
    <row r="282" spans="1:6" x14ac:dyDescent="0.25">
      <c r="A282" s="58">
        <v>400011</v>
      </c>
      <c r="B282" s="30" t="s">
        <v>663</v>
      </c>
      <c r="C282" s="7">
        <v>28.36</v>
      </c>
      <c r="D282" s="7">
        <v>28.36</v>
      </c>
      <c r="E282" s="65"/>
      <c r="F282" s="35"/>
    </row>
    <row r="283" spans="1:6" x14ac:dyDescent="0.25">
      <c r="A283" s="58">
        <v>400012</v>
      </c>
      <c r="B283" s="30" t="s">
        <v>663</v>
      </c>
      <c r="C283" s="7">
        <v>32.47</v>
      </c>
      <c r="D283" s="7">
        <v>32.47</v>
      </c>
      <c r="E283" s="65"/>
      <c r="F283" s="35"/>
    </row>
    <row r="284" spans="1:6" x14ac:dyDescent="0.25">
      <c r="A284" s="58">
        <v>500022</v>
      </c>
      <c r="B284" s="26" t="s">
        <v>88</v>
      </c>
      <c r="C284" s="7">
        <v>0.43</v>
      </c>
      <c r="D284" s="7">
        <v>0.43</v>
      </c>
      <c r="E284" s="65">
        <v>190</v>
      </c>
      <c r="F284" s="35" t="s">
        <v>534</v>
      </c>
    </row>
    <row r="285" spans="1:6" x14ac:dyDescent="0.25">
      <c r="A285" s="59">
        <v>500307</v>
      </c>
      <c r="B285" s="26" t="s">
        <v>113</v>
      </c>
      <c r="C285" s="7">
        <v>24</v>
      </c>
      <c r="D285" s="7">
        <v>24</v>
      </c>
      <c r="E285" s="65">
        <v>216</v>
      </c>
      <c r="F285" s="35" t="s">
        <v>534</v>
      </c>
    </row>
    <row r="286" spans="1:6" x14ac:dyDescent="0.25">
      <c r="A286" s="55">
        <v>501120</v>
      </c>
      <c r="B286" s="26" t="s">
        <v>123</v>
      </c>
      <c r="C286" s="7">
        <v>6</v>
      </c>
      <c r="D286" s="7">
        <v>0.06</v>
      </c>
      <c r="E286" s="65">
        <v>216</v>
      </c>
      <c r="F286" s="35" t="s">
        <v>534</v>
      </c>
    </row>
    <row r="287" spans="1:6" x14ac:dyDescent="0.25">
      <c r="A287" s="55">
        <v>502727</v>
      </c>
      <c r="B287" s="26" t="s">
        <v>99</v>
      </c>
      <c r="C287" s="7">
        <v>16.100000000000001</v>
      </c>
      <c r="D287" s="7">
        <v>16.100000000000001</v>
      </c>
      <c r="E287" s="65">
        <v>216</v>
      </c>
      <c r="F287" s="35" t="s">
        <v>534</v>
      </c>
    </row>
    <row r="288" spans="1:6" x14ac:dyDescent="0.25">
      <c r="A288" s="55">
        <v>504166</v>
      </c>
      <c r="B288" s="30" t="s">
        <v>626</v>
      </c>
      <c r="C288" s="7">
        <v>2.57</v>
      </c>
      <c r="D288" s="7">
        <v>2.57</v>
      </c>
      <c r="E288" s="65"/>
      <c r="F288" s="35" t="s">
        <v>534</v>
      </c>
    </row>
    <row r="289" spans="1:6" x14ac:dyDescent="0.25">
      <c r="A289" s="55">
        <v>504401</v>
      </c>
      <c r="B289" s="26" t="s">
        <v>30</v>
      </c>
      <c r="C289" s="7">
        <v>2.15</v>
      </c>
      <c r="D289" s="7">
        <v>2.15</v>
      </c>
      <c r="E289" s="65">
        <v>216</v>
      </c>
      <c r="F289" s="35" t="s">
        <v>534</v>
      </c>
    </row>
    <row r="290" spans="1:6" x14ac:dyDescent="0.25">
      <c r="A290" s="55">
        <v>504405</v>
      </c>
      <c r="B290" s="26" t="s">
        <v>31</v>
      </c>
      <c r="C290" s="7">
        <v>2.15</v>
      </c>
      <c r="D290" s="7">
        <v>2.15</v>
      </c>
      <c r="E290" s="65">
        <v>216</v>
      </c>
      <c r="F290" s="35" t="s">
        <v>534</v>
      </c>
    </row>
    <row r="291" spans="1:6" x14ac:dyDescent="0.25">
      <c r="A291" s="55">
        <v>504406</v>
      </c>
      <c r="B291" s="26" t="s">
        <v>73</v>
      </c>
      <c r="C291" s="7">
        <v>2.15</v>
      </c>
      <c r="D291" s="7">
        <v>2.15</v>
      </c>
      <c r="E291" s="65">
        <v>216</v>
      </c>
      <c r="F291" s="35" t="s">
        <v>534</v>
      </c>
    </row>
    <row r="292" spans="1:6" x14ac:dyDescent="0.25">
      <c r="A292" s="55">
        <v>504408</v>
      </c>
      <c r="B292" s="26" t="s">
        <v>74</v>
      </c>
      <c r="C292" s="7">
        <v>2.15</v>
      </c>
      <c r="D292" s="7">
        <v>2.15</v>
      </c>
      <c r="E292" s="65">
        <v>216</v>
      </c>
      <c r="F292" s="35" t="s">
        <v>534</v>
      </c>
    </row>
    <row r="293" spans="1:6" x14ac:dyDescent="0.25">
      <c r="A293" s="55">
        <v>504410</v>
      </c>
      <c r="B293" s="26" t="s">
        <v>72</v>
      </c>
      <c r="C293" s="7">
        <v>2.15</v>
      </c>
      <c r="D293" s="7">
        <v>2.15</v>
      </c>
      <c r="E293" s="65">
        <v>216</v>
      </c>
      <c r="F293" s="35" t="s">
        <v>534</v>
      </c>
    </row>
    <row r="294" spans="1:6" x14ac:dyDescent="0.25">
      <c r="A294" s="60">
        <v>505080</v>
      </c>
      <c r="B294" s="32" t="s">
        <v>711</v>
      </c>
      <c r="C294" s="7">
        <v>24.59</v>
      </c>
      <c r="D294" s="7">
        <v>3.0579999999999998</v>
      </c>
      <c r="E294" s="66"/>
      <c r="F294" s="40"/>
    </row>
    <row r="295" spans="1:6" x14ac:dyDescent="0.25">
      <c r="A295" s="56">
        <v>506983</v>
      </c>
      <c r="B295" s="30" t="s">
        <v>601</v>
      </c>
      <c r="C295" s="8">
        <v>112.81</v>
      </c>
      <c r="D295" s="8">
        <v>112.81</v>
      </c>
      <c r="E295" s="49"/>
      <c r="F295" s="40" t="s">
        <v>534</v>
      </c>
    </row>
    <row r="296" spans="1:6" x14ac:dyDescent="0.25">
      <c r="A296" s="55">
        <v>517600</v>
      </c>
      <c r="B296" s="26" t="s">
        <v>8</v>
      </c>
      <c r="C296" s="7">
        <v>2.4500000000000002</v>
      </c>
      <c r="D296" s="7">
        <v>2.4500000000000002</v>
      </c>
      <c r="E296" s="65">
        <v>216</v>
      </c>
      <c r="F296" s="35" t="s">
        <v>534</v>
      </c>
    </row>
    <row r="297" spans="1:6" x14ac:dyDescent="0.25">
      <c r="A297" s="55">
        <v>517605</v>
      </c>
      <c r="B297" s="26" t="s">
        <v>9</v>
      </c>
      <c r="C297" s="7">
        <v>3.6</v>
      </c>
      <c r="D297" s="7">
        <v>3.6</v>
      </c>
      <c r="E297" s="65">
        <v>216</v>
      </c>
      <c r="F297" s="35" t="s">
        <v>534</v>
      </c>
    </row>
    <row r="298" spans="1:6" x14ac:dyDescent="0.25">
      <c r="A298" s="55">
        <v>524531</v>
      </c>
      <c r="B298" s="30" t="s">
        <v>588</v>
      </c>
      <c r="C298" s="7">
        <v>1.48</v>
      </c>
      <c r="D298" s="7">
        <v>1.48</v>
      </c>
      <c r="E298" s="65">
        <v>315</v>
      </c>
      <c r="F298" s="35" t="s">
        <v>534</v>
      </c>
    </row>
    <row r="299" spans="1:6" x14ac:dyDescent="0.25">
      <c r="A299" s="55">
        <v>533382</v>
      </c>
      <c r="B299" s="26" t="s">
        <v>89</v>
      </c>
      <c r="C299" s="7">
        <v>14</v>
      </c>
      <c r="D299" s="7">
        <v>14</v>
      </c>
      <c r="E299" s="65">
        <v>216</v>
      </c>
      <c r="F299" s="35" t="s">
        <v>534</v>
      </c>
    </row>
    <row r="300" spans="1:6" x14ac:dyDescent="0.25">
      <c r="A300" s="55">
        <v>534101</v>
      </c>
      <c r="B300" s="26" t="s">
        <v>35</v>
      </c>
      <c r="C300" s="7">
        <v>1</v>
      </c>
      <c r="D300" s="7">
        <v>1</v>
      </c>
      <c r="E300" s="65">
        <v>216</v>
      </c>
      <c r="F300" s="35" t="s">
        <v>534</v>
      </c>
    </row>
    <row r="301" spans="1:6" x14ac:dyDescent="0.25">
      <c r="A301" s="55">
        <v>534102</v>
      </c>
      <c r="B301" s="26" t="s">
        <v>34</v>
      </c>
      <c r="C301" s="7">
        <v>1</v>
      </c>
      <c r="D301" s="7">
        <v>1</v>
      </c>
      <c r="E301" s="65">
        <v>216</v>
      </c>
      <c r="F301" s="35" t="s">
        <v>534</v>
      </c>
    </row>
    <row r="302" spans="1:6" x14ac:dyDescent="0.25">
      <c r="A302" s="55">
        <v>534107</v>
      </c>
      <c r="B302" s="26" t="s">
        <v>33</v>
      </c>
      <c r="C302" s="7">
        <v>1</v>
      </c>
      <c r="D302" s="7">
        <v>1</v>
      </c>
      <c r="E302" s="65">
        <v>217</v>
      </c>
      <c r="F302" s="35" t="s">
        <v>534</v>
      </c>
    </row>
    <row r="303" spans="1:6" x14ac:dyDescent="0.25">
      <c r="A303" s="55">
        <v>534201</v>
      </c>
      <c r="B303" s="26" t="s">
        <v>38</v>
      </c>
      <c r="C303" s="7">
        <v>0.91</v>
      </c>
      <c r="D303" s="7">
        <v>0.91</v>
      </c>
      <c r="E303" s="65">
        <v>217</v>
      </c>
      <c r="F303" s="35" t="s">
        <v>534</v>
      </c>
    </row>
    <row r="304" spans="1:6" x14ac:dyDescent="0.25">
      <c r="A304" s="55">
        <v>534202</v>
      </c>
      <c r="B304" s="26" t="s">
        <v>37</v>
      </c>
      <c r="C304" s="7">
        <v>0.91</v>
      </c>
      <c r="D304" s="7">
        <v>0.91</v>
      </c>
      <c r="E304" s="65">
        <v>217</v>
      </c>
      <c r="F304" s="35" t="s">
        <v>534</v>
      </c>
    </row>
    <row r="305" spans="1:9" x14ac:dyDescent="0.25">
      <c r="A305" s="55">
        <v>534207</v>
      </c>
      <c r="B305" s="26" t="s">
        <v>36</v>
      </c>
      <c r="C305" s="7">
        <v>0.91</v>
      </c>
      <c r="D305" s="7">
        <v>0.91</v>
      </c>
      <c r="E305" s="65">
        <v>217</v>
      </c>
      <c r="F305" s="35" t="s">
        <v>534</v>
      </c>
    </row>
    <row r="306" spans="1:9" x14ac:dyDescent="0.25">
      <c r="A306" s="55">
        <v>534301</v>
      </c>
      <c r="B306" s="26" t="s">
        <v>41</v>
      </c>
      <c r="C306" s="7">
        <v>0.85</v>
      </c>
      <c r="D306" s="7">
        <v>0.85</v>
      </c>
      <c r="E306" s="65">
        <v>217</v>
      </c>
      <c r="F306" s="35" t="s">
        <v>534</v>
      </c>
    </row>
    <row r="307" spans="1:9" x14ac:dyDescent="0.25">
      <c r="A307" s="55">
        <v>534302</v>
      </c>
      <c r="B307" s="26" t="s">
        <v>40</v>
      </c>
      <c r="C307" s="7">
        <v>0.85</v>
      </c>
      <c r="D307" s="7">
        <v>0.85</v>
      </c>
      <c r="E307" s="65">
        <v>217</v>
      </c>
      <c r="F307" s="35" t="s">
        <v>534</v>
      </c>
    </row>
    <row r="308" spans="1:9" x14ac:dyDescent="0.25">
      <c r="A308" s="55">
        <v>534307</v>
      </c>
      <c r="B308" s="26" t="s">
        <v>39</v>
      </c>
      <c r="C308" s="7">
        <v>0.85</v>
      </c>
      <c r="D308" s="7">
        <v>0.85</v>
      </c>
      <c r="E308" s="65">
        <v>217</v>
      </c>
      <c r="F308" s="35" t="s">
        <v>534</v>
      </c>
    </row>
    <row r="309" spans="1:9" x14ac:dyDescent="0.25">
      <c r="A309" s="55">
        <v>535204</v>
      </c>
      <c r="B309" s="26" t="s">
        <v>5</v>
      </c>
      <c r="C309" s="7">
        <v>4.7300000000000004</v>
      </c>
      <c r="D309" s="7">
        <v>4.7300000000000004</v>
      </c>
      <c r="E309" s="65">
        <v>217</v>
      </c>
      <c r="F309" s="35" t="s">
        <v>534</v>
      </c>
    </row>
    <row r="310" spans="1:9" x14ac:dyDescent="0.25">
      <c r="A310" s="55">
        <v>537201</v>
      </c>
      <c r="B310" s="30" t="s">
        <v>658</v>
      </c>
      <c r="C310" s="7">
        <v>9.8800000000000008</v>
      </c>
      <c r="D310" s="7">
        <v>9.8800000000000008</v>
      </c>
      <c r="E310" s="65">
        <v>217</v>
      </c>
      <c r="F310" s="35" t="s">
        <v>534</v>
      </c>
    </row>
    <row r="311" spans="1:9" x14ac:dyDescent="0.25">
      <c r="A311" s="55">
        <v>537272</v>
      </c>
      <c r="B311" s="26" t="s">
        <v>42</v>
      </c>
      <c r="C311" s="7">
        <v>22</v>
      </c>
      <c r="D311" s="7">
        <v>22</v>
      </c>
      <c r="E311" s="65">
        <v>217</v>
      </c>
      <c r="F311" s="35" t="s">
        <v>534</v>
      </c>
    </row>
    <row r="312" spans="1:9" x14ac:dyDescent="0.25">
      <c r="A312" s="61">
        <v>990026</v>
      </c>
      <c r="B312" s="45" t="s">
        <v>716</v>
      </c>
      <c r="C312" s="44">
        <v>2.29</v>
      </c>
      <c r="D312" s="44">
        <v>2.29</v>
      </c>
      <c r="E312" s="49"/>
      <c r="F312" s="37"/>
    </row>
    <row r="313" spans="1:9" x14ac:dyDescent="0.25">
      <c r="A313" s="55">
        <v>1000347</v>
      </c>
      <c r="B313" s="26" t="s">
        <v>543</v>
      </c>
      <c r="C313" s="7">
        <v>8.1</v>
      </c>
      <c r="D313" s="7">
        <v>8.1</v>
      </c>
      <c r="E313" s="65">
        <v>217</v>
      </c>
      <c r="F313" s="35" t="s">
        <v>534</v>
      </c>
    </row>
    <row r="314" spans="1:9" x14ac:dyDescent="0.25">
      <c r="A314" s="55">
        <v>1002005</v>
      </c>
      <c r="B314" s="26" t="s">
        <v>98</v>
      </c>
      <c r="C314" s="7">
        <v>14.18</v>
      </c>
      <c r="D314" s="7">
        <v>14.18</v>
      </c>
      <c r="E314" s="65">
        <v>217</v>
      </c>
      <c r="F314" s="35" t="s">
        <v>534</v>
      </c>
    </row>
    <row r="315" spans="1:9" x14ac:dyDescent="0.25">
      <c r="A315" s="55">
        <v>1004003</v>
      </c>
      <c r="B315" s="26" t="s">
        <v>139</v>
      </c>
      <c r="C315" s="7">
        <v>4.5999999999999996</v>
      </c>
      <c r="D315" s="7">
        <v>4.5999999999999996</v>
      </c>
      <c r="E315" s="65">
        <v>217</v>
      </c>
      <c r="F315" s="35" t="s">
        <v>534</v>
      </c>
    </row>
    <row r="316" spans="1:9" x14ac:dyDescent="0.25">
      <c r="A316" s="55">
        <v>1005010</v>
      </c>
      <c r="B316" s="26" t="s">
        <v>122</v>
      </c>
      <c r="C316" s="7">
        <v>1.44</v>
      </c>
      <c r="D316" s="7">
        <v>1.44</v>
      </c>
      <c r="E316" s="65">
        <v>217</v>
      </c>
      <c r="F316" s="35" t="s">
        <v>534</v>
      </c>
    </row>
    <row r="317" spans="1:9" x14ac:dyDescent="0.25">
      <c r="A317" s="55">
        <v>1010725</v>
      </c>
      <c r="B317" s="26" t="s">
        <v>100</v>
      </c>
      <c r="C317" s="7">
        <v>1.1299999999999999</v>
      </c>
      <c r="D317" s="7">
        <v>1.1299999999999999</v>
      </c>
      <c r="E317" s="65">
        <v>217</v>
      </c>
      <c r="F317" s="35" t="s">
        <v>534</v>
      </c>
    </row>
    <row r="318" spans="1:9" x14ac:dyDescent="0.25">
      <c r="A318" s="55">
        <v>1023031</v>
      </c>
      <c r="B318" s="26" t="s">
        <v>7</v>
      </c>
      <c r="C318" s="7">
        <v>2.5499999999999998</v>
      </c>
      <c r="D318" s="7">
        <v>2.5499999999999998</v>
      </c>
      <c r="E318" s="65">
        <v>217</v>
      </c>
      <c r="F318" s="35" t="s">
        <v>534</v>
      </c>
    </row>
    <row r="319" spans="1:9" x14ac:dyDescent="0.25">
      <c r="A319" s="54">
        <v>1200250</v>
      </c>
      <c r="B319" s="39" t="s">
        <v>723</v>
      </c>
      <c r="C319" s="7">
        <v>49.56</v>
      </c>
      <c r="D319" s="7">
        <v>49.56</v>
      </c>
      <c r="E319" s="79"/>
      <c r="F319" s="34"/>
      <c r="G319" s="1"/>
      <c r="H319" s="1"/>
      <c r="I319" s="1"/>
    </row>
    <row r="320" spans="1:9" x14ac:dyDescent="0.25">
      <c r="A320" s="55">
        <v>1201015</v>
      </c>
      <c r="B320" s="26" t="s">
        <v>94</v>
      </c>
      <c r="C320" s="7">
        <v>16</v>
      </c>
      <c r="D320" s="7">
        <v>3.2</v>
      </c>
      <c r="E320" s="65">
        <v>217</v>
      </c>
      <c r="F320" s="35" t="s">
        <v>534</v>
      </c>
    </row>
    <row r="321" spans="1:9" x14ac:dyDescent="0.25">
      <c r="A321" s="55">
        <v>1201016</v>
      </c>
      <c r="B321" s="26" t="s">
        <v>95</v>
      </c>
      <c r="C321" s="7">
        <v>23</v>
      </c>
      <c r="D321" s="7">
        <v>23</v>
      </c>
      <c r="E321" s="65">
        <v>217</v>
      </c>
      <c r="F321" s="35" t="s">
        <v>534</v>
      </c>
    </row>
    <row r="322" spans="1:9" x14ac:dyDescent="0.25">
      <c r="A322" s="54">
        <v>1201267</v>
      </c>
      <c r="B322" s="39" t="s">
        <v>725</v>
      </c>
      <c r="C322" s="7">
        <v>18</v>
      </c>
      <c r="D322" s="7">
        <v>18</v>
      </c>
      <c r="E322" s="79"/>
      <c r="F322" s="34"/>
      <c r="G322" s="1"/>
      <c r="H322" s="1"/>
      <c r="I322" s="1"/>
    </row>
    <row r="323" spans="1:9" x14ac:dyDescent="0.25">
      <c r="A323" s="54">
        <v>1201627</v>
      </c>
      <c r="B323" s="39" t="s">
        <v>712</v>
      </c>
      <c r="C323" s="7">
        <v>18</v>
      </c>
      <c r="D323" s="7">
        <v>18</v>
      </c>
      <c r="E323" s="79"/>
      <c r="F323" s="34"/>
      <c r="G323" s="1"/>
      <c r="H323" s="1"/>
      <c r="I323" s="1"/>
    </row>
    <row r="324" spans="1:9" x14ac:dyDescent="0.25">
      <c r="A324" s="54">
        <v>1201628</v>
      </c>
      <c r="B324" s="39" t="s">
        <v>724</v>
      </c>
      <c r="C324" s="7">
        <v>16.75</v>
      </c>
      <c r="D324" s="7">
        <v>16.75</v>
      </c>
      <c r="E324" s="79"/>
      <c r="F324" s="34"/>
      <c r="G324" s="1"/>
      <c r="H324" s="1"/>
      <c r="I324" s="1"/>
    </row>
    <row r="325" spans="1:9" x14ac:dyDescent="0.25">
      <c r="A325" s="54">
        <v>1201628</v>
      </c>
      <c r="B325" s="39" t="s">
        <v>713</v>
      </c>
      <c r="C325" s="7">
        <v>16.75</v>
      </c>
      <c r="D325" s="7">
        <v>16.75</v>
      </c>
      <c r="E325" s="79"/>
      <c r="F325" s="34"/>
      <c r="G325" s="1"/>
      <c r="H325" s="1"/>
      <c r="I325" s="1"/>
    </row>
    <row r="326" spans="1:9" x14ac:dyDescent="0.25">
      <c r="A326" s="55">
        <v>1302105</v>
      </c>
      <c r="B326" s="26" t="s">
        <v>165</v>
      </c>
      <c r="C326" s="7">
        <v>1.6</v>
      </c>
      <c r="D326" s="7">
        <v>1.6</v>
      </c>
      <c r="E326" s="65">
        <v>217</v>
      </c>
      <c r="F326" s="35" t="s">
        <v>534</v>
      </c>
    </row>
    <row r="327" spans="1:9" x14ac:dyDescent="0.25">
      <c r="A327" s="54" t="s">
        <v>627</v>
      </c>
      <c r="B327" s="30" t="s">
        <v>628</v>
      </c>
      <c r="C327" s="7">
        <v>0.72</v>
      </c>
      <c r="D327" s="7">
        <v>0.72</v>
      </c>
      <c r="E327" s="65"/>
      <c r="F327" s="36" t="s">
        <v>641</v>
      </c>
    </row>
    <row r="328" spans="1:9" x14ac:dyDescent="0.25">
      <c r="A328" s="60" t="s">
        <v>605</v>
      </c>
      <c r="B328" s="32" t="s">
        <v>577</v>
      </c>
      <c r="C328" s="8">
        <v>11.2</v>
      </c>
      <c r="D328" s="8">
        <v>1.2</v>
      </c>
      <c r="E328" s="49"/>
      <c r="F328" s="40" t="s">
        <v>608</v>
      </c>
    </row>
    <row r="329" spans="1:9" x14ac:dyDescent="0.25">
      <c r="A329" s="61" t="s">
        <v>668</v>
      </c>
      <c r="B329" s="45" t="s">
        <v>667</v>
      </c>
      <c r="C329" s="44">
        <v>4.95</v>
      </c>
      <c r="D329" s="44">
        <v>4.95</v>
      </c>
      <c r="E329" s="49"/>
      <c r="F329" s="37"/>
    </row>
    <row r="330" spans="1:9" x14ac:dyDescent="0.25">
      <c r="A330" s="60" t="s">
        <v>639</v>
      </c>
      <c r="B330" s="32" t="s">
        <v>635</v>
      </c>
      <c r="C330" s="7">
        <v>5.5</v>
      </c>
      <c r="D330" s="7">
        <v>5.5</v>
      </c>
      <c r="E330" s="66"/>
      <c r="F330" s="40" t="s">
        <v>644</v>
      </c>
    </row>
    <row r="331" spans="1:9" x14ac:dyDescent="0.25">
      <c r="A331" s="60" t="s">
        <v>617</v>
      </c>
      <c r="B331" s="32" t="s">
        <v>616</v>
      </c>
      <c r="C331" s="7">
        <v>27.9</v>
      </c>
      <c r="D331" s="7">
        <v>2.79</v>
      </c>
      <c r="E331" s="66"/>
      <c r="F331" s="40" t="s">
        <v>644</v>
      </c>
    </row>
    <row r="332" spans="1:9" x14ac:dyDescent="0.25">
      <c r="A332" s="60" t="s">
        <v>607</v>
      </c>
      <c r="B332" s="32" t="s">
        <v>615</v>
      </c>
      <c r="C332" s="7">
        <v>49.95</v>
      </c>
      <c r="D332" s="7">
        <v>4.99</v>
      </c>
      <c r="E332" s="66"/>
      <c r="F332" s="40" t="s">
        <v>644</v>
      </c>
    </row>
    <row r="333" spans="1:9" x14ac:dyDescent="0.25">
      <c r="A333" s="60" t="s">
        <v>613</v>
      </c>
      <c r="B333" s="32" t="s">
        <v>614</v>
      </c>
      <c r="C333" s="7">
        <v>26.95</v>
      </c>
      <c r="D333" s="7">
        <v>2.69</v>
      </c>
      <c r="E333" s="66"/>
      <c r="F333" s="40" t="s">
        <v>644</v>
      </c>
    </row>
    <row r="334" spans="1:9" x14ac:dyDescent="0.25">
      <c r="A334" s="60" t="s">
        <v>621</v>
      </c>
      <c r="B334" s="32" t="s">
        <v>620</v>
      </c>
      <c r="C334" s="7">
        <v>49.95</v>
      </c>
      <c r="D334" s="7">
        <v>2.4900000000000002</v>
      </c>
      <c r="E334" s="66"/>
      <c r="F334" s="40" t="s">
        <v>644</v>
      </c>
    </row>
    <row r="335" spans="1:9" x14ac:dyDescent="0.25">
      <c r="A335" s="62"/>
      <c r="B335" s="3"/>
      <c r="C335" s="8"/>
      <c r="D335" s="8"/>
      <c r="E335" s="49"/>
      <c r="F335" s="37"/>
    </row>
    <row r="336" spans="1:9" x14ac:dyDescent="0.25">
      <c r="A336" s="62"/>
      <c r="B336" s="3"/>
      <c r="C336" s="8"/>
      <c r="D336" s="8"/>
      <c r="E336" s="49"/>
      <c r="F336" s="37"/>
    </row>
    <row r="337" spans="1:6" x14ac:dyDescent="0.25">
      <c r="A337" s="62"/>
      <c r="B337" s="3"/>
      <c r="C337" s="8"/>
      <c r="D337" s="8"/>
      <c r="E337" s="49"/>
      <c r="F337" s="37"/>
    </row>
    <row r="338" spans="1:6" x14ac:dyDescent="0.25">
      <c r="A338" s="62"/>
      <c r="B338" s="3"/>
      <c r="C338" s="8"/>
      <c r="D338" s="8"/>
      <c r="E338" s="49"/>
      <c r="F338" s="37"/>
    </row>
    <row r="339" spans="1:6" x14ac:dyDescent="0.25">
      <c r="A339" s="62"/>
      <c r="B339" s="3"/>
      <c r="C339" s="8"/>
      <c r="D339" s="8"/>
      <c r="E339" s="49"/>
      <c r="F339" s="37"/>
    </row>
    <row r="340" spans="1:6" x14ac:dyDescent="0.25">
      <c r="A340" s="62"/>
      <c r="B340" s="3"/>
      <c r="C340" s="8"/>
      <c r="D340" s="8"/>
      <c r="E340" s="49"/>
      <c r="F340" s="37"/>
    </row>
    <row r="341" spans="1:6" x14ac:dyDescent="0.25">
      <c r="A341" s="62"/>
      <c r="B341" s="3"/>
      <c r="C341" s="8"/>
      <c r="D341" s="8"/>
      <c r="E341" s="49"/>
      <c r="F341" s="37"/>
    </row>
    <row r="342" spans="1:6" x14ac:dyDescent="0.25">
      <c r="A342" s="62"/>
      <c r="B342" s="3"/>
      <c r="C342" s="8"/>
      <c r="D342" s="8"/>
      <c r="E342" s="49"/>
      <c r="F342" s="37"/>
    </row>
    <row r="343" spans="1:6" x14ac:dyDescent="0.25">
      <c r="A343" s="62"/>
      <c r="B343" s="3"/>
      <c r="C343" s="8"/>
      <c r="D343" s="8"/>
      <c r="E343" s="49"/>
      <c r="F343" s="37"/>
    </row>
    <row r="344" spans="1:6" x14ac:dyDescent="0.25">
      <c r="A344" s="62"/>
      <c r="B344" s="3"/>
      <c r="C344" s="8"/>
      <c r="D344" s="8"/>
      <c r="E344" s="49"/>
      <c r="F344" s="37"/>
    </row>
    <row r="345" spans="1:6" x14ac:dyDescent="0.25">
      <c r="A345" s="62"/>
      <c r="B345" s="3"/>
      <c r="C345" s="8"/>
      <c r="D345" s="8"/>
      <c r="E345" s="49"/>
      <c r="F345" s="37"/>
    </row>
    <row r="346" spans="1:6" x14ac:dyDescent="0.25">
      <c r="A346" s="62"/>
      <c r="B346" s="3"/>
      <c r="C346" s="8"/>
      <c r="D346" s="8"/>
      <c r="E346" s="49"/>
      <c r="F346" s="37"/>
    </row>
    <row r="347" spans="1:6" x14ac:dyDescent="0.25">
      <c r="A347" s="62"/>
      <c r="B347" s="3"/>
      <c r="C347" s="8"/>
      <c r="D347" s="8"/>
      <c r="E347" s="49"/>
      <c r="F347" s="37"/>
    </row>
    <row r="348" spans="1:6" x14ac:dyDescent="0.25">
      <c r="A348" s="62"/>
      <c r="B348" s="3"/>
      <c r="C348" s="8"/>
      <c r="D348" s="8"/>
      <c r="E348" s="49"/>
      <c r="F348" s="37"/>
    </row>
    <row r="349" spans="1:6" x14ac:dyDescent="0.25">
      <c r="A349" s="62"/>
      <c r="B349" s="3"/>
      <c r="C349" s="8"/>
      <c r="D349" s="8"/>
      <c r="E349" s="49"/>
      <c r="F349" s="37"/>
    </row>
    <row r="350" spans="1:6" x14ac:dyDescent="0.25">
      <c r="A350" s="62"/>
      <c r="B350" s="3"/>
      <c r="C350" s="8"/>
      <c r="D350" s="8"/>
      <c r="E350" s="49"/>
      <c r="F350" s="37"/>
    </row>
    <row r="351" spans="1:6" x14ac:dyDescent="0.25">
      <c r="A351" s="62"/>
      <c r="B351" s="3"/>
      <c r="C351" s="8"/>
      <c r="D351" s="8"/>
      <c r="E351" s="49"/>
      <c r="F351" s="37"/>
    </row>
    <row r="352" spans="1:6" x14ac:dyDescent="0.25">
      <c r="A352" s="62"/>
      <c r="B352" s="3"/>
      <c r="C352" s="8"/>
      <c r="D352" s="8"/>
      <c r="E352" s="49"/>
      <c r="F352" s="37"/>
    </row>
    <row r="353" spans="1:6" x14ac:dyDescent="0.25">
      <c r="A353" s="62"/>
      <c r="B353" s="3"/>
      <c r="C353" s="8"/>
      <c r="D353" s="8"/>
      <c r="E353" s="49"/>
      <c r="F353" s="37"/>
    </row>
    <row r="354" spans="1:6" x14ac:dyDescent="0.25">
      <c r="A354" s="62"/>
      <c r="B354" s="3"/>
      <c r="C354" s="8"/>
      <c r="D354" s="8"/>
      <c r="E354" s="49"/>
      <c r="F354" s="37"/>
    </row>
    <row r="355" spans="1:6" x14ac:dyDescent="0.25">
      <c r="A355" s="62"/>
      <c r="B355" s="3"/>
      <c r="C355" s="8"/>
      <c r="D355" s="8"/>
      <c r="E355" s="49"/>
      <c r="F355" s="37"/>
    </row>
    <row r="356" spans="1:6" x14ac:dyDescent="0.25">
      <c r="A356" s="62"/>
      <c r="B356" s="3"/>
      <c r="C356" s="8"/>
      <c r="D356" s="8"/>
      <c r="E356" s="49"/>
      <c r="F356" s="37"/>
    </row>
    <row r="357" spans="1:6" x14ac:dyDescent="0.25">
      <c r="A357" s="62"/>
      <c r="B357" s="3"/>
      <c r="C357" s="8"/>
      <c r="D357" s="8"/>
      <c r="E357" s="49"/>
      <c r="F357" s="37"/>
    </row>
    <row r="358" spans="1:6" x14ac:dyDescent="0.25">
      <c r="A358" s="62"/>
      <c r="B358" s="3"/>
      <c r="C358" s="8"/>
      <c r="D358" s="8"/>
      <c r="E358" s="49"/>
      <c r="F358" s="37"/>
    </row>
    <row r="359" spans="1:6" x14ac:dyDescent="0.25">
      <c r="A359" s="62"/>
      <c r="B359" s="3"/>
      <c r="C359" s="8"/>
      <c r="D359" s="8"/>
      <c r="E359" s="49"/>
      <c r="F359" s="37"/>
    </row>
    <row r="360" spans="1:6" x14ac:dyDescent="0.25">
      <c r="A360" s="62"/>
      <c r="B360" s="3"/>
      <c r="C360" s="8"/>
      <c r="D360" s="8"/>
      <c r="E360" s="49"/>
      <c r="F360" s="37"/>
    </row>
    <row r="361" spans="1:6" x14ac:dyDescent="0.25">
      <c r="A361" s="62"/>
      <c r="B361" s="3"/>
      <c r="C361" s="8"/>
      <c r="D361" s="8"/>
      <c r="E361" s="49"/>
      <c r="F361" s="37"/>
    </row>
    <row r="362" spans="1:6" x14ac:dyDescent="0.25">
      <c r="A362" s="62"/>
      <c r="B362" s="3"/>
      <c r="C362" s="8"/>
      <c r="D362" s="8"/>
      <c r="E362" s="49"/>
      <c r="F362" s="37"/>
    </row>
    <row r="363" spans="1:6" x14ac:dyDescent="0.25">
      <c r="A363" s="62"/>
      <c r="B363" s="3"/>
      <c r="C363" s="8"/>
      <c r="D363" s="8"/>
      <c r="E363" s="49"/>
      <c r="F363" s="37"/>
    </row>
    <row r="364" spans="1:6" x14ac:dyDescent="0.25">
      <c r="A364" s="62"/>
      <c r="B364" s="3"/>
      <c r="C364" s="8"/>
      <c r="D364" s="8"/>
      <c r="E364" s="49"/>
      <c r="F364" s="37"/>
    </row>
    <row r="365" spans="1:6" x14ac:dyDescent="0.25">
      <c r="A365" s="62"/>
      <c r="B365" s="3"/>
      <c r="C365" s="8"/>
      <c r="D365" s="8"/>
      <c r="E365" s="49"/>
      <c r="F365" s="37"/>
    </row>
    <row r="366" spans="1:6" x14ac:dyDescent="0.25">
      <c r="A366" s="62"/>
      <c r="B366" s="3"/>
      <c r="C366" s="8"/>
      <c r="D366" s="8"/>
      <c r="E366" s="49"/>
      <c r="F366" s="37"/>
    </row>
    <row r="367" spans="1:6" x14ac:dyDescent="0.25">
      <c r="A367" s="62"/>
      <c r="B367" s="3"/>
      <c r="C367" s="8"/>
      <c r="D367" s="8"/>
      <c r="E367" s="49"/>
      <c r="F367" s="37"/>
    </row>
    <row r="368" spans="1:6" x14ac:dyDescent="0.25">
      <c r="A368" s="62"/>
      <c r="B368" s="3"/>
      <c r="C368" s="8"/>
      <c r="D368" s="8"/>
      <c r="E368" s="49"/>
      <c r="F368" s="37"/>
    </row>
    <row r="369" spans="1:6" x14ac:dyDescent="0.25">
      <c r="A369" s="62"/>
      <c r="B369" s="3"/>
      <c r="C369" s="8"/>
      <c r="D369" s="8"/>
      <c r="E369" s="49"/>
      <c r="F369" s="37"/>
    </row>
    <row r="370" spans="1:6" x14ac:dyDescent="0.25">
      <c r="A370" s="62"/>
      <c r="B370" s="3"/>
      <c r="C370" s="8"/>
      <c r="D370" s="8"/>
      <c r="E370" s="49"/>
      <c r="F370" s="37"/>
    </row>
    <row r="371" spans="1:6" x14ac:dyDescent="0.25">
      <c r="A371" s="62"/>
      <c r="B371" s="3"/>
      <c r="C371" s="8"/>
      <c r="D371" s="8"/>
      <c r="E371" s="49"/>
      <c r="F371" s="37"/>
    </row>
    <row r="372" spans="1:6" x14ac:dyDescent="0.25">
      <c r="A372" s="62"/>
      <c r="B372" s="3"/>
      <c r="C372" s="8"/>
      <c r="D372" s="8"/>
      <c r="E372" s="49"/>
      <c r="F372" s="37"/>
    </row>
    <row r="373" spans="1:6" x14ac:dyDescent="0.25">
      <c r="A373" s="62"/>
      <c r="B373" s="3"/>
      <c r="C373" s="8"/>
      <c r="D373" s="8"/>
      <c r="E373" s="49"/>
      <c r="F373" s="37"/>
    </row>
    <row r="374" spans="1:6" x14ac:dyDescent="0.25">
      <c r="A374" s="62"/>
      <c r="B374" s="3"/>
      <c r="C374" s="8"/>
      <c r="D374" s="8"/>
      <c r="E374" s="49"/>
      <c r="F374" s="37"/>
    </row>
    <row r="375" spans="1:6" x14ac:dyDescent="0.25">
      <c r="A375" s="62"/>
      <c r="B375" s="3"/>
      <c r="C375" s="8"/>
      <c r="D375" s="8"/>
      <c r="E375" s="49"/>
      <c r="F375" s="37"/>
    </row>
    <row r="376" spans="1:6" x14ac:dyDescent="0.25">
      <c r="A376" s="62"/>
      <c r="B376" s="3"/>
      <c r="C376" s="8"/>
      <c r="D376" s="8"/>
      <c r="E376" s="49"/>
      <c r="F376" s="37"/>
    </row>
    <row r="377" spans="1:6" x14ac:dyDescent="0.25">
      <c r="A377" s="62"/>
      <c r="B377" s="3"/>
      <c r="C377" s="8"/>
      <c r="D377" s="8"/>
      <c r="E377" s="49"/>
      <c r="F377" s="37"/>
    </row>
    <row r="378" spans="1:6" x14ac:dyDescent="0.25">
      <c r="A378" s="62"/>
      <c r="B378" s="3"/>
      <c r="C378" s="8"/>
      <c r="D378" s="8"/>
      <c r="E378" s="49"/>
      <c r="F378" s="37"/>
    </row>
    <row r="379" spans="1:6" x14ac:dyDescent="0.25">
      <c r="A379" s="62"/>
      <c r="B379" s="3"/>
      <c r="C379" s="8"/>
      <c r="D379" s="8"/>
      <c r="E379" s="49"/>
      <c r="F379" s="37"/>
    </row>
    <row r="380" spans="1:6" x14ac:dyDescent="0.25">
      <c r="A380" s="62"/>
      <c r="B380" s="3"/>
      <c r="C380" s="8"/>
      <c r="D380" s="8"/>
      <c r="E380" s="49"/>
      <c r="F380" s="37"/>
    </row>
    <row r="381" spans="1:6" x14ac:dyDescent="0.25">
      <c r="A381" s="62"/>
      <c r="B381" s="3"/>
      <c r="C381" s="8"/>
      <c r="D381" s="8"/>
      <c r="E381" s="49"/>
      <c r="F381" s="37"/>
    </row>
    <row r="382" spans="1:6" x14ac:dyDescent="0.25">
      <c r="A382" s="62"/>
      <c r="B382" s="3"/>
      <c r="C382" s="8"/>
      <c r="D382" s="8"/>
      <c r="E382" s="49"/>
      <c r="F382" s="37"/>
    </row>
    <row r="383" spans="1:6" x14ac:dyDescent="0.25">
      <c r="A383" s="62"/>
      <c r="B383" s="3"/>
      <c r="C383" s="8"/>
      <c r="D383" s="8"/>
      <c r="E383" s="49"/>
      <c r="F383" s="37"/>
    </row>
    <row r="384" spans="1:6" x14ac:dyDescent="0.25">
      <c r="A384" s="62"/>
      <c r="B384" s="3"/>
      <c r="C384" s="8"/>
      <c r="D384" s="8"/>
      <c r="E384" s="49"/>
      <c r="F384" s="37"/>
    </row>
    <row r="385" spans="1:6" x14ac:dyDescent="0.25">
      <c r="A385" s="62"/>
      <c r="B385" s="3"/>
      <c r="C385" s="8"/>
      <c r="D385" s="8"/>
      <c r="E385" s="49"/>
      <c r="F385" s="37"/>
    </row>
    <row r="386" spans="1:6" x14ac:dyDescent="0.25">
      <c r="A386" s="62"/>
      <c r="B386" s="3"/>
      <c r="C386" s="8"/>
      <c r="D386" s="8"/>
      <c r="E386" s="49"/>
      <c r="F386" s="37"/>
    </row>
    <row r="387" spans="1:6" x14ac:dyDescent="0.25">
      <c r="A387" s="62"/>
      <c r="B387" s="3"/>
      <c r="C387" s="8"/>
      <c r="D387" s="8"/>
      <c r="E387" s="49"/>
      <c r="F387" s="37"/>
    </row>
    <row r="388" spans="1:6" x14ac:dyDescent="0.25">
      <c r="A388" s="62"/>
      <c r="B388" s="3"/>
      <c r="C388" s="8"/>
      <c r="D388" s="8"/>
      <c r="E388" s="49"/>
      <c r="F388" s="37"/>
    </row>
    <row r="389" spans="1:6" x14ac:dyDescent="0.25">
      <c r="A389" s="62"/>
      <c r="B389" s="3"/>
      <c r="C389" s="8"/>
      <c r="D389" s="8"/>
      <c r="E389" s="49"/>
      <c r="F389" s="37"/>
    </row>
    <row r="390" spans="1:6" x14ac:dyDescent="0.25">
      <c r="A390" s="62"/>
      <c r="B390" s="3"/>
      <c r="C390" s="8"/>
      <c r="D390" s="8"/>
      <c r="E390" s="49"/>
      <c r="F390" s="37"/>
    </row>
    <row r="391" spans="1:6" x14ac:dyDescent="0.25">
      <c r="A391" s="62"/>
      <c r="B391" s="3"/>
      <c r="C391" s="8"/>
      <c r="D391" s="8"/>
      <c r="E391" s="49"/>
      <c r="F391" s="37"/>
    </row>
    <row r="392" spans="1:6" x14ac:dyDescent="0.25">
      <c r="A392" s="62"/>
      <c r="B392" s="3"/>
      <c r="C392" s="8"/>
      <c r="D392" s="8"/>
      <c r="E392" s="49"/>
      <c r="F392" s="37"/>
    </row>
    <row r="393" spans="1:6" x14ac:dyDescent="0.25">
      <c r="A393" s="62"/>
      <c r="B393" s="3"/>
      <c r="C393" s="8"/>
      <c r="D393" s="8"/>
      <c r="E393" s="49"/>
      <c r="F393" s="37"/>
    </row>
    <row r="394" spans="1:6" x14ac:dyDescent="0.25">
      <c r="A394" s="62"/>
      <c r="B394" s="3"/>
      <c r="C394" s="8"/>
      <c r="D394" s="8"/>
      <c r="E394" s="49"/>
      <c r="F394" s="37"/>
    </row>
    <row r="395" spans="1:6" x14ac:dyDescent="0.25">
      <c r="A395" s="62"/>
      <c r="B395" s="3"/>
      <c r="C395" s="8"/>
      <c r="D395" s="8"/>
      <c r="E395" s="49"/>
      <c r="F395" s="37"/>
    </row>
    <row r="396" spans="1:6" x14ac:dyDescent="0.25">
      <c r="A396" s="62"/>
      <c r="B396" s="3"/>
      <c r="C396" s="8"/>
      <c r="D396" s="8"/>
      <c r="E396" s="49"/>
      <c r="F396" s="37"/>
    </row>
    <row r="397" spans="1:6" x14ac:dyDescent="0.25">
      <c r="A397" s="62"/>
      <c r="B397" s="3"/>
      <c r="C397" s="8"/>
      <c r="D397" s="8"/>
      <c r="E397" s="49"/>
      <c r="F397" s="37"/>
    </row>
    <row r="398" spans="1:6" x14ac:dyDescent="0.25">
      <c r="A398" s="62"/>
      <c r="B398" s="3"/>
      <c r="C398" s="8"/>
      <c r="D398" s="8"/>
      <c r="E398" s="49"/>
      <c r="F398" s="37"/>
    </row>
    <row r="399" spans="1:6" x14ac:dyDescent="0.25">
      <c r="A399" s="62"/>
      <c r="B399" s="3"/>
      <c r="C399" s="8"/>
      <c r="D399" s="8"/>
      <c r="E399" s="49"/>
      <c r="F399" s="37"/>
    </row>
    <row r="400" spans="1:6" x14ac:dyDescent="0.25">
      <c r="A400" s="62"/>
      <c r="B400" s="3"/>
      <c r="C400" s="8"/>
      <c r="D400" s="8"/>
      <c r="E400" s="49"/>
      <c r="F400" s="37"/>
    </row>
    <row r="401" spans="1:6" x14ac:dyDescent="0.25">
      <c r="A401" s="62"/>
      <c r="B401" s="3"/>
      <c r="C401" s="8"/>
      <c r="D401" s="8"/>
      <c r="E401" s="49"/>
      <c r="F401" s="37"/>
    </row>
    <row r="402" spans="1:6" x14ac:dyDescent="0.25">
      <c r="A402" s="62"/>
      <c r="B402" s="3"/>
      <c r="C402" s="8"/>
      <c r="D402" s="8"/>
      <c r="E402" s="49"/>
      <c r="F402" s="37"/>
    </row>
    <row r="403" spans="1:6" x14ac:dyDescent="0.25">
      <c r="A403" s="62"/>
      <c r="B403" s="3"/>
      <c r="C403" s="8"/>
      <c r="D403" s="8"/>
      <c r="E403" s="49"/>
      <c r="F403" s="37"/>
    </row>
    <row r="404" spans="1:6" x14ac:dyDescent="0.25">
      <c r="A404" s="62"/>
      <c r="B404" s="3"/>
      <c r="C404" s="8"/>
      <c r="D404" s="8"/>
      <c r="E404" s="49"/>
      <c r="F404" s="37"/>
    </row>
    <row r="405" spans="1:6" x14ac:dyDescent="0.25">
      <c r="A405" s="62"/>
      <c r="B405" s="3"/>
      <c r="C405" s="8"/>
      <c r="D405" s="8"/>
      <c r="E405" s="49"/>
      <c r="F405" s="37"/>
    </row>
    <row r="406" spans="1:6" x14ac:dyDescent="0.25">
      <c r="A406" s="62"/>
      <c r="B406" s="3"/>
      <c r="C406" s="8"/>
      <c r="D406" s="8"/>
      <c r="E406" s="49"/>
      <c r="F406" s="37"/>
    </row>
    <row r="407" spans="1:6" x14ac:dyDescent="0.25">
      <c r="A407" s="62"/>
      <c r="B407" s="3"/>
      <c r="C407" s="8"/>
      <c r="D407" s="8"/>
      <c r="E407" s="49"/>
      <c r="F407" s="37"/>
    </row>
    <row r="408" spans="1:6" x14ac:dyDescent="0.25">
      <c r="A408" s="62"/>
      <c r="B408" s="3"/>
      <c r="C408" s="8"/>
      <c r="D408" s="8"/>
      <c r="E408" s="49"/>
      <c r="F408" s="37"/>
    </row>
    <row r="409" spans="1:6" x14ac:dyDescent="0.25">
      <c r="A409" s="62"/>
      <c r="B409" s="3"/>
      <c r="C409" s="8"/>
      <c r="D409" s="8"/>
      <c r="E409" s="49"/>
      <c r="F409" s="37"/>
    </row>
    <row r="410" spans="1:6" x14ac:dyDescent="0.25">
      <c r="A410" s="62"/>
      <c r="B410" s="3"/>
      <c r="C410" s="8"/>
      <c r="D410" s="8"/>
      <c r="E410" s="49"/>
      <c r="F410" s="37"/>
    </row>
    <row r="411" spans="1:6" x14ac:dyDescent="0.25">
      <c r="A411" s="62"/>
      <c r="B411" s="3"/>
      <c r="C411" s="8"/>
      <c r="D411" s="8"/>
      <c r="E411" s="49"/>
      <c r="F411" s="37"/>
    </row>
    <row r="412" spans="1:6" x14ac:dyDescent="0.25">
      <c r="A412" s="62"/>
      <c r="B412" s="3"/>
      <c r="C412" s="8"/>
      <c r="D412" s="8"/>
      <c r="E412" s="49"/>
      <c r="F412" s="37"/>
    </row>
    <row r="413" spans="1:6" x14ac:dyDescent="0.25">
      <c r="A413" s="62"/>
      <c r="B413" s="3"/>
      <c r="C413" s="8"/>
      <c r="D413" s="8"/>
      <c r="E413" s="49"/>
      <c r="F413" s="37"/>
    </row>
    <row r="414" spans="1:6" x14ac:dyDescent="0.25">
      <c r="A414" s="62"/>
      <c r="B414" s="3"/>
      <c r="C414" s="8"/>
      <c r="D414" s="8"/>
      <c r="E414" s="49"/>
      <c r="F414" s="37"/>
    </row>
    <row r="415" spans="1:6" x14ac:dyDescent="0.25">
      <c r="A415" s="62"/>
      <c r="B415" s="3"/>
      <c r="C415" s="8"/>
      <c r="D415" s="8"/>
      <c r="E415" s="49"/>
      <c r="F415" s="37"/>
    </row>
    <row r="416" spans="1:6" x14ac:dyDescent="0.25">
      <c r="A416" s="62"/>
      <c r="B416" s="3"/>
      <c r="C416" s="8"/>
      <c r="D416" s="8"/>
      <c r="E416" s="49"/>
      <c r="F416" s="37"/>
    </row>
    <row r="417" spans="1:6" x14ac:dyDescent="0.25">
      <c r="A417" s="62"/>
      <c r="B417" s="3"/>
      <c r="C417" s="8"/>
      <c r="D417" s="8"/>
      <c r="E417" s="49"/>
      <c r="F417" s="37"/>
    </row>
    <row r="418" spans="1:6" x14ac:dyDescent="0.25">
      <c r="A418" s="62"/>
      <c r="B418" s="3"/>
      <c r="C418" s="8"/>
      <c r="D418" s="8"/>
      <c r="E418" s="49"/>
      <c r="F418" s="37"/>
    </row>
    <row r="419" spans="1:6" x14ac:dyDescent="0.25">
      <c r="A419" s="62"/>
      <c r="B419" s="3"/>
      <c r="C419" s="8"/>
      <c r="D419" s="8"/>
      <c r="E419" s="49"/>
      <c r="F419" s="37"/>
    </row>
    <row r="420" spans="1:6" x14ac:dyDescent="0.25">
      <c r="A420" s="62"/>
      <c r="B420" s="3"/>
      <c r="C420" s="8"/>
      <c r="D420" s="8"/>
      <c r="E420" s="49"/>
      <c r="F420" s="37"/>
    </row>
    <row r="421" spans="1:6" x14ac:dyDescent="0.25">
      <c r="A421" s="62"/>
      <c r="B421" s="3"/>
      <c r="C421" s="8"/>
      <c r="D421" s="8"/>
      <c r="E421" s="49"/>
      <c r="F421" s="37"/>
    </row>
    <row r="422" spans="1:6" x14ac:dyDescent="0.25">
      <c r="A422" s="62"/>
      <c r="B422" s="3"/>
      <c r="C422" s="8"/>
      <c r="D422" s="8"/>
      <c r="E422" s="49"/>
      <c r="F422" s="37"/>
    </row>
    <row r="423" spans="1:6" x14ac:dyDescent="0.25">
      <c r="A423" s="62"/>
      <c r="B423" s="3"/>
      <c r="C423" s="8"/>
      <c r="D423" s="8"/>
      <c r="E423" s="49"/>
      <c r="F423" s="37"/>
    </row>
    <row r="424" spans="1:6" x14ac:dyDescent="0.25">
      <c r="A424" s="62"/>
      <c r="B424" s="3"/>
      <c r="C424" s="8"/>
      <c r="D424" s="8"/>
      <c r="E424" s="49"/>
      <c r="F424" s="37"/>
    </row>
    <row r="425" spans="1:6" x14ac:dyDescent="0.25">
      <c r="A425" s="62"/>
      <c r="B425" s="3"/>
      <c r="C425" s="8"/>
      <c r="D425" s="8"/>
      <c r="E425" s="49"/>
      <c r="F425" s="37"/>
    </row>
    <row r="426" spans="1:6" x14ac:dyDescent="0.25">
      <c r="A426" s="62"/>
      <c r="B426" s="3"/>
      <c r="C426" s="8"/>
      <c r="D426" s="8"/>
      <c r="E426" s="49"/>
      <c r="F426" s="37"/>
    </row>
    <row r="427" spans="1:6" x14ac:dyDescent="0.25">
      <c r="A427" s="62"/>
      <c r="B427" s="3"/>
      <c r="C427" s="8"/>
      <c r="D427" s="8"/>
      <c r="E427" s="49"/>
      <c r="F427" s="37"/>
    </row>
    <row r="428" spans="1:6" x14ac:dyDescent="0.25">
      <c r="A428" s="62"/>
      <c r="B428" s="3"/>
      <c r="C428" s="8"/>
      <c r="D428" s="8"/>
      <c r="E428" s="49"/>
      <c r="F428" s="37"/>
    </row>
    <row r="429" spans="1:6" x14ac:dyDescent="0.25">
      <c r="A429" s="62"/>
      <c r="B429" s="3"/>
      <c r="C429" s="8"/>
      <c r="D429" s="8"/>
      <c r="E429" s="49"/>
      <c r="F429" s="37"/>
    </row>
    <row r="430" spans="1:6" x14ac:dyDescent="0.25">
      <c r="A430" s="62"/>
      <c r="B430" s="3"/>
      <c r="C430" s="8"/>
      <c r="D430" s="8"/>
      <c r="E430" s="49"/>
      <c r="F430" s="37"/>
    </row>
    <row r="431" spans="1:6" x14ac:dyDescent="0.25">
      <c r="A431" s="62"/>
      <c r="B431" s="3"/>
      <c r="C431" s="8"/>
      <c r="D431" s="8"/>
      <c r="E431" s="49"/>
      <c r="F431" s="37"/>
    </row>
    <row r="432" spans="1:6" x14ac:dyDescent="0.25">
      <c r="A432" s="62"/>
      <c r="B432" s="3"/>
      <c r="C432" s="8"/>
      <c r="D432" s="8"/>
      <c r="E432" s="49"/>
      <c r="F432" s="37"/>
    </row>
    <row r="433" spans="1:6" x14ac:dyDescent="0.25">
      <c r="A433" s="62"/>
      <c r="B433" s="3"/>
      <c r="C433" s="8"/>
      <c r="D433" s="8"/>
      <c r="E433" s="49"/>
      <c r="F433" s="37"/>
    </row>
    <row r="434" spans="1:6" x14ac:dyDescent="0.25">
      <c r="A434" s="62"/>
      <c r="B434" s="3"/>
      <c r="C434" s="8"/>
      <c r="D434" s="8"/>
      <c r="E434" s="49"/>
      <c r="F434" s="37"/>
    </row>
    <row r="435" spans="1:6" x14ac:dyDescent="0.25">
      <c r="A435" s="62"/>
      <c r="B435" s="3"/>
      <c r="C435" s="8"/>
      <c r="D435" s="8"/>
      <c r="E435" s="49"/>
      <c r="F435" s="37"/>
    </row>
    <row r="436" spans="1:6" x14ac:dyDescent="0.25">
      <c r="A436" s="62"/>
      <c r="B436" s="3"/>
      <c r="C436" s="8"/>
      <c r="D436" s="8"/>
      <c r="E436" s="49"/>
      <c r="F436" s="37"/>
    </row>
    <row r="437" spans="1:6" x14ac:dyDescent="0.25">
      <c r="A437" s="62"/>
      <c r="B437" s="3"/>
      <c r="C437" s="8"/>
      <c r="D437" s="8"/>
      <c r="E437" s="49"/>
      <c r="F437" s="37"/>
    </row>
    <row r="438" spans="1:6" x14ac:dyDescent="0.25">
      <c r="A438" s="62"/>
      <c r="B438" s="3"/>
      <c r="C438" s="8"/>
      <c r="D438" s="8"/>
      <c r="E438" s="49"/>
      <c r="F438" s="37"/>
    </row>
    <row r="439" spans="1:6" x14ac:dyDescent="0.25">
      <c r="A439" s="62"/>
      <c r="B439" s="3"/>
      <c r="C439" s="8"/>
      <c r="D439" s="8"/>
      <c r="E439" s="49"/>
      <c r="F439" s="37"/>
    </row>
    <row r="440" spans="1:6" x14ac:dyDescent="0.25">
      <c r="A440" s="62"/>
      <c r="B440" s="3"/>
      <c r="C440" s="8"/>
      <c r="D440" s="8"/>
      <c r="E440" s="49"/>
      <c r="F440" s="37"/>
    </row>
    <row r="441" spans="1:6" x14ac:dyDescent="0.25">
      <c r="A441" s="62"/>
      <c r="B441" s="3"/>
      <c r="C441" s="8"/>
      <c r="D441" s="8"/>
      <c r="E441" s="49"/>
      <c r="F441" s="37"/>
    </row>
    <row r="442" spans="1:6" x14ac:dyDescent="0.25">
      <c r="A442" s="62"/>
      <c r="B442" s="3"/>
      <c r="C442" s="8"/>
      <c r="D442" s="8"/>
      <c r="E442" s="49"/>
      <c r="F442" s="37"/>
    </row>
    <row r="443" spans="1:6" x14ac:dyDescent="0.25">
      <c r="A443" s="62"/>
      <c r="B443" s="3"/>
      <c r="C443" s="8"/>
      <c r="D443" s="8"/>
      <c r="E443" s="49"/>
      <c r="F443" s="37"/>
    </row>
    <row r="444" spans="1:6" x14ac:dyDescent="0.25">
      <c r="A444" s="62"/>
      <c r="B444" s="3"/>
      <c r="C444" s="8"/>
      <c r="D444" s="8"/>
      <c r="E444" s="49"/>
      <c r="F444" s="37"/>
    </row>
    <row r="445" spans="1:6" x14ac:dyDescent="0.25">
      <c r="A445" s="62"/>
      <c r="B445" s="3"/>
      <c r="C445" s="8"/>
      <c r="D445" s="8"/>
      <c r="E445" s="49"/>
      <c r="F445" s="37"/>
    </row>
    <row r="446" spans="1:6" x14ac:dyDescent="0.25">
      <c r="A446" s="62"/>
      <c r="B446" s="3"/>
      <c r="C446" s="8"/>
      <c r="D446" s="8"/>
      <c r="E446" s="49"/>
      <c r="F446" s="37"/>
    </row>
    <row r="447" spans="1:6" x14ac:dyDescent="0.25">
      <c r="A447" s="62"/>
      <c r="B447" s="3"/>
      <c r="C447" s="8"/>
      <c r="D447" s="8"/>
      <c r="E447" s="49"/>
      <c r="F447" s="37"/>
    </row>
    <row r="448" spans="1:6" x14ac:dyDescent="0.25">
      <c r="A448" s="62"/>
      <c r="B448" s="3"/>
      <c r="C448" s="8"/>
      <c r="D448" s="8"/>
      <c r="E448" s="49"/>
      <c r="F448" s="37"/>
    </row>
    <row r="449" spans="1:6" x14ac:dyDescent="0.25">
      <c r="A449" s="62"/>
      <c r="B449" s="3"/>
      <c r="C449" s="8"/>
      <c r="D449" s="8"/>
      <c r="E449" s="49"/>
      <c r="F449" s="37"/>
    </row>
    <row r="450" spans="1:6" x14ac:dyDescent="0.25">
      <c r="A450" s="62"/>
      <c r="B450" s="3"/>
      <c r="C450" s="8"/>
      <c r="D450" s="8"/>
      <c r="E450" s="49"/>
      <c r="F450" s="37"/>
    </row>
    <row r="451" spans="1:6" x14ac:dyDescent="0.25">
      <c r="A451" s="62"/>
      <c r="B451" s="3"/>
      <c r="C451" s="8"/>
      <c r="D451" s="8"/>
      <c r="E451" s="49"/>
      <c r="F451" s="37"/>
    </row>
    <row r="452" spans="1:6" x14ac:dyDescent="0.25">
      <c r="A452" s="62"/>
      <c r="B452" s="3"/>
      <c r="C452" s="8"/>
      <c r="D452" s="8"/>
      <c r="E452" s="49"/>
      <c r="F452" s="37"/>
    </row>
    <row r="453" spans="1:6" x14ac:dyDescent="0.25">
      <c r="A453" s="62"/>
      <c r="B453" s="3"/>
      <c r="C453" s="8"/>
      <c r="D453" s="8"/>
      <c r="E453" s="49"/>
      <c r="F453" s="37"/>
    </row>
    <row r="454" spans="1:6" x14ac:dyDescent="0.25">
      <c r="A454" s="62"/>
      <c r="B454" s="3"/>
      <c r="C454" s="8"/>
      <c r="D454" s="8"/>
      <c r="E454" s="49"/>
      <c r="F454" s="37"/>
    </row>
    <row r="455" spans="1:6" x14ac:dyDescent="0.25">
      <c r="A455" s="62"/>
      <c r="B455" s="3"/>
      <c r="C455" s="8"/>
      <c r="D455" s="8"/>
      <c r="E455" s="49"/>
      <c r="F455" s="37"/>
    </row>
    <row r="456" spans="1:6" x14ac:dyDescent="0.25">
      <c r="A456" s="62"/>
      <c r="B456" s="3"/>
      <c r="C456" s="8"/>
      <c r="D456" s="8"/>
      <c r="E456" s="49"/>
      <c r="F456" s="37"/>
    </row>
    <row r="457" spans="1:6" x14ac:dyDescent="0.25">
      <c r="A457" s="62"/>
      <c r="B457" s="3"/>
      <c r="C457" s="8"/>
      <c r="D457" s="8"/>
      <c r="E457" s="49"/>
      <c r="F457" s="37"/>
    </row>
    <row r="458" spans="1:6" x14ac:dyDescent="0.25">
      <c r="A458" s="62"/>
      <c r="B458" s="3"/>
      <c r="C458" s="8"/>
      <c r="D458" s="8"/>
      <c r="E458" s="49"/>
      <c r="F458" s="37"/>
    </row>
    <row r="459" spans="1:6" x14ac:dyDescent="0.25">
      <c r="A459" s="62"/>
      <c r="B459" s="3"/>
      <c r="C459" s="8"/>
      <c r="D459" s="8"/>
      <c r="E459" s="49"/>
      <c r="F459" s="37"/>
    </row>
    <row r="460" spans="1:6" x14ac:dyDescent="0.25">
      <c r="A460" s="62"/>
      <c r="B460" s="3"/>
      <c r="C460" s="8"/>
      <c r="D460" s="8"/>
      <c r="E460" s="49"/>
      <c r="F460" s="37"/>
    </row>
    <row r="461" spans="1:6" x14ac:dyDescent="0.25">
      <c r="A461" s="62"/>
      <c r="B461" s="3"/>
      <c r="C461" s="8"/>
      <c r="D461" s="8"/>
      <c r="E461" s="49"/>
      <c r="F461" s="37"/>
    </row>
    <row r="462" spans="1:6" x14ac:dyDescent="0.25">
      <c r="A462" s="62"/>
      <c r="B462" s="3"/>
      <c r="C462" s="8"/>
      <c r="D462" s="8"/>
      <c r="E462" s="49"/>
      <c r="F462" s="37"/>
    </row>
    <row r="463" spans="1:6" x14ac:dyDescent="0.25">
      <c r="A463" s="62"/>
      <c r="B463" s="3"/>
      <c r="C463" s="8"/>
      <c r="D463" s="8"/>
      <c r="E463" s="49"/>
      <c r="F463" s="37"/>
    </row>
    <row r="464" spans="1:6" x14ac:dyDescent="0.25">
      <c r="A464" s="62"/>
      <c r="B464" s="3"/>
      <c r="C464" s="8"/>
      <c r="D464" s="8"/>
      <c r="E464" s="49"/>
      <c r="F464" s="37"/>
    </row>
    <row r="465" spans="1:6" x14ac:dyDescent="0.25">
      <c r="A465" s="62"/>
      <c r="B465" s="3"/>
      <c r="C465" s="8"/>
      <c r="D465" s="8"/>
      <c r="E465" s="49"/>
      <c r="F465" s="37"/>
    </row>
    <row r="466" spans="1:6" x14ac:dyDescent="0.25">
      <c r="A466" s="62"/>
      <c r="B466" s="3"/>
      <c r="C466" s="8"/>
      <c r="D466" s="8"/>
      <c r="E466" s="49"/>
      <c r="F466" s="37"/>
    </row>
    <row r="467" spans="1:6" x14ac:dyDescent="0.25">
      <c r="A467" s="62"/>
      <c r="B467" s="3"/>
      <c r="C467" s="8"/>
      <c r="D467" s="8"/>
      <c r="E467" s="49"/>
      <c r="F467" s="37"/>
    </row>
    <row r="468" spans="1:6" x14ac:dyDescent="0.25">
      <c r="A468" s="62"/>
      <c r="B468" s="3"/>
      <c r="C468" s="8"/>
      <c r="D468" s="8"/>
      <c r="E468" s="49"/>
      <c r="F468" s="37"/>
    </row>
    <row r="469" spans="1:6" x14ac:dyDescent="0.25">
      <c r="A469" s="62"/>
      <c r="B469" s="3"/>
      <c r="C469" s="8"/>
      <c r="D469" s="8"/>
      <c r="E469" s="49"/>
      <c r="F469" s="37"/>
    </row>
    <row r="470" spans="1:6" x14ac:dyDescent="0.25">
      <c r="A470" s="62"/>
      <c r="B470" s="3"/>
      <c r="C470" s="8"/>
      <c r="D470" s="8"/>
      <c r="E470" s="49"/>
      <c r="F470" s="37"/>
    </row>
    <row r="471" spans="1:6" x14ac:dyDescent="0.25">
      <c r="A471" s="62"/>
      <c r="B471" s="3"/>
      <c r="C471" s="8"/>
      <c r="D471" s="8"/>
      <c r="E471" s="49"/>
      <c r="F471" s="37"/>
    </row>
    <row r="472" spans="1:6" x14ac:dyDescent="0.25">
      <c r="A472" s="62"/>
      <c r="B472" s="3"/>
      <c r="C472" s="8"/>
      <c r="D472" s="8"/>
      <c r="E472" s="49"/>
      <c r="F472" s="37"/>
    </row>
    <row r="473" spans="1:6" x14ac:dyDescent="0.25">
      <c r="A473" s="62"/>
      <c r="B473" s="3"/>
      <c r="C473" s="8"/>
      <c r="D473" s="8"/>
      <c r="E473" s="49"/>
      <c r="F473" s="37"/>
    </row>
    <row r="474" spans="1:6" x14ac:dyDescent="0.25">
      <c r="A474" s="62"/>
      <c r="B474" s="3"/>
      <c r="C474" s="8"/>
      <c r="D474" s="8"/>
      <c r="E474" s="49"/>
      <c r="F474" s="37"/>
    </row>
    <row r="475" spans="1:6" x14ac:dyDescent="0.25">
      <c r="A475" s="62"/>
      <c r="B475" s="3"/>
      <c r="C475" s="8"/>
      <c r="D475" s="8"/>
      <c r="E475" s="49"/>
      <c r="F475" s="37"/>
    </row>
    <row r="476" spans="1:6" x14ac:dyDescent="0.25">
      <c r="A476" s="62"/>
      <c r="B476" s="3"/>
      <c r="C476" s="8"/>
      <c r="D476" s="8"/>
      <c r="E476" s="49"/>
      <c r="F476" s="37"/>
    </row>
    <row r="477" spans="1:6" x14ac:dyDescent="0.25">
      <c r="A477" s="62"/>
      <c r="B477" s="3"/>
      <c r="C477" s="8"/>
      <c r="D477" s="8"/>
      <c r="E477" s="49"/>
      <c r="F477" s="37"/>
    </row>
    <row r="478" spans="1:6" x14ac:dyDescent="0.25">
      <c r="A478" s="62"/>
      <c r="B478" s="3"/>
      <c r="C478" s="8"/>
      <c r="D478" s="8"/>
      <c r="E478" s="49"/>
      <c r="F478" s="37"/>
    </row>
    <row r="479" spans="1:6" x14ac:dyDescent="0.25">
      <c r="A479" s="62"/>
      <c r="B479" s="3"/>
      <c r="C479" s="8"/>
      <c r="D479" s="8"/>
      <c r="E479" s="49"/>
      <c r="F479" s="37"/>
    </row>
    <row r="480" spans="1:6" x14ac:dyDescent="0.25">
      <c r="A480" s="62"/>
      <c r="B480" s="3"/>
      <c r="C480" s="8"/>
      <c r="D480" s="8"/>
      <c r="E480" s="49"/>
      <c r="F480" s="37"/>
    </row>
    <row r="481" spans="1:6" x14ac:dyDescent="0.25">
      <c r="A481" s="62"/>
      <c r="B481" s="3"/>
      <c r="C481" s="8"/>
      <c r="D481" s="8"/>
      <c r="E481" s="49"/>
      <c r="F481" s="37"/>
    </row>
    <row r="482" spans="1:6" x14ac:dyDescent="0.25">
      <c r="A482" s="62"/>
      <c r="B482" s="3"/>
      <c r="C482" s="8"/>
      <c r="D482" s="8"/>
      <c r="E482" s="49"/>
      <c r="F482" s="37"/>
    </row>
    <row r="483" spans="1:6" x14ac:dyDescent="0.25">
      <c r="A483" s="62"/>
      <c r="B483" s="3"/>
      <c r="C483" s="8"/>
      <c r="D483" s="8"/>
      <c r="E483" s="49"/>
      <c r="F483" s="37"/>
    </row>
    <row r="484" spans="1:6" x14ac:dyDescent="0.25">
      <c r="A484" s="62"/>
      <c r="B484" s="3"/>
      <c r="C484" s="8"/>
      <c r="D484" s="8"/>
      <c r="E484" s="49"/>
      <c r="F484" s="37"/>
    </row>
    <row r="485" spans="1:6" x14ac:dyDescent="0.25">
      <c r="A485" s="62"/>
      <c r="B485" s="3"/>
      <c r="C485" s="8"/>
      <c r="D485" s="8"/>
      <c r="E485" s="49"/>
      <c r="F485" s="37"/>
    </row>
    <row r="486" spans="1:6" x14ac:dyDescent="0.25">
      <c r="A486" s="62"/>
      <c r="B486" s="3"/>
      <c r="C486" s="8"/>
      <c r="D486" s="8"/>
      <c r="E486" s="49"/>
      <c r="F486" s="37"/>
    </row>
    <row r="487" spans="1:6" x14ac:dyDescent="0.25">
      <c r="A487" s="62"/>
      <c r="B487" s="3"/>
      <c r="C487" s="8"/>
      <c r="D487" s="8"/>
      <c r="E487" s="49"/>
      <c r="F487" s="37"/>
    </row>
    <row r="488" spans="1:6" x14ac:dyDescent="0.25">
      <c r="A488" s="62"/>
      <c r="B488" s="3"/>
      <c r="C488" s="8"/>
      <c r="D488" s="8"/>
      <c r="E488" s="49"/>
      <c r="F488" s="37"/>
    </row>
    <row r="489" spans="1:6" x14ac:dyDescent="0.25">
      <c r="A489" s="62"/>
      <c r="B489" s="3"/>
      <c r="C489" s="8"/>
      <c r="D489" s="8"/>
      <c r="E489" s="49"/>
      <c r="F489" s="37"/>
    </row>
    <row r="490" spans="1:6" x14ac:dyDescent="0.25">
      <c r="A490" s="62"/>
      <c r="B490" s="3"/>
      <c r="C490" s="8"/>
      <c r="D490" s="8"/>
      <c r="E490" s="49"/>
      <c r="F490" s="37"/>
    </row>
    <row r="491" spans="1:6" x14ac:dyDescent="0.25">
      <c r="A491" s="62"/>
      <c r="B491" s="3"/>
      <c r="C491" s="8"/>
      <c r="D491" s="8"/>
      <c r="E491" s="49"/>
      <c r="F491" s="37"/>
    </row>
    <row r="492" spans="1:6" x14ac:dyDescent="0.25">
      <c r="A492" s="62"/>
      <c r="B492" s="3"/>
      <c r="C492" s="8"/>
      <c r="D492" s="8"/>
      <c r="E492" s="49"/>
      <c r="F492" s="37"/>
    </row>
    <row r="493" spans="1:6" x14ac:dyDescent="0.25">
      <c r="A493" s="62"/>
      <c r="B493" s="3"/>
      <c r="C493" s="8"/>
      <c r="D493" s="8"/>
      <c r="E493" s="49"/>
      <c r="F493" s="37"/>
    </row>
    <row r="494" spans="1:6" x14ac:dyDescent="0.25">
      <c r="A494" s="62"/>
      <c r="B494" s="3"/>
      <c r="C494" s="8"/>
      <c r="D494" s="8"/>
      <c r="E494" s="49"/>
      <c r="F494" s="37"/>
    </row>
    <row r="495" spans="1:6" x14ac:dyDescent="0.25">
      <c r="A495" s="62"/>
      <c r="B495" s="3"/>
      <c r="C495" s="8"/>
      <c r="D495" s="8"/>
      <c r="E495" s="49"/>
      <c r="F495" s="37"/>
    </row>
    <row r="496" spans="1:6" x14ac:dyDescent="0.25">
      <c r="A496" s="62"/>
      <c r="B496" s="3"/>
      <c r="C496" s="8"/>
      <c r="D496" s="8"/>
      <c r="E496" s="49"/>
      <c r="F496" s="37"/>
    </row>
    <row r="497" spans="1:6" x14ac:dyDescent="0.25">
      <c r="A497" s="62"/>
      <c r="B497" s="3"/>
      <c r="C497" s="8"/>
      <c r="D497" s="8"/>
      <c r="E497" s="49"/>
      <c r="F497" s="37"/>
    </row>
    <row r="498" spans="1:6" x14ac:dyDescent="0.25">
      <c r="A498" s="62"/>
      <c r="B498" s="3"/>
      <c r="C498" s="8"/>
      <c r="D498" s="8"/>
      <c r="E498" s="49"/>
      <c r="F498" s="37"/>
    </row>
    <row r="499" spans="1:6" x14ac:dyDescent="0.25">
      <c r="A499" s="62"/>
      <c r="B499" s="3"/>
      <c r="C499" s="8"/>
      <c r="D499" s="8"/>
      <c r="E499" s="49"/>
      <c r="F499" s="37"/>
    </row>
    <row r="500" spans="1:6" x14ac:dyDescent="0.25">
      <c r="A500" s="62"/>
      <c r="B500" s="3"/>
      <c r="C500" s="8"/>
      <c r="D500" s="8"/>
      <c r="E500" s="49"/>
      <c r="F500" s="37"/>
    </row>
    <row r="501" spans="1:6" x14ac:dyDescent="0.25">
      <c r="A501" s="62"/>
      <c r="B501" s="3"/>
      <c r="C501" s="8"/>
      <c r="D501" s="8"/>
      <c r="E501" s="49"/>
      <c r="F501" s="37"/>
    </row>
    <row r="502" spans="1:6" x14ac:dyDescent="0.25">
      <c r="A502" s="62"/>
      <c r="B502" s="3"/>
      <c r="C502" s="8"/>
      <c r="D502" s="8"/>
      <c r="E502" s="49"/>
      <c r="F502" s="37"/>
    </row>
    <row r="503" spans="1:6" x14ac:dyDescent="0.25">
      <c r="A503" s="62"/>
      <c r="B503" s="3"/>
      <c r="C503" s="8"/>
      <c r="D503" s="8"/>
      <c r="E503" s="49"/>
      <c r="F503" s="37"/>
    </row>
    <row r="504" spans="1:6" x14ac:dyDescent="0.25">
      <c r="A504" s="62"/>
      <c r="B504" s="3"/>
      <c r="C504" s="8"/>
      <c r="D504" s="8"/>
      <c r="E504" s="49"/>
      <c r="F504" s="37"/>
    </row>
    <row r="505" spans="1:6" x14ac:dyDescent="0.25">
      <c r="A505" s="62"/>
      <c r="B505" s="3"/>
      <c r="C505" s="8"/>
      <c r="D505" s="8"/>
      <c r="E505" s="49"/>
      <c r="F505" s="37"/>
    </row>
    <row r="506" spans="1:6" x14ac:dyDescent="0.25">
      <c r="A506" s="62"/>
      <c r="B506" s="3"/>
      <c r="C506" s="8"/>
      <c r="D506" s="8"/>
      <c r="E506" s="49"/>
      <c r="F506" s="37"/>
    </row>
    <row r="507" spans="1:6" x14ac:dyDescent="0.25">
      <c r="A507" s="62"/>
      <c r="B507" s="3"/>
      <c r="C507" s="8"/>
      <c r="D507" s="8"/>
      <c r="E507" s="49"/>
      <c r="F507" s="37"/>
    </row>
    <row r="508" spans="1:6" x14ac:dyDescent="0.25">
      <c r="A508" s="62"/>
      <c r="B508" s="3"/>
      <c r="C508" s="8"/>
      <c r="D508" s="8"/>
      <c r="E508" s="49"/>
      <c r="F508" s="37"/>
    </row>
    <row r="509" spans="1:6" x14ac:dyDescent="0.25">
      <c r="A509" s="62"/>
      <c r="B509" s="3"/>
      <c r="C509" s="8"/>
      <c r="D509" s="8"/>
      <c r="E509" s="49"/>
      <c r="F509" s="37"/>
    </row>
    <row r="510" spans="1:6" x14ac:dyDescent="0.25">
      <c r="A510" s="62"/>
      <c r="B510" s="3"/>
      <c r="C510" s="8"/>
      <c r="D510" s="8"/>
      <c r="E510" s="49"/>
      <c r="F510" s="37"/>
    </row>
    <row r="511" spans="1:6" x14ac:dyDescent="0.25">
      <c r="A511" s="62"/>
      <c r="B511" s="3"/>
      <c r="C511" s="8"/>
      <c r="D511" s="8"/>
      <c r="E511" s="49"/>
      <c r="F511" s="37"/>
    </row>
    <row r="512" spans="1:6" x14ac:dyDescent="0.25">
      <c r="A512" s="62"/>
      <c r="B512" s="3"/>
      <c r="C512" s="8"/>
      <c r="D512" s="8"/>
      <c r="E512" s="49"/>
      <c r="F512" s="37"/>
    </row>
    <row r="513" spans="1:6" x14ac:dyDescent="0.25">
      <c r="A513" s="62"/>
      <c r="B513" s="3"/>
      <c r="C513" s="8"/>
      <c r="D513" s="8"/>
      <c r="E513" s="49"/>
      <c r="F513" s="37"/>
    </row>
    <row r="514" spans="1:6" x14ac:dyDescent="0.25">
      <c r="A514" s="62"/>
      <c r="B514" s="3"/>
      <c r="C514" s="8"/>
      <c r="D514" s="8"/>
      <c r="E514" s="49"/>
      <c r="F514" s="37"/>
    </row>
    <row r="515" spans="1:6" x14ac:dyDescent="0.25">
      <c r="A515" s="62"/>
      <c r="B515" s="3"/>
      <c r="C515" s="8"/>
      <c r="D515" s="8"/>
      <c r="E515" s="49"/>
      <c r="F515" s="37"/>
    </row>
    <row r="516" spans="1:6" x14ac:dyDescent="0.25">
      <c r="A516" s="62"/>
      <c r="B516" s="3"/>
      <c r="C516" s="8"/>
      <c r="D516" s="8"/>
      <c r="E516" s="49"/>
      <c r="F516" s="37"/>
    </row>
    <row r="517" spans="1:6" x14ac:dyDescent="0.25">
      <c r="A517" s="62"/>
      <c r="B517" s="3"/>
      <c r="C517" s="8"/>
      <c r="D517" s="8"/>
      <c r="E517" s="49"/>
      <c r="F517" s="37"/>
    </row>
    <row r="518" spans="1:6" x14ac:dyDescent="0.25">
      <c r="A518" s="62"/>
      <c r="B518" s="3"/>
      <c r="C518" s="8"/>
      <c r="D518" s="8"/>
      <c r="E518" s="49"/>
      <c r="F518" s="37"/>
    </row>
    <row r="519" spans="1:6" x14ac:dyDescent="0.25">
      <c r="A519" s="62"/>
      <c r="B519" s="3"/>
      <c r="C519" s="8"/>
      <c r="D519" s="8"/>
      <c r="E519" s="49"/>
      <c r="F519" s="37"/>
    </row>
    <row r="520" spans="1:6" x14ac:dyDescent="0.25">
      <c r="A520" s="62"/>
      <c r="B520" s="3"/>
      <c r="C520" s="8"/>
      <c r="D520" s="8"/>
      <c r="E520" s="49"/>
      <c r="F520" s="37"/>
    </row>
    <row r="521" spans="1:6" x14ac:dyDescent="0.25">
      <c r="A521" s="62"/>
      <c r="B521" s="3"/>
      <c r="C521" s="8"/>
      <c r="D521" s="8"/>
      <c r="E521" s="49"/>
      <c r="F521" s="37"/>
    </row>
    <row r="522" spans="1:6" x14ac:dyDescent="0.25">
      <c r="A522" s="62"/>
      <c r="B522" s="3"/>
      <c r="C522" s="8"/>
      <c r="D522" s="8"/>
      <c r="E522" s="49"/>
      <c r="F522" s="37"/>
    </row>
    <row r="523" spans="1:6" x14ac:dyDescent="0.25">
      <c r="A523" s="62"/>
      <c r="B523" s="3"/>
      <c r="C523" s="8"/>
      <c r="D523" s="8"/>
      <c r="E523" s="49"/>
      <c r="F523" s="37"/>
    </row>
    <row r="524" spans="1:6" x14ac:dyDescent="0.25">
      <c r="A524" s="62"/>
      <c r="B524" s="3"/>
      <c r="C524" s="8"/>
      <c r="D524" s="8"/>
      <c r="E524" s="49"/>
      <c r="F524" s="37"/>
    </row>
    <row r="525" spans="1:6" x14ac:dyDescent="0.25">
      <c r="A525" s="62"/>
      <c r="B525" s="3"/>
      <c r="C525" s="8"/>
      <c r="D525" s="8"/>
      <c r="E525" s="49"/>
      <c r="F525" s="37"/>
    </row>
    <row r="526" spans="1:6" x14ac:dyDescent="0.25">
      <c r="A526" s="62"/>
      <c r="B526" s="3"/>
      <c r="C526" s="8"/>
      <c r="D526" s="8"/>
      <c r="E526" s="49"/>
      <c r="F526" s="37"/>
    </row>
    <row r="527" spans="1:6" x14ac:dyDescent="0.25">
      <c r="A527" s="62"/>
      <c r="B527" s="3"/>
      <c r="C527" s="8"/>
      <c r="D527" s="8"/>
      <c r="E527" s="49"/>
      <c r="F527" s="37"/>
    </row>
    <row r="528" spans="1:6" x14ac:dyDescent="0.25">
      <c r="A528" s="62"/>
      <c r="B528" s="3"/>
      <c r="C528" s="8"/>
      <c r="D528" s="8"/>
      <c r="E528" s="49"/>
      <c r="F528" s="37"/>
    </row>
    <row r="529" spans="1:6" x14ac:dyDescent="0.25">
      <c r="A529" s="62"/>
      <c r="B529" s="3"/>
      <c r="C529" s="8"/>
      <c r="D529" s="8"/>
      <c r="E529" s="49"/>
      <c r="F529" s="37"/>
    </row>
    <row r="530" spans="1:6" x14ac:dyDescent="0.25">
      <c r="A530" s="62"/>
      <c r="B530" s="3"/>
      <c r="C530" s="8"/>
      <c r="D530" s="8"/>
      <c r="E530" s="49"/>
      <c r="F530" s="37"/>
    </row>
    <row r="531" spans="1:6" x14ac:dyDescent="0.25">
      <c r="A531" s="62"/>
      <c r="B531" s="3"/>
      <c r="C531" s="8"/>
      <c r="D531" s="8"/>
      <c r="E531" s="49"/>
      <c r="F531" s="37"/>
    </row>
    <row r="532" spans="1:6" x14ac:dyDescent="0.25">
      <c r="A532" s="62"/>
      <c r="B532" s="3"/>
      <c r="C532" s="8"/>
      <c r="D532" s="8"/>
      <c r="E532" s="49"/>
      <c r="F532" s="37"/>
    </row>
    <row r="533" spans="1:6" x14ac:dyDescent="0.25">
      <c r="A533" s="62"/>
      <c r="B533" s="3"/>
      <c r="C533" s="8"/>
      <c r="D533" s="8"/>
      <c r="E533" s="49"/>
      <c r="F533" s="37"/>
    </row>
    <row r="534" spans="1:6" x14ac:dyDescent="0.25">
      <c r="A534" s="62"/>
      <c r="B534" s="3"/>
      <c r="C534" s="8"/>
      <c r="D534" s="8"/>
      <c r="E534" s="49"/>
      <c r="F534" s="37"/>
    </row>
    <row r="535" spans="1:6" x14ac:dyDescent="0.25">
      <c r="A535" s="62"/>
      <c r="B535" s="3"/>
      <c r="C535" s="8"/>
      <c r="D535" s="8"/>
      <c r="E535" s="49"/>
      <c r="F535" s="37"/>
    </row>
    <row r="536" spans="1:6" x14ac:dyDescent="0.25">
      <c r="A536" s="62"/>
      <c r="B536" s="3"/>
      <c r="C536" s="8"/>
      <c r="D536" s="8"/>
      <c r="E536" s="49"/>
      <c r="F536" s="37"/>
    </row>
    <row r="537" spans="1:6" x14ac:dyDescent="0.25">
      <c r="A537" s="62"/>
      <c r="B537" s="3"/>
      <c r="C537" s="8"/>
      <c r="D537" s="8"/>
      <c r="E537" s="49"/>
      <c r="F537" s="37"/>
    </row>
    <row r="538" spans="1:6" x14ac:dyDescent="0.25">
      <c r="A538" s="62"/>
      <c r="B538" s="3"/>
      <c r="C538" s="8"/>
      <c r="D538" s="8"/>
      <c r="E538" s="49"/>
      <c r="F538" s="37"/>
    </row>
    <row r="539" spans="1:6" x14ac:dyDescent="0.25">
      <c r="A539" s="62"/>
      <c r="B539" s="3"/>
      <c r="C539" s="8"/>
      <c r="D539" s="8"/>
      <c r="E539" s="49"/>
      <c r="F539" s="37"/>
    </row>
    <row r="540" spans="1:6" x14ac:dyDescent="0.25">
      <c r="A540" s="62"/>
      <c r="B540" s="3"/>
      <c r="C540" s="8"/>
      <c r="D540" s="8"/>
      <c r="E540" s="49"/>
      <c r="F540" s="37"/>
    </row>
    <row r="541" spans="1:6" x14ac:dyDescent="0.25">
      <c r="A541" s="62"/>
      <c r="B541" s="3"/>
      <c r="C541" s="8"/>
      <c r="D541" s="8"/>
      <c r="E541" s="49"/>
      <c r="F541" s="37"/>
    </row>
    <row r="542" spans="1:6" x14ac:dyDescent="0.25">
      <c r="A542" s="62"/>
      <c r="B542" s="3"/>
      <c r="C542" s="8"/>
      <c r="D542" s="8"/>
      <c r="E542" s="49"/>
      <c r="F542" s="37"/>
    </row>
    <row r="543" spans="1:6" x14ac:dyDescent="0.25">
      <c r="A543" s="62"/>
      <c r="B543" s="3"/>
      <c r="C543" s="8"/>
      <c r="D543" s="8"/>
      <c r="E543" s="49"/>
      <c r="F543" s="37"/>
    </row>
    <row r="544" spans="1:6" x14ac:dyDescent="0.25">
      <c r="A544" s="62"/>
      <c r="B544" s="3"/>
      <c r="C544" s="8"/>
      <c r="D544" s="8"/>
      <c r="E544" s="49"/>
      <c r="F544" s="37"/>
    </row>
    <row r="545" spans="1:6" x14ac:dyDescent="0.25">
      <c r="A545" s="62"/>
      <c r="B545" s="3"/>
      <c r="C545" s="8"/>
      <c r="D545" s="8"/>
      <c r="E545" s="49"/>
      <c r="F545" s="37"/>
    </row>
    <row r="546" spans="1:6" x14ac:dyDescent="0.25">
      <c r="A546" s="62"/>
      <c r="B546" s="3"/>
      <c r="C546" s="8"/>
      <c r="D546" s="8"/>
      <c r="E546" s="49"/>
      <c r="F546" s="37"/>
    </row>
    <row r="547" spans="1:6" x14ac:dyDescent="0.25">
      <c r="A547" s="62"/>
      <c r="B547" s="3"/>
      <c r="C547" s="8"/>
      <c r="D547" s="8"/>
      <c r="E547" s="49"/>
      <c r="F547" s="37"/>
    </row>
    <row r="548" spans="1:6" x14ac:dyDescent="0.25">
      <c r="A548" s="62"/>
      <c r="B548" s="3"/>
      <c r="C548" s="8"/>
      <c r="D548" s="8"/>
      <c r="E548" s="49"/>
      <c r="F548" s="37"/>
    </row>
    <row r="549" spans="1:6" x14ac:dyDescent="0.25">
      <c r="A549" s="62"/>
      <c r="B549" s="3"/>
      <c r="C549" s="8"/>
      <c r="D549" s="8"/>
      <c r="E549" s="49"/>
      <c r="F549" s="37"/>
    </row>
    <row r="550" spans="1:6" x14ac:dyDescent="0.25">
      <c r="A550" s="62"/>
      <c r="B550" s="3"/>
      <c r="C550" s="8"/>
      <c r="D550" s="8"/>
      <c r="E550" s="49"/>
      <c r="F550" s="37"/>
    </row>
    <row r="551" spans="1:6" x14ac:dyDescent="0.25">
      <c r="A551" s="62"/>
      <c r="B551" s="3"/>
      <c r="C551" s="8"/>
      <c r="D551" s="8"/>
      <c r="E551" s="49"/>
      <c r="F551" s="37"/>
    </row>
    <row r="552" spans="1:6" x14ac:dyDescent="0.25">
      <c r="A552" s="62"/>
      <c r="B552" s="3"/>
      <c r="C552" s="8"/>
      <c r="D552" s="8"/>
      <c r="E552" s="49"/>
      <c r="F552" s="37"/>
    </row>
    <row r="553" spans="1:6" x14ac:dyDescent="0.25">
      <c r="A553" s="62"/>
      <c r="B553" s="3"/>
      <c r="C553" s="8"/>
      <c r="D553" s="8"/>
      <c r="E553" s="49"/>
      <c r="F553" s="37"/>
    </row>
    <row r="554" spans="1:6" x14ac:dyDescent="0.25">
      <c r="A554" s="62"/>
      <c r="B554" s="3"/>
      <c r="C554" s="8"/>
      <c r="D554" s="8"/>
      <c r="E554" s="49"/>
      <c r="F554" s="37"/>
    </row>
    <row r="555" spans="1:6" x14ac:dyDescent="0.25">
      <c r="A555" s="62"/>
      <c r="B555" s="3"/>
      <c r="C555" s="8"/>
      <c r="D555" s="8"/>
      <c r="E555" s="49"/>
      <c r="F555" s="37"/>
    </row>
    <row r="556" spans="1:6" x14ac:dyDescent="0.25">
      <c r="A556" s="62"/>
      <c r="B556" s="3"/>
      <c r="C556" s="8"/>
      <c r="D556" s="8"/>
      <c r="E556" s="49"/>
      <c r="F556" s="37"/>
    </row>
    <row r="557" spans="1:6" x14ac:dyDescent="0.25">
      <c r="A557" s="62"/>
      <c r="B557" s="3"/>
      <c r="C557" s="8"/>
      <c r="D557" s="8"/>
      <c r="E557" s="49"/>
      <c r="F557" s="37"/>
    </row>
    <row r="558" spans="1:6" x14ac:dyDescent="0.25">
      <c r="A558" s="62"/>
      <c r="B558" s="3"/>
      <c r="C558" s="8"/>
      <c r="D558" s="8"/>
      <c r="E558" s="49"/>
      <c r="F558" s="37"/>
    </row>
    <row r="559" spans="1:6" x14ac:dyDescent="0.25">
      <c r="A559" s="62"/>
      <c r="B559" s="3"/>
      <c r="C559" s="8"/>
      <c r="D559" s="8"/>
      <c r="E559" s="49"/>
      <c r="F559" s="37"/>
    </row>
    <row r="560" spans="1:6" x14ac:dyDescent="0.25">
      <c r="A560" s="62"/>
      <c r="B560" s="3"/>
      <c r="C560" s="8"/>
      <c r="D560" s="8"/>
      <c r="E560" s="49"/>
      <c r="F560" s="37"/>
    </row>
    <row r="561" spans="1:6" x14ac:dyDescent="0.25">
      <c r="A561" s="62"/>
      <c r="B561" s="3"/>
      <c r="C561" s="8"/>
      <c r="D561" s="8"/>
      <c r="E561" s="49"/>
      <c r="F561" s="37"/>
    </row>
    <row r="562" spans="1:6" x14ac:dyDescent="0.25">
      <c r="A562" s="62"/>
      <c r="B562" s="3"/>
      <c r="C562" s="8"/>
      <c r="D562" s="8"/>
      <c r="E562" s="49"/>
      <c r="F562" s="37"/>
    </row>
    <row r="563" spans="1:6" x14ac:dyDescent="0.25">
      <c r="A563" s="62"/>
      <c r="B563" s="3"/>
      <c r="C563" s="8"/>
      <c r="D563" s="8"/>
      <c r="E563" s="49"/>
      <c r="F563" s="37"/>
    </row>
    <row r="564" spans="1:6" x14ac:dyDescent="0.25">
      <c r="A564" s="62"/>
      <c r="B564" s="3"/>
      <c r="C564" s="8"/>
      <c r="D564" s="8"/>
      <c r="E564" s="49"/>
      <c r="F564" s="37"/>
    </row>
    <row r="565" spans="1:6" x14ac:dyDescent="0.25">
      <c r="A565" s="62"/>
      <c r="B565" s="3"/>
      <c r="C565" s="8"/>
      <c r="D565" s="8"/>
      <c r="E565" s="49"/>
      <c r="F565" s="37"/>
    </row>
    <row r="566" spans="1:6" x14ac:dyDescent="0.25">
      <c r="A566" s="62"/>
      <c r="B566" s="3"/>
      <c r="C566" s="8"/>
      <c r="D566" s="8"/>
      <c r="E566" s="49"/>
      <c r="F566" s="37"/>
    </row>
    <row r="567" spans="1:6" x14ac:dyDescent="0.25">
      <c r="A567" s="62"/>
      <c r="B567" s="3"/>
      <c r="C567" s="8"/>
      <c r="D567" s="8"/>
      <c r="E567" s="49"/>
      <c r="F567" s="37"/>
    </row>
    <row r="568" spans="1:6" x14ac:dyDescent="0.25">
      <c r="A568" s="62"/>
      <c r="B568" s="3"/>
      <c r="C568" s="8"/>
      <c r="D568" s="8"/>
      <c r="E568" s="49"/>
      <c r="F568" s="37"/>
    </row>
    <row r="569" spans="1:6" x14ac:dyDescent="0.25">
      <c r="A569" s="62"/>
      <c r="B569" s="3"/>
      <c r="C569" s="8"/>
      <c r="D569" s="8"/>
      <c r="E569" s="49"/>
      <c r="F569" s="37"/>
    </row>
    <row r="570" spans="1:6" x14ac:dyDescent="0.25">
      <c r="A570" s="62"/>
      <c r="B570" s="3"/>
      <c r="C570" s="8"/>
      <c r="D570" s="8"/>
      <c r="E570" s="49"/>
      <c r="F570" s="37"/>
    </row>
    <row r="571" spans="1:6" x14ac:dyDescent="0.25">
      <c r="A571" s="62"/>
      <c r="B571" s="3"/>
      <c r="C571" s="8"/>
      <c r="D571" s="8"/>
      <c r="E571" s="49"/>
      <c r="F571" s="37"/>
    </row>
    <row r="572" spans="1:6" x14ac:dyDescent="0.25">
      <c r="A572" s="62"/>
      <c r="B572" s="3"/>
      <c r="C572" s="8"/>
      <c r="D572" s="8"/>
      <c r="E572" s="49"/>
      <c r="F572" s="37"/>
    </row>
    <row r="573" spans="1:6" x14ac:dyDescent="0.25">
      <c r="A573" s="62"/>
      <c r="B573" s="3"/>
      <c r="C573" s="8"/>
      <c r="D573" s="8"/>
      <c r="E573" s="49"/>
      <c r="F573" s="37"/>
    </row>
    <row r="574" spans="1:6" x14ac:dyDescent="0.25">
      <c r="A574" s="62"/>
      <c r="B574" s="3"/>
      <c r="C574" s="8"/>
      <c r="D574" s="8"/>
      <c r="E574" s="49"/>
      <c r="F574" s="37"/>
    </row>
    <row r="575" spans="1:6" x14ac:dyDescent="0.25">
      <c r="A575" s="62"/>
      <c r="B575" s="3"/>
      <c r="C575" s="8"/>
      <c r="D575" s="8"/>
      <c r="E575" s="49"/>
      <c r="F575" s="37"/>
    </row>
    <row r="576" spans="1:6" x14ac:dyDescent="0.25">
      <c r="A576" s="62"/>
      <c r="B576" s="3"/>
      <c r="C576" s="8"/>
      <c r="D576" s="8"/>
      <c r="E576" s="49"/>
      <c r="F576" s="37"/>
    </row>
    <row r="577" spans="1:6" x14ac:dyDescent="0.25">
      <c r="A577" s="62"/>
      <c r="B577" s="3"/>
      <c r="C577" s="8"/>
      <c r="D577" s="8"/>
      <c r="E577" s="49"/>
      <c r="F577" s="37"/>
    </row>
    <row r="578" spans="1:6" x14ac:dyDescent="0.25">
      <c r="A578" s="62"/>
      <c r="B578" s="3"/>
      <c r="C578" s="8"/>
      <c r="D578" s="8"/>
      <c r="E578" s="49"/>
      <c r="F578" s="37"/>
    </row>
    <row r="579" spans="1:6" x14ac:dyDescent="0.25">
      <c r="A579" s="62"/>
      <c r="B579" s="3"/>
      <c r="C579" s="8"/>
      <c r="D579" s="8"/>
      <c r="E579" s="49"/>
      <c r="F579" s="37"/>
    </row>
    <row r="580" spans="1:6" x14ac:dyDescent="0.25">
      <c r="A580" s="62"/>
      <c r="B580" s="3"/>
      <c r="C580" s="8"/>
      <c r="D580" s="8"/>
      <c r="E580" s="49"/>
      <c r="F580" s="37"/>
    </row>
    <row r="581" spans="1:6" x14ac:dyDescent="0.25">
      <c r="A581" s="62"/>
      <c r="B581" s="3"/>
      <c r="C581" s="8"/>
      <c r="D581" s="8"/>
      <c r="E581" s="49"/>
      <c r="F581" s="37"/>
    </row>
    <row r="582" spans="1:6" x14ac:dyDescent="0.25">
      <c r="A582" s="62"/>
      <c r="B582" s="3"/>
      <c r="C582" s="8"/>
      <c r="D582" s="8"/>
      <c r="E582" s="49"/>
      <c r="F582" s="37"/>
    </row>
    <row r="583" spans="1:6" x14ac:dyDescent="0.25">
      <c r="A583" s="62"/>
      <c r="B583" s="3"/>
      <c r="C583" s="8"/>
      <c r="D583" s="8"/>
      <c r="E583" s="49"/>
      <c r="F583" s="37"/>
    </row>
    <row r="584" spans="1:6" x14ac:dyDescent="0.25">
      <c r="A584" s="62"/>
      <c r="B584" s="3"/>
      <c r="C584" s="8"/>
      <c r="D584" s="8"/>
      <c r="E584" s="49"/>
      <c r="F584" s="37"/>
    </row>
    <row r="585" spans="1:6" x14ac:dyDescent="0.25">
      <c r="A585" s="62"/>
      <c r="B585" s="3"/>
      <c r="C585" s="8"/>
      <c r="D585" s="8"/>
      <c r="E585" s="49"/>
      <c r="F585" s="37"/>
    </row>
    <row r="586" spans="1:6" x14ac:dyDescent="0.25">
      <c r="A586" s="62"/>
      <c r="B586" s="3"/>
      <c r="C586" s="8"/>
      <c r="D586" s="8"/>
      <c r="E586" s="49"/>
      <c r="F586" s="37"/>
    </row>
    <row r="587" spans="1:6" x14ac:dyDescent="0.25">
      <c r="A587" s="62"/>
      <c r="B587" s="3"/>
      <c r="C587" s="8"/>
      <c r="D587" s="8"/>
      <c r="E587" s="49"/>
      <c r="F587" s="37"/>
    </row>
    <row r="588" spans="1:6" x14ac:dyDescent="0.25">
      <c r="A588" s="62"/>
      <c r="B588" s="3"/>
      <c r="C588" s="8"/>
      <c r="D588" s="8"/>
      <c r="E588" s="49"/>
      <c r="F588" s="37"/>
    </row>
    <row r="589" spans="1:6" x14ac:dyDescent="0.25">
      <c r="A589" s="62"/>
      <c r="B589" s="3"/>
      <c r="C589" s="8"/>
      <c r="D589" s="8"/>
      <c r="E589" s="49"/>
      <c r="F589" s="37"/>
    </row>
    <row r="590" spans="1:6" x14ac:dyDescent="0.25">
      <c r="A590" s="62"/>
      <c r="B590" s="3"/>
      <c r="C590" s="8"/>
      <c r="D590" s="8"/>
      <c r="E590" s="49"/>
      <c r="F590" s="37"/>
    </row>
    <row r="591" spans="1:6" x14ac:dyDescent="0.25">
      <c r="A591" s="62"/>
      <c r="B591" s="3"/>
      <c r="C591" s="8"/>
      <c r="D591" s="8"/>
      <c r="E591" s="49"/>
      <c r="F591" s="37"/>
    </row>
    <row r="592" spans="1:6" x14ac:dyDescent="0.25">
      <c r="A592" s="62"/>
      <c r="B592" s="3"/>
      <c r="C592" s="8"/>
      <c r="D592" s="8"/>
      <c r="E592" s="49"/>
      <c r="F592" s="37"/>
    </row>
    <row r="593" spans="1:6" x14ac:dyDescent="0.25">
      <c r="A593" s="62"/>
      <c r="B593" s="3"/>
      <c r="C593" s="8"/>
      <c r="D593" s="8"/>
      <c r="E593" s="49"/>
      <c r="F593" s="37"/>
    </row>
    <row r="594" spans="1:6" x14ac:dyDescent="0.25">
      <c r="A594" s="62"/>
      <c r="B594" s="3"/>
      <c r="C594" s="8"/>
      <c r="D594" s="8"/>
      <c r="E594" s="49"/>
      <c r="F594" s="37"/>
    </row>
    <row r="595" spans="1:6" x14ac:dyDescent="0.25">
      <c r="A595" s="62"/>
      <c r="B595" s="3"/>
      <c r="C595" s="8"/>
      <c r="D595" s="8"/>
      <c r="E595" s="49"/>
      <c r="F595" s="37"/>
    </row>
    <row r="596" spans="1:6" x14ac:dyDescent="0.25">
      <c r="A596" s="62"/>
      <c r="B596" s="3"/>
      <c r="C596" s="8"/>
      <c r="D596" s="8"/>
      <c r="E596" s="49"/>
      <c r="F596" s="37"/>
    </row>
    <row r="597" spans="1:6" x14ac:dyDescent="0.25">
      <c r="A597" s="62"/>
      <c r="B597" s="3"/>
      <c r="C597" s="8"/>
      <c r="D597" s="8"/>
      <c r="E597" s="49"/>
      <c r="F597" s="37"/>
    </row>
    <row r="598" spans="1:6" x14ac:dyDescent="0.25">
      <c r="A598" s="62"/>
      <c r="B598" s="3"/>
      <c r="C598" s="8"/>
      <c r="D598" s="8"/>
      <c r="E598" s="49"/>
      <c r="F598" s="37"/>
    </row>
    <row r="599" spans="1:6" x14ac:dyDescent="0.25">
      <c r="A599" s="62"/>
      <c r="B599" s="3"/>
      <c r="C599" s="8"/>
      <c r="D599" s="8"/>
      <c r="E599" s="49"/>
      <c r="F599" s="37"/>
    </row>
    <row r="600" spans="1:6" x14ac:dyDescent="0.25">
      <c r="A600" s="62"/>
      <c r="B600" s="3"/>
      <c r="C600" s="8"/>
      <c r="D600" s="8"/>
      <c r="E600" s="49"/>
      <c r="F600" s="37"/>
    </row>
    <row r="601" spans="1:6" x14ac:dyDescent="0.25">
      <c r="A601" s="62"/>
      <c r="B601" s="3"/>
      <c r="C601" s="8"/>
      <c r="D601" s="8"/>
      <c r="E601" s="49"/>
      <c r="F601" s="37"/>
    </row>
    <row r="602" spans="1:6" x14ac:dyDescent="0.25">
      <c r="A602" s="62"/>
      <c r="B602" s="3"/>
      <c r="C602" s="8"/>
      <c r="D602" s="8"/>
      <c r="E602" s="49"/>
      <c r="F602" s="37"/>
    </row>
    <row r="603" spans="1:6" x14ac:dyDescent="0.25">
      <c r="A603" s="62"/>
      <c r="B603" s="3"/>
      <c r="C603" s="8"/>
      <c r="D603" s="8"/>
      <c r="E603" s="49"/>
      <c r="F603" s="37"/>
    </row>
    <row r="604" spans="1:6" x14ac:dyDescent="0.25">
      <c r="A604" s="62"/>
      <c r="B604" s="3"/>
      <c r="C604" s="8"/>
      <c r="D604" s="8"/>
      <c r="E604" s="49"/>
      <c r="F604" s="37"/>
    </row>
    <row r="605" spans="1:6" x14ac:dyDescent="0.25">
      <c r="A605" s="62"/>
      <c r="B605" s="3"/>
      <c r="C605" s="8"/>
      <c r="D605" s="8"/>
      <c r="E605" s="49"/>
      <c r="F605" s="37"/>
    </row>
    <row r="606" spans="1:6" x14ac:dyDescent="0.25">
      <c r="A606" s="62"/>
      <c r="B606" s="3"/>
      <c r="C606" s="8"/>
      <c r="D606" s="8"/>
      <c r="E606" s="49"/>
      <c r="F606" s="37"/>
    </row>
    <row r="607" spans="1:6" x14ac:dyDescent="0.25">
      <c r="A607" s="62"/>
      <c r="B607" s="3"/>
      <c r="C607" s="8"/>
      <c r="D607" s="8"/>
      <c r="E607" s="49"/>
      <c r="F607" s="37"/>
    </row>
    <row r="608" spans="1:6" x14ac:dyDescent="0.25">
      <c r="A608" s="62"/>
      <c r="B608" s="3"/>
      <c r="C608" s="8"/>
      <c r="D608" s="8"/>
      <c r="E608" s="49"/>
      <c r="F608" s="37"/>
    </row>
    <row r="609" spans="1:6" x14ac:dyDescent="0.25">
      <c r="A609" s="62"/>
      <c r="B609" s="3"/>
      <c r="C609" s="8"/>
      <c r="D609" s="8"/>
      <c r="E609" s="49"/>
      <c r="F609" s="37"/>
    </row>
    <row r="610" spans="1:6" x14ac:dyDescent="0.25">
      <c r="A610" s="62"/>
      <c r="B610" s="3"/>
      <c r="C610" s="8"/>
      <c r="D610" s="8"/>
      <c r="E610" s="49"/>
      <c r="F610" s="37"/>
    </row>
    <row r="611" spans="1:6" x14ac:dyDescent="0.25">
      <c r="A611" s="62"/>
      <c r="B611" s="3"/>
      <c r="C611" s="8"/>
      <c r="D611" s="8"/>
      <c r="E611" s="49"/>
      <c r="F611" s="37"/>
    </row>
    <row r="612" spans="1:6" x14ac:dyDescent="0.25">
      <c r="A612" s="62"/>
      <c r="B612" s="3"/>
      <c r="C612" s="8"/>
      <c r="D612" s="8"/>
      <c r="E612" s="49"/>
      <c r="F612" s="37"/>
    </row>
    <row r="613" spans="1:6" x14ac:dyDescent="0.25">
      <c r="A613" s="62"/>
      <c r="B613" s="3"/>
      <c r="C613" s="8"/>
      <c r="D613" s="8"/>
      <c r="E613" s="49"/>
      <c r="F613" s="37"/>
    </row>
    <row r="614" spans="1:6" x14ac:dyDescent="0.25">
      <c r="A614" s="62"/>
      <c r="B614" s="3"/>
      <c r="C614" s="8"/>
      <c r="D614" s="8"/>
      <c r="E614" s="49"/>
      <c r="F614" s="37"/>
    </row>
    <row r="615" spans="1:6" x14ac:dyDescent="0.25">
      <c r="A615" s="62"/>
      <c r="B615" s="3"/>
      <c r="C615" s="8"/>
      <c r="D615" s="8"/>
      <c r="E615" s="49"/>
      <c r="F615" s="37"/>
    </row>
    <row r="616" spans="1:6" x14ac:dyDescent="0.25">
      <c r="A616" s="62"/>
      <c r="B616" s="3"/>
      <c r="C616" s="8"/>
      <c r="D616" s="8"/>
      <c r="E616" s="49"/>
      <c r="F616" s="37"/>
    </row>
    <row r="617" spans="1:6" x14ac:dyDescent="0.25">
      <c r="A617" s="62"/>
      <c r="B617" s="3"/>
      <c r="C617" s="8"/>
      <c r="D617" s="8"/>
      <c r="E617" s="49"/>
      <c r="F617" s="37"/>
    </row>
    <row r="618" spans="1:6" x14ac:dyDescent="0.25">
      <c r="A618" s="62"/>
      <c r="B618" s="3"/>
      <c r="C618" s="8"/>
      <c r="D618" s="8"/>
      <c r="E618" s="49"/>
      <c r="F618" s="37"/>
    </row>
    <row r="619" spans="1:6" x14ac:dyDescent="0.25">
      <c r="A619" s="62"/>
      <c r="B619" s="3"/>
      <c r="C619" s="8"/>
      <c r="D619" s="8"/>
      <c r="E619" s="49"/>
      <c r="F619" s="37"/>
    </row>
    <row r="620" spans="1:6" x14ac:dyDescent="0.25">
      <c r="A620" s="62"/>
      <c r="B620" s="3"/>
      <c r="C620" s="8"/>
      <c r="D620" s="8"/>
      <c r="E620" s="49"/>
      <c r="F620" s="37"/>
    </row>
    <row r="621" spans="1:6" x14ac:dyDescent="0.25">
      <c r="A621" s="62"/>
      <c r="B621" s="3"/>
      <c r="C621" s="8"/>
      <c r="D621" s="8"/>
      <c r="E621" s="49"/>
      <c r="F621" s="37"/>
    </row>
    <row r="622" spans="1:6" x14ac:dyDescent="0.25">
      <c r="A622" s="62"/>
      <c r="B622" s="3"/>
      <c r="C622" s="8"/>
      <c r="D622" s="8"/>
      <c r="E622" s="49"/>
      <c r="F622" s="37"/>
    </row>
    <row r="623" spans="1:6" x14ac:dyDescent="0.25">
      <c r="A623" s="62"/>
      <c r="B623" s="3"/>
      <c r="C623" s="8"/>
      <c r="D623" s="8"/>
      <c r="E623" s="49"/>
      <c r="F623" s="37"/>
    </row>
    <row r="624" spans="1:6" x14ac:dyDescent="0.25">
      <c r="A624" s="62"/>
      <c r="B624" s="3"/>
      <c r="C624" s="8"/>
      <c r="D624" s="8"/>
      <c r="E624" s="49"/>
      <c r="F624" s="37"/>
    </row>
    <row r="625" spans="1:6" x14ac:dyDescent="0.25">
      <c r="A625" s="62"/>
      <c r="B625" s="3"/>
      <c r="C625" s="8"/>
      <c r="D625" s="8"/>
      <c r="E625" s="49"/>
      <c r="F625" s="37"/>
    </row>
    <row r="626" spans="1:6" x14ac:dyDescent="0.25">
      <c r="A626" s="62"/>
      <c r="B626" s="3"/>
      <c r="C626" s="8"/>
      <c r="D626" s="8"/>
      <c r="E626" s="49"/>
      <c r="F626" s="37"/>
    </row>
    <row r="627" spans="1:6" x14ac:dyDescent="0.25">
      <c r="A627" s="62"/>
      <c r="B627" s="3"/>
      <c r="C627" s="8"/>
      <c r="D627" s="8"/>
      <c r="E627" s="49"/>
      <c r="F627" s="37"/>
    </row>
    <row r="628" spans="1:6" x14ac:dyDescent="0.25">
      <c r="A628" s="62"/>
      <c r="B628" s="3"/>
      <c r="C628" s="8"/>
      <c r="D628" s="8"/>
      <c r="E628" s="49"/>
      <c r="F628" s="37"/>
    </row>
    <row r="629" spans="1:6" x14ac:dyDescent="0.25">
      <c r="A629" s="62"/>
      <c r="B629" s="3"/>
      <c r="C629" s="8"/>
      <c r="D629" s="8"/>
      <c r="E629" s="49"/>
      <c r="F629" s="37"/>
    </row>
    <row r="630" spans="1:6" x14ac:dyDescent="0.25">
      <c r="A630" s="62"/>
      <c r="B630" s="3"/>
      <c r="C630" s="8"/>
      <c r="D630" s="8"/>
      <c r="E630" s="49"/>
      <c r="F630" s="37"/>
    </row>
    <row r="631" spans="1:6" x14ac:dyDescent="0.25">
      <c r="A631" s="62"/>
      <c r="B631" s="3"/>
      <c r="C631" s="8"/>
      <c r="D631" s="8"/>
      <c r="E631" s="49"/>
      <c r="F631" s="37"/>
    </row>
    <row r="632" spans="1:6" x14ac:dyDescent="0.25">
      <c r="A632" s="62"/>
      <c r="B632" s="3"/>
      <c r="C632" s="8"/>
      <c r="D632" s="8"/>
      <c r="E632" s="49"/>
      <c r="F632" s="37"/>
    </row>
    <row r="633" spans="1:6" x14ac:dyDescent="0.25">
      <c r="A633" s="62"/>
      <c r="B633" s="3"/>
      <c r="C633" s="8"/>
      <c r="D633" s="8"/>
      <c r="E633" s="49"/>
      <c r="F633" s="37"/>
    </row>
    <row r="634" spans="1:6" x14ac:dyDescent="0.25">
      <c r="A634" s="62"/>
      <c r="B634" s="3"/>
      <c r="C634" s="8"/>
      <c r="D634" s="8"/>
      <c r="E634" s="49"/>
      <c r="F634" s="37"/>
    </row>
    <row r="635" spans="1:6" x14ac:dyDescent="0.25">
      <c r="A635" s="62"/>
      <c r="B635" s="3"/>
      <c r="C635" s="8"/>
      <c r="D635" s="8"/>
      <c r="E635" s="49"/>
      <c r="F635" s="37"/>
    </row>
    <row r="636" spans="1:6" x14ac:dyDescent="0.25">
      <c r="A636" s="62"/>
      <c r="B636" s="3"/>
      <c r="C636" s="8"/>
      <c r="D636" s="8"/>
      <c r="E636" s="49"/>
      <c r="F636" s="37"/>
    </row>
    <row r="637" spans="1:6" x14ac:dyDescent="0.25">
      <c r="A637" s="62"/>
      <c r="B637" s="3"/>
      <c r="C637" s="8"/>
      <c r="D637" s="8"/>
      <c r="E637" s="49"/>
      <c r="F637" s="37"/>
    </row>
    <row r="638" spans="1:6" x14ac:dyDescent="0.25">
      <c r="A638" s="62"/>
      <c r="B638" s="3"/>
      <c r="C638" s="8"/>
      <c r="D638" s="8"/>
      <c r="E638" s="49"/>
      <c r="F638" s="37"/>
    </row>
    <row r="639" spans="1:6" x14ac:dyDescent="0.25">
      <c r="A639" s="62"/>
      <c r="B639" s="3"/>
      <c r="C639" s="8"/>
      <c r="D639" s="8"/>
      <c r="E639" s="49"/>
      <c r="F639" s="37"/>
    </row>
    <row r="640" spans="1:6" x14ac:dyDescent="0.25">
      <c r="A640" s="62"/>
      <c r="B640" s="3"/>
      <c r="C640" s="8"/>
      <c r="D640" s="8"/>
      <c r="E640" s="49"/>
      <c r="F640" s="37"/>
    </row>
    <row r="641" spans="1:6" x14ac:dyDescent="0.25">
      <c r="A641" s="62"/>
      <c r="B641" s="3"/>
      <c r="C641" s="8"/>
      <c r="D641" s="8"/>
      <c r="E641" s="49"/>
      <c r="F641" s="37"/>
    </row>
    <row r="642" spans="1:6" x14ac:dyDescent="0.25">
      <c r="A642" s="62"/>
      <c r="B642" s="3"/>
      <c r="C642" s="8"/>
      <c r="D642" s="8"/>
      <c r="E642" s="49"/>
      <c r="F642" s="37"/>
    </row>
    <row r="643" spans="1:6" x14ac:dyDescent="0.25">
      <c r="A643" s="62"/>
      <c r="B643" s="3"/>
      <c r="C643" s="8"/>
      <c r="D643" s="8"/>
      <c r="E643" s="49"/>
      <c r="F643" s="37"/>
    </row>
    <row r="644" spans="1:6" x14ac:dyDescent="0.25">
      <c r="A644" s="62"/>
      <c r="B644" s="3"/>
      <c r="C644" s="8"/>
      <c r="D644" s="8"/>
      <c r="E644" s="49"/>
      <c r="F644" s="37"/>
    </row>
    <row r="645" spans="1:6" x14ac:dyDescent="0.25">
      <c r="A645" s="62"/>
      <c r="B645" s="3"/>
      <c r="C645" s="8"/>
      <c r="D645" s="8"/>
      <c r="E645" s="49"/>
      <c r="F645" s="37"/>
    </row>
    <row r="646" spans="1:6" x14ac:dyDescent="0.25">
      <c r="A646" s="62"/>
      <c r="B646" s="3"/>
      <c r="C646" s="8"/>
      <c r="D646" s="8"/>
      <c r="E646" s="49"/>
      <c r="F646" s="37"/>
    </row>
    <row r="647" spans="1:6" x14ac:dyDescent="0.25">
      <c r="A647" s="62"/>
      <c r="B647" s="3"/>
      <c r="C647" s="8"/>
      <c r="D647" s="8"/>
      <c r="E647" s="49"/>
      <c r="F647" s="37"/>
    </row>
    <row r="648" spans="1:6" x14ac:dyDescent="0.25">
      <c r="A648" s="62"/>
      <c r="B648" s="3"/>
      <c r="C648" s="8"/>
      <c r="D648" s="8"/>
      <c r="E648" s="49"/>
      <c r="F648" s="37"/>
    </row>
    <row r="649" spans="1:6" x14ac:dyDescent="0.25">
      <c r="A649" s="62"/>
      <c r="B649" s="3"/>
      <c r="C649" s="8"/>
      <c r="D649" s="8"/>
      <c r="E649" s="49"/>
      <c r="F649" s="37"/>
    </row>
    <row r="650" spans="1:6" x14ac:dyDescent="0.25">
      <c r="A650" s="62"/>
      <c r="B650" s="3"/>
      <c r="C650" s="8"/>
      <c r="D650" s="8"/>
      <c r="E650" s="49"/>
      <c r="F650" s="37"/>
    </row>
    <row r="651" spans="1:6" x14ac:dyDescent="0.25">
      <c r="A651" s="62"/>
      <c r="B651" s="3"/>
      <c r="C651" s="8"/>
      <c r="D651" s="8"/>
      <c r="E651" s="49"/>
      <c r="F651" s="37"/>
    </row>
    <row r="652" spans="1:6" x14ac:dyDescent="0.25">
      <c r="A652" s="62"/>
      <c r="B652" s="3"/>
      <c r="C652" s="8"/>
      <c r="D652" s="8"/>
      <c r="E652" s="49"/>
      <c r="F652" s="37"/>
    </row>
    <row r="653" spans="1:6" x14ac:dyDescent="0.25">
      <c r="A653" s="62"/>
      <c r="B653" s="3"/>
      <c r="C653" s="8"/>
      <c r="D653" s="8"/>
      <c r="E653" s="49"/>
      <c r="F653" s="37"/>
    </row>
    <row r="654" spans="1:6" x14ac:dyDescent="0.25">
      <c r="A654" s="62"/>
      <c r="B654" s="3"/>
      <c r="C654" s="8"/>
      <c r="D654" s="8"/>
      <c r="E654" s="49"/>
      <c r="F654" s="37"/>
    </row>
    <row r="655" spans="1:6" x14ac:dyDescent="0.25">
      <c r="A655" s="62"/>
      <c r="B655" s="3"/>
      <c r="C655" s="8"/>
      <c r="D655" s="8"/>
      <c r="E655" s="49"/>
      <c r="F655" s="37"/>
    </row>
    <row r="656" spans="1:6" x14ac:dyDescent="0.25">
      <c r="A656" s="62"/>
      <c r="B656" s="3"/>
      <c r="C656" s="8"/>
      <c r="D656" s="8"/>
      <c r="E656" s="49"/>
      <c r="F656" s="37"/>
    </row>
    <row r="657" spans="1:6" x14ac:dyDescent="0.25">
      <c r="A657" s="62"/>
      <c r="B657" s="3"/>
      <c r="C657" s="8"/>
      <c r="D657" s="8"/>
      <c r="E657" s="49"/>
      <c r="F657" s="37"/>
    </row>
    <row r="658" spans="1:6" x14ac:dyDescent="0.25">
      <c r="A658" s="62"/>
      <c r="B658" s="3"/>
      <c r="C658" s="8"/>
      <c r="D658" s="8"/>
      <c r="E658" s="49"/>
      <c r="F658" s="37"/>
    </row>
    <row r="659" spans="1:6" x14ac:dyDescent="0.25">
      <c r="A659" s="62"/>
      <c r="B659" s="3"/>
      <c r="C659" s="8"/>
      <c r="D659" s="8"/>
      <c r="E659" s="49"/>
      <c r="F659" s="37"/>
    </row>
    <row r="660" spans="1:6" x14ac:dyDescent="0.25">
      <c r="A660" s="62"/>
      <c r="B660" s="3"/>
      <c r="C660" s="8"/>
      <c r="D660" s="8"/>
      <c r="E660" s="49"/>
      <c r="F660" s="37"/>
    </row>
    <row r="661" spans="1:6" x14ac:dyDescent="0.25">
      <c r="A661" s="62"/>
      <c r="B661" s="3"/>
      <c r="C661" s="8"/>
      <c r="D661" s="8"/>
      <c r="E661" s="49"/>
      <c r="F661" s="37"/>
    </row>
    <row r="662" spans="1:6" x14ac:dyDescent="0.25">
      <c r="A662" s="62"/>
      <c r="B662" s="3"/>
      <c r="C662" s="8"/>
      <c r="D662" s="8"/>
      <c r="E662" s="49"/>
      <c r="F662" s="37"/>
    </row>
    <row r="663" spans="1:6" x14ac:dyDescent="0.25">
      <c r="A663" s="62"/>
      <c r="B663" s="3"/>
      <c r="C663" s="8"/>
      <c r="D663" s="8"/>
      <c r="E663" s="49"/>
      <c r="F663" s="37"/>
    </row>
    <row r="664" spans="1:6" x14ac:dyDescent="0.25">
      <c r="A664" s="62"/>
      <c r="B664" s="3"/>
      <c r="C664" s="8"/>
      <c r="D664" s="8"/>
      <c r="E664" s="49"/>
      <c r="F664" s="37"/>
    </row>
    <row r="665" spans="1:6" x14ac:dyDescent="0.25">
      <c r="A665" s="62"/>
      <c r="B665" s="3"/>
      <c r="C665" s="8"/>
      <c r="D665" s="8"/>
      <c r="E665" s="49"/>
      <c r="F665" s="37"/>
    </row>
    <row r="666" spans="1:6" x14ac:dyDescent="0.25">
      <c r="A666" s="62"/>
      <c r="B666" s="3"/>
      <c r="C666" s="8"/>
      <c r="D666" s="8"/>
      <c r="E666" s="49"/>
      <c r="F666" s="37"/>
    </row>
    <row r="667" spans="1:6" x14ac:dyDescent="0.25">
      <c r="A667" s="62"/>
      <c r="B667" s="3"/>
      <c r="C667" s="8"/>
      <c r="D667" s="8"/>
      <c r="E667" s="49"/>
      <c r="F667" s="37"/>
    </row>
    <row r="668" spans="1:6" x14ac:dyDescent="0.25">
      <c r="A668" s="62"/>
      <c r="B668" s="3"/>
      <c r="C668" s="8"/>
      <c r="D668" s="8"/>
      <c r="E668" s="49"/>
      <c r="F668" s="37"/>
    </row>
    <row r="669" spans="1:6" x14ac:dyDescent="0.25">
      <c r="A669" s="62"/>
      <c r="B669" s="3"/>
      <c r="C669" s="8"/>
      <c r="D669" s="8"/>
      <c r="E669" s="49"/>
      <c r="F669" s="37"/>
    </row>
    <row r="670" spans="1:6" x14ac:dyDescent="0.25">
      <c r="A670" s="62"/>
      <c r="B670" s="3"/>
      <c r="C670" s="8"/>
      <c r="D670" s="8"/>
      <c r="E670" s="49"/>
      <c r="F670" s="37"/>
    </row>
    <row r="671" spans="1:6" x14ac:dyDescent="0.25">
      <c r="A671" s="62"/>
      <c r="B671" s="3"/>
      <c r="C671" s="8"/>
      <c r="D671" s="8"/>
      <c r="E671" s="49"/>
      <c r="F671" s="37"/>
    </row>
    <row r="672" spans="1:6" x14ac:dyDescent="0.25">
      <c r="A672" s="62"/>
      <c r="B672" s="3"/>
      <c r="C672" s="8"/>
      <c r="D672" s="8"/>
      <c r="E672" s="49"/>
      <c r="F672" s="37"/>
    </row>
    <row r="673" spans="1:6" x14ac:dyDescent="0.25">
      <c r="A673" s="62"/>
      <c r="B673" s="3"/>
      <c r="C673" s="8"/>
      <c r="D673" s="8"/>
      <c r="E673" s="49"/>
      <c r="F673" s="37"/>
    </row>
    <row r="674" spans="1:6" x14ac:dyDescent="0.25">
      <c r="A674" s="62"/>
      <c r="B674" s="3"/>
      <c r="C674" s="8"/>
      <c r="D674" s="8"/>
      <c r="E674" s="49"/>
      <c r="F674" s="37"/>
    </row>
    <row r="675" spans="1:6" x14ac:dyDescent="0.25">
      <c r="A675" s="62"/>
      <c r="B675" s="3"/>
      <c r="C675" s="8"/>
      <c r="D675" s="8"/>
      <c r="E675" s="49"/>
      <c r="F675" s="37"/>
    </row>
    <row r="676" spans="1:6" x14ac:dyDescent="0.25">
      <c r="A676" s="62"/>
      <c r="B676" s="3"/>
      <c r="C676" s="8"/>
      <c r="D676" s="8"/>
      <c r="E676" s="49"/>
      <c r="F676" s="37"/>
    </row>
    <row r="677" spans="1:6" x14ac:dyDescent="0.25">
      <c r="A677" s="62"/>
      <c r="B677" s="3"/>
      <c r="C677" s="8"/>
      <c r="D677" s="8"/>
      <c r="E677" s="49"/>
      <c r="F677" s="37"/>
    </row>
    <row r="678" spans="1:6" x14ac:dyDescent="0.25">
      <c r="A678" s="62"/>
      <c r="B678" s="3"/>
      <c r="C678" s="8"/>
      <c r="D678" s="8"/>
      <c r="E678" s="49"/>
      <c r="F678" s="37"/>
    </row>
    <row r="679" spans="1:6" x14ac:dyDescent="0.25">
      <c r="A679" s="62"/>
      <c r="B679" s="3"/>
      <c r="C679" s="8"/>
      <c r="D679" s="8"/>
      <c r="E679" s="49"/>
      <c r="F679" s="37"/>
    </row>
    <row r="680" spans="1:6" x14ac:dyDescent="0.25">
      <c r="A680" s="62"/>
      <c r="B680" s="3"/>
      <c r="C680" s="8"/>
      <c r="D680" s="8"/>
      <c r="E680" s="49"/>
      <c r="F680" s="37"/>
    </row>
    <row r="681" spans="1:6" x14ac:dyDescent="0.25">
      <c r="A681" s="62"/>
      <c r="B681" s="3"/>
      <c r="C681" s="8"/>
      <c r="D681" s="8"/>
      <c r="E681" s="49"/>
      <c r="F681" s="37"/>
    </row>
    <row r="682" spans="1:6" x14ac:dyDescent="0.25">
      <c r="A682" s="62"/>
      <c r="B682" s="3"/>
      <c r="C682" s="8"/>
      <c r="D682" s="8"/>
      <c r="E682" s="49"/>
      <c r="F682" s="37"/>
    </row>
    <row r="683" spans="1:6" x14ac:dyDescent="0.25">
      <c r="A683" s="62"/>
      <c r="B683" s="3"/>
      <c r="C683" s="8"/>
      <c r="D683" s="8"/>
      <c r="E683" s="49"/>
      <c r="F683" s="37"/>
    </row>
    <row r="684" spans="1:6" x14ac:dyDescent="0.25">
      <c r="A684" s="62"/>
      <c r="B684" s="3"/>
      <c r="C684" s="8"/>
      <c r="D684" s="8"/>
      <c r="E684" s="49"/>
      <c r="F684" s="37"/>
    </row>
    <row r="685" spans="1:6" x14ac:dyDescent="0.25">
      <c r="A685" s="62"/>
      <c r="B685" s="3"/>
      <c r="C685" s="8"/>
      <c r="D685" s="8"/>
      <c r="E685" s="49"/>
      <c r="F685" s="37"/>
    </row>
    <row r="686" spans="1:6" x14ac:dyDescent="0.25">
      <c r="A686" s="62"/>
      <c r="B686" s="3"/>
      <c r="C686" s="8"/>
      <c r="D686" s="8"/>
      <c r="E686" s="49"/>
      <c r="F686" s="37"/>
    </row>
    <row r="687" spans="1:6" x14ac:dyDescent="0.25">
      <c r="A687" s="62"/>
      <c r="B687" s="3"/>
      <c r="C687" s="8"/>
      <c r="D687" s="8"/>
      <c r="E687" s="49"/>
      <c r="F687" s="37"/>
    </row>
    <row r="688" spans="1:6" x14ac:dyDescent="0.25">
      <c r="A688" s="62"/>
      <c r="B688" s="3"/>
      <c r="C688" s="8"/>
      <c r="D688" s="8"/>
      <c r="E688" s="49"/>
      <c r="F688" s="37"/>
    </row>
    <row r="689" spans="1:6" x14ac:dyDescent="0.25">
      <c r="A689" s="62"/>
      <c r="B689" s="3"/>
      <c r="C689" s="8"/>
      <c r="D689" s="8"/>
      <c r="E689" s="49"/>
      <c r="F689" s="37"/>
    </row>
    <row r="690" spans="1:6" x14ac:dyDescent="0.25">
      <c r="A690" s="62"/>
      <c r="B690" s="3"/>
      <c r="C690" s="8"/>
      <c r="D690" s="8"/>
      <c r="E690" s="49"/>
      <c r="F690" s="37"/>
    </row>
  </sheetData>
  <autoFilter ref="A4:I4">
    <sortState ref="A5:I334">
      <sortCondition ref="A4"/>
    </sortState>
  </autoFilter>
  <phoneticPr fontId="16" type="noConversion"/>
  <pageMargins left="0.7" right="0.7" top="0.75" bottom="0.75" header="0.3" footer="0.3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Stock</vt:lpstr>
      <vt:lpstr>ENTREE</vt:lpstr>
      <vt:lpstr>identifiants entrees</vt:lpstr>
      <vt:lpstr>SORTIE</vt:lpstr>
      <vt:lpstr>identifiants sorties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Laëtitia Menez</dc:creator>
  <cp:lastModifiedBy>Logistique</cp:lastModifiedBy>
  <cp:lastPrinted>2014-03-20T15:42:57Z</cp:lastPrinted>
  <dcterms:created xsi:type="dcterms:W3CDTF">2012-07-09T11:39:41Z</dcterms:created>
  <dcterms:modified xsi:type="dcterms:W3CDTF">2014-05-06T11:39:27Z</dcterms:modified>
</cp:coreProperties>
</file>