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20115" windowHeight="7425"/>
  </bookViews>
  <sheets>
    <sheet name="Facture" sheetId="1" r:id="rId1"/>
    <sheet name="Produits" sheetId="2" r:id="rId2"/>
    <sheet name="Clients" sheetId="3" r:id="rId3"/>
    <sheet name="Sauvegarde" sheetId="4" r:id="rId4"/>
  </sheets>
  <externalReferences>
    <externalReference r:id="rId5"/>
  </externalReferences>
  <definedNames>
    <definedName name="ADRESSE">[1]Clients!$A$3:$G$35</definedName>
    <definedName name="clients">[1]Clients!$A$4:$A$35</definedName>
    <definedName name="codeproduits">[1]Produits!$A$4:$A$47</definedName>
    <definedName name="Produits">[1]Produits!$A$4:$H$47</definedName>
  </definedNames>
  <calcPr calcId="145621"/>
</workbook>
</file>

<file path=xl/calcChain.xml><?xml version="1.0" encoding="utf-8"?>
<calcChain xmlns="http://schemas.openxmlformats.org/spreadsheetml/2006/main">
  <c r="G27" i="1" l="1"/>
  <c r="H27" i="1" s="1"/>
  <c r="E27" i="1"/>
  <c r="F27" i="1" s="1"/>
  <c r="C27" i="1"/>
  <c r="G26" i="1"/>
  <c r="H26" i="1" s="1"/>
  <c r="E26" i="1"/>
  <c r="F26" i="1" s="1"/>
  <c r="C26" i="1"/>
  <c r="G25" i="1"/>
  <c r="G34" i="1" s="1"/>
  <c r="E25" i="1"/>
  <c r="F25" i="1" s="1"/>
  <c r="C25" i="1"/>
  <c r="B21" i="1"/>
  <c r="B20" i="1"/>
  <c r="B19" i="1"/>
  <c r="F11" i="1"/>
  <c r="F34" i="1" l="1"/>
  <c r="H25" i="1"/>
  <c r="H34" i="1" s="1"/>
  <c r="F38" i="1" l="1"/>
  <c r="F36" i="1"/>
  <c r="F37" i="1" s="1"/>
  <c r="F39" i="1" l="1"/>
  <c r="F41" i="1" s="1"/>
  <c r="F40" i="1"/>
</calcChain>
</file>

<file path=xl/sharedStrings.xml><?xml version="1.0" encoding="utf-8"?>
<sst xmlns="http://schemas.openxmlformats.org/spreadsheetml/2006/main" count="538" uniqueCount="342">
  <si>
    <t>FACTURE</t>
  </si>
  <si>
    <t>Date</t>
  </si>
  <si>
    <t>Facture n°</t>
  </si>
  <si>
    <t>Référence Client</t>
  </si>
  <si>
    <t>VEND-27</t>
  </si>
  <si>
    <t xml:space="preserve">Paiement Comptant </t>
  </si>
  <si>
    <t>OUI</t>
  </si>
  <si>
    <t>Facturer à :</t>
  </si>
  <si>
    <t>Référence</t>
  </si>
  <si>
    <t>Description</t>
  </si>
  <si>
    <t>Quantité</t>
  </si>
  <si>
    <t xml:space="preserve">Prix unitaire </t>
  </si>
  <si>
    <t xml:space="preserve">Montant </t>
  </si>
  <si>
    <t>Stock Disponible</t>
  </si>
  <si>
    <t>Stock Final</t>
  </si>
  <si>
    <t>BMX-SUBTIR20Bla</t>
  </si>
  <si>
    <t>VAE-MATSTELBla</t>
  </si>
  <si>
    <t>VAE-GIATWISGri</t>
  </si>
  <si>
    <t>Sous-total Hors taxes</t>
  </si>
  <si>
    <r>
      <t xml:space="preserve">Veuillez rédiger tous les chèques à l'ordres de : </t>
    </r>
    <r>
      <rPr>
        <b/>
        <sz val="11"/>
        <rFont val="Arial"/>
        <family val="2"/>
      </rPr>
      <t>Paradis des vélos.</t>
    </r>
  </si>
  <si>
    <t>REMISE</t>
  </si>
  <si>
    <t>Pour toute question concernant cette facture, veuillez nous contacter.</t>
  </si>
  <si>
    <t>NET COMMERCIAL</t>
  </si>
  <si>
    <t>ESCOMPTE DE REGLEMENT</t>
  </si>
  <si>
    <t>NET FINANCIER</t>
  </si>
  <si>
    <t>MERCI DE VOTRE CONFIANCE !</t>
  </si>
  <si>
    <t>T.V.A. (20%)</t>
  </si>
  <si>
    <t>TOTAL T.T.C.</t>
  </si>
  <si>
    <t>Table des articles</t>
  </si>
  <si>
    <t>CODE</t>
  </si>
  <si>
    <t>TYPE</t>
  </si>
  <si>
    <t>Marque</t>
  </si>
  <si>
    <t>Modèle</t>
  </si>
  <si>
    <t>Taille</t>
  </si>
  <si>
    <t>Couleur</t>
  </si>
  <si>
    <t>PU TTC</t>
  </si>
  <si>
    <t>Stock disponible</t>
  </si>
  <si>
    <t>BMX</t>
  </si>
  <si>
    <t>SE BIKES</t>
  </si>
  <si>
    <t>BRONCO</t>
  </si>
  <si>
    <t>Bleu</t>
  </si>
  <si>
    <t>Orange</t>
  </si>
  <si>
    <t>WE THE PEOPLE</t>
  </si>
  <si>
    <t>PRK1</t>
  </si>
  <si>
    <t>Blanc</t>
  </si>
  <si>
    <t>Noir</t>
  </si>
  <si>
    <t>SUBROSA</t>
  </si>
  <si>
    <t>TIRO</t>
  </si>
  <si>
    <t>VTC</t>
  </si>
  <si>
    <t>GIANT</t>
  </si>
  <si>
    <t>CYPRESS</t>
  </si>
  <si>
    <t>M</t>
  </si>
  <si>
    <t>L</t>
  </si>
  <si>
    <t>S</t>
  </si>
  <si>
    <t>CYPRESS Lady</t>
  </si>
  <si>
    <t>TREK</t>
  </si>
  <si>
    <t>7.1 FX</t>
  </si>
  <si>
    <t>Gris</t>
  </si>
  <si>
    <t>LAPIERRE</t>
  </si>
  <si>
    <t>SIT AND GO</t>
  </si>
  <si>
    <t>ORBEA</t>
  </si>
  <si>
    <t>MUNGIA</t>
  </si>
  <si>
    <t>Rouge</t>
  </si>
  <si>
    <t>VAE</t>
  </si>
  <si>
    <t>TWIST EXPRESS</t>
  </si>
  <si>
    <t>START AND GO</t>
  </si>
  <si>
    <t>MATRA</t>
  </si>
  <si>
    <t>STEP</t>
  </si>
  <si>
    <t>VTT</t>
  </si>
  <si>
    <t>TECNIC 100</t>
  </si>
  <si>
    <t>ORANGE</t>
  </si>
  <si>
    <t>TECNIC 101</t>
  </si>
  <si>
    <t>TECNIC 102</t>
  </si>
  <si>
    <t>BLANC</t>
  </si>
  <si>
    <t>GRIS</t>
  </si>
  <si>
    <t>SCOTT</t>
  </si>
  <si>
    <t>ASPECT 50</t>
  </si>
  <si>
    <t>NOIR</t>
  </si>
  <si>
    <t>ASPECT 51</t>
  </si>
  <si>
    <t>ASPECT 52</t>
  </si>
  <si>
    <t>TABLE DES CLIENTS</t>
  </si>
  <si>
    <t>code</t>
  </si>
  <si>
    <t>Titre</t>
  </si>
  <si>
    <t>Prénom</t>
  </si>
  <si>
    <t>Nom</t>
  </si>
  <si>
    <t>Adresse1</t>
  </si>
  <si>
    <t>Ville</t>
  </si>
  <si>
    <t>Code-postal</t>
  </si>
  <si>
    <t>TEL</t>
  </si>
  <si>
    <t>Mail</t>
  </si>
  <si>
    <t>DUPI-24</t>
  </si>
  <si>
    <t>Monsieur</t>
  </si>
  <si>
    <t>Serge</t>
  </si>
  <si>
    <t>DUPIRE</t>
  </si>
  <si>
    <t>2 rue Charles de Gaulle</t>
  </si>
  <si>
    <t>Tours</t>
  </si>
  <si>
    <t>03.28.32.10.28</t>
  </si>
  <si>
    <t>dupireserge@free.fr</t>
  </si>
  <si>
    <t>LAQU-25</t>
  </si>
  <si>
    <t>Yvan</t>
  </si>
  <si>
    <t>LAQUANAL</t>
  </si>
  <si>
    <t>18 rue paul Bert</t>
  </si>
  <si>
    <t>Joué-les-tours</t>
  </si>
  <si>
    <t>03.40.32.62.29</t>
  </si>
  <si>
    <t>laquanalyva@orange.fr</t>
  </si>
  <si>
    <t>GERV-26</t>
  </si>
  <si>
    <t>Claude</t>
  </si>
  <si>
    <t>GERVAIS</t>
  </si>
  <si>
    <t>La grande Côte</t>
  </si>
  <si>
    <t>Amboise</t>
  </si>
  <si>
    <t>03.22.32.62.30</t>
  </si>
  <si>
    <t>gervaisclaude@hotmail.fr</t>
  </si>
  <si>
    <t>Gérard</t>
  </si>
  <si>
    <t>VENDEBOUT</t>
  </si>
  <si>
    <t>Place de l'église</t>
  </si>
  <si>
    <t>Azay-sur-cher</t>
  </si>
  <si>
    <t>03.80.32.62.31</t>
  </si>
  <si>
    <t>vendeboutgérard@gmail.fr</t>
  </si>
  <si>
    <t>TAVE-28</t>
  </si>
  <si>
    <t>Mademoiselle</t>
  </si>
  <si>
    <t>Alice</t>
  </si>
  <si>
    <t>TAVERNE</t>
  </si>
  <si>
    <t>Le bourg</t>
  </si>
  <si>
    <t>Saint-martin-le-beau</t>
  </si>
  <si>
    <t>03.80.32.62.32</t>
  </si>
  <si>
    <t>tavernealice@free.fr</t>
  </si>
  <si>
    <t>CALV-29</t>
  </si>
  <si>
    <t>Madame</t>
  </si>
  <si>
    <t>Jeanne</t>
  </si>
  <si>
    <t>CALVET</t>
  </si>
  <si>
    <t>5 avenue de la libération</t>
  </si>
  <si>
    <t>Montlouis-sur-Loire</t>
  </si>
  <si>
    <t>03.80.32.62.33</t>
  </si>
  <si>
    <t>calvetjeanne@free.fr</t>
  </si>
  <si>
    <t>KOZI-30</t>
  </si>
  <si>
    <t>Nicolas</t>
  </si>
  <si>
    <t xml:space="preserve">KOZITSAR </t>
  </si>
  <si>
    <t>6, rue des armées</t>
  </si>
  <si>
    <t>Paris</t>
  </si>
  <si>
    <t>03.14.51.62.34</t>
  </si>
  <si>
    <t>nicolaskozitsar@free.fr</t>
  </si>
  <si>
    <t>LARO-31</t>
  </si>
  <si>
    <t>Ségoléne</t>
  </si>
  <si>
    <t>LAROY</t>
  </si>
  <si>
    <t>12, rue Jean Giono</t>
  </si>
  <si>
    <t>Nice</t>
  </si>
  <si>
    <t>06000</t>
  </si>
  <si>
    <t>03.99.22.42.35</t>
  </si>
  <si>
    <t>ségolénelaroy@free.fr</t>
  </si>
  <si>
    <t>VAIS-32</t>
  </si>
  <si>
    <t>José</t>
  </si>
  <si>
    <t>VAISBO</t>
  </si>
  <si>
    <t>15, rue de la ferme</t>
  </si>
  <si>
    <t>Bazemont</t>
  </si>
  <si>
    <t>03.80.32.62.36</t>
  </si>
  <si>
    <t>josévaisbo@free.fr</t>
  </si>
  <si>
    <t>LE N-33</t>
  </si>
  <si>
    <t>Jean Marie</t>
  </si>
  <si>
    <t>LE NEP</t>
  </si>
  <si>
    <t>4, avenue Foch</t>
  </si>
  <si>
    <t>03.44.32.45.37</t>
  </si>
  <si>
    <t>jeanmarielnep@free.fr</t>
  </si>
  <si>
    <t>ROUB-34</t>
  </si>
  <si>
    <t>François</t>
  </si>
  <si>
    <t>ROUBAY</t>
  </si>
  <si>
    <t>10, rue Compiegne</t>
  </si>
  <si>
    <t>Toulouse</t>
  </si>
  <si>
    <t>03.80.32.62.38</t>
  </si>
  <si>
    <t>françoisroubay@free.fr</t>
  </si>
  <si>
    <t>FERN-35</t>
  </si>
  <si>
    <t>Reynan</t>
  </si>
  <si>
    <t>FERNAND</t>
  </si>
  <si>
    <t>17 bis rue de la Paix</t>
  </si>
  <si>
    <t>03.80.32.62.39</t>
  </si>
  <si>
    <t>reynanfernand@free.fr</t>
  </si>
  <si>
    <t>TSIN-36</t>
  </si>
  <si>
    <t>Boris</t>
  </si>
  <si>
    <t>TSINYELT</t>
  </si>
  <si>
    <t>03 rue Henry Ford</t>
  </si>
  <si>
    <t>Marseille</t>
  </si>
  <si>
    <t>05.18.14.21.95</t>
  </si>
  <si>
    <t>boristsinyelt@orange.fr</t>
  </si>
  <si>
    <t>LEUR-37</t>
  </si>
  <si>
    <t>Garo</t>
  </si>
  <si>
    <t>LEURVO</t>
  </si>
  <si>
    <t>12, rue Lelouche</t>
  </si>
  <si>
    <t>Caen</t>
  </si>
  <si>
    <t>04.93.25.66.75</t>
  </si>
  <si>
    <t>garoleurvo@free.fr</t>
  </si>
  <si>
    <t>DECL-38</t>
  </si>
  <si>
    <t>DECLO</t>
  </si>
  <si>
    <t>04, avenue Alexandrie</t>
  </si>
  <si>
    <t>Nancy</t>
  </si>
  <si>
    <t>03.87.13.15.96</t>
  </si>
  <si>
    <t>françoisdeclo@free.fr</t>
  </si>
  <si>
    <t>GILL-39</t>
  </si>
  <si>
    <t>André</t>
  </si>
  <si>
    <t>GILLARD</t>
  </si>
  <si>
    <t>11, rue de Bethune</t>
  </si>
  <si>
    <t>Lille</t>
  </si>
  <si>
    <t>01.42.32.19.95</t>
  </si>
  <si>
    <t>andrégillard@free.fr</t>
  </si>
  <si>
    <t>QUER-40</t>
  </si>
  <si>
    <t>Tay</t>
  </si>
  <si>
    <t>QUEREL</t>
  </si>
  <si>
    <t>46 rue des clemenceau</t>
  </si>
  <si>
    <t>03.22.32.62.44</t>
  </si>
  <si>
    <t>tayquerel@free.fr</t>
  </si>
  <si>
    <t>GOSS-41</t>
  </si>
  <si>
    <t>Laure</t>
  </si>
  <si>
    <t>GOSSET</t>
  </si>
  <si>
    <t>70 rue reines de France</t>
  </si>
  <si>
    <t>Dijon</t>
  </si>
  <si>
    <t>03.80.32.62.45</t>
  </si>
  <si>
    <t>lauregosset@free.fr</t>
  </si>
  <si>
    <t>GOLD-42</t>
  </si>
  <si>
    <t>Léa</t>
  </si>
  <si>
    <t>GOLDMAN</t>
  </si>
  <si>
    <t>99 rue de la liberté</t>
  </si>
  <si>
    <t>Bergerac</t>
  </si>
  <si>
    <t>06.53.95.94.86</t>
  </si>
  <si>
    <t>léagoldman@hotmail.fr</t>
  </si>
  <si>
    <t>KECH-43</t>
  </si>
  <si>
    <t>Jean</t>
  </si>
  <si>
    <t>KECHID</t>
  </si>
  <si>
    <t>85 boulevard des artistes</t>
  </si>
  <si>
    <t>Nîmes</t>
  </si>
  <si>
    <t>04.66.54.87.02</t>
  </si>
  <si>
    <t>jeankechid@free.fr</t>
  </si>
  <si>
    <t>DEMO-44</t>
  </si>
  <si>
    <t>Sophie</t>
  </si>
  <si>
    <t>DEMONCEAUX</t>
  </si>
  <si>
    <t>9 rue des lys</t>
  </si>
  <si>
    <t>Montpellier</t>
  </si>
  <si>
    <t>01.47.52.31.47</t>
  </si>
  <si>
    <t>sophiedemonceaux@free.fr</t>
  </si>
  <si>
    <t>DUPO-45</t>
  </si>
  <si>
    <t>Justine</t>
  </si>
  <si>
    <t>DUPONT</t>
  </si>
  <si>
    <t>4 rue de paris</t>
  </si>
  <si>
    <t>Rennes</t>
  </si>
  <si>
    <t>02.99.23.95.62</t>
  </si>
  <si>
    <t>justinedupont@free.fr</t>
  </si>
  <si>
    <t>HERT-46</t>
  </si>
  <si>
    <t>Marc</t>
  </si>
  <si>
    <t>HERTZ</t>
  </si>
  <si>
    <t>6 rue du puits sauvage</t>
  </si>
  <si>
    <t>Nantes</t>
  </si>
  <si>
    <t>02.40.03.45.78</t>
  </si>
  <si>
    <t>marchertz@free.fr</t>
  </si>
  <si>
    <t>LEMO-47</t>
  </si>
  <si>
    <t>Jacques</t>
  </si>
  <si>
    <t>LEMONIER</t>
  </si>
  <si>
    <t>11 rue des postes</t>
  </si>
  <si>
    <t>Orléans</t>
  </si>
  <si>
    <t>02.38.22.35.84</t>
  </si>
  <si>
    <t>jacqueslemonier@hotmail.fr</t>
  </si>
  <si>
    <t>LEDE-48</t>
  </si>
  <si>
    <t>Yves</t>
  </si>
  <si>
    <t>LEDEZ</t>
  </si>
  <si>
    <t>4 rue masséna</t>
  </si>
  <si>
    <t>Reims</t>
  </si>
  <si>
    <t>03.26.84.75.96</t>
  </si>
  <si>
    <t>yvesledez@free.fr</t>
  </si>
  <si>
    <t>DAGO-49</t>
  </si>
  <si>
    <t>Isabelle</t>
  </si>
  <si>
    <t>DAGONET</t>
  </si>
  <si>
    <t>19 boulevard vauban</t>
  </si>
  <si>
    <t>03.20.25.78.95</t>
  </si>
  <si>
    <t>isabelledagonet@hotmail.fr</t>
  </si>
  <si>
    <t>DIGG-50</t>
  </si>
  <si>
    <t>Hélène</t>
  </si>
  <si>
    <t>DIGG</t>
  </si>
  <si>
    <t>14 rue des escargots</t>
  </si>
  <si>
    <t>Boulogne sur mer</t>
  </si>
  <si>
    <t>03.21.96.74.32</t>
  </si>
  <si>
    <t>hélènedigg@free.fr</t>
  </si>
  <si>
    <t>GUST-51</t>
  </si>
  <si>
    <t>Pierre</t>
  </si>
  <si>
    <t>GUSTIN</t>
  </si>
  <si>
    <t>29 rue du panier fleury</t>
  </si>
  <si>
    <t>Pau</t>
  </si>
  <si>
    <t>05.59.14.22.95</t>
  </si>
  <si>
    <t>pierregustin@fgmail.fr</t>
  </si>
  <si>
    <t>LEMO-52</t>
  </si>
  <si>
    <t>Henri</t>
  </si>
  <si>
    <t>LEMOINE</t>
  </si>
  <si>
    <t>53 rue solférino</t>
  </si>
  <si>
    <t>Cannes</t>
  </si>
  <si>
    <t>06400</t>
  </si>
  <si>
    <t>henrilemoine@free.fr</t>
  </si>
  <si>
    <t>LEBO-53</t>
  </si>
  <si>
    <t>Bruno</t>
  </si>
  <si>
    <t>LEBOURG</t>
  </si>
  <si>
    <t>32 rue jean sans peur</t>
  </si>
  <si>
    <t>Strasbourg</t>
  </si>
  <si>
    <t>03.88.14.15.96</t>
  </si>
  <si>
    <t>brunolebourg@free.fr</t>
  </si>
  <si>
    <t>DEBA-54</t>
  </si>
  <si>
    <t>Martine</t>
  </si>
  <si>
    <t>DEBANT</t>
  </si>
  <si>
    <t>70 rue des Saint-Pères</t>
  </si>
  <si>
    <t>01.42.32.14.95</t>
  </si>
  <si>
    <t>martinedebant@free.fr</t>
  </si>
  <si>
    <t>FLOR-55</t>
  </si>
  <si>
    <t>Fanny</t>
  </si>
  <si>
    <t>FLORY</t>
  </si>
  <si>
    <t>2 rue des étoiles fillantes</t>
  </si>
  <si>
    <t>Epinal</t>
  </si>
  <si>
    <t>03.29.44.15.63</t>
  </si>
  <si>
    <t>fannyflory@free.fr</t>
  </si>
  <si>
    <t>BMX-SE BRO20Ble</t>
  </si>
  <si>
    <t>BMX-SE BRO20Ora</t>
  </si>
  <si>
    <t>BMX-WE PRK20Bla</t>
  </si>
  <si>
    <t>BMX-WE PRK20Noi</t>
  </si>
  <si>
    <t>BMX-SUBTIR20Noi</t>
  </si>
  <si>
    <t>BMX-SUBTIR20Ble</t>
  </si>
  <si>
    <t>VTC-GIACYPMBle</t>
  </si>
  <si>
    <t>VTC-GIACYPLBle</t>
  </si>
  <si>
    <t>VTC-GIACYPSBle</t>
  </si>
  <si>
    <t>VTC-TRE7.117Gri</t>
  </si>
  <si>
    <t>VTC-TRE7.122Gri</t>
  </si>
  <si>
    <t>VTC-LAPSIT48Noi</t>
  </si>
  <si>
    <t>VTC-LAPSIT48Ble</t>
  </si>
  <si>
    <t>VTC-ORBMUN20Gri</t>
  </si>
  <si>
    <t>VTC-ORBMUN21Rou</t>
  </si>
  <si>
    <t>VAE-GIATWIMGri</t>
  </si>
  <si>
    <t>VAE-GIATWILGri</t>
  </si>
  <si>
    <t>VAE-LAPSTA48Bla</t>
  </si>
  <si>
    <t>VAE-LAPSTA49Noi</t>
  </si>
  <si>
    <t>VAE-MATSTEMBla</t>
  </si>
  <si>
    <t>VTT-LAPTEC36ORA</t>
  </si>
  <si>
    <t>VTT-LAPTEC46ORA</t>
  </si>
  <si>
    <t>VTT-LAPTEC56ORA</t>
  </si>
  <si>
    <t>VTT-TRE37013BLA</t>
  </si>
  <si>
    <t>VTT-TRE37013GRI</t>
  </si>
  <si>
    <t>VTT-TRE37016BLA</t>
  </si>
  <si>
    <t>VTT-TRE37018BLA</t>
  </si>
  <si>
    <t>VTT-TRE37018GRI</t>
  </si>
  <si>
    <t>VTT-SCOASPLNOI</t>
  </si>
  <si>
    <t>VTT-SCOASPMNOI</t>
  </si>
  <si>
    <t>VTT-SCOASPSNOI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</si>
</sst>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color indexed="9"/>
      <name val="Arial"/>
      <family val="2"/>
    </font>
    <font>
      <b/>
      <sz val="22"/>
      <color theme="9"/>
      <name val="Arial"/>
      <family val="2"/>
    </font>
    <font>
      <b/>
      <i/>
      <sz val="2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25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14"/>
      <name val="Arial"/>
      <family val="2"/>
    </font>
    <font>
      <sz val="12"/>
      <color rgb="FF000000"/>
      <name val="Bauhaus 93"/>
      <family val="5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/>
      <top/>
      <bottom/>
      <diagonal/>
    </border>
    <border>
      <left/>
      <right style="medium">
        <color theme="9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theme="9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theme="9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medium">
        <color theme="9"/>
      </right>
      <top/>
      <bottom style="thin">
        <color indexed="55"/>
      </bottom>
      <diagonal/>
    </border>
    <border>
      <left style="medium">
        <color theme="9"/>
      </left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 style="medium">
        <color theme="9"/>
      </right>
      <top/>
      <bottom/>
      <diagonal/>
    </border>
    <border>
      <left style="medium">
        <color theme="9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indexed="55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indexed="55"/>
      </left>
      <right style="medium">
        <color theme="9"/>
      </right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/>
      <diagonal/>
    </border>
    <border>
      <left/>
      <right style="medium">
        <color theme="9"/>
      </right>
      <top style="thin">
        <color theme="9" tint="-0.249977111117893"/>
      </top>
      <bottom/>
      <diagonal/>
    </border>
    <border>
      <left style="medium">
        <color theme="9"/>
      </left>
      <right/>
      <top/>
      <bottom style="medium">
        <color theme="9"/>
      </bottom>
      <diagonal/>
    </border>
    <border>
      <left/>
      <right/>
      <top/>
      <bottom style="medium">
        <color theme="9"/>
      </bottom>
      <diagonal/>
    </border>
    <border>
      <left/>
      <right style="medium">
        <color theme="9"/>
      </right>
      <top/>
      <bottom style="medium">
        <color theme="9"/>
      </bottom>
      <diagonal/>
    </border>
  </borders>
  <cellStyleXfs count="2">
    <xf numFmtId="0" fontId="0" fillId="0" borderId="0"/>
    <xf numFmtId="0" fontId="2" fillId="0" borderId="0"/>
  </cellStyleXfs>
  <cellXfs count="86">
    <xf numFmtId="0" fontId="0" fillId="0" borderId="0" xfId="0"/>
    <xf numFmtId="0" fontId="3" fillId="2" borderId="1" xfId="1" applyFont="1" applyFill="1" applyBorder="1" applyAlignment="1">
      <alignment vertical="center"/>
    </xf>
    <xf numFmtId="0" fontId="3" fillId="2" borderId="2" xfId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/>
    </xf>
    <xf numFmtId="0" fontId="4" fillId="2" borderId="2" xfId="1" applyFont="1" applyFill="1" applyBorder="1" applyAlignment="1"/>
    <xf numFmtId="0" fontId="5" fillId="0" borderId="4" xfId="1" applyFont="1" applyBorder="1"/>
    <xf numFmtId="0" fontId="2" fillId="0" borderId="0" xfId="1" applyBorder="1"/>
    <xf numFmtId="0" fontId="0" fillId="0" borderId="0" xfId="0" applyBorder="1"/>
    <xf numFmtId="0" fontId="2" fillId="0" borderId="5" xfId="1" applyBorder="1"/>
    <xf numFmtId="0" fontId="6" fillId="0" borderId="4" xfId="1" applyFont="1" applyBorder="1" applyAlignment="1">
      <alignment wrapText="1"/>
    </xf>
    <xf numFmtId="0" fontId="6" fillId="0" borderId="0" xfId="1" applyFont="1" applyBorder="1" applyAlignment="1">
      <alignment horizontal="right"/>
    </xf>
    <xf numFmtId="0" fontId="7" fillId="0" borderId="0" xfId="1" applyFont="1" applyBorder="1" applyAlignment="1">
      <alignment horizontal="center"/>
    </xf>
    <xf numFmtId="0" fontId="2" fillId="0" borderId="5" xfId="1" applyBorder="1" applyProtection="1">
      <protection hidden="1"/>
    </xf>
    <xf numFmtId="0" fontId="6" fillId="0" borderId="0" xfId="1" applyFont="1" applyBorder="1"/>
    <xf numFmtId="14" fontId="2" fillId="2" borderId="6" xfId="1" applyNumberFormat="1" applyFont="1" applyFill="1" applyBorder="1" applyAlignment="1" applyProtection="1">
      <alignment horizontal="center"/>
    </xf>
    <xf numFmtId="0" fontId="2" fillId="0" borderId="4" xfId="1" applyBorder="1"/>
    <xf numFmtId="0" fontId="2" fillId="2" borderId="7" xfId="1" applyNumberFormat="1" applyFont="1" applyFill="1" applyBorder="1" applyAlignment="1">
      <alignment horizontal="center"/>
    </xf>
    <xf numFmtId="0" fontId="8" fillId="0" borderId="4" xfId="1" applyFont="1" applyBorder="1" applyAlignment="1">
      <alignment wrapText="1"/>
    </xf>
    <xf numFmtId="10" fontId="2" fillId="2" borderId="6" xfId="1" applyNumberFormat="1" applyFont="1" applyFill="1" applyBorder="1" applyAlignment="1">
      <alignment horizontal="center"/>
    </xf>
    <xf numFmtId="0" fontId="2" fillId="0" borderId="0" xfId="1" applyBorder="1" applyProtection="1">
      <protection hidden="1"/>
    </xf>
    <xf numFmtId="164" fontId="2" fillId="2" borderId="6" xfId="1" applyNumberFormat="1" applyFont="1" applyFill="1" applyBorder="1" applyAlignment="1">
      <alignment horizontal="center"/>
    </xf>
    <xf numFmtId="0" fontId="9" fillId="3" borderId="4" xfId="1" applyFont="1" applyFill="1" applyBorder="1"/>
    <xf numFmtId="0" fontId="0" fillId="3" borderId="0" xfId="0" applyFill="1" applyBorder="1"/>
    <xf numFmtId="0" fontId="2" fillId="3" borderId="0" xfId="1" applyFill="1" applyBorder="1"/>
    <xf numFmtId="0" fontId="2" fillId="3" borderId="5" xfId="1" applyFill="1" applyBorder="1"/>
    <xf numFmtId="0" fontId="2" fillId="0" borderId="4" xfId="1" applyNumberFormat="1" applyFont="1" applyBorder="1"/>
    <xf numFmtId="0" fontId="2" fillId="0" borderId="4" xfId="1" applyFont="1" applyBorder="1"/>
    <xf numFmtId="0" fontId="2" fillId="0" borderId="4" xfId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5" xfId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0" fontId="7" fillId="3" borderId="0" xfId="1" applyFont="1" applyFill="1" applyBorder="1" applyAlignment="1">
      <alignment horizontal="center"/>
    </xf>
    <xf numFmtId="0" fontId="7" fillId="3" borderId="5" xfId="1" applyFont="1" applyFill="1" applyBorder="1" applyAlignment="1">
      <alignment horizontal="center"/>
    </xf>
    <xf numFmtId="14" fontId="2" fillId="4" borderId="8" xfId="1" applyNumberFormat="1" applyFill="1" applyBorder="1"/>
    <xf numFmtId="0" fontId="2" fillId="4" borderId="9" xfId="1" applyFill="1" applyBorder="1" applyAlignment="1" applyProtection="1">
      <alignment horizontal="center" wrapText="1"/>
    </xf>
    <xf numFmtId="0" fontId="2" fillId="4" borderId="10" xfId="1" applyNumberFormat="1" applyFill="1" applyBorder="1" applyAlignment="1">
      <alignment horizontal="center"/>
    </xf>
    <xf numFmtId="164" fontId="2" fillId="4" borderId="10" xfId="1" applyNumberFormat="1" applyFill="1" applyBorder="1" applyAlignment="1" applyProtection="1">
      <alignment horizontal="center"/>
    </xf>
    <xf numFmtId="0" fontId="2" fillId="4" borderId="11" xfId="1" applyNumberFormat="1" applyFill="1" applyBorder="1" applyAlignment="1">
      <alignment horizontal="center"/>
    </xf>
    <xf numFmtId="0" fontId="2" fillId="4" borderId="12" xfId="1" applyNumberFormat="1" applyFill="1" applyBorder="1" applyAlignment="1">
      <alignment horizontal="center"/>
    </xf>
    <xf numFmtId="0" fontId="2" fillId="0" borderId="10" xfId="1" applyNumberFormat="1" applyBorder="1" applyAlignment="1">
      <alignment horizontal="left"/>
    </xf>
    <xf numFmtId="0" fontId="2" fillId="2" borderId="9" xfId="1" applyFill="1" applyBorder="1" applyAlignment="1" applyProtection="1">
      <alignment horizontal="center" wrapText="1"/>
    </xf>
    <xf numFmtId="0" fontId="2" fillId="0" borderId="10" xfId="1" applyNumberFormat="1" applyBorder="1" applyAlignment="1">
      <alignment horizontal="center"/>
    </xf>
    <xf numFmtId="164" fontId="2" fillId="2" borderId="10" xfId="1" applyNumberFormat="1" applyFill="1" applyBorder="1" applyAlignment="1" applyProtection="1">
      <alignment horizontal="center"/>
    </xf>
    <xf numFmtId="0" fontId="2" fillId="2" borderId="11" xfId="1" applyNumberFormat="1" applyFill="1" applyBorder="1" applyAlignment="1">
      <alignment horizontal="center"/>
    </xf>
    <xf numFmtId="14" fontId="2" fillId="0" borderId="8" xfId="1" applyNumberFormat="1" applyBorder="1"/>
    <xf numFmtId="0" fontId="2" fillId="0" borderId="9" xfId="1" applyBorder="1" applyAlignment="1">
      <alignment wrapText="1"/>
    </xf>
    <xf numFmtId="0" fontId="2" fillId="0" borderId="13" xfId="1" applyNumberFormat="1" applyBorder="1" applyAlignment="1">
      <alignment horizontal="center"/>
    </xf>
    <xf numFmtId="2" fontId="2" fillId="2" borderId="10" xfId="1" applyNumberFormat="1" applyFill="1" applyBorder="1" applyAlignment="1">
      <alignment horizontal="center"/>
    </xf>
    <xf numFmtId="0" fontId="2" fillId="0" borderId="14" xfId="1" applyNumberFormat="1" applyBorder="1" applyAlignment="1">
      <alignment horizontal="center"/>
    </xf>
    <xf numFmtId="0" fontId="2" fillId="0" borderId="15" xfId="1" applyNumberFormat="1" applyBorder="1" applyAlignment="1">
      <alignment horizontal="center"/>
    </xf>
    <xf numFmtId="0" fontId="2" fillId="4" borderId="9" xfId="1" applyFill="1" applyBorder="1" applyAlignment="1">
      <alignment wrapText="1"/>
    </xf>
    <xf numFmtId="0" fontId="2" fillId="4" borderId="13" xfId="1" applyNumberFormat="1" applyFill="1" applyBorder="1" applyAlignment="1">
      <alignment horizontal="center"/>
    </xf>
    <xf numFmtId="0" fontId="2" fillId="4" borderId="13" xfId="1" applyNumberFormat="1" applyFill="1" applyBorder="1" applyAlignment="1">
      <alignment horizontal="right"/>
    </xf>
    <xf numFmtId="0" fontId="2" fillId="4" borderId="14" xfId="1" applyNumberFormat="1" applyFill="1" applyBorder="1" applyAlignment="1">
      <alignment horizontal="center"/>
    </xf>
    <xf numFmtId="0" fontId="2" fillId="4" borderId="15" xfId="1" applyNumberFormat="1" applyFill="1" applyBorder="1" applyAlignment="1">
      <alignment horizontal="center"/>
    </xf>
    <xf numFmtId="0" fontId="2" fillId="0" borderId="13" xfId="1" applyNumberFormat="1" applyBorder="1" applyAlignment="1">
      <alignment horizontal="right"/>
    </xf>
    <xf numFmtId="14" fontId="2" fillId="4" borderId="16" xfId="1" applyNumberFormat="1" applyFill="1" applyBorder="1"/>
    <xf numFmtId="0" fontId="2" fillId="4" borderId="17" xfId="1" applyFill="1" applyBorder="1" applyAlignment="1">
      <alignment wrapText="1"/>
    </xf>
    <xf numFmtId="0" fontId="2" fillId="4" borderId="18" xfId="1" applyNumberFormat="1" applyFill="1" applyBorder="1" applyAlignment="1">
      <alignment horizontal="center"/>
    </xf>
    <xf numFmtId="0" fontId="2" fillId="4" borderId="18" xfId="1" applyNumberFormat="1" applyFill="1" applyBorder="1" applyAlignment="1">
      <alignment horizontal="right"/>
    </xf>
    <xf numFmtId="0" fontId="2" fillId="4" borderId="19" xfId="1" applyNumberFormat="1" applyFill="1" applyBorder="1" applyAlignment="1">
      <alignment horizontal="center"/>
    </xf>
    <xf numFmtId="0" fontId="2" fillId="4" borderId="20" xfId="1" applyNumberFormat="1" applyFill="1" applyBorder="1" applyAlignment="1">
      <alignment horizontal="center"/>
    </xf>
    <xf numFmtId="14" fontId="2" fillId="0" borderId="21" xfId="1" applyNumberFormat="1" applyBorder="1"/>
    <xf numFmtId="0" fontId="2" fillId="0" borderId="22" xfId="1" applyBorder="1" applyAlignment="1">
      <alignment wrapText="1"/>
    </xf>
    <xf numFmtId="164" fontId="2" fillId="0" borderId="22" xfId="1" applyNumberFormat="1" applyBorder="1" applyAlignment="1" applyProtection="1">
      <alignment horizontal="center"/>
    </xf>
    <xf numFmtId="0" fontId="2" fillId="0" borderId="25" xfId="1" applyNumberFormat="1" applyFont="1" applyBorder="1" applyAlignment="1" applyProtection="1">
      <alignment horizontal="center"/>
    </xf>
    <xf numFmtId="0" fontId="2" fillId="0" borderId="26" xfId="1" applyNumberFormat="1" applyFont="1" applyBorder="1" applyAlignment="1" applyProtection="1">
      <alignment horizontal="center"/>
    </xf>
    <xf numFmtId="0" fontId="0" fillId="0" borderId="27" xfId="0" applyBorder="1"/>
    <xf numFmtId="0" fontId="2" fillId="0" borderId="28" xfId="1" applyBorder="1"/>
    <xf numFmtId="0" fontId="11" fillId="0" borderId="4" xfId="1" applyFont="1" applyBorder="1"/>
    <xf numFmtId="0" fontId="1" fillId="0" borderId="0" xfId="0" applyFont="1" applyBorder="1"/>
    <xf numFmtId="164" fontId="2" fillId="4" borderId="0" xfId="1" applyNumberFormat="1" applyFill="1" applyBorder="1" applyAlignment="1" applyProtection="1">
      <alignment horizontal="center"/>
    </xf>
    <xf numFmtId="0" fontId="11" fillId="0" borderId="0" xfId="1" applyFont="1" applyBorder="1"/>
    <xf numFmtId="164" fontId="2" fillId="0" borderId="0" xfId="1" applyNumberFormat="1" applyBorder="1" applyAlignment="1" applyProtection="1">
      <alignment horizontal="center"/>
    </xf>
    <xf numFmtId="0" fontId="13" fillId="0" borderId="0" xfId="1" applyFont="1" applyBorder="1" applyAlignment="1">
      <alignment horizontal="center"/>
    </xf>
    <xf numFmtId="0" fontId="9" fillId="0" borderId="4" xfId="1" applyFont="1" applyBorder="1"/>
    <xf numFmtId="0" fontId="2" fillId="0" borderId="29" xfId="1" applyBorder="1"/>
    <xf numFmtId="0" fontId="2" fillId="0" borderId="30" xfId="1" applyBorder="1"/>
    <xf numFmtId="0" fontId="0" fillId="0" borderId="30" xfId="0" applyBorder="1"/>
    <xf numFmtId="0" fontId="2" fillId="0" borderId="31" xfId="1" applyBorder="1"/>
    <xf numFmtId="0" fontId="10" fillId="0" borderId="17" xfId="1" applyNumberFormat="1" applyFont="1" applyBorder="1" applyAlignment="1">
      <alignment horizontal="left"/>
    </xf>
    <xf numFmtId="0" fontId="10" fillId="0" borderId="0" xfId="1" applyNumberFormat="1" applyFont="1" applyBorder="1" applyAlignment="1">
      <alignment horizontal="left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10" fillId="0" borderId="23" xfId="1" applyNumberFormat="1" applyFont="1" applyBorder="1" applyAlignment="1">
      <alignment horizontal="center"/>
    </xf>
    <xf numFmtId="0" fontId="10" fillId="0" borderId="24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154783</xdr:colOff>
      <xdr:row>1</xdr:row>
      <xdr:rowOff>107154</xdr:rowOff>
    </xdr:from>
    <xdr:to>
      <xdr:col>1</xdr:col>
      <xdr:colOff>1943101</xdr:colOff>
      <xdr:row>7</xdr:row>
      <xdr:rowOff>87645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6783" y="307179"/>
          <a:ext cx="1788318" cy="1523541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59532</xdr:colOff>
      <xdr:row>9</xdr:row>
      <xdr:rowOff>130969</xdr:rowOff>
    </xdr:from>
    <xdr:to>
      <xdr:col>1</xdr:col>
      <xdr:colOff>3048000</xdr:colOff>
      <xdr:row>16</xdr:row>
      <xdr:rowOff>83343</xdr:rowOff>
    </xdr:to>
    <xdr:sp macro="" textlink="">
      <xdr:nvSpPr>
        <xdr:cNvPr id="3" name="Rectangle 2"/>
        <xdr:cNvSpPr/>
      </xdr:nvSpPr>
      <xdr:spPr>
        <a:xfrm>
          <a:off x="992982" y="2607469"/>
          <a:ext cx="2988468" cy="1276349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PARADIS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DES VELOS</a:t>
          </a:r>
        </a:p>
        <a:p>
          <a:pPr algn="l"/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25, Boulevard Carnot</a:t>
          </a:r>
        </a:p>
        <a:p>
          <a:pPr algn="l"/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59000 Lille </a:t>
          </a:r>
        </a:p>
        <a:p>
          <a:pPr algn="l"/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téléphone: 03.20.20.20.71</a:t>
          </a:r>
        </a:p>
        <a:p>
          <a:pPr algn="l"/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Fax:  03.20.20.30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0</xdr:colOff>
      <xdr:row>34</xdr:row>
      <xdr:rowOff>166687</xdr:rowOff>
    </xdr:from>
    <xdr:to>
      <xdr:col>3</xdr:col>
      <xdr:colOff>11907</xdr:colOff>
      <xdr:row>41</xdr:row>
      <xdr:rowOff>142875</xdr:rowOff>
    </xdr:to>
    <xdr:cxnSp macro="">
      <xdr:nvCxnSpPr>
        <xdr:cNvPr id="4" name="Connecteur droit 3"/>
        <xdr:cNvCxnSpPr/>
      </xdr:nvCxnSpPr>
      <xdr:spPr>
        <a:xfrm>
          <a:off x="6257925" y="7729537"/>
          <a:ext cx="11907" cy="1576388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11</xdr:row>
          <xdr:rowOff>152400</xdr:rowOff>
        </xdr:from>
        <xdr:to>
          <xdr:col>10</xdr:col>
          <xdr:colOff>381000</xdr:colOff>
          <xdr:row>14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Bauhaus 93"/>
                </a:rPr>
                <a:t>Compteur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16</xdr:row>
          <xdr:rowOff>28575</xdr:rowOff>
        </xdr:from>
        <xdr:to>
          <xdr:col>10</xdr:col>
          <xdr:colOff>400050</xdr:colOff>
          <xdr:row>18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Bauhaus 93"/>
                </a:rPr>
                <a:t>Transfert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19</xdr:row>
          <xdr:rowOff>171450</xdr:rowOff>
        </xdr:from>
        <xdr:to>
          <xdr:col>10</xdr:col>
          <xdr:colOff>428625</xdr:colOff>
          <xdr:row>22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Bauhaus 93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23</xdr:row>
          <xdr:rowOff>142875</xdr:rowOff>
        </xdr:from>
        <xdr:to>
          <xdr:col>10</xdr:col>
          <xdr:colOff>400050</xdr:colOff>
          <xdr:row>24</xdr:row>
          <xdr:rowOff>447675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Bauhaus 93"/>
                </a:rPr>
                <a:t>Impression 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y%20info\merarbi_loubna_fp1_velo_et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acture"/>
      <sheetName val="Produits"/>
      <sheetName val="Clients"/>
      <sheetName val="Sauvegarde"/>
      <sheetName val="merarbi_loubna_fp1_velo_etu"/>
    </sheetNames>
    <definedNames>
      <definedName name="compteur"/>
      <definedName name="donnéetransfert"/>
      <definedName name="impression"/>
      <definedName name="remiseàzéro"/>
    </definedNames>
    <sheetDataSet>
      <sheetData sheetId="0" refreshError="1"/>
      <sheetData sheetId="1" refreshError="1"/>
      <sheetData sheetId="2">
        <row r="4">
          <cell r="A4" t="str">
            <v>BMX-SE BRO20Ble</v>
          </cell>
          <cell r="B4" t="str">
            <v>BMX</v>
          </cell>
          <cell r="C4" t="str">
            <v>SE BIKES</v>
          </cell>
          <cell r="D4" t="str">
            <v>BRONCO</v>
          </cell>
          <cell r="E4">
            <v>20</v>
          </cell>
          <cell r="F4" t="str">
            <v>Bleu</v>
          </cell>
          <cell r="G4">
            <v>179</v>
          </cell>
          <cell r="H4">
            <v>10</v>
          </cell>
        </row>
        <row r="5">
          <cell r="A5" t="str">
            <v>BMX-SE BRO20Ora</v>
          </cell>
          <cell r="B5" t="str">
            <v>BMX</v>
          </cell>
          <cell r="C5" t="str">
            <v>SE BIKES</v>
          </cell>
          <cell r="D5" t="str">
            <v>BRONCO</v>
          </cell>
          <cell r="E5">
            <v>20</v>
          </cell>
          <cell r="F5" t="str">
            <v>Orange</v>
          </cell>
          <cell r="G5">
            <v>179</v>
          </cell>
          <cell r="H5">
            <v>8</v>
          </cell>
        </row>
        <row r="6">
          <cell r="A6" t="str">
            <v>BMX-WE PRK20Bla</v>
          </cell>
          <cell r="B6" t="str">
            <v>BMX</v>
          </cell>
          <cell r="C6" t="str">
            <v>WE THE PEOPLE</v>
          </cell>
          <cell r="D6" t="str">
            <v>PRK1</v>
          </cell>
          <cell r="E6">
            <v>20</v>
          </cell>
          <cell r="F6" t="str">
            <v>Blanc</v>
          </cell>
          <cell r="G6">
            <v>381</v>
          </cell>
          <cell r="H6">
            <v>6</v>
          </cell>
        </row>
        <row r="7">
          <cell r="A7" t="str">
            <v>BMX-WE PRK20Noi</v>
          </cell>
          <cell r="B7" t="str">
            <v>BMX</v>
          </cell>
          <cell r="C7" t="str">
            <v>WE THE PEOPLE</v>
          </cell>
          <cell r="D7" t="str">
            <v>PRK1</v>
          </cell>
          <cell r="E7">
            <v>20</v>
          </cell>
          <cell r="F7" t="str">
            <v>Noir</v>
          </cell>
          <cell r="G7">
            <v>381</v>
          </cell>
          <cell r="H7">
            <v>7</v>
          </cell>
        </row>
        <row r="8">
          <cell r="A8" t="str">
            <v>BMX-SUBTIR20Noi</v>
          </cell>
          <cell r="B8" t="str">
            <v>BMX</v>
          </cell>
          <cell r="C8" t="str">
            <v>SUBROSA</v>
          </cell>
          <cell r="D8" t="str">
            <v>TIRO</v>
          </cell>
          <cell r="E8">
            <v>20</v>
          </cell>
          <cell r="F8" t="str">
            <v>Noir</v>
          </cell>
          <cell r="G8">
            <v>410</v>
          </cell>
          <cell r="H8">
            <v>12</v>
          </cell>
        </row>
        <row r="9">
          <cell r="A9" t="str">
            <v>BMX-SUBTIR20Ble</v>
          </cell>
          <cell r="B9" t="str">
            <v>BMX</v>
          </cell>
          <cell r="C9" t="str">
            <v>SUBROSA</v>
          </cell>
          <cell r="D9" t="str">
            <v>TIRO</v>
          </cell>
          <cell r="E9">
            <v>20</v>
          </cell>
          <cell r="F9" t="str">
            <v>Bleu</v>
          </cell>
          <cell r="G9">
            <v>410</v>
          </cell>
          <cell r="H9">
            <v>8</v>
          </cell>
        </row>
        <row r="10">
          <cell r="A10" t="str">
            <v>BMX-SUBTIR20Bla</v>
          </cell>
          <cell r="B10" t="str">
            <v>BMX</v>
          </cell>
          <cell r="C10" t="str">
            <v>SUBROSA</v>
          </cell>
          <cell r="D10" t="str">
            <v>TIRO</v>
          </cell>
          <cell r="E10">
            <v>20</v>
          </cell>
          <cell r="F10" t="str">
            <v>Blanc</v>
          </cell>
          <cell r="G10">
            <v>410</v>
          </cell>
          <cell r="H10">
            <v>8</v>
          </cell>
        </row>
        <row r="11">
          <cell r="A11" t="str">
            <v>VTC-GIACYPMBle</v>
          </cell>
          <cell r="B11" t="str">
            <v>VTC</v>
          </cell>
          <cell r="C11" t="str">
            <v>GIANT</v>
          </cell>
          <cell r="D11" t="str">
            <v>CYPRESS</v>
          </cell>
          <cell r="E11" t="str">
            <v>M</v>
          </cell>
          <cell r="F11" t="str">
            <v>Bleu</v>
          </cell>
          <cell r="G11">
            <v>263</v>
          </cell>
          <cell r="H11">
            <v>9</v>
          </cell>
        </row>
        <row r="12">
          <cell r="A12" t="str">
            <v>VTC-GIACYPLBle</v>
          </cell>
          <cell r="B12" t="str">
            <v>VTC</v>
          </cell>
          <cell r="C12" t="str">
            <v>GIANT</v>
          </cell>
          <cell r="D12" t="str">
            <v>CYPRESS</v>
          </cell>
          <cell r="E12" t="str">
            <v>L</v>
          </cell>
          <cell r="F12" t="str">
            <v>Bleu</v>
          </cell>
          <cell r="G12">
            <v>263</v>
          </cell>
          <cell r="H12">
            <v>42</v>
          </cell>
        </row>
        <row r="13">
          <cell r="A13" t="str">
            <v>VTC-GIACYPSBle</v>
          </cell>
          <cell r="B13" t="str">
            <v>VTC</v>
          </cell>
          <cell r="C13" t="str">
            <v>GIANT</v>
          </cell>
          <cell r="D13" t="str">
            <v>CYPRESS</v>
          </cell>
          <cell r="E13" t="str">
            <v>S</v>
          </cell>
          <cell r="F13" t="str">
            <v>Bleu</v>
          </cell>
          <cell r="G13">
            <v>263</v>
          </cell>
          <cell r="H13">
            <v>2</v>
          </cell>
        </row>
        <row r="14">
          <cell r="A14" t="str">
            <v>VTC-GIACYPMBle</v>
          </cell>
          <cell r="B14" t="str">
            <v>VTC</v>
          </cell>
          <cell r="C14" t="str">
            <v>GIANT</v>
          </cell>
          <cell r="D14" t="str">
            <v>CYPRESS</v>
          </cell>
          <cell r="E14" t="str">
            <v>M</v>
          </cell>
          <cell r="F14" t="str">
            <v>Bleu</v>
          </cell>
          <cell r="G14">
            <v>263</v>
          </cell>
          <cell r="H14">
            <v>20</v>
          </cell>
        </row>
        <row r="15">
          <cell r="A15" t="str">
            <v>VTC-GIACYPLBle</v>
          </cell>
          <cell r="B15" t="str">
            <v>VTC</v>
          </cell>
          <cell r="C15" t="str">
            <v>GIANT</v>
          </cell>
          <cell r="D15" t="str">
            <v>CYPRESS</v>
          </cell>
          <cell r="E15" t="str">
            <v>L</v>
          </cell>
          <cell r="F15" t="str">
            <v>Bleu</v>
          </cell>
          <cell r="G15">
            <v>263</v>
          </cell>
          <cell r="H15">
            <v>13</v>
          </cell>
        </row>
        <row r="16">
          <cell r="A16" t="str">
            <v>VTC-GIACYPSBle</v>
          </cell>
          <cell r="B16" t="str">
            <v>VTC</v>
          </cell>
          <cell r="C16" t="str">
            <v>GIANT</v>
          </cell>
          <cell r="D16" t="str">
            <v>CYPRESS</v>
          </cell>
          <cell r="E16" t="str">
            <v>S</v>
          </cell>
          <cell r="F16" t="str">
            <v>Bleu</v>
          </cell>
          <cell r="G16">
            <v>263</v>
          </cell>
          <cell r="H16">
            <v>19</v>
          </cell>
        </row>
        <row r="17">
          <cell r="A17" t="str">
            <v>VTC-GIACYPMBle</v>
          </cell>
          <cell r="B17" t="str">
            <v>VTC</v>
          </cell>
          <cell r="C17" t="str">
            <v>GIANT</v>
          </cell>
          <cell r="D17" t="str">
            <v>CYPRESS Lady</v>
          </cell>
          <cell r="E17" t="str">
            <v>M</v>
          </cell>
          <cell r="F17" t="str">
            <v>Bleu</v>
          </cell>
          <cell r="G17">
            <v>263</v>
          </cell>
          <cell r="H17">
            <v>1</v>
          </cell>
        </row>
        <row r="18">
          <cell r="A18" t="str">
            <v>VTC-GIACYPLBle</v>
          </cell>
          <cell r="B18" t="str">
            <v>VTC</v>
          </cell>
          <cell r="C18" t="str">
            <v>GIANT</v>
          </cell>
          <cell r="D18" t="str">
            <v>CYPRESS Lady</v>
          </cell>
          <cell r="E18" t="str">
            <v>L</v>
          </cell>
          <cell r="F18" t="str">
            <v>Bleu</v>
          </cell>
          <cell r="G18">
            <v>263</v>
          </cell>
          <cell r="H18">
            <v>17</v>
          </cell>
        </row>
        <row r="19">
          <cell r="A19" t="str">
            <v>VTC-GIACYPSBle</v>
          </cell>
          <cell r="B19" t="str">
            <v>VTC</v>
          </cell>
          <cell r="C19" t="str">
            <v>GIANT</v>
          </cell>
          <cell r="D19" t="str">
            <v>CYPRESS Lady</v>
          </cell>
          <cell r="E19" t="str">
            <v>S</v>
          </cell>
          <cell r="F19" t="str">
            <v>Bleu</v>
          </cell>
          <cell r="G19">
            <v>263</v>
          </cell>
          <cell r="H19">
            <v>15</v>
          </cell>
        </row>
        <row r="20">
          <cell r="A20" t="str">
            <v>VTC-TRE7.117Gri</v>
          </cell>
          <cell r="B20" t="str">
            <v>VTC</v>
          </cell>
          <cell r="C20" t="str">
            <v>TREK</v>
          </cell>
          <cell r="D20" t="str">
            <v>7.1 FX</v>
          </cell>
          <cell r="E20">
            <v>17</v>
          </cell>
          <cell r="F20" t="str">
            <v>Gris</v>
          </cell>
          <cell r="G20">
            <v>289</v>
          </cell>
          <cell r="H20">
            <v>9</v>
          </cell>
        </row>
        <row r="21">
          <cell r="A21" t="str">
            <v>VTC-TRE7.122Gri</v>
          </cell>
          <cell r="B21" t="str">
            <v>VTC</v>
          </cell>
          <cell r="C21" t="str">
            <v>TREK</v>
          </cell>
          <cell r="D21" t="str">
            <v>7.1 FX</v>
          </cell>
          <cell r="E21">
            <v>22</v>
          </cell>
          <cell r="F21" t="str">
            <v>Gris</v>
          </cell>
          <cell r="G21">
            <v>289</v>
          </cell>
          <cell r="H21">
            <v>23</v>
          </cell>
        </row>
        <row r="22">
          <cell r="A22" t="str">
            <v>VTC-LAPSIT48Noi</v>
          </cell>
          <cell r="B22" t="str">
            <v>VTC</v>
          </cell>
          <cell r="C22" t="str">
            <v>LAPIERRE</v>
          </cell>
          <cell r="D22" t="str">
            <v>SIT AND GO</v>
          </cell>
          <cell r="E22">
            <v>48</v>
          </cell>
          <cell r="F22" t="str">
            <v>Noir</v>
          </cell>
          <cell r="G22">
            <v>384</v>
          </cell>
          <cell r="H22">
            <v>22</v>
          </cell>
        </row>
        <row r="23">
          <cell r="A23" t="str">
            <v>VTC-LAPSIT48Ble</v>
          </cell>
          <cell r="B23" t="str">
            <v>VTC</v>
          </cell>
          <cell r="C23" t="str">
            <v>LAPIERRE</v>
          </cell>
          <cell r="D23" t="str">
            <v>SIT AND GO</v>
          </cell>
          <cell r="E23">
            <v>48</v>
          </cell>
          <cell r="F23" t="str">
            <v>Bleu</v>
          </cell>
          <cell r="G23">
            <v>384</v>
          </cell>
          <cell r="H23">
            <v>19</v>
          </cell>
        </row>
        <row r="24">
          <cell r="A24" t="str">
            <v>VTC-LAPSIT48Noi</v>
          </cell>
          <cell r="B24" t="str">
            <v>VTC</v>
          </cell>
          <cell r="C24" t="str">
            <v>LAPIERRE</v>
          </cell>
          <cell r="D24" t="str">
            <v>SIT AND GO</v>
          </cell>
          <cell r="E24">
            <v>48</v>
          </cell>
          <cell r="F24" t="str">
            <v>Noir</v>
          </cell>
          <cell r="G24">
            <v>384</v>
          </cell>
          <cell r="H24">
            <v>19</v>
          </cell>
        </row>
        <row r="25">
          <cell r="A25" t="str">
            <v>VTC-ORBMUN20Gri</v>
          </cell>
          <cell r="B25" t="str">
            <v>VTC</v>
          </cell>
          <cell r="C25" t="str">
            <v>ORBEA</v>
          </cell>
          <cell r="D25" t="str">
            <v>MUNGIA</v>
          </cell>
          <cell r="E25">
            <v>20</v>
          </cell>
          <cell r="F25" t="str">
            <v>Gris</v>
          </cell>
          <cell r="G25">
            <v>568</v>
          </cell>
          <cell r="H25">
            <v>9</v>
          </cell>
        </row>
        <row r="26">
          <cell r="A26" t="str">
            <v>VTC-ORBMUN21Rou</v>
          </cell>
          <cell r="B26" t="str">
            <v>VTC</v>
          </cell>
          <cell r="C26" t="str">
            <v>ORBEA</v>
          </cell>
          <cell r="D26" t="str">
            <v>MUNGIA</v>
          </cell>
          <cell r="E26">
            <v>21</v>
          </cell>
          <cell r="F26" t="str">
            <v>Rouge</v>
          </cell>
          <cell r="G26">
            <v>568</v>
          </cell>
          <cell r="H26">
            <v>16</v>
          </cell>
        </row>
        <row r="27">
          <cell r="A27" t="str">
            <v>VAE-GIATWIMGri</v>
          </cell>
          <cell r="B27" t="str">
            <v>VAE</v>
          </cell>
          <cell r="C27" t="str">
            <v>GIANT</v>
          </cell>
          <cell r="D27" t="str">
            <v>TWIST EXPRESS</v>
          </cell>
          <cell r="E27" t="str">
            <v>M</v>
          </cell>
          <cell r="F27" t="str">
            <v>Gris</v>
          </cell>
          <cell r="G27">
            <v>1062</v>
          </cell>
          <cell r="H27">
            <v>19</v>
          </cell>
        </row>
        <row r="28">
          <cell r="A28" t="str">
            <v>VAE-GIATWILGri</v>
          </cell>
          <cell r="B28" t="str">
            <v>VAE</v>
          </cell>
          <cell r="C28" t="str">
            <v>GIANT</v>
          </cell>
          <cell r="D28" t="str">
            <v>TWIST EXPRESS</v>
          </cell>
          <cell r="E28" t="str">
            <v>L</v>
          </cell>
          <cell r="F28" t="str">
            <v>Gris</v>
          </cell>
          <cell r="G28">
            <v>1062</v>
          </cell>
          <cell r="H28">
            <v>15</v>
          </cell>
        </row>
        <row r="29">
          <cell r="A29" t="str">
            <v>VAE-GIATWIMGri</v>
          </cell>
          <cell r="B29" t="str">
            <v>VAE</v>
          </cell>
          <cell r="C29" t="str">
            <v>GIANT</v>
          </cell>
          <cell r="D29" t="str">
            <v>TWIST EXPRESS</v>
          </cell>
          <cell r="E29" t="str">
            <v>M</v>
          </cell>
          <cell r="F29" t="str">
            <v>Gris</v>
          </cell>
          <cell r="G29">
            <v>1062</v>
          </cell>
          <cell r="H29">
            <v>7</v>
          </cell>
        </row>
        <row r="30">
          <cell r="A30" t="str">
            <v>VAE-GIATWISGri</v>
          </cell>
          <cell r="B30" t="str">
            <v>VAE</v>
          </cell>
          <cell r="C30" t="str">
            <v>GIANT</v>
          </cell>
          <cell r="D30" t="str">
            <v>TWIST EXPRESS</v>
          </cell>
          <cell r="E30" t="str">
            <v>S</v>
          </cell>
          <cell r="F30" t="str">
            <v>Gris</v>
          </cell>
          <cell r="G30">
            <v>1042</v>
          </cell>
          <cell r="H30">
            <v>13</v>
          </cell>
        </row>
        <row r="31">
          <cell r="A31" t="str">
            <v>VAE-GIATWIMGri</v>
          </cell>
          <cell r="B31" t="str">
            <v>VAE</v>
          </cell>
          <cell r="C31" t="str">
            <v>GIANT</v>
          </cell>
          <cell r="D31" t="str">
            <v>TWIST EXPRESS</v>
          </cell>
          <cell r="E31" t="str">
            <v>M</v>
          </cell>
          <cell r="F31" t="str">
            <v>Gris</v>
          </cell>
          <cell r="G31">
            <v>1062</v>
          </cell>
          <cell r="H31">
            <v>7</v>
          </cell>
        </row>
        <row r="32">
          <cell r="A32" t="str">
            <v>VAE-LAPSTA48Bla</v>
          </cell>
          <cell r="B32" t="str">
            <v>VAE</v>
          </cell>
          <cell r="C32" t="str">
            <v>LAPIERRE</v>
          </cell>
          <cell r="D32" t="str">
            <v>START AND GO</v>
          </cell>
          <cell r="E32">
            <v>48</v>
          </cell>
          <cell r="F32" t="str">
            <v>Blanc</v>
          </cell>
          <cell r="G32">
            <v>1189</v>
          </cell>
          <cell r="H32">
            <v>2</v>
          </cell>
        </row>
        <row r="33">
          <cell r="A33" t="str">
            <v>VAE-LAPSTA49Noi</v>
          </cell>
          <cell r="B33" t="str">
            <v>VAE</v>
          </cell>
          <cell r="C33" t="str">
            <v>LAPIERRE</v>
          </cell>
          <cell r="D33" t="str">
            <v>START AND GO</v>
          </cell>
          <cell r="E33">
            <v>49</v>
          </cell>
          <cell r="F33" t="str">
            <v>Noir</v>
          </cell>
          <cell r="G33">
            <v>1189</v>
          </cell>
          <cell r="H33">
            <v>22</v>
          </cell>
        </row>
        <row r="34">
          <cell r="A34" t="str">
            <v>VAE-MATSTEMBla</v>
          </cell>
          <cell r="B34" t="str">
            <v>VAE</v>
          </cell>
          <cell r="C34" t="str">
            <v>MATRA</v>
          </cell>
          <cell r="D34" t="str">
            <v>STEP</v>
          </cell>
          <cell r="E34" t="str">
            <v>M</v>
          </cell>
          <cell r="F34" t="str">
            <v>Blanc</v>
          </cell>
          <cell r="G34">
            <v>1480</v>
          </cell>
          <cell r="H34">
            <v>17</v>
          </cell>
        </row>
        <row r="35">
          <cell r="A35" t="str">
            <v>VAE-MATSTELBla</v>
          </cell>
          <cell r="B35" t="str">
            <v>VAE</v>
          </cell>
          <cell r="C35" t="str">
            <v>MATRA</v>
          </cell>
          <cell r="D35" t="str">
            <v>STEP</v>
          </cell>
          <cell r="E35" t="str">
            <v>L</v>
          </cell>
          <cell r="F35" t="str">
            <v>Blanc</v>
          </cell>
          <cell r="G35">
            <v>1480</v>
          </cell>
          <cell r="H35">
            <v>2</v>
          </cell>
        </row>
        <row r="36">
          <cell r="A36" t="str">
            <v>VTT-LAPTEC36ORA</v>
          </cell>
          <cell r="B36" t="str">
            <v>VTT</v>
          </cell>
          <cell r="C36" t="str">
            <v>LAPIERRE</v>
          </cell>
          <cell r="D36" t="str">
            <v>TECNIC 100</v>
          </cell>
          <cell r="E36">
            <v>36</v>
          </cell>
          <cell r="F36" t="str">
            <v>ORANGE</v>
          </cell>
          <cell r="G36">
            <v>263</v>
          </cell>
          <cell r="H36">
            <v>25</v>
          </cell>
        </row>
        <row r="37">
          <cell r="A37" t="str">
            <v>VTT-LAPTEC46ORA</v>
          </cell>
          <cell r="B37" t="str">
            <v>VTT</v>
          </cell>
          <cell r="C37" t="str">
            <v>LAPIERRE</v>
          </cell>
          <cell r="D37" t="str">
            <v>TECNIC 101</v>
          </cell>
          <cell r="E37">
            <v>46</v>
          </cell>
          <cell r="F37" t="str">
            <v>ORANGE</v>
          </cell>
          <cell r="G37">
            <v>263</v>
          </cell>
          <cell r="H37">
            <v>13</v>
          </cell>
        </row>
        <row r="38">
          <cell r="A38" t="str">
            <v>VTT-LAPTEC56ORA</v>
          </cell>
          <cell r="B38" t="str">
            <v>VTT</v>
          </cell>
          <cell r="C38" t="str">
            <v>LAPIERRE</v>
          </cell>
          <cell r="D38" t="str">
            <v>TECNIC 102</v>
          </cell>
          <cell r="E38">
            <v>56</v>
          </cell>
          <cell r="F38" t="str">
            <v>ORANGE</v>
          </cell>
          <cell r="G38">
            <v>263</v>
          </cell>
          <cell r="H38">
            <v>22</v>
          </cell>
        </row>
        <row r="39">
          <cell r="A39" t="str">
            <v>VTT-TRE37013BLA</v>
          </cell>
          <cell r="B39" t="str">
            <v>VTT</v>
          </cell>
          <cell r="C39" t="str">
            <v>TREK</v>
          </cell>
          <cell r="D39">
            <v>3700</v>
          </cell>
          <cell r="E39">
            <v>13</v>
          </cell>
          <cell r="F39" t="str">
            <v>BLANC</v>
          </cell>
          <cell r="G39">
            <v>298</v>
          </cell>
          <cell r="H39">
            <v>25</v>
          </cell>
        </row>
        <row r="40">
          <cell r="A40" t="str">
            <v>VTT-TRE37013GRI</v>
          </cell>
          <cell r="B40" t="str">
            <v>VTT</v>
          </cell>
          <cell r="C40" t="str">
            <v>TREK</v>
          </cell>
          <cell r="D40">
            <v>3700</v>
          </cell>
          <cell r="E40">
            <v>13</v>
          </cell>
          <cell r="F40" t="str">
            <v>GRIS</v>
          </cell>
          <cell r="G40">
            <v>298</v>
          </cell>
          <cell r="H40">
            <v>11</v>
          </cell>
        </row>
        <row r="41">
          <cell r="A41" t="str">
            <v>VTT-TRE37016BLA</v>
          </cell>
          <cell r="B41" t="str">
            <v>VTT</v>
          </cell>
          <cell r="C41" t="str">
            <v>TREK</v>
          </cell>
          <cell r="D41">
            <v>3700</v>
          </cell>
          <cell r="E41">
            <v>16</v>
          </cell>
          <cell r="F41" t="str">
            <v>BLANC</v>
          </cell>
          <cell r="G41">
            <v>298</v>
          </cell>
          <cell r="H41">
            <v>3</v>
          </cell>
        </row>
        <row r="42">
          <cell r="A42" t="str">
            <v>VTT-TRE37013GRI</v>
          </cell>
          <cell r="B42" t="str">
            <v>VTT</v>
          </cell>
          <cell r="C42" t="str">
            <v>TREK</v>
          </cell>
          <cell r="D42">
            <v>3700</v>
          </cell>
          <cell r="E42">
            <v>13</v>
          </cell>
          <cell r="F42" t="str">
            <v>GRIS</v>
          </cell>
          <cell r="G42">
            <v>298</v>
          </cell>
          <cell r="H42">
            <v>23</v>
          </cell>
        </row>
        <row r="43">
          <cell r="A43" t="str">
            <v>VTT-TRE37018BLA</v>
          </cell>
          <cell r="B43" t="str">
            <v>VTT</v>
          </cell>
          <cell r="C43" t="str">
            <v>TREK</v>
          </cell>
          <cell r="D43">
            <v>3700</v>
          </cell>
          <cell r="E43">
            <v>18</v>
          </cell>
          <cell r="F43" t="str">
            <v>BLANC</v>
          </cell>
          <cell r="G43">
            <v>298</v>
          </cell>
          <cell r="H43">
            <v>15</v>
          </cell>
        </row>
        <row r="44">
          <cell r="A44" t="str">
            <v>VTT-TRE37018GRI</v>
          </cell>
          <cell r="B44" t="str">
            <v>VTT</v>
          </cell>
          <cell r="C44" t="str">
            <v>TREK</v>
          </cell>
          <cell r="D44">
            <v>3700</v>
          </cell>
          <cell r="E44">
            <v>18</v>
          </cell>
          <cell r="F44" t="str">
            <v>GRIS</v>
          </cell>
          <cell r="G44">
            <v>298</v>
          </cell>
          <cell r="H44">
            <v>25</v>
          </cell>
        </row>
        <row r="45">
          <cell r="A45" t="str">
            <v>VTT-SCOASPLNOI</v>
          </cell>
          <cell r="B45" t="str">
            <v>VTT</v>
          </cell>
          <cell r="C45" t="str">
            <v>SCOTT</v>
          </cell>
          <cell r="D45" t="str">
            <v>ASPECT 50</v>
          </cell>
          <cell r="E45" t="str">
            <v>L</v>
          </cell>
          <cell r="F45" t="str">
            <v>NOIR</v>
          </cell>
          <cell r="G45">
            <v>336</v>
          </cell>
          <cell r="H45">
            <v>9</v>
          </cell>
        </row>
        <row r="46">
          <cell r="A46" t="str">
            <v>VTT-SCOASPMNOI</v>
          </cell>
          <cell r="B46" t="str">
            <v>VTT</v>
          </cell>
          <cell r="C46" t="str">
            <v>SCOTT</v>
          </cell>
          <cell r="D46" t="str">
            <v>ASPECT 51</v>
          </cell>
          <cell r="E46" t="str">
            <v>M</v>
          </cell>
          <cell r="F46" t="str">
            <v>NOIR</v>
          </cell>
          <cell r="G46">
            <v>337</v>
          </cell>
          <cell r="H46">
            <v>6</v>
          </cell>
        </row>
        <row r="47">
          <cell r="A47" t="str">
            <v>VTT-SCOASPSNOI</v>
          </cell>
          <cell r="B47" t="str">
            <v>VTT</v>
          </cell>
          <cell r="C47" t="str">
            <v>SCOTT</v>
          </cell>
          <cell r="D47" t="str">
            <v>ASPECT 52</v>
          </cell>
          <cell r="E47" t="str">
            <v>S</v>
          </cell>
          <cell r="F47" t="str">
            <v>NOIR</v>
          </cell>
          <cell r="G47">
            <v>338</v>
          </cell>
          <cell r="H47">
            <v>20</v>
          </cell>
        </row>
      </sheetData>
      <sheetData sheetId="3">
        <row r="3">
          <cell r="A3" t="str">
            <v>code</v>
          </cell>
          <cell r="B3" t="str">
            <v>Titre</v>
          </cell>
          <cell r="C3" t="str">
            <v>Prénom</v>
          </cell>
          <cell r="D3" t="str">
            <v>Nom</v>
          </cell>
          <cell r="E3" t="str">
            <v>Adresse1</v>
          </cell>
          <cell r="F3" t="str">
            <v>Ville</v>
          </cell>
          <cell r="G3" t="str">
            <v>Code-postal</v>
          </cell>
        </row>
        <row r="4">
          <cell r="A4" t="str">
            <v>DUPI-24</v>
          </cell>
          <cell r="B4" t="str">
            <v>Monsieur</v>
          </cell>
          <cell r="C4" t="str">
            <v>Serge</v>
          </cell>
          <cell r="D4" t="str">
            <v>DUPIRE</v>
          </cell>
          <cell r="E4" t="str">
            <v>2 rue Charles de Gaulle</v>
          </cell>
          <cell r="F4" t="str">
            <v>Tours</v>
          </cell>
          <cell r="G4">
            <v>37000</v>
          </cell>
        </row>
        <row r="5">
          <cell r="A5" t="str">
            <v>LAQU-25</v>
          </cell>
          <cell r="B5" t="str">
            <v>Monsieur</v>
          </cell>
          <cell r="C5" t="str">
            <v>Yvan</v>
          </cell>
          <cell r="D5" t="str">
            <v>LAQUANAL</v>
          </cell>
          <cell r="E5" t="str">
            <v>18 rue paul Bert</v>
          </cell>
          <cell r="F5" t="str">
            <v>Joué-les-tours</v>
          </cell>
          <cell r="G5">
            <v>37300</v>
          </cell>
        </row>
        <row r="6">
          <cell r="A6" t="str">
            <v>GERV-26</v>
          </cell>
          <cell r="B6" t="str">
            <v>Monsieur</v>
          </cell>
          <cell r="C6" t="str">
            <v>Claude</v>
          </cell>
          <cell r="D6" t="str">
            <v>GERVAIS</v>
          </cell>
          <cell r="E6" t="str">
            <v>La grande Côte</v>
          </cell>
          <cell r="F6" t="str">
            <v>Amboise</v>
          </cell>
          <cell r="G6">
            <v>37400</v>
          </cell>
        </row>
        <row r="7">
          <cell r="A7" t="str">
            <v>VEND-27</v>
          </cell>
          <cell r="B7" t="str">
            <v>Monsieur</v>
          </cell>
          <cell r="C7" t="str">
            <v>Gérard</v>
          </cell>
          <cell r="D7" t="str">
            <v>VENDEBOUT</v>
          </cell>
          <cell r="E7" t="str">
            <v>Place de l'église</v>
          </cell>
          <cell r="F7" t="str">
            <v>Azay-sur-cher</v>
          </cell>
          <cell r="G7">
            <v>37270</v>
          </cell>
        </row>
        <row r="8">
          <cell r="A8" t="str">
            <v>TAVE-28</v>
          </cell>
          <cell r="B8" t="str">
            <v>Mademoiselle</v>
          </cell>
          <cell r="C8" t="str">
            <v>Alice</v>
          </cell>
          <cell r="D8" t="str">
            <v>TAVERNE</v>
          </cell>
          <cell r="E8" t="str">
            <v>Le bourg</v>
          </cell>
          <cell r="F8" t="str">
            <v>Saint-martin-le-beau</v>
          </cell>
          <cell r="G8">
            <v>37270</v>
          </cell>
        </row>
        <row r="9">
          <cell r="A9" t="str">
            <v>CALV-29</v>
          </cell>
          <cell r="B9" t="str">
            <v>Madame</v>
          </cell>
          <cell r="C9" t="str">
            <v>Jeanne</v>
          </cell>
          <cell r="D9" t="str">
            <v>CALVET</v>
          </cell>
          <cell r="E9" t="str">
            <v>5 avenue de la libération</v>
          </cell>
          <cell r="F9" t="str">
            <v>Montlouis-sur-Loire</v>
          </cell>
          <cell r="G9">
            <v>37270</v>
          </cell>
        </row>
        <row r="10">
          <cell r="A10" t="str">
            <v>KOZI-30</v>
          </cell>
          <cell r="B10" t="str">
            <v>Monsieur</v>
          </cell>
          <cell r="C10" t="str">
            <v>Nicolas</v>
          </cell>
          <cell r="D10" t="str">
            <v xml:space="preserve">KOZITSAR </v>
          </cell>
          <cell r="E10" t="str">
            <v>6, rue des armées</v>
          </cell>
          <cell r="F10" t="str">
            <v>Paris</v>
          </cell>
          <cell r="G10">
            <v>75000</v>
          </cell>
        </row>
        <row r="11">
          <cell r="A11" t="str">
            <v>LARO-31</v>
          </cell>
          <cell r="B11" t="str">
            <v>Madame</v>
          </cell>
          <cell r="C11" t="str">
            <v>Ségoléne</v>
          </cell>
          <cell r="D11" t="str">
            <v>LAROY</v>
          </cell>
          <cell r="E11" t="str">
            <v>12, rue Jean Giono</v>
          </cell>
          <cell r="F11" t="str">
            <v>Nice</v>
          </cell>
          <cell r="G11" t="str">
            <v>06000</v>
          </cell>
        </row>
        <row r="12">
          <cell r="A12" t="str">
            <v>VAIS-32</v>
          </cell>
          <cell r="B12" t="str">
            <v>Monsieur</v>
          </cell>
          <cell r="C12" t="str">
            <v>José</v>
          </cell>
          <cell r="D12" t="str">
            <v>VAISBO</v>
          </cell>
          <cell r="E12" t="str">
            <v>15, rue de la ferme</v>
          </cell>
          <cell r="F12" t="str">
            <v>Bazemont</v>
          </cell>
          <cell r="G12">
            <v>78580</v>
          </cell>
        </row>
        <row r="13">
          <cell r="A13" t="str">
            <v>LE N-33</v>
          </cell>
          <cell r="B13" t="str">
            <v>Monsieur</v>
          </cell>
          <cell r="C13" t="str">
            <v>Jean Marie</v>
          </cell>
          <cell r="D13" t="str">
            <v>LE NEP</v>
          </cell>
          <cell r="E13" t="str">
            <v>4, avenue Foch</v>
          </cell>
          <cell r="F13" t="str">
            <v>Paris</v>
          </cell>
          <cell r="G13">
            <v>75000</v>
          </cell>
        </row>
        <row r="14">
          <cell r="A14" t="str">
            <v>ROUB-34</v>
          </cell>
          <cell r="B14" t="str">
            <v>Monsieur</v>
          </cell>
          <cell r="C14" t="str">
            <v>François</v>
          </cell>
          <cell r="D14" t="str">
            <v>ROUBAY</v>
          </cell>
          <cell r="E14" t="str">
            <v>10, rue Compiegne</v>
          </cell>
          <cell r="F14" t="str">
            <v>Toulouse</v>
          </cell>
          <cell r="G14">
            <v>31000</v>
          </cell>
        </row>
        <row r="15">
          <cell r="A15" t="str">
            <v>FERN-35</v>
          </cell>
          <cell r="B15" t="str">
            <v>Monsieur</v>
          </cell>
          <cell r="C15" t="str">
            <v>Reynan</v>
          </cell>
          <cell r="D15" t="str">
            <v>FERNAND</v>
          </cell>
          <cell r="E15" t="str">
            <v>17 bis rue de la Paix</v>
          </cell>
          <cell r="F15" t="str">
            <v>Paris</v>
          </cell>
          <cell r="G15">
            <v>75000</v>
          </cell>
        </row>
        <row r="16">
          <cell r="A16" t="str">
            <v>TSIN-36</v>
          </cell>
          <cell r="B16" t="str">
            <v>Monsieur</v>
          </cell>
          <cell r="C16" t="str">
            <v>Boris</v>
          </cell>
          <cell r="D16" t="str">
            <v>TSINYELT</v>
          </cell>
          <cell r="E16" t="str">
            <v>03 rue Henry Ford</v>
          </cell>
          <cell r="F16" t="str">
            <v>Marseille</v>
          </cell>
          <cell r="G16">
            <v>13000</v>
          </cell>
        </row>
        <row r="17">
          <cell r="A17" t="str">
            <v>LEUR-37</v>
          </cell>
          <cell r="B17" t="str">
            <v>Monsieur</v>
          </cell>
          <cell r="C17" t="str">
            <v>Garo</v>
          </cell>
          <cell r="D17" t="str">
            <v>LEURVO</v>
          </cell>
          <cell r="E17" t="str">
            <v>12, rue Lelouche</v>
          </cell>
          <cell r="F17" t="str">
            <v>Caen</v>
          </cell>
          <cell r="G17">
            <v>14000</v>
          </cell>
        </row>
        <row r="18">
          <cell r="A18" t="str">
            <v>DECL-38</v>
          </cell>
          <cell r="B18" t="str">
            <v>Monsieur</v>
          </cell>
          <cell r="C18" t="str">
            <v>François</v>
          </cell>
          <cell r="D18" t="str">
            <v>DECLO</v>
          </cell>
          <cell r="E18" t="str">
            <v>04, avenue Alexandrie</v>
          </cell>
          <cell r="F18" t="str">
            <v>Nancy</v>
          </cell>
          <cell r="G18">
            <v>54000</v>
          </cell>
        </row>
        <row r="19">
          <cell r="A19" t="str">
            <v>GILL-39</v>
          </cell>
          <cell r="B19" t="str">
            <v>Monsieur</v>
          </cell>
          <cell r="C19" t="str">
            <v>André</v>
          </cell>
          <cell r="D19" t="str">
            <v>GILLARD</v>
          </cell>
          <cell r="E19" t="str">
            <v>11, rue de Bethune</v>
          </cell>
          <cell r="F19" t="str">
            <v>Lille</v>
          </cell>
          <cell r="G19">
            <v>59000</v>
          </cell>
        </row>
        <row r="20">
          <cell r="A20" t="str">
            <v>QUER-40</v>
          </cell>
          <cell r="B20" t="str">
            <v>Madame</v>
          </cell>
          <cell r="C20" t="str">
            <v>Tay</v>
          </cell>
          <cell r="D20" t="str">
            <v>QUEREL</v>
          </cell>
          <cell r="E20" t="str">
            <v>46 rue des clemenceau</v>
          </cell>
          <cell r="F20" t="str">
            <v>Caen</v>
          </cell>
          <cell r="G20">
            <v>14000</v>
          </cell>
        </row>
        <row r="21">
          <cell r="A21" t="str">
            <v>GOSS-41</v>
          </cell>
          <cell r="B21" t="str">
            <v>Monsieur</v>
          </cell>
          <cell r="C21" t="str">
            <v>Laure</v>
          </cell>
          <cell r="D21" t="str">
            <v>GOSSET</v>
          </cell>
          <cell r="E21" t="str">
            <v>70 rue reines de France</v>
          </cell>
          <cell r="F21" t="str">
            <v>Dijon</v>
          </cell>
          <cell r="G21">
            <v>21000</v>
          </cell>
        </row>
        <row r="22">
          <cell r="A22" t="str">
            <v>GOLD-42</v>
          </cell>
          <cell r="B22" t="str">
            <v>Monsieur</v>
          </cell>
          <cell r="C22" t="str">
            <v>Léa</v>
          </cell>
          <cell r="D22" t="str">
            <v>GOLDMAN</v>
          </cell>
          <cell r="E22" t="str">
            <v>99 rue de la liberté</v>
          </cell>
          <cell r="F22" t="str">
            <v>Bergerac</v>
          </cell>
          <cell r="G22">
            <v>24100</v>
          </cell>
        </row>
        <row r="23">
          <cell r="A23" t="str">
            <v>KECH-43</v>
          </cell>
          <cell r="B23" t="str">
            <v>Madame</v>
          </cell>
          <cell r="C23" t="str">
            <v>Jean</v>
          </cell>
          <cell r="D23" t="str">
            <v>KECHID</v>
          </cell>
          <cell r="E23" t="str">
            <v>85 boulevard des artistes</v>
          </cell>
          <cell r="F23" t="str">
            <v>Nîmes</v>
          </cell>
          <cell r="G23">
            <v>30000</v>
          </cell>
        </row>
        <row r="24">
          <cell r="A24" t="str">
            <v>DEMO-44</v>
          </cell>
          <cell r="B24" t="str">
            <v>Madame</v>
          </cell>
          <cell r="C24" t="str">
            <v>Sophie</v>
          </cell>
          <cell r="D24" t="str">
            <v>DEMONCEAUX</v>
          </cell>
          <cell r="E24" t="str">
            <v>9 rue des lys</v>
          </cell>
          <cell r="F24" t="str">
            <v>Montpellier</v>
          </cell>
          <cell r="G24">
            <v>34000</v>
          </cell>
        </row>
        <row r="25">
          <cell r="A25" t="str">
            <v>DUPO-45</v>
          </cell>
          <cell r="B25" t="str">
            <v>Madame</v>
          </cell>
          <cell r="C25" t="str">
            <v>Justine</v>
          </cell>
          <cell r="D25" t="str">
            <v>DUPONT</v>
          </cell>
          <cell r="E25" t="str">
            <v>4 rue de paris</v>
          </cell>
          <cell r="F25" t="str">
            <v>Rennes</v>
          </cell>
          <cell r="G25">
            <v>35000</v>
          </cell>
        </row>
        <row r="26">
          <cell r="A26" t="str">
            <v>HERT-46</v>
          </cell>
          <cell r="B26" t="str">
            <v>Madame</v>
          </cell>
          <cell r="C26" t="str">
            <v>Marc</v>
          </cell>
          <cell r="D26" t="str">
            <v>HERTZ</v>
          </cell>
          <cell r="E26" t="str">
            <v>6 rue du puits sauvage</v>
          </cell>
          <cell r="F26" t="str">
            <v>Nantes</v>
          </cell>
          <cell r="G26">
            <v>44000</v>
          </cell>
        </row>
        <row r="27">
          <cell r="A27" t="str">
            <v>LEMO-47</v>
          </cell>
          <cell r="B27" t="str">
            <v>Madame</v>
          </cell>
          <cell r="C27" t="str">
            <v>Jacques</v>
          </cell>
          <cell r="D27" t="str">
            <v>LEMONIER</v>
          </cell>
          <cell r="E27" t="str">
            <v>11 rue des postes</v>
          </cell>
          <cell r="F27" t="str">
            <v>Orléans</v>
          </cell>
          <cell r="G27">
            <v>45000</v>
          </cell>
        </row>
        <row r="28">
          <cell r="A28" t="str">
            <v>LEDE-48</v>
          </cell>
          <cell r="B28" t="str">
            <v>Madame</v>
          </cell>
          <cell r="C28" t="str">
            <v>Yves</v>
          </cell>
          <cell r="D28" t="str">
            <v>LEDEZ</v>
          </cell>
          <cell r="E28" t="str">
            <v>4 rue masséna</v>
          </cell>
          <cell r="F28" t="str">
            <v>Reims</v>
          </cell>
          <cell r="G28">
            <v>51000</v>
          </cell>
        </row>
        <row r="29">
          <cell r="A29" t="str">
            <v>DAGO-49</v>
          </cell>
          <cell r="B29" t="str">
            <v>Monsieur</v>
          </cell>
          <cell r="C29" t="str">
            <v>Isabelle</v>
          </cell>
          <cell r="D29" t="str">
            <v>DAGONET</v>
          </cell>
          <cell r="E29" t="str">
            <v>19 boulevard vauban</v>
          </cell>
          <cell r="F29" t="str">
            <v>Lille</v>
          </cell>
          <cell r="G29">
            <v>59000</v>
          </cell>
        </row>
        <row r="30">
          <cell r="A30" t="str">
            <v>DIGG-50</v>
          </cell>
          <cell r="B30" t="str">
            <v>Monsieur</v>
          </cell>
          <cell r="C30" t="str">
            <v>Hélène</v>
          </cell>
          <cell r="D30" t="str">
            <v>DIGG</v>
          </cell>
          <cell r="E30" t="str">
            <v>14 rue des escargots</v>
          </cell>
          <cell r="F30" t="str">
            <v>Boulogne sur mer</v>
          </cell>
          <cell r="G30">
            <v>62200</v>
          </cell>
        </row>
        <row r="31">
          <cell r="A31" t="str">
            <v>GUST-51</v>
          </cell>
          <cell r="B31" t="str">
            <v>Monsieur</v>
          </cell>
          <cell r="C31" t="str">
            <v>Pierre</v>
          </cell>
          <cell r="D31" t="str">
            <v>GUSTIN</v>
          </cell>
          <cell r="E31" t="str">
            <v>29 rue du panier fleury</v>
          </cell>
          <cell r="F31" t="str">
            <v>Pau</v>
          </cell>
          <cell r="G31">
            <v>64000</v>
          </cell>
        </row>
        <row r="32">
          <cell r="A32" t="str">
            <v>LEMO-52</v>
          </cell>
          <cell r="B32" t="str">
            <v>Madame</v>
          </cell>
          <cell r="C32" t="str">
            <v>Henri</v>
          </cell>
          <cell r="D32" t="str">
            <v>LEMOINE</v>
          </cell>
          <cell r="E32" t="str">
            <v>53 rue solférino</v>
          </cell>
          <cell r="F32" t="str">
            <v>Cannes</v>
          </cell>
          <cell r="G32" t="str">
            <v>06400</v>
          </cell>
        </row>
        <row r="33">
          <cell r="A33" t="str">
            <v>LEBO-53</v>
          </cell>
          <cell r="B33" t="str">
            <v>Madame</v>
          </cell>
          <cell r="C33" t="str">
            <v>Bruno</v>
          </cell>
          <cell r="D33" t="str">
            <v>LEBOURG</v>
          </cell>
          <cell r="E33" t="str">
            <v>32 rue jean sans peur</v>
          </cell>
          <cell r="F33" t="str">
            <v>Strasbourg</v>
          </cell>
          <cell r="G33">
            <v>67000</v>
          </cell>
        </row>
        <row r="34">
          <cell r="A34" t="str">
            <v>DEBA-54</v>
          </cell>
          <cell r="B34" t="str">
            <v>Monsieur</v>
          </cell>
          <cell r="C34" t="str">
            <v>Martine</v>
          </cell>
          <cell r="D34" t="str">
            <v>DEBANT</v>
          </cell>
          <cell r="E34" t="str">
            <v>70 rue des Saint-Pères</v>
          </cell>
          <cell r="F34" t="str">
            <v>Paris</v>
          </cell>
          <cell r="G34">
            <v>75000</v>
          </cell>
        </row>
        <row r="35">
          <cell r="A35" t="str">
            <v>FLOR-55</v>
          </cell>
          <cell r="B35" t="str">
            <v>Monsieur</v>
          </cell>
          <cell r="C35" t="str">
            <v>Fanny</v>
          </cell>
          <cell r="D35" t="str">
            <v>FLORY</v>
          </cell>
          <cell r="E35" t="str">
            <v>2 rue des étoiles fillantes</v>
          </cell>
          <cell r="F35" t="str">
            <v>Epinal</v>
          </cell>
          <cell r="G35">
            <v>88000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&#233;gol&#233;nelaroy@free.fr" TargetMode="External"/><Relationship Id="rId13" Type="http://schemas.openxmlformats.org/officeDocument/2006/relationships/hyperlink" Target="mailto:garoleurvo@free.fr" TargetMode="External"/><Relationship Id="rId18" Type="http://schemas.openxmlformats.org/officeDocument/2006/relationships/hyperlink" Target="mailto:l&#233;agoldman@hotmail.fr" TargetMode="External"/><Relationship Id="rId26" Type="http://schemas.openxmlformats.org/officeDocument/2006/relationships/hyperlink" Target="mailto:h&#233;l&#232;nedigg@free.fr" TargetMode="External"/><Relationship Id="rId3" Type="http://schemas.openxmlformats.org/officeDocument/2006/relationships/hyperlink" Target="mailto:laquanalyva@orange.fr" TargetMode="External"/><Relationship Id="rId21" Type="http://schemas.openxmlformats.org/officeDocument/2006/relationships/hyperlink" Target="mailto:justinedupont@free.fr" TargetMode="External"/><Relationship Id="rId7" Type="http://schemas.openxmlformats.org/officeDocument/2006/relationships/hyperlink" Target="mailto:calvetjeanne@free.fr" TargetMode="External"/><Relationship Id="rId12" Type="http://schemas.openxmlformats.org/officeDocument/2006/relationships/hyperlink" Target="mailto:boristsinyelt@orange.fr" TargetMode="External"/><Relationship Id="rId17" Type="http://schemas.openxmlformats.org/officeDocument/2006/relationships/hyperlink" Target="mailto:lauregosset@free.fr" TargetMode="External"/><Relationship Id="rId25" Type="http://schemas.openxmlformats.org/officeDocument/2006/relationships/hyperlink" Target="mailto:isabelledagonet@hotmail.fr" TargetMode="External"/><Relationship Id="rId2" Type="http://schemas.openxmlformats.org/officeDocument/2006/relationships/hyperlink" Target="mailto:dupireserge@free.fr" TargetMode="External"/><Relationship Id="rId16" Type="http://schemas.openxmlformats.org/officeDocument/2006/relationships/hyperlink" Target="mailto:tayquerel@free.fr" TargetMode="External"/><Relationship Id="rId20" Type="http://schemas.openxmlformats.org/officeDocument/2006/relationships/hyperlink" Target="mailto:sophiedemonceaux@free.fr" TargetMode="External"/><Relationship Id="rId29" Type="http://schemas.openxmlformats.org/officeDocument/2006/relationships/hyperlink" Target="mailto:brunolebourg@free.fr" TargetMode="External"/><Relationship Id="rId1" Type="http://schemas.openxmlformats.org/officeDocument/2006/relationships/hyperlink" Target="mailto:jeanmarielnep@free.fr" TargetMode="External"/><Relationship Id="rId6" Type="http://schemas.openxmlformats.org/officeDocument/2006/relationships/hyperlink" Target="mailto:tavernealice@free.fr" TargetMode="External"/><Relationship Id="rId11" Type="http://schemas.openxmlformats.org/officeDocument/2006/relationships/hyperlink" Target="mailto:reynanfernand@free.fr" TargetMode="External"/><Relationship Id="rId24" Type="http://schemas.openxmlformats.org/officeDocument/2006/relationships/hyperlink" Target="mailto:yvesledez@free.fr" TargetMode="External"/><Relationship Id="rId32" Type="http://schemas.openxmlformats.org/officeDocument/2006/relationships/hyperlink" Target="mailto:nicolaskozitsar@free.fr" TargetMode="External"/><Relationship Id="rId5" Type="http://schemas.openxmlformats.org/officeDocument/2006/relationships/hyperlink" Target="mailto:vendeboutg&#233;rard@gmail.fr" TargetMode="External"/><Relationship Id="rId15" Type="http://schemas.openxmlformats.org/officeDocument/2006/relationships/hyperlink" Target="mailto:andr&#233;gillard@free.fr" TargetMode="External"/><Relationship Id="rId23" Type="http://schemas.openxmlformats.org/officeDocument/2006/relationships/hyperlink" Target="mailto:jacqueslemonier@hotmail.fr" TargetMode="External"/><Relationship Id="rId28" Type="http://schemas.openxmlformats.org/officeDocument/2006/relationships/hyperlink" Target="mailto:henrilemoine@free.fr" TargetMode="External"/><Relationship Id="rId10" Type="http://schemas.openxmlformats.org/officeDocument/2006/relationships/hyperlink" Target="mailto:fran&#231;oisroubay@free.fr" TargetMode="External"/><Relationship Id="rId19" Type="http://schemas.openxmlformats.org/officeDocument/2006/relationships/hyperlink" Target="mailto:jeankechid@free.fr" TargetMode="External"/><Relationship Id="rId31" Type="http://schemas.openxmlformats.org/officeDocument/2006/relationships/hyperlink" Target="mailto:fannyflory@free.fr" TargetMode="External"/><Relationship Id="rId4" Type="http://schemas.openxmlformats.org/officeDocument/2006/relationships/hyperlink" Target="mailto:gervaisclaude@hotmail.fr" TargetMode="External"/><Relationship Id="rId9" Type="http://schemas.openxmlformats.org/officeDocument/2006/relationships/hyperlink" Target="mailto:jos&#233;vaisbo@free.fr" TargetMode="External"/><Relationship Id="rId14" Type="http://schemas.openxmlformats.org/officeDocument/2006/relationships/hyperlink" Target="mailto:fran&#231;oisdeclo@free.fr" TargetMode="External"/><Relationship Id="rId22" Type="http://schemas.openxmlformats.org/officeDocument/2006/relationships/hyperlink" Target="mailto:marchertz@free.fr" TargetMode="External"/><Relationship Id="rId27" Type="http://schemas.openxmlformats.org/officeDocument/2006/relationships/hyperlink" Target="mailto:pierregustin@fgmail.fr" TargetMode="External"/><Relationship Id="rId30" Type="http://schemas.openxmlformats.org/officeDocument/2006/relationships/hyperlink" Target="mailto:martinedebant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44"/>
  <sheetViews>
    <sheetView tabSelected="1" topLeftCell="A19" zoomScale="80" zoomScaleNormal="80" workbookViewId="0">
      <selection activeCell="G19" sqref="G1:G1048576"/>
    </sheetView>
  </sheetViews>
  <sheetFormatPr baseColWidth="10" defaultRowHeight="15" x14ac:dyDescent="0.25"/>
  <cols>
    <col min="2" max="2" width="38.7109375" customWidth="1"/>
    <col min="3" max="3" width="13.85546875" bestFit="1" customWidth="1"/>
    <col min="7" max="7" width="20.28515625" bestFit="1" customWidth="1"/>
    <col min="8" max="8" width="13.85546875" bestFit="1" customWidth="1"/>
  </cols>
  <sheetData>
    <row r="1" spans="2:8" ht="15.75" thickBot="1" x14ac:dyDescent="0.3"/>
    <row r="2" spans="2:8" ht="30" x14ac:dyDescent="0.4">
      <c r="B2" s="1"/>
      <c r="C2" s="2"/>
      <c r="D2" s="3"/>
      <c r="E2" s="4"/>
      <c r="F2" s="82" t="s">
        <v>0</v>
      </c>
      <c r="G2" s="82"/>
      <c r="H2" s="83"/>
    </row>
    <row r="3" spans="2:8" ht="30" x14ac:dyDescent="0.4">
      <c r="B3" s="5"/>
      <c r="C3" s="6"/>
      <c r="D3" s="6"/>
      <c r="E3" s="7"/>
      <c r="F3" s="7"/>
      <c r="G3" s="6"/>
      <c r="H3" s="8"/>
    </row>
    <row r="4" spans="2:8" x14ac:dyDescent="0.25">
      <c r="B4" s="9"/>
      <c r="C4" s="10"/>
      <c r="D4" s="7"/>
      <c r="E4" s="6"/>
      <c r="F4" s="6"/>
      <c r="G4" s="6"/>
      <c r="H4" s="8"/>
    </row>
    <row r="5" spans="2:8" ht="15.75" x14ac:dyDescent="0.25">
      <c r="B5" s="9"/>
      <c r="C5" s="10"/>
      <c r="D5" s="7"/>
      <c r="E5" s="11"/>
      <c r="F5" s="6"/>
      <c r="G5" s="6"/>
      <c r="H5" s="8"/>
    </row>
    <row r="6" spans="2:8" ht="15.75" x14ac:dyDescent="0.25">
      <c r="B6" s="9"/>
      <c r="C6" s="10"/>
      <c r="D6" s="7"/>
      <c r="E6" s="11"/>
      <c r="F6" s="6"/>
      <c r="G6" s="6"/>
      <c r="H6" s="8"/>
    </row>
    <row r="7" spans="2:8" x14ac:dyDescent="0.25">
      <c r="B7" s="9"/>
      <c r="C7" s="10"/>
      <c r="D7" s="7"/>
      <c r="E7" s="6"/>
      <c r="F7" s="6"/>
      <c r="G7" s="6"/>
      <c r="H7" s="8"/>
    </row>
    <row r="8" spans="2:8" x14ac:dyDescent="0.25">
      <c r="B8" s="9"/>
      <c r="C8" s="10"/>
      <c r="D8" s="7"/>
      <c r="E8" s="6"/>
      <c r="F8" s="6"/>
      <c r="G8" s="6"/>
      <c r="H8" s="8"/>
    </row>
    <row r="9" spans="2:8" x14ac:dyDescent="0.25">
      <c r="B9" s="9"/>
      <c r="C9" s="10"/>
      <c r="D9" s="7"/>
      <c r="E9" s="6"/>
      <c r="F9" s="6"/>
      <c r="G9" s="6"/>
      <c r="H9" s="12"/>
    </row>
    <row r="10" spans="2:8" x14ac:dyDescent="0.25">
      <c r="B10" s="9"/>
      <c r="C10" s="10"/>
      <c r="D10" s="7"/>
      <c r="E10" s="6"/>
      <c r="F10" s="6"/>
      <c r="G10" s="6"/>
      <c r="H10" s="12"/>
    </row>
    <row r="11" spans="2:8" x14ac:dyDescent="0.25">
      <c r="B11" s="9"/>
      <c r="C11" s="13"/>
      <c r="D11" s="6"/>
      <c r="E11" s="10" t="s">
        <v>1</v>
      </c>
      <c r="F11" s="14">
        <f ca="1">TODAY()</f>
        <v>41764</v>
      </c>
      <c r="G11" s="6"/>
      <c r="H11" s="12"/>
    </row>
    <row r="12" spans="2:8" x14ac:dyDescent="0.25">
      <c r="B12" s="15"/>
      <c r="D12" s="7"/>
      <c r="E12" s="10" t="s">
        <v>2</v>
      </c>
      <c r="F12" s="16"/>
      <c r="G12" s="6"/>
      <c r="H12" s="12"/>
    </row>
    <row r="13" spans="2:8" ht="15.75" x14ac:dyDescent="0.25">
      <c r="B13" s="17"/>
      <c r="D13" s="7"/>
      <c r="E13" s="10" t="s">
        <v>3</v>
      </c>
      <c r="F13" s="18" t="s">
        <v>4</v>
      </c>
      <c r="G13" s="19"/>
      <c r="H13" s="12"/>
    </row>
    <row r="14" spans="2:8" ht="15.75" x14ac:dyDescent="0.25">
      <c r="B14" s="17"/>
      <c r="D14" s="7"/>
      <c r="E14" s="10" t="s">
        <v>5</v>
      </c>
      <c r="F14" s="20" t="s">
        <v>6</v>
      </c>
      <c r="G14" s="19"/>
      <c r="H14" s="12"/>
    </row>
    <row r="15" spans="2:8" x14ac:dyDescent="0.25">
      <c r="B15" s="15"/>
      <c r="D15" s="7"/>
      <c r="E15" s="6"/>
      <c r="F15" s="6"/>
      <c r="G15" s="19"/>
      <c r="H15" s="12"/>
    </row>
    <row r="16" spans="2:8" x14ac:dyDescent="0.25">
      <c r="B16" s="15"/>
      <c r="C16" s="7"/>
      <c r="D16" s="7"/>
      <c r="E16" s="6"/>
      <c r="F16" s="6"/>
      <c r="G16" s="19"/>
      <c r="H16" s="12"/>
    </row>
    <row r="17" spans="2:8" x14ac:dyDescent="0.25">
      <c r="B17" s="15"/>
      <c r="C17" s="7"/>
      <c r="D17" s="7"/>
      <c r="E17" s="6"/>
      <c r="F17" s="6"/>
      <c r="G17" s="19"/>
      <c r="H17" s="12"/>
    </row>
    <row r="18" spans="2:8" ht="20.25" x14ac:dyDescent="0.3">
      <c r="B18" s="21" t="s">
        <v>7</v>
      </c>
      <c r="C18" s="22"/>
      <c r="D18" s="22"/>
      <c r="E18" s="23"/>
      <c r="F18" s="23"/>
      <c r="G18" s="23"/>
      <c r="H18" s="24"/>
    </row>
    <row r="19" spans="2:8" x14ac:dyDescent="0.25">
      <c r="B19" s="25" t="str">
        <f>VLOOKUP($F$13,ADRESSE,2,FALSE)&amp;" "&amp;VLOOKUP($F$13,ADRESSE,3,FALSE)&amp;" "&amp;VLOOKUP($F$13,ADRESSE,4,FALSE)</f>
        <v>Monsieur Gérard VENDEBOUT</v>
      </c>
      <c r="C19" s="7"/>
      <c r="D19" s="7"/>
      <c r="E19" s="6"/>
      <c r="F19" s="6"/>
      <c r="G19" s="6"/>
      <c r="H19" s="12"/>
    </row>
    <row r="20" spans="2:8" x14ac:dyDescent="0.25">
      <c r="B20" s="26" t="str">
        <f>VLOOKUP($F$13,ADRESSE,5,FALSE)</f>
        <v>Place de l'église</v>
      </c>
      <c r="C20" s="7"/>
      <c r="D20" s="7"/>
      <c r="E20" s="6"/>
      <c r="F20" s="6"/>
      <c r="G20" s="6"/>
      <c r="H20" s="12"/>
    </row>
    <row r="21" spans="2:8" x14ac:dyDescent="0.25">
      <c r="B21" s="26" t="str">
        <f>VLOOKUP($F$13,ADRESSE,6,FALSE)&amp;" "&amp;VLOOKUP($F$13,ADRESSE,7,FALSE)</f>
        <v>Azay-sur-cher 37270</v>
      </c>
      <c r="C21" s="7"/>
      <c r="D21" s="7"/>
      <c r="E21" s="6"/>
      <c r="F21" s="6"/>
      <c r="G21" s="6"/>
      <c r="H21" s="12"/>
    </row>
    <row r="22" spans="2:8" x14ac:dyDescent="0.25">
      <c r="B22" s="26"/>
      <c r="C22" s="7"/>
      <c r="D22" s="7"/>
      <c r="E22" s="6"/>
      <c r="F22" s="6"/>
      <c r="G22" s="6"/>
      <c r="H22" s="12"/>
    </row>
    <row r="23" spans="2:8" x14ac:dyDescent="0.25">
      <c r="B23" s="27"/>
      <c r="C23" s="28"/>
      <c r="D23" s="28"/>
      <c r="E23" s="28"/>
      <c r="F23" s="28"/>
      <c r="G23" s="28"/>
      <c r="H23" s="29"/>
    </row>
    <row r="24" spans="2:8" ht="15.75" x14ac:dyDescent="0.25">
      <c r="B24" s="30" t="s">
        <v>8</v>
      </c>
      <c r="C24" s="31" t="s">
        <v>9</v>
      </c>
      <c r="D24" s="31" t="s">
        <v>10</v>
      </c>
      <c r="E24" s="31" t="s">
        <v>11</v>
      </c>
      <c r="F24" s="31" t="s">
        <v>12</v>
      </c>
      <c r="G24" s="31" t="s">
        <v>13</v>
      </c>
      <c r="H24" s="32" t="s">
        <v>14</v>
      </c>
    </row>
    <row r="25" spans="2:8" ht="51.75" x14ac:dyDescent="0.25">
      <c r="B25" s="33" t="s">
        <v>15</v>
      </c>
      <c r="C25" s="34" t="str">
        <f>IF(B25="","",VLOOKUP(B25,Produits,2,FALSE)&amp;" "&amp;VLOOKUP(B25,Produits,3,FALSE)&amp;" "&amp;VLOOKUP(B25,Produits,4,FALSE)&amp;" "&amp;VLOOKUP(B25,Produits,5,FALSE)&amp;" "&amp;"T"&amp;VLOOKUP(B25,Produits,6,FALSE))</f>
        <v>BMX SUBROSA TIRO 20 TBlanc</v>
      </c>
      <c r="D25" s="35">
        <v>1</v>
      </c>
      <c r="E25" s="36">
        <f>VLOOKUP(B25,Produits,7,FALSE)</f>
        <v>410</v>
      </c>
      <c r="F25" s="36">
        <f>D25*E25</f>
        <v>410</v>
      </c>
      <c r="G25" s="37">
        <f>IF(B25="","",VLOOKUP(B25,Produits,8,FALSE))</f>
        <v>8</v>
      </c>
      <c r="H25" s="38">
        <f>G25-D25</f>
        <v>7</v>
      </c>
    </row>
    <row r="26" spans="2:8" ht="26.25" x14ac:dyDescent="0.25">
      <c r="B26" s="39" t="s">
        <v>16</v>
      </c>
      <c r="C26" s="40" t="str">
        <f>IF(B26="","",VLOOKUP(B26,Produits,2,FALSE)&amp;" "&amp;VLOOKUP(B26,Produits,3,FALSE)&amp;" "&amp;VLOOKUP(B26,Produits,4,FALSE)&amp;" "&amp;VLOOKUP(B26,Produits,5,FALSE)&amp;" "&amp;"T"&amp;VLOOKUP(B26,Produits,6,FALSE))</f>
        <v>VAE MATRA STEP L TBlanc</v>
      </c>
      <c r="D26" s="41">
        <v>4</v>
      </c>
      <c r="E26" s="42">
        <f>VLOOKUP(B26,Produits,7,FALSE)</f>
        <v>1480</v>
      </c>
      <c r="F26" s="42">
        <f t="shared" ref="F26:F27" si="0">D26*E26</f>
        <v>5920</v>
      </c>
      <c r="G26" s="43">
        <f>IF(B26="","",VLOOKUP(B26,Produits,8,FALSE))</f>
        <v>2</v>
      </c>
      <c r="H26" s="29">
        <f>G26-D26</f>
        <v>-2</v>
      </c>
    </row>
    <row r="27" spans="2:8" ht="51.75" x14ac:dyDescent="0.25">
      <c r="B27" s="33" t="s">
        <v>17</v>
      </c>
      <c r="C27" s="34" t="str">
        <f>IF(B27="","",VLOOKUP(B27,Produits,2,FALSE)&amp;" "&amp;VLOOKUP(B27,Produits,3,FALSE)&amp;" "&amp;VLOOKUP(B27,Produits,4,FALSE)&amp;" "&amp;VLOOKUP(B27,Produits,5,FALSE)&amp;" "&amp;"T"&amp;VLOOKUP(B27,Produits,6,FALSE))</f>
        <v>VAE GIANT TWIST EXPRESS S TGris</v>
      </c>
      <c r="D27" s="35">
        <v>2</v>
      </c>
      <c r="E27" s="36">
        <f>VLOOKUP(B27,Produits,7,FALSE)</f>
        <v>1042</v>
      </c>
      <c r="F27" s="36">
        <f t="shared" si="0"/>
        <v>2084</v>
      </c>
      <c r="G27" s="37">
        <f>IF(B27="","",VLOOKUP(B27,Produits,8,FALSE))</f>
        <v>13</v>
      </c>
      <c r="H27" s="38">
        <f t="shared" ref="H27" si="1">G27-D27</f>
        <v>11</v>
      </c>
    </row>
    <row r="28" spans="2:8" x14ac:dyDescent="0.25">
      <c r="B28" s="44"/>
      <c r="C28" s="45"/>
      <c r="D28" s="46"/>
      <c r="E28" s="47"/>
      <c r="F28" s="47"/>
      <c r="G28" s="48"/>
      <c r="H28" s="49"/>
    </row>
    <row r="29" spans="2:8" x14ac:dyDescent="0.25">
      <c r="B29" s="33"/>
      <c r="C29" s="50"/>
      <c r="D29" s="51"/>
      <c r="E29" s="52"/>
      <c r="F29" s="51"/>
      <c r="G29" s="53"/>
      <c r="H29" s="54"/>
    </row>
    <row r="30" spans="2:8" x14ac:dyDescent="0.25">
      <c r="B30" s="44"/>
      <c r="C30" s="45"/>
      <c r="D30" s="46"/>
      <c r="E30" s="55"/>
      <c r="F30" s="46"/>
      <c r="G30" s="48"/>
      <c r="H30" s="49"/>
    </row>
    <row r="31" spans="2:8" x14ac:dyDescent="0.25">
      <c r="B31" s="33"/>
      <c r="C31" s="50"/>
      <c r="D31" s="51"/>
      <c r="E31" s="52"/>
      <c r="F31" s="51"/>
      <c r="G31" s="53"/>
      <c r="H31" s="54"/>
    </row>
    <row r="32" spans="2:8" x14ac:dyDescent="0.25">
      <c r="B32" s="44"/>
      <c r="C32" s="45"/>
      <c r="D32" s="46"/>
      <c r="E32" s="55"/>
      <c r="F32" s="46"/>
      <c r="G32" s="48"/>
      <c r="H32" s="49"/>
    </row>
    <row r="33" spans="2:8" x14ac:dyDescent="0.25">
      <c r="B33" s="56"/>
      <c r="C33" s="57"/>
      <c r="D33" s="58"/>
      <c r="E33" s="59"/>
      <c r="F33" s="58"/>
      <c r="G33" s="60"/>
      <c r="H33" s="61"/>
    </row>
    <row r="34" spans="2:8" ht="18" x14ac:dyDescent="0.25">
      <c r="B34" s="62"/>
      <c r="C34" s="63"/>
      <c r="D34" s="84" t="s">
        <v>18</v>
      </c>
      <c r="E34" s="85"/>
      <c r="F34" s="64">
        <f>SUM(F25:F27)</f>
        <v>8414</v>
      </c>
      <c r="G34" s="65">
        <f>SUM(G25:G27)</f>
        <v>23</v>
      </c>
      <c r="H34" s="66">
        <f>SUM(H25:H27)</f>
        <v>16</v>
      </c>
    </row>
    <row r="35" spans="2:8" x14ac:dyDescent="0.25">
      <c r="B35" s="15"/>
      <c r="C35" s="7"/>
      <c r="D35" s="67"/>
      <c r="E35" s="7"/>
      <c r="F35" s="6"/>
      <c r="G35" s="6"/>
      <c r="H35" s="68"/>
    </row>
    <row r="36" spans="2:8" ht="18" x14ac:dyDescent="0.25">
      <c r="B36" s="69" t="s">
        <v>19</v>
      </c>
      <c r="C36" s="70"/>
      <c r="D36" s="81" t="s">
        <v>20</v>
      </c>
      <c r="E36" s="81"/>
      <c r="F36" s="71">
        <f>IF(F34="","",IF(F34&gt;1000,IF(F34&lt;2000,3%*F34,IF(F34&gt;=2000,5%*F34))))</f>
        <v>420.70000000000005</v>
      </c>
      <c r="G36" s="6"/>
      <c r="H36" s="8"/>
    </row>
    <row r="37" spans="2:8" ht="18" x14ac:dyDescent="0.25">
      <c r="B37" s="69" t="s">
        <v>21</v>
      </c>
      <c r="C37" s="72"/>
      <c r="D37" s="80" t="s">
        <v>22</v>
      </c>
      <c r="E37" s="81"/>
      <c r="F37" s="73">
        <f>F34-F36</f>
        <v>7993.3</v>
      </c>
      <c r="G37" s="6"/>
      <c r="H37" s="8"/>
    </row>
    <row r="38" spans="2:8" ht="18" x14ac:dyDescent="0.25">
      <c r="B38" s="15"/>
      <c r="C38" s="6"/>
      <c r="D38" s="80" t="s">
        <v>23</v>
      </c>
      <c r="E38" s="81"/>
      <c r="F38" s="71">
        <f>IF(F34="","",IF(F14="oui",3%*F34,0))</f>
        <v>252.42</v>
      </c>
      <c r="G38" s="6"/>
      <c r="H38" s="8"/>
    </row>
    <row r="39" spans="2:8" ht="18.75" x14ac:dyDescent="0.3">
      <c r="B39" s="15"/>
      <c r="C39" s="74"/>
      <c r="D39" s="80" t="s">
        <v>24</v>
      </c>
      <c r="E39" s="81"/>
      <c r="F39" s="73">
        <f>F37-F38</f>
        <v>7740.88</v>
      </c>
      <c r="G39" s="6"/>
      <c r="H39" s="8"/>
    </row>
    <row r="40" spans="2:8" ht="20.25" x14ac:dyDescent="0.3">
      <c r="B40" s="75" t="s">
        <v>25</v>
      </c>
      <c r="C40" s="6"/>
      <c r="D40" s="80" t="s">
        <v>26</v>
      </c>
      <c r="E40" s="81"/>
      <c r="F40" s="71">
        <f>F39*20%</f>
        <v>1548.1760000000002</v>
      </c>
      <c r="G40" s="6"/>
      <c r="H40" s="8"/>
    </row>
    <row r="41" spans="2:8" ht="18" x14ac:dyDescent="0.25">
      <c r="B41" s="15"/>
      <c r="C41" s="6"/>
      <c r="D41" s="80" t="s">
        <v>27</v>
      </c>
      <c r="E41" s="81"/>
      <c r="F41" s="73">
        <f>F39+F40</f>
        <v>9289.0560000000005</v>
      </c>
      <c r="G41" s="6"/>
      <c r="H41" s="8"/>
    </row>
    <row r="42" spans="2:8" x14ac:dyDescent="0.25">
      <c r="B42" s="15"/>
      <c r="C42" s="6"/>
      <c r="D42" s="7"/>
      <c r="E42" s="7"/>
      <c r="F42" s="7"/>
      <c r="G42" s="6"/>
      <c r="H42" s="8"/>
    </row>
    <row r="43" spans="2:8" x14ac:dyDescent="0.25">
      <c r="B43" s="15"/>
      <c r="C43" s="6"/>
      <c r="D43" s="7"/>
      <c r="E43" s="7"/>
      <c r="F43" s="7"/>
      <c r="G43" s="6"/>
      <c r="H43" s="8"/>
    </row>
    <row r="44" spans="2:8" ht="15.75" thickBot="1" x14ac:dyDescent="0.3">
      <c r="B44" s="76"/>
      <c r="C44" s="77"/>
      <c r="D44" s="78"/>
      <c r="E44" s="78"/>
      <c r="F44" s="78"/>
      <c r="G44" s="77"/>
      <c r="H44" s="79"/>
    </row>
  </sheetData>
  <mergeCells count="8">
    <mergeCell ref="D40:E40"/>
    <mergeCell ref="D41:E41"/>
    <mergeCell ref="F2:H2"/>
    <mergeCell ref="D34:E34"/>
    <mergeCell ref="D36:E36"/>
    <mergeCell ref="D37:E37"/>
    <mergeCell ref="D38:E38"/>
    <mergeCell ref="D39:E39"/>
  </mergeCells>
  <conditionalFormatting sqref="H23">
    <cfRule type="containsText" dxfId="1" priority="2" operator="containsText" text="Attention !!! Rupture de stock">
      <formula>NOT(ISERROR(SEARCH("Attention !!! Rupture de stock",H23)))</formula>
    </cfRule>
  </conditionalFormatting>
  <conditionalFormatting sqref="H26">
    <cfRule type="containsText" dxfId="0" priority="1" operator="containsText" text="Attention !!! Rupture de stock">
      <formula>NOT(ISERROR(SEARCH("Attention !!! Rupture de stock",H26)))</formula>
    </cfRule>
  </conditionalFormatting>
  <dataValidations count="3">
    <dataValidation type="list" allowBlank="1" showInputMessage="1" showErrorMessage="1" prompt="Sélectionner dans la liste" sqref="B25:B27">
      <formula1>codeproduits</formula1>
    </dataValidation>
    <dataValidation type="list" allowBlank="1" showInputMessage="1" showErrorMessage="1" prompt="Sélectionner dans la liste" sqref="F14">
      <formula1>"OUI,NON"</formula1>
    </dataValidation>
    <dataValidation type="list" allowBlank="1" showInputMessage="1" showErrorMessage="1" prompt="Sélectionner dans la liste" sqref="F13">
      <formula1>clients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locked="0" defaultSize="0" print="0" autoFill="0" autoPict="0" macro="[1]!compteur">
                <anchor moveWithCells="1">
                  <from>
                    <xdr:col>8</xdr:col>
                    <xdr:colOff>752475</xdr:colOff>
                    <xdr:row>11</xdr:row>
                    <xdr:rowOff>152400</xdr:rowOff>
                  </from>
                  <to>
                    <xdr:col>10</xdr:col>
                    <xdr:colOff>381000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donnéetransfert">
                <anchor moveWithCells="1" sizeWithCells="1">
                  <from>
                    <xdr:col>9</xdr:col>
                    <xdr:colOff>9525</xdr:colOff>
                    <xdr:row>16</xdr:row>
                    <xdr:rowOff>28575</xdr:rowOff>
                  </from>
                  <to>
                    <xdr:col>10</xdr:col>
                    <xdr:colOff>400050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remiseàzéro">
                <anchor moveWithCells="1" sizeWithCells="1">
                  <from>
                    <xdr:col>9</xdr:col>
                    <xdr:colOff>9525</xdr:colOff>
                    <xdr:row>19</xdr:row>
                    <xdr:rowOff>171450</xdr:rowOff>
                  </from>
                  <to>
                    <xdr:col>10</xdr:col>
                    <xdr:colOff>428625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1]!impression">
                <anchor moveWithCells="1" sizeWithCells="1">
                  <from>
                    <xdr:col>8</xdr:col>
                    <xdr:colOff>752475</xdr:colOff>
                    <xdr:row>23</xdr:row>
                    <xdr:rowOff>142875</xdr:rowOff>
                  </from>
                  <to>
                    <xdr:col>10</xdr:col>
                    <xdr:colOff>400050</xdr:colOff>
                    <xdr:row>24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L7" sqref="L7"/>
    </sheetView>
  </sheetViews>
  <sheetFormatPr baseColWidth="10" defaultRowHeight="15" x14ac:dyDescent="0.25"/>
  <cols>
    <col min="1" max="1" width="18.85546875" bestFit="1" customWidth="1"/>
    <col min="3" max="3" width="14.5703125" bestFit="1" customWidth="1"/>
    <col min="4" max="4" width="14.28515625" bestFit="1" customWidth="1"/>
    <col min="8" max="8" width="15.5703125" bestFit="1" customWidth="1"/>
  </cols>
  <sheetData>
    <row r="1" spans="1:8" x14ac:dyDescent="0.25">
      <c r="A1" t="s">
        <v>28</v>
      </c>
    </row>
    <row r="3" spans="1: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</row>
    <row r="4" spans="1:8" x14ac:dyDescent="0.25">
      <c r="A4" t="s">
        <v>311</v>
      </c>
      <c r="B4" t="s">
        <v>37</v>
      </c>
      <c r="C4" t="s">
        <v>38</v>
      </c>
      <c r="D4" t="s">
        <v>39</v>
      </c>
      <c r="E4">
        <v>20</v>
      </c>
      <c r="F4" t="s">
        <v>40</v>
      </c>
      <c r="G4">
        <v>179</v>
      </c>
      <c r="H4">
        <v>10</v>
      </c>
    </row>
    <row r="5" spans="1:8" x14ac:dyDescent="0.25">
      <c r="A5" t="s">
        <v>312</v>
      </c>
      <c r="B5" t="s">
        <v>37</v>
      </c>
      <c r="C5" t="s">
        <v>38</v>
      </c>
      <c r="D5" t="s">
        <v>39</v>
      </c>
      <c r="E5">
        <v>20</v>
      </c>
      <c r="F5" t="s">
        <v>41</v>
      </c>
      <c r="G5">
        <v>179</v>
      </c>
      <c r="H5">
        <v>8</v>
      </c>
    </row>
    <row r="6" spans="1:8" x14ac:dyDescent="0.25">
      <c r="A6" t="s">
        <v>313</v>
      </c>
      <c r="B6" t="s">
        <v>37</v>
      </c>
      <c r="C6" t="s">
        <v>42</v>
      </c>
      <c r="D6" t="s">
        <v>43</v>
      </c>
      <c r="E6">
        <v>20</v>
      </c>
      <c r="F6" t="s">
        <v>44</v>
      </c>
      <c r="G6">
        <v>381</v>
      </c>
      <c r="H6">
        <v>6</v>
      </c>
    </row>
    <row r="7" spans="1:8" x14ac:dyDescent="0.25">
      <c r="A7" t="s">
        <v>314</v>
      </c>
      <c r="B7" t="s">
        <v>37</v>
      </c>
      <c r="C7" t="s">
        <v>42</v>
      </c>
      <c r="D7" t="s">
        <v>43</v>
      </c>
      <c r="E7">
        <v>20</v>
      </c>
      <c r="F7" t="s">
        <v>45</v>
      </c>
      <c r="G7">
        <v>381</v>
      </c>
      <c r="H7">
        <v>7</v>
      </c>
    </row>
    <row r="8" spans="1:8" x14ac:dyDescent="0.25">
      <c r="A8" t="s">
        <v>315</v>
      </c>
      <c r="B8" t="s">
        <v>37</v>
      </c>
      <c r="C8" t="s">
        <v>46</v>
      </c>
      <c r="D8" t="s">
        <v>47</v>
      </c>
      <c r="E8">
        <v>20</v>
      </c>
      <c r="F8" t="s">
        <v>45</v>
      </c>
      <c r="G8">
        <v>410</v>
      </c>
      <c r="H8">
        <v>12</v>
      </c>
    </row>
    <row r="9" spans="1:8" x14ac:dyDescent="0.25">
      <c r="A9" t="s">
        <v>316</v>
      </c>
      <c r="B9" t="s">
        <v>37</v>
      </c>
      <c r="C9" t="s">
        <v>46</v>
      </c>
      <c r="D9" t="s">
        <v>47</v>
      </c>
      <c r="E9">
        <v>20</v>
      </c>
      <c r="F9" t="s">
        <v>40</v>
      </c>
      <c r="G9">
        <v>410</v>
      </c>
      <c r="H9">
        <v>8</v>
      </c>
    </row>
    <row r="10" spans="1:8" x14ac:dyDescent="0.25">
      <c r="A10" t="s">
        <v>15</v>
      </c>
      <c r="B10" t="s">
        <v>37</v>
      </c>
      <c r="C10" t="s">
        <v>46</v>
      </c>
      <c r="D10" t="s">
        <v>47</v>
      </c>
      <c r="E10">
        <v>20</v>
      </c>
      <c r="F10" t="s">
        <v>44</v>
      </c>
      <c r="G10">
        <v>410</v>
      </c>
      <c r="H10">
        <v>8</v>
      </c>
    </row>
    <row r="11" spans="1:8" x14ac:dyDescent="0.25">
      <c r="A11" t="s">
        <v>317</v>
      </c>
      <c r="B11" t="s">
        <v>48</v>
      </c>
      <c r="C11" t="s">
        <v>49</v>
      </c>
      <c r="D11" t="s">
        <v>50</v>
      </c>
      <c r="E11" t="s">
        <v>51</v>
      </c>
      <c r="F11" t="s">
        <v>40</v>
      </c>
      <c r="G11">
        <v>263</v>
      </c>
      <c r="H11">
        <v>9</v>
      </c>
    </row>
    <row r="12" spans="1:8" x14ac:dyDescent="0.25">
      <c r="A12" t="s">
        <v>318</v>
      </c>
      <c r="B12" t="s">
        <v>48</v>
      </c>
      <c r="C12" t="s">
        <v>49</v>
      </c>
      <c r="D12" t="s">
        <v>50</v>
      </c>
      <c r="E12" t="s">
        <v>52</v>
      </c>
      <c r="F12" t="s">
        <v>40</v>
      </c>
      <c r="G12">
        <v>263</v>
      </c>
      <c r="H12">
        <v>42</v>
      </c>
    </row>
    <row r="13" spans="1:8" x14ac:dyDescent="0.25">
      <c r="A13" t="s">
        <v>319</v>
      </c>
      <c r="B13" t="s">
        <v>48</v>
      </c>
      <c r="C13" t="s">
        <v>49</v>
      </c>
      <c r="D13" t="s">
        <v>50</v>
      </c>
      <c r="E13" t="s">
        <v>53</v>
      </c>
      <c r="F13" t="s">
        <v>40</v>
      </c>
      <c r="G13">
        <v>263</v>
      </c>
      <c r="H13">
        <v>2</v>
      </c>
    </row>
    <row r="14" spans="1:8" x14ac:dyDescent="0.25">
      <c r="A14" t="s">
        <v>317</v>
      </c>
      <c r="B14" t="s">
        <v>48</v>
      </c>
      <c r="C14" t="s">
        <v>49</v>
      </c>
      <c r="D14" t="s">
        <v>50</v>
      </c>
      <c r="E14" t="s">
        <v>51</v>
      </c>
      <c r="F14" t="s">
        <v>40</v>
      </c>
      <c r="G14">
        <v>263</v>
      </c>
      <c r="H14">
        <v>20</v>
      </c>
    </row>
    <row r="15" spans="1:8" x14ac:dyDescent="0.25">
      <c r="A15" t="s">
        <v>318</v>
      </c>
      <c r="B15" t="s">
        <v>48</v>
      </c>
      <c r="C15" t="s">
        <v>49</v>
      </c>
      <c r="D15" t="s">
        <v>50</v>
      </c>
      <c r="E15" t="s">
        <v>52</v>
      </c>
      <c r="F15" t="s">
        <v>40</v>
      </c>
      <c r="G15">
        <v>263</v>
      </c>
      <c r="H15">
        <v>13</v>
      </c>
    </row>
    <row r="16" spans="1:8" x14ac:dyDescent="0.25">
      <c r="A16" t="s">
        <v>319</v>
      </c>
      <c r="B16" t="s">
        <v>48</v>
      </c>
      <c r="C16" t="s">
        <v>49</v>
      </c>
      <c r="D16" t="s">
        <v>50</v>
      </c>
      <c r="E16" t="s">
        <v>53</v>
      </c>
      <c r="F16" t="s">
        <v>40</v>
      </c>
      <c r="G16">
        <v>263</v>
      </c>
      <c r="H16">
        <v>19</v>
      </c>
    </row>
    <row r="17" spans="1:8" x14ac:dyDescent="0.25">
      <c r="A17" t="s">
        <v>317</v>
      </c>
      <c r="B17" t="s">
        <v>48</v>
      </c>
      <c r="C17" t="s">
        <v>49</v>
      </c>
      <c r="D17" t="s">
        <v>54</v>
      </c>
      <c r="E17" t="s">
        <v>51</v>
      </c>
      <c r="F17" t="s">
        <v>40</v>
      </c>
      <c r="G17">
        <v>263</v>
      </c>
      <c r="H17">
        <v>1</v>
      </c>
    </row>
    <row r="18" spans="1:8" x14ac:dyDescent="0.25">
      <c r="A18" t="s">
        <v>318</v>
      </c>
      <c r="B18" t="s">
        <v>48</v>
      </c>
      <c r="C18" t="s">
        <v>49</v>
      </c>
      <c r="D18" t="s">
        <v>54</v>
      </c>
      <c r="E18" t="s">
        <v>52</v>
      </c>
      <c r="F18" t="s">
        <v>40</v>
      </c>
      <c r="G18">
        <v>263</v>
      </c>
      <c r="H18">
        <v>17</v>
      </c>
    </row>
    <row r="19" spans="1:8" x14ac:dyDescent="0.25">
      <c r="A19" t="s">
        <v>319</v>
      </c>
      <c r="B19" t="s">
        <v>48</v>
      </c>
      <c r="C19" t="s">
        <v>49</v>
      </c>
      <c r="D19" t="s">
        <v>54</v>
      </c>
      <c r="E19" t="s">
        <v>53</v>
      </c>
      <c r="F19" t="s">
        <v>40</v>
      </c>
      <c r="G19">
        <v>263</v>
      </c>
      <c r="H19">
        <v>15</v>
      </c>
    </row>
    <row r="20" spans="1:8" x14ac:dyDescent="0.25">
      <c r="A20" t="s">
        <v>320</v>
      </c>
      <c r="B20" t="s">
        <v>48</v>
      </c>
      <c r="C20" t="s">
        <v>55</v>
      </c>
      <c r="D20" t="s">
        <v>56</v>
      </c>
      <c r="E20">
        <v>17</v>
      </c>
      <c r="F20" t="s">
        <v>57</v>
      </c>
      <c r="G20">
        <v>289</v>
      </c>
      <c r="H20">
        <v>9</v>
      </c>
    </row>
    <row r="21" spans="1:8" x14ac:dyDescent="0.25">
      <c r="A21" t="s">
        <v>321</v>
      </c>
      <c r="B21" t="s">
        <v>48</v>
      </c>
      <c r="C21" t="s">
        <v>55</v>
      </c>
      <c r="D21" t="s">
        <v>56</v>
      </c>
      <c r="E21">
        <v>22</v>
      </c>
      <c r="F21" t="s">
        <v>57</v>
      </c>
      <c r="G21">
        <v>289</v>
      </c>
      <c r="H21">
        <v>23</v>
      </c>
    </row>
    <row r="22" spans="1:8" x14ac:dyDescent="0.25">
      <c r="A22" t="s">
        <v>322</v>
      </c>
      <c r="B22" t="s">
        <v>48</v>
      </c>
      <c r="C22" t="s">
        <v>58</v>
      </c>
      <c r="D22" t="s">
        <v>59</v>
      </c>
      <c r="E22">
        <v>48</v>
      </c>
      <c r="F22" t="s">
        <v>45</v>
      </c>
      <c r="G22">
        <v>384</v>
      </c>
      <c r="H22">
        <v>22</v>
      </c>
    </row>
    <row r="23" spans="1:8" x14ac:dyDescent="0.25">
      <c r="A23" t="s">
        <v>323</v>
      </c>
      <c r="B23" t="s">
        <v>48</v>
      </c>
      <c r="C23" t="s">
        <v>58</v>
      </c>
      <c r="D23" t="s">
        <v>59</v>
      </c>
      <c r="E23">
        <v>48</v>
      </c>
      <c r="F23" t="s">
        <v>40</v>
      </c>
      <c r="G23">
        <v>384</v>
      </c>
      <c r="H23">
        <v>19</v>
      </c>
    </row>
    <row r="24" spans="1:8" x14ac:dyDescent="0.25">
      <c r="A24" t="s">
        <v>322</v>
      </c>
      <c r="B24" t="s">
        <v>48</v>
      </c>
      <c r="C24" t="s">
        <v>58</v>
      </c>
      <c r="D24" t="s">
        <v>59</v>
      </c>
      <c r="E24">
        <v>48</v>
      </c>
      <c r="F24" t="s">
        <v>45</v>
      </c>
      <c r="G24">
        <v>384</v>
      </c>
      <c r="H24">
        <v>19</v>
      </c>
    </row>
    <row r="25" spans="1:8" x14ac:dyDescent="0.25">
      <c r="A25" t="s">
        <v>324</v>
      </c>
      <c r="B25" t="s">
        <v>48</v>
      </c>
      <c r="C25" t="s">
        <v>60</v>
      </c>
      <c r="D25" t="s">
        <v>61</v>
      </c>
      <c r="E25">
        <v>20</v>
      </c>
      <c r="F25" t="s">
        <v>57</v>
      </c>
      <c r="G25">
        <v>568</v>
      </c>
      <c r="H25">
        <v>9</v>
      </c>
    </row>
    <row r="26" spans="1:8" x14ac:dyDescent="0.25">
      <c r="A26" t="s">
        <v>325</v>
      </c>
      <c r="B26" t="s">
        <v>48</v>
      </c>
      <c r="C26" t="s">
        <v>60</v>
      </c>
      <c r="D26" t="s">
        <v>61</v>
      </c>
      <c r="E26">
        <v>21</v>
      </c>
      <c r="F26" t="s">
        <v>62</v>
      </c>
      <c r="G26">
        <v>568</v>
      </c>
      <c r="H26">
        <v>16</v>
      </c>
    </row>
    <row r="27" spans="1:8" x14ac:dyDescent="0.25">
      <c r="A27" t="s">
        <v>326</v>
      </c>
      <c r="B27" t="s">
        <v>63</v>
      </c>
      <c r="C27" t="s">
        <v>49</v>
      </c>
      <c r="D27" t="s">
        <v>64</v>
      </c>
      <c r="E27" t="s">
        <v>51</v>
      </c>
      <c r="F27" t="s">
        <v>57</v>
      </c>
      <c r="G27">
        <v>1062</v>
      </c>
      <c r="H27">
        <v>19</v>
      </c>
    </row>
    <row r="28" spans="1:8" x14ac:dyDescent="0.25">
      <c r="A28" t="s">
        <v>327</v>
      </c>
      <c r="B28" t="s">
        <v>63</v>
      </c>
      <c r="C28" t="s">
        <v>49</v>
      </c>
      <c r="D28" t="s">
        <v>64</v>
      </c>
      <c r="E28" t="s">
        <v>52</v>
      </c>
      <c r="F28" t="s">
        <v>57</v>
      </c>
      <c r="G28">
        <v>1062</v>
      </c>
      <c r="H28">
        <v>15</v>
      </c>
    </row>
    <row r="29" spans="1:8" x14ac:dyDescent="0.25">
      <c r="A29" t="s">
        <v>326</v>
      </c>
      <c r="B29" t="s">
        <v>63</v>
      </c>
      <c r="C29" t="s">
        <v>49</v>
      </c>
      <c r="D29" t="s">
        <v>64</v>
      </c>
      <c r="E29" t="s">
        <v>51</v>
      </c>
      <c r="F29" t="s">
        <v>57</v>
      </c>
      <c r="G29">
        <v>1062</v>
      </c>
      <c r="H29">
        <v>7</v>
      </c>
    </row>
    <row r="30" spans="1:8" x14ac:dyDescent="0.25">
      <c r="A30" t="s">
        <v>17</v>
      </c>
      <c r="B30" t="s">
        <v>63</v>
      </c>
      <c r="C30" t="s">
        <v>49</v>
      </c>
      <c r="D30" t="s">
        <v>64</v>
      </c>
      <c r="E30" t="s">
        <v>53</v>
      </c>
      <c r="F30" t="s">
        <v>57</v>
      </c>
      <c r="G30">
        <v>1042</v>
      </c>
      <c r="H30">
        <v>13</v>
      </c>
    </row>
    <row r="31" spans="1:8" x14ac:dyDescent="0.25">
      <c r="A31" t="s">
        <v>326</v>
      </c>
      <c r="B31" t="s">
        <v>63</v>
      </c>
      <c r="C31" t="s">
        <v>49</v>
      </c>
      <c r="D31" t="s">
        <v>64</v>
      </c>
      <c r="E31" t="s">
        <v>51</v>
      </c>
      <c r="F31" t="s">
        <v>57</v>
      </c>
      <c r="G31">
        <v>1062</v>
      </c>
      <c r="H31">
        <v>7</v>
      </c>
    </row>
    <row r="32" spans="1:8" x14ac:dyDescent="0.25">
      <c r="A32" t="s">
        <v>328</v>
      </c>
      <c r="B32" t="s">
        <v>63</v>
      </c>
      <c r="C32" t="s">
        <v>58</v>
      </c>
      <c r="D32" t="s">
        <v>65</v>
      </c>
      <c r="E32">
        <v>48</v>
      </c>
      <c r="F32" t="s">
        <v>44</v>
      </c>
      <c r="G32">
        <v>1189</v>
      </c>
      <c r="H32">
        <v>2</v>
      </c>
    </row>
    <row r="33" spans="1:8" x14ac:dyDescent="0.25">
      <c r="A33" t="s">
        <v>329</v>
      </c>
      <c r="B33" t="s">
        <v>63</v>
      </c>
      <c r="C33" t="s">
        <v>58</v>
      </c>
      <c r="D33" t="s">
        <v>65</v>
      </c>
      <c r="E33">
        <v>49</v>
      </c>
      <c r="F33" t="s">
        <v>45</v>
      </c>
      <c r="G33">
        <v>1189</v>
      </c>
      <c r="H33">
        <v>22</v>
      </c>
    </row>
    <row r="34" spans="1:8" x14ac:dyDescent="0.25">
      <c r="A34" t="s">
        <v>330</v>
      </c>
      <c r="B34" t="s">
        <v>63</v>
      </c>
      <c r="C34" t="s">
        <v>66</v>
      </c>
      <c r="D34" t="s">
        <v>67</v>
      </c>
      <c r="E34" t="s">
        <v>51</v>
      </c>
      <c r="F34" t="s">
        <v>44</v>
      </c>
      <c r="G34">
        <v>1480</v>
      </c>
      <c r="H34">
        <v>17</v>
      </c>
    </row>
    <row r="35" spans="1:8" x14ac:dyDescent="0.25">
      <c r="A35" t="s">
        <v>16</v>
      </c>
      <c r="B35" t="s">
        <v>63</v>
      </c>
      <c r="C35" t="s">
        <v>66</v>
      </c>
      <c r="D35" t="s">
        <v>67</v>
      </c>
      <c r="E35" t="s">
        <v>52</v>
      </c>
      <c r="F35" t="s">
        <v>44</v>
      </c>
      <c r="G35">
        <v>1480</v>
      </c>
      <c r="H35">
        <v>2</v>
      </c>
    </row>
    <row r="36" spans="1:8" x14ac:dyDescent="0.25">
      <c r="A36" t="s">
        <v>331</v>
      </c>
      <c r="B36" t="s">
        <v>68</v>
      </c>
      <c r="C36" t="s">
        <v>58</v>
      </c>
      <c r="D36" t="s">
        <v>69</v>
      </c>
      <c r="E36">
        <v>36</v>
      </c>
      <c r="F36" t="s">
        <v>70</v>
      </c>
      <c r="G36">
        <v>263</v>
      </c>
      <c r="H36">
        <v>25</v>
      </c>
    </row>
    <row r="37" spans="1:8" x14ac:dyDescent="0.25">
      <c r="A37" t="s">
        <v>332</v>
      </c>
      <c r="B37" t="s">
        <v>68</v>
      </c>
      <c r="C37" t="s">
        <v>58</v>
      </c>
      <c r="D37" t="s">
        <v>71</v>
      </c>
      <c r="E37">
        <v>46</v>
      </c>
      <c r="F37" t="s">
        <v>70</v>
      </c>
      <c r="G37">
        <v>263</v>
      </c>
      <c r="H37">
        <v>13</v>
      </c>
    </row>
    <row r="38" spans="1:8" x14ac:dyDescent="0.25">
      <c r="A38" t="s">
        <v>333</v>
      </c>
      <c r="B38" t="s">
        <v>68</v>
      </c>
      <c r="C38" t="s">
        <v>58</v>
      </c>
      <c r="D38" t="s">
        <v>72</v>
      </c>
      <c r="E38">
        <v>56</v>
      </c>
      <c r="F38" t="s">
        <v>70</v>
      </c>
      <c r="G38">
        <v>263</v>
      </c>
      <c r="H38">
        <v>22</v>
      </c>
    </row>
    <row r="39" spans="1:8" x14ac:dyDescent="0.25">
      <c r="A39" t="s">
        <v>334</v>
      </c>
      <c r="B39" t="s">
        <v>68</v>
      </c>
      <c r="C39" t="s">
        <v>55</v>
      </c>
      <c r="D39">
        <v>3700</v>
      </c>
      <c r="E39">
        <v>13</v>
      </c>
      <c r="F39" t="s">
        <v>73</v>
      </c>
      <c r="G39">
        <v>298</v>
      </c>
      <c r="H39">
        <v>25</v>
      </c>
    </row>
    <row r="40" spans="1:8" x14ac:dyDescent="0.25">
      <c r="A40" t="s">
        <v>335</v>
      </c>
      <c r="B40" t="s">
        <v>68</v>
      </c>
      <c r="C40" t="s">
        <v>55</v>
      </c>
      <c r="D40">
        <v>3700</v>
      </c>
      <c r="E40">
        <v>13</v>
      </c>
      <c r="F40" t="s">
        <v>74</v>
      </c>
      <c r="G40">
        <v>298</v>
      </c>
      <c r="H40">
        <v>11</v>
      </c>
    </row>
    <row r="41" spans="1:8" x14ac:dyDescent="0.25">
      <c r="A41" t="s">
        <v>336</v>
      </c>
      <c r="B41" t="s">
        <v>68</v>
      </c>
      <c r="C41" t="s">
        <v>55</v>
      </c>
      <c r="D41">
        <v>3700</v>
      </c>
      <c r="E41">
        <v>16</v>
      </c>
      <c r="F41" t="s">
        <v>73</v>
      </c>
      <c r="G41">
        <v>298</v>
      </c>
      <c r="H41">
        <v>3</v>
      </c>
    </row>
    <row r="42" spans="1:8" x14ac:dyDescent="0.25">
      <c r="A42" t="s">
        <v>335</v>
      </c>
      <c r="B42" t="s">
        <v>68</v>
      </c>
      <c r="C42" t="s">
        <v>55</v>
      </c>
      <c r="D42">
        <v>3700</v>
      </c>
      <c r="E42">
        <v>13</v>
      </c>
      <c r="F42" t="s">
        <v>74</v>
      </c>
      <c r="G42">
        <v>298</v>
      </c>
      <c r="H42">
        <v>23</v>
      </c>
    </row>
    <row r="43" spans="1:8" x14ac:dyDescent="0.25">
      <c r="A43" t="s">
        <v>337</v>
      </c>
      <c r="B43" t="s">
        <v>68</v>
      </c>
      <c r="C43" t="s">
        <v>55</v>
      </c>
      <c r="D43">
        <v>3700</v>
      </c>
      <c r="E43">
        <v>18</v>
      </c>
      <c r="F43" t="s">
        <v>73</v>
      </c>
      <c r="G43">
        <v>298</v>
      </c>
      <c r="H43">
        <v>15</v>
      </c>
    </row>
    <row r="44" spans="1:8" x14ac:dyDescent="0.25">
      <c r="A44" t="s">
        <v>338</v>
      </c>
      <c r="B44" t="s">
        <v>68</v>
      </c>
      <c r="C44" t="s">
        <v>55</v>
      </c>
      <c r="D44">
        <v>3700</v>
      </c>
      <c r="E44">
        <v>18</v>
      </c>
      <c r="F44" t="s">
        <v>74</v>
      </c>
      <c r="G44">
        <v>298</v>
      </c>
      <c r="H44">
        <v>25</v>
      </c>
    </row>
    <row r="45" spans="1:8" x14ac:dyDescent="0.25">
      <c r="A45" t="s">
        <v>339</v>
      </c>
      <c r="B45" t="s">
        <v>68</v>
      </c>
      <c r="C45" t="s">
        <v>75</v>
      </c>
      <c r="D45" t="s">
        <v>76</v>
      </c>
      <c r="E45" t="s">
        <v>52</v>
      </c>
      <c r="F45" t="s">
        <v>77</v>
      </c>
      <c r="G45">
        <v>336</v>
      </c>
      <c r="H45">
        <v>9</v>
      </c>
    </row>
    <row r="46" spans="1:8" x14ac:dyDescent="0.25">
      <c r="A46" t="s">
        <v>340</v>
      </c>
      <c r="B46" t="s">
        <v>68</v>
      </c>
      <c r="C46" t="s">
        <v>75</v>
      </c>
      <c r="D46" t="s">
        <v>78</v>
      </c>
      <c r="E46" t="s">
        <v>51</v>
      </c>
      <c r="F46" t="s">
        <v>77</v>
      </c>
      <c r="G46">
        <v>337</v>
      </c>
      <c r="H46">
        <v>6</v>
      </c>
    </row>
    <row r="47" spans="1:8" x14ac:dyDescent="0.25">
      <c r="A47" t="s">
        <v>341</v>
      </c>
      <c r="B47" t="s">
        <v>68</v>
      </c>
      <c r="C47" t="s">
        <v>75</v>
      </c>
      <c r="D47" t="s">
        <v>79</v>
      </c>
      <c r="E47" t="s">
        <v>53</v>
      </c>
      <c r="F47" t="s">
        <v>77</v>
      </c>
      <c r="G47">
        <v>338</v>
      </c>
      <c r="H47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L12" sqref="L12"/>
    </sheetView>
  </sheetViews>
  <sheetFormatPr baseColWidth="10" defaultRowHeight="15" x14ac:dyDescent="0.25"/>
  <cols>
    <col min="1" max="1" width="17.5703125" bestFit="1" customWidth="1"/>
    <col min="5" max="5" width="23.5703125" bestFit="1" customWidth="1"/>
    <col min="6" max="6" width="19.7109375" bestFit="1" customWidth="1"/>
    <col min="8" max="8" width="13.28515625" bestFit="1" customWidth="1"/>
  </cols>
  <sheetData>
    <row r="1" spans="1:9" x14ac:dyDescent="0.25">
      <c r="A1" t="s">
        <v>80</v>
      </c>
    </row>
    <row r="3" spans="1:9" x14ac:dyDescent="0.25">
      <c r="A3" t="s">
        <v>81</v>
      </c>
      <c r="B3" t="s">
        <v>82</v>
      </c>
      <c r="C3" t="s">
        <v>83</v>
      </c>
      <c r="D3" t="s">
        <v>84</v>
      </c>
      <c r="E3" t="s">
        <v>85</v>
      </c>
      <c r="F3" t="s">
        <v>86</v>
      </c>
      <c r="G3" t="s">
        <v>87</v>
      </c>
      <c r="H3" t="s">
        <v>88</v>
      </c>
      <c r="I3" t="s">
        <v>89</v>
      </c>
    </row>
    <row r="4" spans="1:9" x14ac:dyDescent="0.25">
      <c r="A4" t="s">
        <v>90</v>
      </c>
      <c r="B4" t="s">
        <v>91</v>
      </c>
      <c r="C4" t="s">
        <v>92</v>
      </c>
      <c r="D4" t="s">
        <v>93</v>
      </c>
      <c r="E4" t="s">
        <v>94</v>
      </c>
      <c r="F4" t="s">
        <v>95</v>
      </c>
      <c r="G4">
        <v>37000</v>
      </c>
      <c r="H4" t="s">
        <v>96</v>
      </c>
      <c r="I4" t="s">
        <v>97</v>
      </c>
    </row>
    <row r="5" spans="1:9" x14ac:dyDescent="0.25">
      <c r="A5" t="s">
        <v>98</v>
      </c>
      <c r="B5" t="s">
        <v>91</v>
      </c>
      <c r="C5" t="s">
        <v>99</v>
      </c>
      <c r="D5" t="s">
        <v>100</v>
      </c>
      <c r="E5" t="s">
        <v>101</v>
      </c>
      <c r="F5" t="s">
        <v>102</v>
      </c>
      <c r="G5">
        <v>37300</v>
      </c>
      <c r="H5" t="s">
        <v>103</v>
      </c>
      <c r="I5" t="s">
        <v>104</v>
      </c>
    </row>
    <row r="6" spans="1:9" x14ac:dyDescent="0.25">
      <c r="A6" t="s">
        <v>105</v>
      </c>
      <c r="B6" t="s">
        <v>91</v>
      </c>
      <c r="C6" t="s">
        <v>106</v>
      </c>
      <c r="D6" t="s">
        <v>107</v>
      </c>
      <c r="E6" t="s">
        <v>108</v>
      </c>
      <c r="F6" t="s">
        <v>109</v>
      </c>
      <c r="G6">
        <v>37400</v>
      </c>
      <c r="H6" t="s">
        <v>110</v>
      </c>
      <c r="I6" t="s">
        <v>111</v>
      </c>
    </row>
    <row r="7" spans="1:9" x14ac:dyDescent="0.25">
      <c r="A7" t="s">
        <v>4</v>
      </c>
      <c r="B7" t="s">
        <v>91</v>
      </c>
      <c r="C7" t="s">
        <v>112</v>
      </c>
      <c r="D7" t="s">
        <v>113</v>
      </c>
      <c r="E7" t="s">
        <v>114</v>
      </c>
      <c r="F7" t="s">
        <v>115</v>
      </c>
      <c r="G7">
        <v>37270</v>
      </c>
      <c r="H7" t="s">
        <v>116</v>
      </c>
      <c r="I7" t="s">
        <v>117</v>
      </c>
    </row>
    <row r="8" spans="1:9" x14ac:dyDescent="0.25">
      <c r="A8" t="s">
        <v>118</v>
      </c>
      <c r="B8" t="s">
        <v>119</v>
      </c>
      <c r="C8" t="s">
        <v>120</v>
      </c>
      <c r="D8" t="s">
        <v>121</v>
      </c>
      <c r="E8" t="s">
        <v>122</v>
      </c>
      <c r="F8" t="s">
        <v>123</v>
      </c>
      <c r="G8">
        <v>37270</v>
      </c>
      <c r="H8" t="s">
        <v>124</v>
      </c>
      <c r="I8" t="s">
        <v>125</v>
      </c>
    </row>
    <row r="9" spans="1:9" x14ac:dyDescent="0.25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>
        <v>37270</v>
      </c>
      <c r="H9" t="s">
        <v>132</v>
      </c>
      <c r="I9" t="s">
        <v>133</v>
      </c>
    </row>
    <row r="10" spans="1:9" x14ac:dyDescent="0.25">
      <c r="A10" t="s">
        <v>134</v>
      </c>
      <c r="B10" t="s">
        <v>91</v>
      </c>
      <c r="C10" t="s">
        <v>135</v>
      </c>
      <c r="D10" t="s">
        <v>136</v>
      </c>
      <c r="E10" t="s">
        <v>137</v>
      </c>
      <c r="F10" t="s">
        <v>138</v>
      </c>
      <c r="G10">
        <v>75000</v>
      </c>
      <c r="H10" t="s">
        <v>139</v>
      </c>
      <c r="I10" t="s">
        <v>140</v>
      </c>
    </row>
    <row r="11" spans="1:9" x14ac:dyDescent="0.25">
      <c r="A11" t="s">
        <v>141</v>
      </c>
      <c r="B11" t="s">
        <v>127</v>
      </c>
      <c r="C11" t="s">
        <v>142</v>
      </c>
      <c r="D11" t="s">
        <v>143</v>
      </c>
      <c r="E11" t="s">
        <v>144</v>
      </c>
      <c r="F11" t="s">
        <v>145</v>
      </c>
      <c r="G11" t="s">
        <v>146</v>
      </c>
      <c r="H11" t="s">
        <v>147</v>
      </c>
      <c r="I11" t="s">
        <v>148</v>
      </c>
    </row>
    <row r="12" spans="1:9" x14ac:dyDescent="0.25">
      <c r="A12" t="s">
        <v>149</v>
      </c>
      <c r="B12" t="s">
        <v>91</v>
      </c>
      <c r="C12" t="s">
        <v>150</v>
      </c>
      <c r="D12" t="s">
        <v>151</v>
      </c>
      <c r="E12" t="s">
        <v>152</v>
      </c>
      <c r="F12" t="s">
        <v>153</v>
      </c>
      <c r="G12">
        <v>78580</v>
      </c>
      <c r="H12" t="s">
        <v>154</v>
      </c>
      <c r="I12" t="s">
        <v>155</v>
      </c>
    </row>
    <row r="13" spans="1:9" x14ac:dyDescent="0.25">
      <c r="A13" t="s">
        <v>156</v>
      </c>
      <c r="B13" t="s">
        <v>91</v>
      </c>
      <c r="C13" t="s">
        <v>157</v>
      </c>
      <c r="D13" t="s">
        <v>158</v>
      </c>
      <c r="E13" t="s">
        <v>159</v>
      </c>
      <c r="F13" t="s">
        <v>138</v>
      </c>
      <c r="G13">
        <v>75000</v>
      </c>
      <c r="H13" t="s">
        <v>160</v>
      </c>
      <c r="I13" t="s">
        <v>161</v>
      </c>
    </row>
    <row r="14" spans="1:9" x14ac:dyDescent="0.25">
      <c r="A14" t="s">
        <v>162</v>
      </c>
      <c r="B14" t="s">
        <v>91</v>
      </c>
      <c r="C14" t="s">
        <v>163</v>
      </c>
      <c r="D14" t="s">
        <v>164</v>
      </c>
      <c r="E14" t="s">
        <v>165</v>
      </c>
      <c r="F14" t="s">
        <v>166</v>
      </c>
      <c r="G14">
        <v>31000</v>
      </c>
      <c r="H14" t="s">
        <v>167</v>
      </c>
      <c r="I14" t="s">
        <v>168</v>
      </c>
    </row>
    <row r="15" spans="1:9" x14ac:dyDescent="0.25">
      <c r="A15" t="s">
        <v>169</v>
      </c>
      <c r="B15" t="s">
        <v>91</v>
      </c>
      <c r="C15" t="s">
        <v>170</v>
      </c>
      <c r="D15" t="s">
        <v>171</v>
      </c>
      <c r="E15" t="s">
        <v>172</v>
      </c>
      <c r="F15" t="s">
        <v>138</v>
      </c>
      <c r="G15">
        <v>75000</v>
      </c>
      <c r="H15" t="s">
        <v>173</v>
      </c>
      <c r="I15" t="s">
        <v>174</v>
      </c>
    </row>
    <row r="16" spans="1:9" x14ac:dyDescent="0.25">
      <c r="A16" t="s">
        <v>175</v>
      </c>
      <c r="B16" t="s">
        <v>91</v>
      </c>
      <c r="C16" t="s">
        <v>176</v>
      </c>
      <c r="D16" t="s">
        <v>177</v>
      </c>
      <c r="E16" t="s">
        <v>178</v>
      </c>
      <c r="F16" t="s">
        <v>179</v>
      </c>
      <c r="G16">
        <v>13000</v>
      </c>
      <c r="H16" t="s">
        <v>180</v>
      </c>
      <c r="I16" t="s">
        <v>181</v>
      </c>
    </row>
    <row r="17" spans="1:9" x14ac:dyDescent="0.25">
      <c r="A17" t="s">
        <v>182</v>
      </c>
      <c r="B17" t="s">
        <v>91</v>
      </c>
      <c r="C17" t="s">
        <v>183</v>
      </c>
      <c r="D17" t="s">
        <v>184</v>
      </c>
      <c r="E17" t="s">
        <v>185</v>
      </c>
      <c r="F17" t="s">
        <v>186</v>
      </c>
      <c r="G17">
        <v>14000</v>
      </c>
      <c r="H17" t="s">
        <v>187</v>
      </c>
      <c r="I17" t="s">
        <v>188</v>
      </c>
    </row>
    <row r="18" spans="1:9" x14ac:dyDescent="0.25">
      <c r="A18" t="s">
        <v>189</v>
      </c>
      <c r="B18" t="s">
        <v>91</v>
      </c>
      <c r="C18" t="s">
        <v>163</v>
      </c>
      <c r="D18" t="s">
        <v>190</v>
      </c>
      <c r="E18" t="s">
        <v>191</v>
      </c>
      <c r="F18" t="s">
        <v>192</v>
      </c>
      <c r="G18">
        <v>54000</v>
      </c>
      <c r="H18" t="s">
        <v>193</v>
      </c>
      <c r="I18" t="s">
        <v>194</v>
      </c>
    </row>
    <row r="19" spans="1:9" x14ac:dyDescent="0.25">
      <c r="A19" t="s">
        <v>195</v>
      </c>
      <c r="B19" t="s">
        <v>91</v>
      </c>
      <c r="C19" t="s">
        <v>196</v>
      </c>
      <c r="D19" t="s">
        <v>197</v>
      </c>
      <c r="E19" t="s">
        <v>198</v>
      </c>
      <c r="F19" t="s">
        <v>199</v>
      </c>
      <c r="G19">
        <v>59000</v>
      </c>
      <c r="H19" t="s">
        <v>200</v>
      </c>
      <c r="I19" t="s">
        <v>201</v>
      </c>
    </row>
    <row r="20" spans="1:9" x14ac:dyDescent="0.25">
      <c r="A20" t="s">
        <v>202</v>
      </c>
      <c r="B20" t="s">
        <v>127</v>
      </c>
      <c r="C20" t="s">
        <v>203</v>
      </c>
      <c r="D20" t="s">
        <v>204</v>
      </c>
      <c r="E20" t="s">
        <v>205</v>
      </c>
      <c r="F20" t="s">
        <v>186</v>
      </c>
      <c r="G20">
        <v>14000</v>
      </c>
      <c r="H20" t="s">
        <v>206</v>
      </c>
      <c r="I20" t="s">
        <v>207</v>
      </c>
    </row>
    <row r="21" spans="1:9" x14ac:dyDescent="0.25">
      <c r="A21" t="s">
        <v>208</v>
      </c>
      <c r="B21" t="s">
        <v>91</v>
      </c>
      <c r="C21" t="s">
        <v>209</v>
      </c>
      <c r="D21" t="s">
        <v>210</v>
      </c>
      <c r="E21" t="s">
        <v>211</v>
      </c>
      <c r="F21" t="s">
        <v>212</v>
      </c>
      <c r="G21">
        <v>21000</v>
      </c>
      <c r="H21" t="s">
        <v>213</v>
      </c>
      <c r="I21" t="s">
        <v>214</v>
      </c>
    </row>
    <row r="22" spans="1:9" x14ac:dyDescent="0.25">
      <c r="A22" t="s">
        <v>215</v>
      </c>
      <c r="B22" t="s">
        <v>91</v>
      </c>
      <c r="C22" t="s">
        <v>216</v>
      </c>
      <c r="D22" t="s">
        <v>217</v>
      </c>
      <c r="E22" t="s">
        <v>218</v>
      </c>
      <c r="F22" t="s">
        <v>219</v>
      </c>
      <c r="G22">
        <v>24100</v>
      </c>
      <c r="H22" t="s">
        <v>220</v>
      </c>
      <c r="I22" t="s">
        <v>221</v>
      </c>
    </row>
    <row r="23" spans="1:9" x14ac:dyDescent="0.25">
      <c r="A23" t="s">
        <v>222</v>
      </c>
      <c r="B23" t="s">
        <v>127</v>
      </c>
      <c r="C23" t="s">
        <v>223</v>
      </c>
      <c r="D23" t="s">
        <v>224</v>
      </c>
      <c r="E23" t="s">
        <v>225</v>
      </c>
      <c r="F23" t="s">
        <v>226</v>
      </c>
      <c r="G23">
        <v>30000</v>
      </c>
      <c r="H23" t="s">
        <v>227</v>
      </c>
      <c r="I23" t="s">
        <v>228</v>
      </c>
    </row>
    <row r="24" spans="1:9" x14ac:dyDescent="0.25">
      <c r="A24" t="s">
        <v>229</v>
      </c>
      <c r="B24" t="s">
        <v>127</v>
      </c>
      <c r="C24" t="s">
        <v>230</v>
      </c>
      <c r="D24" t="s">
        <v>231</v>
      </c>
      <c r="E24" t="s">
        <v>232</v>
      </c>
      <c r="F24" t="s">
        <v>233</v>
      </c>
      <c r="G24">
        <v>34000</v>
      </c>
      <c r="H24" t="s">
        <v>234</v>
      </c>
      <c r="I24" t="s">
        <v>235</v>
      </c>
    </row>
    <row r="25" spans="1:9" x14ac:dyDescent="0.25">
      <c r="A25" t="s">
        <v>236</v>
      </c>
      <c r="B25" t="s">
        <v>127</v>
      </c>
      <c r="C25" t="s">
        <v>237</v>
      </c>
      <c r="D25" t="s">
        <v>238</v>
      </c>
      <c r="E25" t="s">
        <v>239</v>
      </c>
      <c r="F25" t="s">
        <v>240</v>
      </c>
      <c r="G25">
        <v>35000</v>
      </c>
      <c r="H25" t="s">
        <v>241</v>
      </c>
      <c r="I25" t="s">
        <v>242</v>
      </c>
    </row>
    <row r="26" spans="1:9" x14ac:dyDescent="0.25">
      <c r="A26" t="s">
        <v>243</v>
      </c>
      <c r="B26" t="s">
        <v>127</v>
      </c>
      <c r="C26" t="s">
        <v>244</v>
      </c>
      <c r="D26" t="s">
        <v>245</v>
      </c>
      <c r="E26" t="s">
        <v>246</v>
      </c>
      <c r="F26" t="s">
        <v>247</v>
      </c>
      <c r="G26">
        <v>44000</v>
      </c>
      <c r="H26" t="s">
        <v>248</v>
      </c>
      <c r="I26" t="s">
        <v>249</v>
      </c>
    </row>
    <row r="27" spans="1:9" x14ac:dyDescent="0.25">
      <c r="A27" t="s">
        <v>250</v>
      </c>
      <c r="B27" t="s">
        <v>127</v>
      </c>
      <c r="C27" t="s">
        <v>251</v>
      </c>
      <c r="D27" t="s">
        <v>252</v>
      </c>
      <c r="E27" t="s">
        <v>253</v>
      </c>
      <c r="F27" t="s">
        <v>254</v>
      </c>
      <c r="G27">
        <v>45000</v>
      </c>
      <c r="H27" t="s">
        <v>255</v>
      </c>
      <c r="I27" t="s">
        <v>256</v>
      </c>
    </row>
    <row r="28" spans="1:9" x14ac:dyDescent="0.25">
      <c r="A28" t="s">
        <v>257</v>
      </c>
      <c r="B28" t="s">
        <v>127</v>
      </c>
      <c r="C28" t="s">
        <v>258</v>
      </c>
      <c r="D28" t="s">
        <v>259</v>
      </c>
      <c r="E28" t="s">
        <v>260</v>
      </c>
      <c r="F28" t="s">
        <v>261</v>
      </c>
      <c r="G28">
        <v>51000</v>
      </c>
      <c r="H28" t="s">
        <v>262</v>
      </c>
      <c r="I28" t="s">
        <v>263</v>
      </c>
    </row>
    <row r="29" spans="1:9" x14ac:dyDescent="0.25">
      <c r="A29" t="s">
        <v>264</v>
      </c>
      <c r="B29" t="s">
        <v>91</v>
      </c>
      <c r="C29" t="s">
        <v>265</v>
      </c>
      <c r="D29" t="s">
        <v>266</v>
      </c>
      <c r="E29" t="s">
        <v>267</v>
      </c>
      <c r="F29" t="s">
        <v>199</v>
      </c>
      <c r="G29">
        <v>59000</v>
      </c>
      <c r="H29" t="s">
        <v>268</v>
      </c>
      <c r="I29" t="s">
        <v>269</v>
      </c>
    </row>
    <row r="30" spans="1:9" x14ac:dyDescent="0.25">
      <c r="A30" t="s">
        <v>270</v>
      </c>
      <c r="B30" t="s">
        <v>91</v>
      </c>
      <c r="C30" t="s">
        <v>271</v>
      </c>
      <c r="D30" t="s">
        <v>272</v>
      </c>
      <c r="E30" t="s">
        <v>273</v>
      </c>
      <c r="F30" t="s">
        <v>274</v>
      </c>
      <c r="G30">
        <v>62200</v>
      </c>
      <c r="H30" t="s">
        <v>275</v>
      </c>
      <c r="I30" t="s">
        <v>276</v>
      </c>
    </row>
    <row r="31" spans="1:9" x14ac:dyDescent="0.25">
      <c r="A31" t="s">
        <v>277</v>
      </c>
      <c r="B31" t="s">
        <v>91</v>
      </c>
      <c r="C31" t="s">
        <v>278</v>
      </c>
      <c r="D31" t="s">
        <v>279</v>
      </c>
      <c r="E31" t="s">
        <v>280</v>
      </c>
      <c r="F31" t="s">
        <v>281</v>
      </c>
      <c r="G31">
        <v>64000</v>
      </c>
      <c r="H31" t="s">
        <v>282</v>
      </c>
      <c r="I31" t="s">
        <v>283</v>
      </c>
    </row>
    <row r="32" spans="1:9" x14ac:dyDescent="0.25">
      <c r="A32" t="s">
        <v>284</v>
      </c>
      <c r="B32" t="s">
        <v>127</v>
      </c>
      <c r="C32" t="s">
        <v>285</v>
      </c>
      <c r="D32" t="s">
        <v>286</v>
      </c>
      <c r="E32" t="s">
        <v>287</v>
      </c>
      <c r="F32" t="s">
        <v>288</v>
      </c>
      <c r="G32" t="s">
        <v>289</v>
      </c>
      <c r="H32" t="s">
        <v>187</v>
      </c>
      <c r="I32" t="s">
        <v>290</v>
      </c>
    </row>
    <row r="33" spans="1:9" x14ac:dyDescent="0.25">
      <c r="A33" t="s">
        <v>291</v>
      </c>
      <c r="B33" t="s">
        <v>127</v>
      </c>
      <c r="C33" t="s">
        <v>292</v>
      </c>
      <c r="D33" t="s">
        <v>293</v>
      </c>
      <c r="E33" t="s">
        <v>294</v>
      </c>
      <c r="F33" t="s">
        <v>295</v>
      </c>
      <c r="G33">
        <v>67000</v>
      </c>
      <c r="H33" t="s">
        <v>296</v>
      </c>
      <c r="I33" t="s">
        <v>297</v>
      </c>
    </row>
    <row r="34" spans="1:9" x14ac:dyDescent="0.25">
      <c r="A34" t="s">
        <v>298</v>
      </c>
      <c r="B34" t="s">
        <v>91</v>
      </c>
      <c r="C34" t="s">
        <v>299</v>
      </c>
      <c r="D34" t="s">
        <v>300</v>
      </c>
      <c r="E34" t="s">
        <v>301</v>
      </c>
      <c r="F34" t="s">
        <v>138</v>
      </c>
      <c r="G34">
        <v>75000</v>
      </c>
      <c r="H34" t="s">
        <v>302</v>
      </c>
      <c r="I34" t="s">
        <v>303</v>
      </c>
    </row>
    <row r="35" spans="1:9" x14ac:dyDescent="0.25">
      <c r="A35" t="s">
        <v>304</v>
      </c>
      <c r="B35" t="s">
        <v>91</v>
      </c>
      <c r="C35" t="s">
        <v>305</v>
      </c>
      <c r="D35" t="s">
        <v>306</v>
      </c>
      <c r="E35" t="s">
        <v>307</v>
      </c>
      <c r="F35" t="s">
        <v>308</v>
      </c>
      <c r="G35">
        <v>88000</v>
      </c>
      <c r="H35" t="s">
        <v>309</v>
      </c>
      <c r="I35" t="s">
        <v>310</v>
      </c>
    </row>
  </sheetData>
  <hyperlinks>
    <hyperlink ref="I13" r:id="rId1"/>
    <hyperlink ref="I4" r:id="rId2"/>
    <hyperlink ref="I5" r:id="rId3"/>
    <hyperlink ref="I6" r:id="rId4"/>
    <hyperlink ref="I7" r:id="rId5"/>
    <hyperlink ref="I8" r:id="rId6"/>
    <hyperlink ref="I9" r:id="rId7"/>
    <hyperlink ref="I11" r:id="rId8"/>
    <hyperlink ref="I12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10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Produits</vt:lpstr>
      <vt:lpstr>Clients</vt:lpstr>
      <vt:lpstr>Sauvegarde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</dc:creator>
  <cp:lastModifiedBy>Loubna</cp:lastModifiedBy>
  <dcterms:created xsi:type="dcterms:W3CDTF">2014-05-05T16:18:56Z</dcterms:created>
  <dcterms:modified xsi:type="dcterms:W3CDTF">2014-05-05T16:32:40Z</dcterms:modified>
</cp:coreProperties>
</file>