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 activeTab="3"/>
  </bookViews>
  <sheets>
    <sheet name="Données de base" sheetId="1" r:id="rId1"/>
    <sheet name="Ref" sheetId="2" r:id="rId2"/>
    <sheet name="Informations" sheetId="3" r:id="rId3"/>
    <sheet name="Fiches" sheetId="4" r:id="rId4"/>
  </sheets>
  <calcPr calcId="145621"/>
</workbook>
</file>

<file path=xl/calcChain.xml><?xml version="1.0" encoding="utf-8"?>
<calcChain xmlns="http://schemas.openxmlformats.org/spreadsheetml/2006/main">
  <c r="G7" i="3" l="1"/>
  <c r="G8" i="3"/>
  <c r="G9" i="3"/>
  <c r="G10" i="3"/>
  <c r="G11" i="3"/>
  <c r="G12" i="3"/>
  <c r="G13" i="3"/>
  <c r="G14" i="3"/>
  <c r="G15" i="3"/>
  <c r="G16" i="3"/>
  <c r="G17" i="3"/>
  <c r="G18" i="3"/>
  <c r="G19" i="3"/>
  <c r="B7" i="1"/>
  <c r="B8" i="1"/>
  <c r="B9" i="1"/>
  <c r="B10" i="1"/>
  <c r="B11" i="1"/>
  <c r="B12" i="1"/>
  <c r="B13" i="1"/>
  <c r="B14" i="1"/>
  <c r="B15" i="1"/>
  <c r="B16" i="1"/>
  <c r="B6" i="1"/>
  <c r="D7" i="1"/>
  <c r="D8" i="1"/>
  <c r="D9" i="1"/>
  <c r="D10" i="1"/>
  <c r="D11" i="1"/>
  <c r="D12" i="1"/>
  <c r="D13" i="1"/>
  <c r="D14" i="1"/>
  <c r="D15" i="1"/>
  <c r="D16" i="1"/>
  <c r="D6" i="1"/>
  <c r="D17" i="1"/>
  <c r="E6" i="3"/>
  <c r="E7" i="3"/>
  <c r="E9" i="3"/>
  <c r="F9" i="3" s="1"/>
  <c r="E10" i="3"/>
  <c r="F10" i="3" s="1"/>
  <c r="E11" i="3"/>
  <c r="F11" i="3" s="1"/>
  <c r="E12" i="3"/>
  <c r="F12" i="3" s="1"/>
  <c r="E13" i="3"/>
  <c r="F13" i="3" s="1"/>
  <c r="E15" i="3"/>
  <c r="F15" i="3" s="1"/>
  <c r="E16" i="3"/>
  <c r="F16" i="3" s="1"/>
  <c r="E17" i="3"/>
  <c r="F17" i="3" s="1"/>
  <c r="E18" i="3"/>
  <c r="F18" i="3" s="1"/>
  <c r="E19" i="3"/>
  <c r="F19" i="3" s="1"/>
  <c r="E5" i="3"/>
  <c r="C8" i="3"/>
  <c r="E14" i="3"/>
  <c r="F14" i="3" s="1"/>
  <c r="K2" i="3"/>
  <c r="C9" i="3"/>
  <c r="C10" i="3"/>
  <c r="C11" i="3"/>
  <c r="C12" i="3"/>
  <c r="C17" i="3"/>
  <c r="C18" i="3"/>
  <c r="C19" i="3"/>
  <c r="C5" i="3"/>
  <c r="B6" i="3"/>
  <c r="C6" i="3" s="1"/>
  <c r="B7" i="3"/>
  <c r="C7" i="3" s="1"/>
  <c r="B8" i="3"/>
  <c r="B9" i="3"/>
  <c r="B10" i="3"/>
  <c r="B11" i="3"/>
  <c r="B12" i="3"/>
  <c r="B13" i="3"/>
  <c r="C13" i="3" s="1"/>
  <c r="B14" i="3"/>
  <c r="C14" i="3" s="1"/>
  <c r="B15" i="3"/>
  <c r="C15" i="3" s="1"/>
  <c r="B16" i="3"/>
  <c r="C16" i="3" s="1"/>
  <c r="B17" i="3"/>
  <c r="B18" i="3"/>
  <c r="B19" i="3"/>
  <c r="B5" i="3"/>
  <c r="D7" i="2"/>
  <c r="D5" i="2"/>
  <c r="F6" i="3" l="1"/>
  <c r="G6" i="3" s="1"/>
  <c r="E8" i="3"/>
  <c r="F8" i="3" s="1"/>
  <c r="F5" i="3"/>
  <c r="G5" i="3" s="1"/>
  <c r="F7" i="3"/>
</calcChain>
</file>

<file path=xl/sharedStrings.xml><?xml version="1.0" encoding="utf-8"?>
<sst xmlns="http://schemas.openxmlformats.org/spreadsheetml/2006/main" count="125" uniqueCount="64">
  <si>
    <t>Type</t>
  </si>
  <si>
    <t>Référence</t>
  </si>
  <si>
    <t>Date d'entrée</t>
  </si>
  <si>
    <t>Date de vérification</t>
  </si>
  <si>
    <t>Etat</t>
  </si>
  <si>
    <t>Action</t>
  </si>
  <si>
    <t>Prochaine vérification (si spécifique)</t>
  </si>
  <si>
    <t>Cout achat</t>
  </si>
  <si>
    <t>Cout entretien</t>
  </si>
  <si>
    <t>Chantier</t>
  </si>
  <si>
    <t>Données d'entrée</t>
  </si>
  <si>
    <t>Identification</t>
  </si>
  <si>
    <t>Elingues</t>
  </si>
  <si>
    <t>Extincteur</t>
  </si>
  <si>
    <t>Harnais</t>
  </si>
  <si>
    <t>Echafaudage</t>
  </si>
  <si>
    <t>EL…</t>
  </si>
  <si>
    <t>EX…</t>
  </si>
  <si>
    <t>HA…</t>
  </si>
  <si>
    <t>EC…</t>
  </si>
  <si>
    <t>C259</t>
  </si>
  <si>
    <t>OK</t>
  </si>
  <si>
    <t>Inutilisable</t>
  </si>
  <si>
    <t>Remise en état</t>
  </si>
  <si>
    <t>Liste des éléments</t>
  </si>
  <si>
    <t>Durée de validité (j)</t>
  </si>
  <si>
    <t>EL001</t>
  </si>
  <si>
    <t>EL002</t>
  </si>
  <si>
    <t>EX001</t>
  </si>
  <si>
    <t>EX002</t>
  </si>
  <si>
    <t>Date de dernière vérification</t>
  </si>
  <si>
    <t>Date de prochaine vérificaiton</t>
  </si>
  <si>
    <t>Echéance</t>
  </si>
  <si>
    <t>Contrôle</t>
  </si>
  <si>
    <t>HA001</t>
  </si>
  <si>
    <t>HA002</t>
  </si>
  <si>
    <t>EC001</t>
  </si>
  <si>
    <t>EC002</t>
  </si>
  <si>
    <t>C265</t>
  </si>
  <si>
    <t>Neuf</t>
  </si>
  <si>
    <t>C262</t>
  </si>
  <si>
    <t>Date</t>
  </si>
  <si>
    <t>Délai critique (j)</t>
  </si>
  <si>
    <t>A vérifier</t>
  </si>
  <si>
    <t>SI(B9="";"";SI(RECHERCHEV(B9;'Données de base'!$A$6:$J$150;5;FAUX)="";"";RECHERCHEV(B9;'Données de base'!$A$6:$J$150;5;FAUX)))</t>
  </si>
  <si>
    <t>Date de dern verification</t>
  </si>
  <si>
    <t>:Référence</t>
  </si>
  <si>
    <t>:Type</t>
  </si>
  <si>
    <t>:CMU</t>
  </si>
  <si>
    <t>:Dimensions</t>
  </si>
  <si>
    <t>Vérification1</t>
  </si>
  <si>
    <t>Organisme</t>
  </si>
  <si>
    <t>Vérificateur</t>
  </si>
  <si>
    <t>Observation:</t>
  </si>
  <si>
    <t>Vérification2</t>
  </si>
  <si>
    <t>Vérification3</t>
  </si>
  <si>
    <t>Vérification4</t>
  </si>
  <si>
    <t>Vérification5</t>
  </si>
  <si>
    <t>Date:</t>
  </si>
  <si>
    <t>Montant:</t>
  </si>
  <si>
    <t>:Date de mise à jour</t>
  </si>
  <si>
    <t>:Date de mise en service</t>
  </si>
  <si>
    <t>:Prochaine vérification si spécifique</t>
  </si>
  <si>
    <t>Vérification6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</si>
</sst>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-0.249977111117893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/>
    <xf numFmtId="0" fontId="0" fillId="0" borderId="2" xfId="0" applyBorder="1"/>
    <xf numFmtId="14" fontId="0" fillId="0" borderId="0" xfId="0" applyNumberFormat="1"/>
    <xf numFmtId="0" fontId="0" fillId="0" borderId="0" xfId="0" applyBorder="1"/>
    <xf numFmtId="1" fontId="0" fillId="0" borderId="1" xfId="0" applyNumberFormat="1" applyBorder="1"/>
    <xf numFmtId="0" fontId="0" fillId="0" borderId="8" xfId="0" applyBorder="1"/>
    <xf numFmtId="0" fontId="0" fillId="0" borderId="9" xfId="0" applyBorder="1"/>
    <xf numFmtId="14" fontId="0" fillId="0" borderId="1" xfId="0" applyNumberFormat="1" applyBorder="1"/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 vertical="center" wrapText="1"/>
    </xf>
    <xf numFmtId="14" fontId="0" fillId="0" borderId="2" xfId="0" applyNumberFormat="1" applyBorder="1"/>
    <xf numFmtId="0" fontId="0" fillId="0" borderId="11" xfId="0" applyBorder="1"/>
    <xf numFmtId="0" fontId="0" fillId="4" borderId="1" xfId="0" applyFill="1" applyBorder="1"/>
    <xf numFmtId="14" fontId="0" fillId="4" borderId="1" xfId="0" applyNumberFormat="1" applyFill="1" applyBorder="1"/>
    <xf numFmtId="0" fontId="0" fillId="0" borderId="1" xfId="0" applyBorder="1" applyAlignment="1">
      <alignment horizontal="center" vertical="center" wrapText="1"/>
    </xf>
    <xf numFmtId="0" fontId="0" fillId="2" borderId="8" xfId="0" applyFill="1" applyBorder="1"/>
    <xf numFmtId="0" fontId="0" fillId="2" borderId="11" xfId="0" applyFill="1" applyBorder="1"/>
    <xf numFmtId="0" fontId="0" fillId="2" borderId="9" xfId="0" applyFill="1" applyBorder="1"/>
    <xf numFmtId="0" fontId="0" fillId="2" borderId="3" xfId="0" applyFill="1" applyBorder="1"/>
    <xf numFmtId="0" fontId="0" fillId="2" borderId="5" xfId="0" applyFill="1" applyBorder="1"/>
    <xf numFmtId="0" fontId="0" fillId="2" borderId="4" xfId="0" applyFill="1" applyBorder="1"/>
    <xf numFmtId="0" fontId="0" fillId="0" borderId="1" xfId="0" applyBorder="1" applyAlignment="1">
      <alignment horizontal="right"/>
    </xf>
    <xf numFmtId="0" fontId="0" fillId="0" borderId="6" xfId="0" applyBorder="1"/>
    <xf numFmtId="0" fontId="0" fillId="0" borderId="10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20" xfId="0" applyBorder="1"/>
    <xf numFmtId="0" fontId="0" fillId="0" borderId="21" xfId="0" applyBorder="1"/>
    <xf numFmtId="0" fontId="1" fillId="0" borderId="16" xfId="0" applyFont="1" applyBorder="1"/>
    <xf numFmtId="0" fontId="0" fillId="0" borderId="19" xfId="0" applyBorder="1" applyAlignment="1"/>
    <xf numFmtId="0" fontId="0" fillId="0" borderId="7" xfId="0" applyBorder="1" applyAlignment="1">
      <alignment horizontal="left"/>
    </xf>
    <xf numFmtId="0" fontId="0" fillId="0" borderId="22" xfId="0" applyBorder="1"/>
    <xf numFmtId="0" fontId="0" fillId="0" borderId="23" xfId="0" applyBorder="1"/>
    <xf numFmtId="0" fontId="0" fillId="0" borderId="19" xfId="0" applyBorder="1"/>
    <xf numFmtId="0" fontId="0" fillId="0" borderId="1" xfId="0" applyBorder="1" applyAlignment="1">
      <alignment horizontal="center" vertical="center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3" borderId="0" xfId="0" applyFill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left" vertical="top"/>
    </xf>
    <xf numFmtId="0" fontId="0" fillId="0" borderId="19" xfId="0" applyBorder="1" applyAlignment="1">
      <alignment horizontal="left" vertical="top"/>
    </xf>
  </cellXfs>
  <cellStyles count="1">
    <cellStyle name="Normal" xfId="0" builtinId="0"/>
  </cellStyles>
  <dxfs count="1">
    <dxf>
      <fill>
        <patternFill patternType="gray0625">
          <f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7"/>
  <sheetViews>
    <sheetView workbookViewId="0">
      <selection activeCell="E21" sqref="E21"/>
    </sheetView>
  </sheetViews>
  <sheetFormatPr baseColWidth="10" defaultRowHeight="15" x14ac:dyDescent="0.25"/>
  <cols>
    <col min="2" max="2" width="12" customWidth="1"/>
    <col min="4" max="4" width="13.42578125" customWidth="1"/>
    <col min="5" max="5" width="18" customWidth="1"/>
    <col min="7" max="7" width="35.85546875" customWidth="1"/>
    <col min="8" max="8" width="21.5703125" customWidth="1"/>
  </cols>
  <sheetData>
    <row r="1" spans="1:15" x14ac:dyDescent="0.25">
      <c r="O1" t="s">
        <v>39</v>
      </c>
    </row>
    <row r="2" spans="1:15" x14ac:dyDescent="0.25">
      <c r="A2" s="39" t="s">
        <v>10</v>
      </c>
      <c r="B2" s="39"/>
      <c r="C2" s="39"/>
      <c r="D2" s="39"/>
      <c r="E2" s="39"/>
      <c r="F2" s="39"/>
      <c r="G2" s="39"/>
      <c r="H2" s="39"/>
      <c r="I2" s="39"/>
      <c r="J2" s="39"/>
      <c r="O2" t="s">
        <v>21</v>
      </c>
    </row>
    <row r="3" spans="1:15" x14ac:dyDescent="0.25">
      <c r="A3" s="39"/>
      <c r="B3" s="39"/>
      <c r="C3" s="39"/>
      <c r="D3" s="39"/>
      <c r="E3" s="39"/>
      <c r="F3" s="39"/>
      <c r="G3" s="39"/>
      <c r="H3" s="39"/>
      <c r="I3" s="39"/>
      <c r="J3" s="39"/>
      <c r="O3" t="s">
        <v>22</v>
      </c>
    </row>
    <row r="4" spans="1:15" x14ac:dyDescent="0.25">
      <c r="O4" t="s">
        <v>23</v>
      </c>
    </row>
    <row r="5" spans="1:15" s="2" customFormat="1" ht="30" x14ac:dyDescent="0.25">
      <c r="A5" s="12" t="s">
        <v>1</v>
      </c>
      <c r="B5" s="12" t="s">
        <v>0</v>
      </c>
      <c r="C5" s="12" t="s">
        <v>9</v>
      </c>
      <c r="D5" s="12" t="s">
        <v>2</v>
      </c>
      <c r="E5" s="12" t="s">
        <v>3</v>
      </c>
      <c r="F5" s="12" t="s">
        <v>4</v>
      </c>
      <c r="G5" s="12" t="s">
        <v>5</v>
      </c>
      <c r="H5" s="12" t="s">
        <v>6</v>
      </c>
      <c r="I5" s="12" t="s">
        <v>7</v>
      </c>
      <c r="J5" s="12" t="s">
        <v>8</v>
      </c>
    </row>
    <row r="6" spans="1:15" x14ac:dyDescent="0.25">
      <c r="A6" s="3" t="s">
        <v>26</v>
      </c>
      <c r="B6" s="15" t="str">
        <f>IF(A6="","",VLOOKUP(A6,Ref!$F$4:$G$21,2,FALSE))</f>
        <v>Elingues</v>
      </c>
      <c r="C6" s="3" t="s">
        <v>20</v>
      </c>
      <c r="D6" s="16">
        <f>IF(A6="","",VLOOKUP(A6,Ref!$F$4:$H$25,3,FALSE))</f>
        <v>39831</v>
      </c>
      <c r="E6" s="10">
        <v>41623</v>
      </c>
      <c r="F6" s="3"/>
      <c r="G6" s="3"/>
      <c r="H6" s="3"/>
      <c r="I6" s="3"/>
      <c r="J6" s="3"/>
    </row>
    <row r="7" spans="1:15" x14ac:dyDescent="0.25">
      <c r="A7" s="3" t="s">
        <v>27</v>
      </c>
      <c r="B7" s="15" t="str">
        <f>IF(A7="","",VLOOKUP(A7,Ref!$F$4:$G$21,2,FALSE))</f>
        <v>Elingues</v>
      </c>
      <c r="C7" s="3" t="s">
        <v>38</v>
      </c>
      <c r="D7" s="16">
        <f>IF(A7="","",VLOOKUP(A7,Ref!$F$4:$H$25,3,FALSE))</f>
        <v>41511</v>
      </c>
      <c r="E7" s="3"/>
      <c r="F7" s="3"/>
      <c r="G7" s="3"/>
      <c r="H7" s="17"/>
      <c r="I7" s="3"/>
      <c r="J7" s="3"/>
    </row>
    <row r="8" spans="1:15" x14ac:dyDescent="0.25">
      <c r="A8" s="3" t="s">
        <v>26</v>
      </c>
      <c r="B8" s="15" t="str">
        <f>IF(A8="","",VLOOKUP(A8,Ref!$F$4:$G$21,2,FALSE))</f>
        <v>Elingues</v>
      </c>
      <c r="C8" s="3" t="s">
        <v>40</v>
      </c>
      <c r="D8" s="16">
        <f>IF(A8="","",VLOOKUP(A8,Ref!$F$4:$H$25,3,FALSE))</f>
        <v>39831</v>
      </c>
      <c r="E8" s="10">
        <v>41713</v>
      </c>
      <c r="F8" s="3"/>
      <c r="G8" s="3"/>
      <c r="H8" s="3"/>
      <c r="I8" s="3"/>
      <c r="J8" s="3"/>
    </row>
    <row r="9" spans="1:15" x14ac:dyDescent="0.25">
      <c r="A9" s="3" t="s">
        <v>28</v>
      </c>
      <c r="B9" s="15" t="str">
        <f>IF(A9="","",VLOOKUP(A9,Ref!$F$4:$G$21,2,FALSE))</f>
        <v>Extincteur</v>
      </c>
      <c r="C9" s="3"/>
      <c r="D9" s="16">
        <f>IF(A9="","",VLOOKUP(A9,Ref!$F$4:$H$25,3,FALSE))</f>
        <v>40565</v>
      </c>
      <c r="E9" s="10">
        <v>41716</v>
      </c>
      <c r="F9" s="3"/>
      <c r="G9" s="3"/>
      <c r="H9" s="3"/>
      <c r="I9" s="3"/>
      <c r="J9" s="3"/>
    </row>
    <row r="10" spans="1:15" x14ac:dyDescent="0.25">
      <c r="A10" s="3" t="s">
        <v>29</v>
      </c>
      <c r="B10" s="15" t="str">
        <f>IF(A10="","",VLOOKUP(A10,Ref!$F$4:$G$21,2,FALSE))</f>
        <v>Extincteur</v>
      </c>
      <c r="C10" s="3"/>
      <c r="D10" s="16">
        <f>IF(A10="","",VLOOKUP(A10,Ref!$F$4:$H$25,3,FALSE))</f>
        <v>39991</v>
      </c>
      <c r="E10" s="3"/>
      <c r="F10" s="3"/>
      <c r="G10" s="3"/>
      <c r="H10" s="3"/>
      <c r="I10" s="3"/>
      <c r="J10" s="3"/>
    </row>
    <row r="11" spans="1:15" x14ac:dyDescent="0.25">
      <c r="A11" s="3" t="s">
        <v>34</v>
      </c>
      <c r="B11" s="15" t="str">
        <f>IF(A11="","",VLOOKUP(A11,Ref!$F$4:$G$21,2,FALSE))</f>
        <v>Harnais</v>
      </c>
      <c r="C11" s="3"/>
      <c r="D11" s="16">
        <f>IF(A11="","",VLOOKUP(A11,Ref!$F$4:$H$25,3,FALSE))</f>
        <v>40686</v>
      </c>
      <c r="E11" s="3"/>
      <c r="F11" s="3"/>
      <c r="G11" s="3"/>
      <c r="H11" s="3"/>
      <c r="I11" s="3"/>
      <c r="J11" s="3"/>
    </row>
    <row r="12" spans="1:15" x14ac:dyDescent="0.25">
      <c r="A12" s="3" t="s">
        <v>35</v>
      </c>
      <c r="B12" s="15" t="str">
        <f>IF(A12="","",VLOOKUP(A12,Ref!$F$4:$G$21,2,FALSE))</f>
        <v>Harnais</v>
      </c>
      <c r="C12" s="3"/>
      <c r="D12" s="16">
        <f>IF(A12="","",VLOOKUP(A12,Ref!$F$4:$H$25,3,FALSE))</f>
        <v>40383</v>
      </c>
      <c r="E12" s="3"/>
      <c r="F12" s="3"/>
      <c r="G12" s="3"/>
      <c r="H12" s="3"/>
      <c r="I12" s="3"/>
      <c r="J12" s="3"/>
    </row>
    <row r="13" spans="1:15" x14ac:dyDescent="0.25">
      <c r="A13" s="3" t="s">
        <v>36</v>
      </c>
      <c r="B13" s="15" t="str">
        <f>IF(A13="","",VLOOKUP(A13,Ref!$F$4:$G$21,2,FALSE))</f>
        <v>Echafaudage</v>
      </c>
      <c r="C13" s="3"/>
      <c r="D13" s="16">
        <f>IF(A13="","",VLOOKUP(A13,Ref!$F$4:$H$25,3,FALSE))</f>
        <v>38621</v>
      </c>
      <c r="E13" s="3"/>
      <c r="F13" s="3"/>
      <c r="G13" s="3"/>
      <c r="H13" s="3"/>
      <c r="I13" s="3"/>
      <c r="J13" s="3"/>
    </row>
    <row r="14" spans="1:15" x14ac:dyDescent="0.25">
      <c r="A14" s="3" t="s">
        <v>37</v>
      </c>
      <c r="B14" s="15" t="str">
        <f>IF(A14="","",VLOOKUP(A14,Ref!$F$4:$G$21,2,FALSE))</f>
        <v>Echafaudage</v>
      </c>
      <c r="C14" s="3"/>
      <c r="D14" s="16">
        <f>IF(A14="","",VLOOKUP(A14,Ref!$F$4:$H$25,3,FALSE))</f>
        <v>41640</v>
      </c>
      <c r="E14" s="3"/>
      <c r="F14" s="3"/>
      <c r="G14" s="3"/>
      <c r="H14" s="3"/>
      <c r="I14" s="3"/>
      <c r="J14" s="3"/>
    </row>
    <row r="15" spans="1:15" x14ac:dyDescent="0.25">
      <c r="A15" s="3"/>
      <c r="B15" s="15" t="str">
        <f>IF(A15="","",VLOOKUP(A15,Ref!$F$4:$G$21,2,FALSE))</f>
        <v/>
      </c>
      <c r="C15" s="3"/>
      <c r="D15" s="16" t="str">
        <f>IF(A15="","",VLOOKUP(A15,Ref!$F$4:$H$25,3,FALSE))</f>
        <v/>
      </c>
      <c r="E15" s="3"/>
      <c r="F15" s="3"/>
      <c r="G15" s="3"/>
      <c r="H15" s="3"/>
      <c r="I15" s="3"/>
      <c r="J15" s="3"/>
    </row>
    <row r="16" spans="1:15" x14ac:dyDescent="0.25">
      <c r="A16" s="3"/>
      <c r="B16" s="15" t="str">
        <f>IF(A16="","",VLOOKUP(A16,Ref!$F$4:$G$21,2,FALSE))</f>
        <v/>
      </c>
      <c r="C16" s="3"/>
      <c r="D16" s="16" t="str">
        <f>IF(A16="","",VLOOKUP(A16,Ref!$F$4:$H$25,3,FALSE))</f>
        <v/>
      </c>
      <c r="E16" s="3"/>
      <c r="F16" s="3"/>
      <c r="G16" s="3"/>
      <c r="H16" s="3"/>
      <c r="I16" s="3"/>
      <c r="J16" s="3"/>
    </row>
    <row r="17" spans="4:4" x14ac:dyDescent="0.25">
      <c r="D17" s="5" t="str">
        <f>IF(A17="","",VLOOKUP(A17,Ref!F15:H36,3,FALSE))</f>
        <v/>
      </c>
    </row>
  </sheetData>
  <mergeCells count="1">
    <mergeCell ref="A2:J3"/>
  </mergeCells>
  <dataValidations count="1">
    <dataValidation type="list" allowBlank="1" showInputMessage="1" showErrorMessage="1" sqref="F6:F13">
      <formula1>$O$1:$O$4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H21"/>
  <sheetViews>
    <sheetView workbookViewId="0">
      <selection activeCell="D12" sqref="D12"/>
    </sheetView>
  </sheetViews>
  <sheetFormatPr baseColWidth="10" defaultRowHeight="15" x14ac:dyDescent="0.25"/>
  <cols>
    <col min="2" max="2" width="14.85546875" customWidth="1"/>
    <col min="3" max="3" width="13.85546875" customWidth="1"/>
    <col min="4" max="4" width="19.5703125" customWidth="1"/>
    <col min="7" max="7" width="13.140625" customWidth="1"/>
    <col min="8" max="8" width="13.5703125" customWidth="1"/>
  </cols>
  <sheetData>
    <row r="1" spans="2:8" ht="15.75" thickBot="1" x14ac:dyDescent="0.3"/>
    <row r="2" spans="2:8" ht="15.75" thickBot="1" x14ac:dyDescent="0.3">
      <c r="F2" s="40" t="s">
        <v>24</v>
      </c>
      <c r="G2" s="41"/>
      <c r="H2" s="42"/>
    </row>
    <row r="3" spans="2:8" ht="15.75" thickBot="1" x14ac:dyDescent="0.3">
      <c r="B3" s="21" t="s">
        <v>0</v>
      </c>
      <c r="C3" s="22" t="s">
        <v>11</v>
      </c>
      <c r="D3" s="23" t="s">
        <v>25</v>
      </c>
      <c r="F3" s="18" t="s">
        <v>1</v>
      </c>
      <c r="G3" s="19" t="s">
        <v>0</v>
      </c>
      <c r="H3" s="20" t="s">
        <v>2</v>
      </c>
    </row>
    <row r="4" spans="2:8" x14ac:dyDescent="0.25">
      <c r="B4" s="4" t="s">
        <v>12</v>
      </c>
      <c r="C4" s="4" t="s">
        <v>16</v>
      </c>
      <c r="D4" s="4">
        <v>365</v>
      </c>
      <c r="F4" s="4" t="s">
        <v>26</v>
      </c>
      <c r="G4" s="4" t="s">
        <v>12</v>
      </c>
      <c r="H4" s="13">
        <v>39831</v>
      </c>
    </row>
    <row r="5" spans="2:8" x14ac:dyDescent="0.25">
      <c r="B5" s="3" t="s">
        <v>13</v>
      </c>
      <c r="C5" s="3" t="s">
        <v>17</v>
      </c>
      <c r="D5" s="3">
        <f>364/2</f>
        <v>182</v>
      </c>
      <c r="F5" s="3" t="s">
        <v>27</v>
      </c>
      <c r="G5" s="4" t="s">
        <v>12</v>
      </c>
      <c r="H5" s="10">
        <v>41511</v>
      </c>
    </row>
    <row r="6" spans="2:8" x14ac:dyDescent="0.25">
      <c r="B6" s="3" t="s">
        <v>14</v>
      </c>
      <c r="C6" s="3" t="s">
        <v>18</v>
      </c>
      <c r="D6" s="3">
        <v>365</v>
      </c>
      <c r="F6" s="3" t="s">
        <v>28</v>
      </c>
      <c r="G6" s="4" t="s">
        <v>13</v>
      </c>
      <c r="H6" s="10">
        <v>40565</v>
      </c>
    </row>
    <row r="7" spans="2:8" x14ac:dyDescent="0.25">
      <c r="B7" s="3" t="s">
        <v>15</v>
      </c>
      <c r="C7" s="3" t="s">
        <v>19</v>
      </c>
      <c r="D7" s="7">
        <f>365/2</f>
        <v>182.5</v>
      </c>
      <c r="F7" s="3" t="s">
        <v>29</v>
      </c>
      <c r="G7" s="4" t="s">
        <v>13</v>
      </c>
      <c r="H7" s="10">
        <v>39991</v>
      </c>
    </row>
    <row r="8" spans="2:8" x14ac:dyDescent="0.25">
      <c r="F8" s="3" t="s">
        <v>34</v>
      </c>
      <c r="G8" s="4" t="s">
        <v>14</v>
      </c>
      <c r="H8" s="10">
        <v>40686</v>
      </c>
    </row>
    <row r="9" spans="2:8" x14ac:dyDescent="0.25">
      <c r="F9" s="3" t="s">
        <v>35</v>
      </c>
      <c r="G9" s="4" t="s">
        <v>14</v>
      </c>
      <c r="H9" s="10">
        <v>40383</v>
      </c>
    </row>
    <row r="10" spans="2:8" x14ac:dyDescent="0.25">
      <c r="F10" s="3" t="s">
        <v>36</v>
      </c>
      <c r="G10" s="4" t="s">
        <v>15</v>
      </c>
      <c r="H10" s="10">
        <v>38621</v>
      </c>
    </row>
    <row r="11" spans="2:8" x14ac:dyDescent="0.25">
      <c r="F11" s="3" t="s">
        <v>37</v>
      </c>
      <c r="G11" s="4" t="s">
        <v>15</v>
      </c>
      <c r="H11" s="10">
        <v>41640</v>
      </c>
    </row>
    <row r="12" spans="2:8" x14ac:dyDescent="0.25">
      <c r="F12" s="3"/>
      <c r="G12" s="4"/>
      <c r="H12" s="3"/>
    </row>
    <row r="13" spans="2:8" x14ac:dyDescent="0.25">
      <c r="F13" s="3"/>
      <c r="G13" s="4"/>
      <c r="H13" s="3"/>
    </row>
    <row r="14" spans="2:8" x14ac:dyDescent="0.25">
      <c r="F14" s="3"/>
      <c r="G14" s="4"/>
      <c r="H14" s="3"/>
    </row>
    <row r="15" spans="2:8" x14ac:dyDescent="0.25">
      <c r="F15" s="3"/>
      <c r="G15" s="4"/>
      <c r="H15" s="3"/>
    </row>
    <row r="16" spans="2:8" x14ac:dyDescent="0.25">
      <c r="F16" s="3"/>
      <c r="G16" s="4"/>
      <c r="H16" s="3"/>
    </row>
    <row r="17" spans="6:8" x14ac:dyDescent="0.25">
      <c r="F17" s="3"/>
      <c r="G17" s="4"/>
      <c r="H17" s="3"/>
    </row>
    <row r="18" spans="6:8" x14ac:dyDescent="0.25">
      <c r="F18" s="3"/>
      <c r="G18" s="4"/>
      <c r="H18" s="3"/>
    </row>
    <row r="19" spans="6:8" x14ac:dyDescent="0.25">
      <c r="F19" s="3"/>
      <c r="G19" s="4"/>
      <c r="H19" s="3"/>
    </row>
    <row r="20" spans="6:8" x14ac:dyDescent="0.25">
      <c r="F20" s="3"/>
      <c r="G20" s="4"/>
      <c r="H20" s="3"/>
    </row>
    <row r="21" spans="6:8" x14ac:dyDescent="0.25">
      <c r="F21" s="3"/>
      <c r="G21" s="4"/>
      <c r="H21" s="3"/>
    </row>
  </sheetData>
  <mergeCells count="1">
    <mergeCell ref="F2:H2"/>
  </mergeCells>
  <dataValidations disablePrompts="1" count="1">
    <dataValidation type="list" allowBlank="1" showInputMessage="1" showErrorMessage="1" sqref="G4:G21">
      <formula1>$B$4:$B$7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Q19"/>
  <sheetViews>
    <sheetView workbookViewId="0">
      <selection activeCell="J14" sqref="J14"/>
    </sheetView>
  </sheetViews>
  <sheetFormatPr baseColWidth="10" defaultRowHeight="15" x14ac:dyDescent="0.25"/>
  <cols>
    <col min="2" max="2" width="12.5703125" customWidth="1"/>
    <col min="3" max="3" width="12.42578125" customWidth="1"/>
    <col min="4" max="4" width="18" customWidth="1"/>
    <col min="5" max="5" width="17.28515625" customWidth="1"/>
    <col min="6" max="6" width="13.7109375" customWidth="1"/>
    <col min="7" max="7" width="13.85546875" customWidth="1"/>
    <col min="13" max="13" width="15.28515625" customWidth="1"/>
  </cols>
  <sheetData>
    <row r="1" spans="2:17" x14ac:dyDescent="0.25">
      <c r="Q1" t="s">
        <v>45</v>
      </c>
    </row>
    <row r="2" spans="2:17" x14ac:dyDescent="0.25">
      <c r="C2" s="43" t="s">
        <v>33</v>
      </c>
      <c r="D2" s="43"/>
      <c r="E2" s="43"/>
      <c r="J2" s="3" t="s">
        <v>41</v>
      </c>
      <c r="K2" s="10">
        <f ca="1">TODAY()</f>
        <v>41764</v>
      </c>
      <c r="M2" s="3" t="s">
        <v>42</v>
      </c>
      <c r="N2" s="3">
        <v>30</v>
      </c>
      <c r="Q2" t="s">
        <v>44</v>
      </c>
    </row>
    <row r="3" spans="2:17" x14ac:dyDescent="0.25">
      <c r="N3" t="s">
        <v>43</v>
      </c>
    </row>
    <row r="4" spans="2:17" s="1" customFormat="1" ht="31.5" customHeight="1" x14ac:dyDescent="0.25">
      <c r="B4" s="12" t="s">
        <v>1</v>
      </c>
      <c r="C4" s="12" t="s">
        <v>0</v>
      </c>
      <c r="D4" s="12" t="s">
        <v>30</v>
      </c>
      <c r="E4" s="12" t="s">
        <v>31</v>
      </c>
      <c r="F4" s="12" t="s">
        <v>32</v>
      </c>
      <c r="G4" s="12" t="s">
        <v>4</v>
      </c>
    </row>
    <row r="5" spans="2:17" x14ac:dyDescent="0.25">
      <c r="B5" s="15" t="str">
        <f>IF(Ref!F4="","",Ref!F4)</f>
        <v>EL001</v>
      </c>
      <c r="C5" s="15" t="str">
        <f>IF(B5="","",VLOOKUP(B5,Ref!$F$4:$G$136,2,FALSE))</f>
        <v>Elingues</v>
      </c>
      <c r="D5" s="10">
        <v>41713</v>
      </c>
      <c r="E5" s="16">
        <f>IF(D5="","",D5+VLOOKUP(C5,Ref!$B$4:$D$13,3,FALSE))</f>
        <v>42078</v>
      </c>
      <c r="F5" s="15">
        <f ca="1">IF(E5="","",E5-$K$2)</f>
        <v>314</v>
      </c>
      <c r="G5" s="11" t="str">
        <f ca="1">IF(F5="","",IF(F5&gt;N2,"OK","A vérifier"))</f>
        <v>OK</v>
      </c>
    </row>
    <row r="6" spans="2:17" x14ac:dyDescent="0.25">
      <c r="B6" s="15" t="str">
        <f>IF(Ref!F5="","",Ref!F5)</f>
        <v>EL002</v>
      </c>
      <c r="C6" s="15" t="str">
        <f>IF(B6="","",VLOOKUP(B6,Ref!$F$4:$G$136,2,FALSE))</f>
        <v>Elingues</v>
      </c>
      <c r="D6" s="10">
        <v>41229</v>
      </c>
      <c r="E6" s="16">
        <f>IF(D6="","",D6+VLOOKUP(C6,Ref!$B$4:$D$13,3,FALSE))</f>
        <v>41594</v>
      </c>
      <c r="F6" s="15">
        <f t="shared" ref="F6:F19" ca="1" si="0">IF(E6="","",E6-$K$2)</f>
        <v>-170</v>
      </c>
      <c r="G6" s="11" t="str">
        <f t="shared" ref="G6:G19" ca="1" si="1">IF(F6="","",IF(F6&gt;N3,"OK","A vérifier"))</f>
        <v>A vérifier</v>
      </c>
    </row>
    <row r="7" spans="2:17" x14ac:dyDescent="0.25">
      <c r="B7" s="15" t="str">
        <f>IF(Ref!F6="","",Ref!F6)</f>
        <v>EX001</v>
      </c>
      <c r="C7" s="15" t="str">
        <f>IF(B7="","",VLOOKUP(B7,Ref!$F$4:$G$136,2,FALSE))</f>
        <v>Extincteur</v>
      </c>
      <c r="D7" s="10"/>
      <c r="E7" s="16" t="str">
        <f>IF(D7="","",D7+VLOOKUP(C7,Ref!$B$4:$D$13,3,FALSE))</f>
        <v/>
      </c>
      <c r="F7" s="15" t="str">
        <f t="shared" si="0"/>
        <v/>
      </c>
      <c r="G7" s="11" t="str">
        <f t="shared" si="1"/>
        <v/>
      </c>
    </row>
    <row r="8" spans="2:17" x14ac:dyDescent="0.25">
      <c r="B8" s="15" t="str">
        <f>IF(Ref!F7="","",Ref!F7)</f>
        <v>EX002</v>
      </c>
      <c r="C8" s="15" t="str">
        <f>IF(B8="","",VLOOKUP(B8,Ref!$F$4:$G$136,2,FALSE))</f>
        <v>Extincteur</v>
      </c>
      <c r="D8" s="10"/>
      <c r="E8" s="16" t="str">
        <f>IF(D8="","",D8+VLOOKUP(C8,Ref!$B$4:$D$13,3,FALSE))</f>
        <v/>
      </c>
      <c r="F8" s="15" t="str">
        <f t="shared" si="0"/>
        <v/>
      </c>
      <c r="G8" s="11" t="str">
        <f t="shared" si="1"/>
        <v/>
      </c>
    </row>
    <row r="9" spans="2:17" x14ac:dyDescent="0.25">
      <c r="B9" s="15" t="str">
        <f>IF(Ref!F8="","",Ref!F8)</f>
        <v>HA001</v>
      </c>
      <c r="C9" s="15" t="str">
        <f>IF(B9="","",VLOOKUP(B9,Ref!$F$4:$G$136,2,FALSE))</f>
        <v>Harnais</v>
      </c>
      <c r="D9" s="10"/>
      <c r="E9" s="16" t="str">
        <f>IF(D9="","",D9+VLOOKUP(C9,Ref!$B$4:$D$13,3,FALSE))</f>
        <v/>
      </c>
      <c r="F9" s="15" t="str">
        <f t="shared" si="0"/>
        <v/>
      </c>
      <c r="G9" s="11" t="str">
        <f t="shared" si="1"/>
        <v/>
      </c>
    </row>
    <row r="10" spans="2:17" x14ac:dyDescent="0.25">
      <c r="B10" s="15" t="str">
        <f>IF(Ref!F9="","",Ref!F9)</f>
        <v>HA002</v>
      </c>
      <c r="C10" s="15" t="str">
        <f>IF(B10="","",VLOOKUP(B10,Ref!$F$4:$G$136,2,FALSE))</f>
        <v>Harnais</v>
      </c>
      <c r="D10" s="10"/>
      <c r="E10" s="16" t="str">
        <f>IF(D10="","",D10+VLOOKUP(C10,Ref!$B$4:$D$13,3,FALSE))</f>
        <v/>
      </c>
      <c r="F10" s="15" t="str">
        <f t="shared" si="0"/>
        <v/>
      </c>
      <c r="G10" s="11" t="str">
        <f t="shared" si="1"/>
        <v/>
      </c>
    </row>
    <row r="11" spans="2:17" x14ac:dyDescent="0.25">
      <c r="B11" s="15" t="str">
        <f>IF(Ref!F10="","",Ref!F10)</f>
        <v>EC001</v>
      </c>
      <c r="C11" s="15" t="str">
        <f>IF(B11="","",VLOOKUP(B11,Ref!$F$4:$G$136,2,FALSE))</f>
        <v>Echafaudage</v>
      </c>
      <c r="D11" s="10"/>
      <c r="E11" s="16" t="str">
        <f>IF(D11="","",D11+VLOOKUP(C11,Ref!$B$4:$D$13,3,FALSE))</f>
        <v/>
      </c>
      <c r="F11" s="15" t="str">
        <f t="shared" si="0"/>
        <v/>
      </c>
      <c r="G11" s="11" t="str">
        <f t="shared" si="1"/>
        <v/>
      </c>
    </row>
    <row r="12" spans="2:17" x14ac:dyDescent="0.25">
      <c r="B12" s="15" t="str">
        <f>IF(Ref!F11="","",Ref!F11)</f>
        <v>EC002</v>
      </c>
      <c r="C12" s="15" t="str">
        <f>IF(B12="","",VLOOKUP(B12,Ref!$F$4:$G$136,2,FALSE))</f>
        <v>Echafaudage</v>
      </c>
      <c r="D12" s="10"/>
      <c r="E12" s="16" t="str">
        <f>IF(D12="","",D12+VLOOKUP(C12,Ref!$B$4:$D$13,3,FALSE))</f>
        <v/>
      </c>
      <c r="F12" s="15" t="str">
        <f t="shared" si="0"/>
        <v/>
      </c>
      <c r="G12" s="11" t="str">
        <f t="shared" si="1"/>
        <v/>
      </c>
    </row>
    <row r="13" spans="2:17" x14ac:dyDescent="0.25">
      <c r="B13" s="15" t="str">
        <f>IF(Ref!F12="","",Ref!F12)</f>
        <v/>
      </c>
      <c r="C13" s="15" t="str">
        <f>IF(B13="","",VLOOKUP(B13,Ref!$F$4:$G$136,2,FALSE))</f>
        <v/>
      </c>
      <c r="D13" s="10"/>
      <c r="E13" s="16" t="str">
        <f>IF(D13="","",D13+VLOOKUP(C13,Ref!$B$4:$D$13,3,FALSE))</f>
        <v/>
      </c>
      <c r="F13" s="15" t="str">
        <f t="shared" si="0"/>
        <v/>
      </c>
      <c r="G13" s="11" t="str">
        <f t="shared" si="1"/>
        <v/>
      </c>
    </row>
    <row r="14" spans="2:17" x14ac:dyDescent="0.25">
      <c r="B14" s="15" t="str">
        <f>IF(Ref!F13="","",Ref!F13)</f>
        <v/>
      </c>
      <c r="C14" s="15" t="str">
        <f>IF(B14="","",VLOOKUP(B14,Ref!$F$4:$G$136,2,FALSE))</f>
        <v/>
      </c>
      <c r="D14" s="10"/>
      <c r="E14" s="16" t="str">
        <f>IF(D14="","",D14+VLOOKUP(C14,Ref!$B$4:$D$13,3,FALSE))</f>
        <v/>
      </c>
      <c r="F14" s="15" t="str">
        <f t="shared" si="0"/>
        <v/>
      </c>
      <c r="G14" s="11" t="str">
        <f t="shared" si="1"/>
        <v/>
      </c>
    </row>
    <row r="15" spans="2:17" x14ac:dyDescent="0.25">
      <c r="B15" s="15" t="str">
        <f>IF(Ref!F14="","",Ref!F14)</f>
        <v/>
      </c>
      <c r="C15" s="15" t="str">
        <f>IF(B15="","",VLOOKUP(B15,Ref!$F$4:$G$136,2,FALSE))</f>
        <v/>
      </c>
      <c r="D15" s="10"/>
      <c r="E15" s="16" t="str">
        <f>IF(D15="","",D15+VLOOKUP(C15,Ref!$B$4:$D$13,3,FALSE))</f>
        <v/>
      </c>
      <c r="F15" s="15" t="str">
        <f t="shared" si="0"/>
        <v/>
      </c>
      <c r="G15" s="11" t="str">
        <f t="shared" si="1"/>
        <v/>
      </c>
    </row>
    <row r="16" spans="2:17" x14ac:dyDescent="0.25">
      <c r="B16" s="15" t="str">
        <f>IF(Ref!F15="","",Ref!F15)</f>
        <v/>
      </c>
      <c r="C16" s="15" t="str">
        <f>IF(B16="","",VLOOKUP(B16,Ref!$F$4:$G$136,2,FALSE))</f>
        <v/>
      </c>
      <c r="D16" s="10"/>
      <c r="E16" s="16" t="str">
        <f>IF(D16="","",D16+VLOOKUP(C16,Ref!$B$4:$D$13,3,FALSE))</f>
        <v/>
      </c>
      <c r="F16" s="15" t="str">
        <f t="shared" si="0"/>
        <v/>
      </c>
      <c r="G16" s="11" t="str">
        <f t="shared" si="1"/>
        <v/>
      </c>
    </row>
    <row r="17" spans="2:7" x14ac:dyDescent="0.25">
      <c r="B17" s="15" t="str">
        <f>IF(Ref!F16="","",Ref!F16)</f>
        <v/>
      </c>
      <c r="C17" s="15" t="str">
        <f>IF(B17="","",VLOOKUP(B17,Ref!$F$4:$G$136,2,FALSE))</f>
        <v/>
      </c>
      <c r="D17" s="10"/>
      <c r="E17" s="16" t="str">
        <f>IF(D17="","",D17+VLOOKUP(C17,Ref!$B$4:$D$13,3,FALSE))</f>
        <v/>
      </c>
      <c r="F17" s="15" t="str">
        <f t="shared" si="0"/>
        <v/>
      </c>
      <c r="G17" s="11" t="str">
        <f t="shared" si="1"/>
        <v/>
      </c>
    </row>
    <row r="18" spans="2:7" x14ac:dyDescent="0.25">
      <c r="B18" s="15" t="str">
        <f>IF(Ref!F17="","",Ref!F17)</f>
        <v/>
      </c>
      <c r="C18" s="15" t="str">
        <f>IF(B18="","",VLOOKUP(B18,Ref!$F$4:$G$136,2,FALSE))</f>
        <v/>
      </c>
      <c r="D18" s="10"/>
      <c r="E18" s="16" t="str">
        <f>IF(D18="","",D18+VLOOKUP(C18,Ref!$B$4:$D$13,3,FALSE))</f>
        <v/>
      </c>
      <c r="F18" s="15" t="str">
        <f t="shared" si="0"/>
        <v/>
      </c>
      <c r="G18" s="11" t="str">
        <f t="shared" si="1"/>
        <v/>
      </c>
    </row>
    <row r="19" spans="2:7" x14ac:dyDescent="0.25">
      <c r="B19" s="15" t="str">
        <f>IF(Ref!F18="","",Ref!F18)</f>
        <v/>
      </c>
      <c r="C19" s="15" t="str">
        <f>IF(B19="","",VLOOKUP(B19,Ref!$F$4:$G$136,2,FALSE))</f>
        <v/>
      </c>
      <c r="D19" s="10"/>
      <c r="E19" s="16" t="str">
        <f>IF(D19="","",D19+VLOOKUP(C19,Ref!$B$4:$D$13,3,FALSE))</f>
        <v/>
      </c>
      <c r="F19" s="15" t="str">
        <f t="shared" si="0"/>
        <v/>
      </c>
      <c r="G19" s="11" t="str">
        <f t="shared" si="1"/>
        <v/>
      </c>
    </row>
  </sheetData>
  <mergeCells count="1">
    <mergeCell ref="C2:E2"/>
  </mergeCell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27D1200A-8262-4BAA-A287-F539C9350C40}">
            <xm:f>NOT(ISERROR(SEARCH($N$3,G5)))</xm:f>
            <xm:f>$N$3</xm:f>
            <x14:dxf>
              <fill>
                <patternFill patternType="gray0625">
                  <fgColor rgb="FFFF0000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</border>
            </x14:dxf>
          </x14:cfRule>
          <xm:sqref>G5:G19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G44"/>
  <sheetViews>
    <sheetView tabSelected="1" workbookViewId="0">
      <selection activeCell="L1" sqref="L1:L1048576"/>
    </sheetView>
  </sheetViews>
  <sheetFormatPr baseColWidth="10" defaultRowHeight="15" x14ac:dyDescent="0.25"/>
  <cols>
    <col min="2" max="2" width="12.85546875" customWidth="1"/>
    <col min="3" max="3" width="14.85546875" customWidth="1"/>
    <col min="6" max="6" width="12" customWidth="1"/>
    <col min="7" max="7" width="32.7109375" customWidth="1"/>
  </cols>
  <sheetData>
    <row r="3" spans="2:7" ht="15.75" thickBot="1" x14ac:dyDescent="0.3"/>
    <row r="4" spans="2:7" x14ac:dyDescent="0.25">
      <c r="B4" s="25" t="s">
        <v>26</v>
      </c>
      <c r="C4" s="26" t="s">
        <v>46</v>
      </c>
      <c r="D4" s="27"/>
      <c r="E4" s="27"/>
      <c r="F4" s="26"/>
      <c r="G4" s="35" t="s">
        <v>60</v>
      </c>
    </row>
    <row r="5" spans="2:7" x14ac:dyDescent="0.25">
      <c r="B5" s="28"/>
      <c r="C5" s="3" t="s">
        <v>47</v>
      </c>
      <c r="D5" s="6"/>
      <c r="E5" s="6"/>
      <c r="F5" s="6"/>
      <c r="G5" s="29"/>
    </row>
    <row r="6" spans="2:7" x14ac:dyDescent="0.25">
      <c r="B6" s="30"/>
      <c r="C6" s="6"/>
      <c r="D6" s="6"/>
      <c r="E6" s="6"/>
      <c r="F6" s="6"/>
      <c r="G6" s="29"/>
    </row>
    <row r="7" spans="2:7" x14ac:dyDescent="0.25">
      <c r="B7" s="28"/>
      <c r="C7" s="3" t="s">
        <v>49</v>
      </c>
      <c r="D7" s="6"/>
      <c r="E7" s="6"/>
      <c r="F7" s="3"/>
      <c r="G7" s="34" t="s">
        <v>61</v>
      </c>
    </row>
    <row r="8" spans="2:7" ht="15.75" thickBot="1" x14ac:dyDescent="0.3">
      <c r="B8" s="8"/>
      <c r="C8" s="14" t="s">
        <v>48</v>
      </c>
      <c r="D8" s="31"/>
      <c r="E8" s="31"/>
      <c r="F8" s="31"/>
      <c r="G8" s="32"/>
    </row>
    <row r="9" spans="2:7" x14ac:dyDescent="0.25">
      <c r="B9" s="36"/>
      <c r="C9" s="27"/>
      <c r="D9" s="27"/>
      <c r="E9" s="27"/>
      <c r="F9" s="27"/>
      <c r="G9" s="37"/>
    </row>
    <row r="10" spans="2:7" x14ac:dyDescent="0.25">
      <c r="B10" s="33" t="s">
        <v>50</v>
      </c>
      <c r="C10" s="6"/>
      <c r="D10" s="24" t="s">
        <v>58</v>
      </c>
      <c r="E10" s="3"/>
      <c r="F10" s="6"/>
      <c r="G10" s="29"/>
    </row>
    <row r="11" spans="2:7" x14ac:dyDescent="0.25">
      <c r="B11" s="28" t="s">
        <v>0</v>
      </c>
      <c r="C11" s="44"/>
      <c r="D11" s="44"/>
      <c r="E11" s="45" t="s">
        <v>53</v>
      </c>
      <c r="F11" s="45"/>
      <c r="G11" s="46"/>
    </row>
    <row r="12" spans="2:7" x14ac:dyDescent="0.25">
      <c r="B12" s="28" t="s">
        <v>51</v>
      </c>
      <c r="C12" s="44"/>
      <c r="D12" s="44"/>
      <c r="E12" s="45"/>
      <c r="F12" s="45"/>
      <c r="G12" s="46"/>
    </row>
    <row r="13" spans="2:7" x14ac:dyDescent="0.25">
      <c r="B13" s="28" t="s">
        <v>52</v>
      </c>
      <c r="C13" s="44"/>
      <c r="D13" s="44"/>
      <c r="E13" s="45"/>
      <c r="F13" s="45"/>
      <c r="G13" s="46"/>
    </row>
    <row r="14" spans="2:7" x14ac:dyDescent="0.25">
      <c r="B14" s="28" t="s">
        <v>59</v>
      </c>
      <c r="C14" s="3"/>
      <c r="D14" s="6"/>
      <c r="E14" s="6"/>
      <c r="F14" s="3"/>
      <c r="G14" s="38" t="s">
        <v>62</v>
      </c>
    </row>
    <row r="15" spans="2:7" x14ac:dyDescent="0.25">
      <c r="B15" s="30"/>
      <c r="C15" s="6"/>
      <c r="D15" s="6"/>
      <c r="E15" s="6"/>
      <c r="F15" s="6"/>
      <c r="G15" s="29"/>
    </row>
    <row r="16" spans="2:7" x14ac:dyDescent="0.25">
      <c r="B16" s="33" t="s">
        <v>54</v>
      </c>
      <c r="C16" s="6"/>
      <c r="D16" s="24" t="s">
        <v>58</v>
      </c>
      <c r="E16" s="3"/>
      <c r="F16" s="6"/>
      <c r="G16" s="29"/>
    </row>
    <row r="17" spans="2:7" x14ac:dyDescent="0.25">
      <c r="B17" s="28" t="s">
        <v>0</v>
      </c>
      <c r="C17" s="44"/>
      <c r="D17" s="44"/>
      <c r="E17" s="45" t="s">
        <v>53</v>
      </c>
      <c r="F17" s="45"/>
      <c r="G17" s="46"/>
    </row>
    <row r="18" spans="2:7" x14ac:dyDescent="0.25">
      <c r="B18" s="28" t="s">
        <v>51</v>
      </c>
      <c r="C18" s="44"/>
      <c r="D18" s="44"/>
      <c r="E18" s="45"/>
      <c r="F18" s="45"/>
      <c r="G18" s="46"/>
    </row>
    <row r="19" spans="2:7" x14ac:dyDescent="0.25">
      <c r="B19" s="28" t="s">
        <v>52</v>
      </c>
      <c r="C19" s="44"/>
      <c r="D19" s="44"/>
      <c r="E19" s="45"/>
      <c r="F19" s="45"/>
      <c r="G19" s="46"/>
    </row>
    <row r="20" spans="2:7" x14ac:dyDescent="0.25">
      <c r="B20" s="28" t="s">
        <v>59</v>
      </c>
      <c r="C20" s="3"/>
      <c r="D20" s="6"/>
      <c r="E20" s="6"/>
      <c r="F20" s="3"/>
      <c r="G20" s="38" t="s">
        <v>62</v>
      </c>
    </row>
    <row r="21" spans="2:7" x14ac:dyDescent="0.25">
      <c r="B21" s="30"/>
      <c r="C21" s="6"/>
      <c r="D21" s="6"/>
      <c r="E21" s="6"/>
      <c r="F21" s="6"/>
      <c r="G21" s="29"/>
    </row>
    <row r="22" spans="2:7" x14ac:dyDescent="0.25">
      <c r="B22" s="33" t="s">
        <v>55</v>
      </c>
      <c r="C22" s="6"/>
      <c r="D22" s="24" t="s">
        <v>58</v>
      </c>
      <c r="E22" s="3"/>
      <c r="F22" s="6"/>
      <c r="G22" s="29"/>
    </row>
    <row r="23" spans="2:7" x14ac:dyDescent="0.25">
      <c r="B23" s="28" t="s">
        <v>0</v>
      </c>
      <c r="C23" s="44"/>
      <c r="D23" s="44"/>
      <c r="E23" s="45" t="s">
        <v>53</v>
      </c>
      <c r="F23" s="45"/>
      <c r="G23" s="46"/>
    </row>
    <row r="24" spans="2:7" x14ac:dyDescent="0.25">
      <c r="B24" s="28" t="s">
        <v>51</v>
      </c>
      <c r="C24" s="44"/>
      <c r="D24" s="44"/>
      <c r="E24" s="45"/>
      <c r="F24" s="45"/>
      <c r="G24" s="46"/>
    </row>
    <row r="25" spans="2:7" x14ac:dyDescent="0.25">
      <c r="B25" s="28" t="s">
        <v>52</v>
      </c>
      <c r="C25" s="44"/>
      <c r="D25" s="44"/>
      <c r="E25" s="45"/>
      <c r="F25" s="45"/>
      <c r="G25" s="46"/>
    </row>
    <row r="26" spans="2:7" x14ac:dyDescent="0.25">
      <c r="B26" s="28" t="s">
        <v>59</v>
      </c>
      <c r="C26" s="3"/>
      <c r="D26" s="6"/>
      <c r="E26" s="6"/>
      <c r="F26" s="3"/>
      <c r="G26" s="38" t="s">
        <v>62</v>
      </c>
    </row>
    <row r="27" spans="2:7" x14ac:dyDescent="0.25">
      <c r="B27" s="30"/>
      <c r="C27" s="6"/>
      <c r="D27" s="6"/>
      <c r="E27" s="6"/>
      <c r="F27" s="6"/>
      <c r="G27" s="29"/>
    </row>
    <row r="28" spans="2:7" x14ac:dyDescent="0.25">
      <c r="B28" s="33" t="s">
        <v>56</v>
      </c>
      <c r="C28" s="6"/>
      <c r="D28" s="24" t="s">
        <v>58</v>
      </c>
      <c r="E28" s="3"/>
      <c r="F28" s="6"/>
      <c r="G28" s="29"/>
    </row>
    <row r="29" spans="2:7" x14ac:dyDescent="0.25">
      <c r="B29" s="28" t="s">
        <v>0</v>
      </c>
      <c r="C29" s="44"/>
      <c r="D29" s="44"/>
      <c r="E29" s="45" t="s">
        <v>53</v>
      </c>
      <c r="F29" s="45"/>
      <c r="G29" s="46"/>
    </row>
    <row r="30" spans="2:7" x14ac:dyDescent="0.25">
      <c r="B30" s="28" t="s">
        <v>51</v>
      </c>
      <c r="C30" s="44"/>
      <c r="D30" s="44"/>
      <c r="E30" s="45"/>
      <c r="F30" s="45"/>
      <c r="G30" s="46"/>
    </row>
    <row r="31" spans="2:7" x14ac:dyDescent="0.25">
      <c r="B31" s="28" t="s">
        <v>52</v>
      </c>
      <c r="C31" s="44"/>
      <c r="D31" s="44"/>
      <c r="E31" s="45"/>
      <c r="F31" s="45"/>
      <c r="G31" s="46"/>
    </row>
    <row r="32" spans="2:7" x14ac:dyDescent="0.25">
      <c r="B32" s="28" t="s">
        <v>59</v>
      </c>
      <c r="C32" s="3"/>
      <c r="D32" s="6"/>
      <c r="E32" s="6"/>
      <c r="F32" s="3"/>
      <c r="G32" s="38" t="s">
        <v>62</v>
      </c>
    </row>
    <row r="33" spans="2:7" x14ac:dyDescent="0.25">
      <c r="B33" s="30"/>
      <c r="C33" s="6"/>
      <c r="D33" s="6"/>
      <c r="E33" s="6"/>
      <c r="F33" s="6"/>
      <c r="G33" s="29"/>
    </row>
    <row r="34" spans="2:7" x14ac:dyDescent="0.25">
      <c r="B34" s="33" t="s">
        <v>57</v>
      </c>
      <c r="C34" s="6"/>
      <c r="D34" s="24" t="s">
        <v>58</v>
      </c>
      <c r="E34" s="3"/>
      <c r="F34" s="6"/>
      <c r="G34" s="29"/>
    </row>
    <row r="35" spans="2:7" x14ac:dyDescent="0.25">
      <c r="B35" s="28" t="s">
        <v>0</v>
      </c>
      <c r="C35" s="44"/>
      <c r="D35" s="44"/>
      <c r="E35" s="45" t="s">
        <v>53</v>
      </c>
      <c r="F35" s="45"/>
      <c r="G35" s="46"/>
    </row>
    <row r="36" spans="2:7" x14ac:dyDescent="0.25">
      <c r="B36" s="28" t="s">
        <v>51</v>
      </c>
      <c r="C36" s="44"/>
      <c r="D36" s="44"/>
      <c r="E36" s="45"/>
      <c r="F36" s="45"/>
      <c r="G36" s="46"/>
    </row>
    <row r="37" spans="2:7" x14ac:dyDescent="0.25">
      <c r="B37" s="28" t="s">
        <v>52</v>
      </c>
      <c r="C37" s="44"/>
      <c r="D37" s="44"/>
      <c r="E37" s="45"/>
      <c r="F37" s="45"/>
      <c r="G37" s="46"/>
    </row>
    <row r="38" spans="2:7" x14ac:dyDescent="0.25">
      <c r="B38" s="28" t="s">
        <v>59</v>
      </c>
      <c r="C38" s="3"/>
      <c r="D38" s="6"/>
      <c r="E38" s="6"/>
      <c r="F38" s="3"/>
      <c r="G38" s="38" t="s">
        <v>62</v>
      </c>
    </row>
    <row r="39" spans="2:7" x14ac:dyDescent="0.25">
      <c r="B39" s="30"/>
      <c r="C39" s="6"/>
      <c r="D39" s="6"/>
      <c r="E39" s="6"/>
      <c r="F39" s="6"/>
      <c r="G39" s="29"/>
    </row>
    <row r="40" spans="2:7" x14ac:dyDescent="0.25">
      <c r="B40" s="33" t="s">
        <v>63</v>
      </c>
      <c r="C40" s="6"/>
      <c r="D40" s="24" t="s">
        <v>58</v>
      </c>
      <c r="E40" s="3"/>
      <c r="F40" s="6"/>
      <c r="G40" s="29"/>
    </row>
    <row r="41" spans="2:7" x14ac:dyDescent="0.25">
      <c r="B41" s="28" t="s">
        <v>0</v>
      </c>
      <c r="C41" s="44"/>
      <c r="D41" s="44"/>
      <c r="E41" s="45" t="s">
        <v>53</v>
      </c>
      <c r="F41" s="45"/>
      <c r="G41" s="46"/>
    </row>
    <row r="42" spans="2:7" x14ac:dyDescent="0.25">
      <c r="B42" s="28" t="s">
        <v>51</v>
      </c>
      <c r="C42" s="44"/>
      <c r="D42" s="44"/>
      <c r="E42" s="45"/>
      <c r="F42" s="45"/>
      <c r="G42" s="46"/>
    </row>
    <row r="43" spans="2:7" x14ac:dyDescent="0.25">
      <c r="B43" s="28" t="s">
        <v>52</v>
      </c>
      <c r="C43" s="44"/>
      <c r="D43" s="44"/>
      <c r="E43" s="45"/>
      <c r="F43" s="45"/>
      <c r="G43" s="46"/>
    </row>
    <row r="44" spans="2:7" ht="15.75" thickBot="1" x14ac:dyDescent="0.3">
      <c r="B44" s="8" t="s">
        <v>59</v>
      </c>
      <c r="C44" s="14"/>
      <c r="D44" s="31"/>
      <c r="E44" s="31"/>
      <c r="F44" s="14"/>
      <c r="G44" s="9" t="s">
        <v>62</v>
      </c>
    </row>
  </sheetData>
  <mergeCells count="24">
    <mergeCell ref="E11:G13"/>
    <mergeCell ref="C11:D11"/>
    <mergeCell ref="C12:D12"/>
    <mergeCell ref="C13:D13"/>
    <mergeCell ref="C17:D17"/>
    <mergeCell ref="E17:G19"/>
    <mergeCell ref="C18:D18"/>
    <mergeCell ref="C19:D19"/>
    <mergeCell ref="C23:D23"/>
    <mergeCell ref="C41:D41"/>
    <mergeCell ref="E41:G43"/>
    <mergeCell ref="C42:D42"/>
    <mergeCell ref="C43:D43"/>
    <mergeCell ref="E23:G25"/>
    <mergeCell ref="C25:D25"/>
    <mergeCell ref="E29:G31"/>
    <mergeCell ref="C30:D30"/>
    <mergeCell ref="C31:D31"/>
    <mergeCell ref="C35:D35"/>
    <mergeCell ref="E35:G37"/>
    <mergeCell ref="C36:D36"/>
    <mergeCell ref="C37:D37"/>
    <mergeCell ref="C29:D29"/>
    <mergeCell ref="C24:D2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Données de base</vt:lpstr>
      <vt:lpstr>Ref</vt:lpstr>
      <vt:lpstr>Informations</vt:lpstr>
      <vt:lpstr>Fiches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Etienne</dc:creator>
  <cp:lastModifiedBy>Etienne</cp:lastModifiedBy>
  <dcterms:created xsi:type="dcterms:W3CDTF">2014-04-30T06:50:36Z</dcterms:created>
  <dcterms:modified xsi:type="dcterms:W3CDTF">2014-05-05T11:14:31Z</dcterms:modified>
</cp:coreProperties>
</file>