
<file path=[Content_Types].xml><?xml version="1.0" encoding="utf-8"?>
<Types xmlns="http://schemas.openxmlformats.org/package/2006/content-types">
  <Default Extension="wmf" ContentType="image/x-w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-15" yWindow="-15" windowWidth="25230" windowHeight="6675"/>
  </bookViews>
  <sheets>
    <sheet name="Liste" sheetId="1" r:id="rId1"/>
    <sheet name="Feuil2" sheetId="2" r:id="rId2"/>
    <sheet name="Feuil3" sheetId="3" r:id="rId3"/>
  </sheets>
  <definedNames>
    <definedName name="_xlnm._FilterDatabase" localSheetId="0" hidden="1">Liste!$A$2:$EG$2</definedName>
  </definedNames>
  <calcPr calcId="145621"/>
</workbook>
</file>

<file path=xl/calcChain.xml><?xml version="1.0" encoding="utf-8"?>
<calcChain xmlns="http://schemas.openxmlformats.org/spreadsheetml/2006/main">
  <c r="ED29" i="1" l="1"/>
  <c r="EC29" i="1"/>
  <c r="EB29" i="1"/>
  <c r="EA29" i="1"/>
  <c r="EE29" i="1" s="1"/>
  <c r="EF29" i="1" l="1"/>
  <c r="EG29" i="1" s="1"/>
  <c r="BS19" i="1"/>
  <c r="BT19" i="1"/>
  <c r="BU19" i="1"/>
  <c r="BV19" i="1"/>
  <c r="EA19" i="1"/>
  <c r="EB19" i="1"/>
  <c r="EE19" i="1" s="1"/>
  <c r="EC19" i="1"/>
  <c r="ED19" i="1"/>
  <c r="ED27" i="1"/>
  <c r="EC27" i="1"/>
  <c r="EB27" i="1"/>
  <c r="EA27" i="1"/>
  <c r="ED25" i="1"/>
  <c r="EC25" i="1"/>
  <c r="EB25" i="1"/>
  <c r="EA25" i="1"/>
  <c r="ED23" i="1"/>
  <c r="EC23" i="1"/>
  <c r="EB23" i="1"/>
  <c r="EA23" i="1"/>
  <c r="BV23" i="1"/>
  <c r="BU23" i="1"/>
  <c r="BT23" i="1"/>
  <c r="BS23" i="1"/>
  <c r="ED20" i="1"/>
  <c r="EC20" i="1"/>
  <c r="EB20" i="1"/>
  <c r="EA20" i="1"/>
  <c r="BV20" i="1"/>
  <c r="BU20" i="1"/>
  <c r="BT20" i="1"/>
  <c r="BS20" i="1"/>
  <c r="ED15" i="1"/>
  <c r="EC15" i="1"/>
  <c r="EB15" i="1"/>
  <c r="EA15" i="1"/>
  <c r="BV15" i="1"/>
  <c r="BU15" i="1"/>
  <c r="BT15" i="1"/>
  <c r="BS15" i="1"/>
  <c r="ED28" i="1"/>
  <c r="EC28" i="1"/>
  <c r="EB28" i="1"/>
  <c r="EA28" i="1"/>
  <c r="ED22" i="1"/>
  <c r="EC22" i="1"/>
  <c r="EB22" i="1"/>
  <c r="EA22" i="1"/>
  <c r="BV22" i="1"/>
  <c r="BU22" i="1"/>
  <c r="BT22" i="1"/>
  <c r="BS22" i="1"/>
  <c r="ED14" i="1"/>
  <c r="EC14" i="1"/>
  <c r="EB14" i="1"/>
  <c r="EA14" i="1"/>
  <c r="BV14" i="1"/>
  <c r="BU14" i="1"/>
  <c r="BT14" i="1"/>
  <c r="BS14" i="1"/>
  <c r="ED18" i="1"/>
  <c r="EC18" i="1"/>
  <c r="EB18" i="1"/>
  <c r="EA18" i="1"/>
  <c r="BV18" i="1"/>
  <c r="BU18" i="1"/>
  <c r="BT18" i="1"/>
  <c r="BS18" i="1"/>
  <c r="ED21" i="1"/>
  <c r="EC21" i="1"/>
  <c r="EB21" i="1"/>
  <c r="EA21" i="1"/>
  <c r="BV21" i="1"/>
  <c r="BU21" i="1"/>
  <c r="BT21" i="1"/>
  <c r="BS21" i="1"/>
  <c r="ED13" i="1"/>
  <c r="EC13" i="1"/>
  <c r="EB13" i="1"/>
  <c r="EA13" i="1"/>
  <c r="BV13" i="1"/>
  <c r="BU13" i="1"/>
  <c r="BT13" i="1"/>
  <c r="BS13" i="1"/>
  <c r="ED26" i="1"/>
  <c r="EC26" i="1"/>
  <c r="EB26" i="1"/>
  <c r="EA26" i="1"/>
  <c r="ED7" i="1"/>
  <c r="EC7" i="1"/>
  <c r="EB7" i="1"/>
  <c r="EA7" i="1"/>
  <c r="BV7" i="1"/>
  <c r="BU7" i="1"/>
  <c r="BT7" i="1"/>
  <c r="BS7" i="1"/>
  <c r="ED8" i="1"/>
  <c r="EC8" i="1"/>
  <c r="EB8" i="1"/>
  <c r="EA8" i="1"/>
  <c r="BV8" i="1"/>
  <c r="BU8" i="1"/>
  <c r="BT8" i="1"/>
  <c r="BS8" i="1"/>
  <c r="ED24" i="1"/>
  <c r="EC24" i="1"/>
  <c r="EB24" i="1"/>
  <c r="EA24" i="1"/>
  <c r="ED17" i="1"/>
  <c r="EC17" i="1"/>
  <c r="EB17" i="1"/>
  <c r="EA17" i="1"/>
  <c r="BV17" i="1"/>
  <c r="BU17" i="1"/>
  <c r="BT17" i="1"/>
  <c r="BS17" i="1"/>
  <c r="ED6" i="1"/>
  <c r="EC6" i="1"/>
  <c r="EB6" i="1"/>
  <c r="EA6" i="1"/>
  <c r="BV6" i="1"/>
  <c r="BU6" i="1"/>
  <c r="BT6" i="1"/>
  <c r="BS6" i="1"/>
  <c r="ED16" i="1"/>
  <c r="EC16" i="1"/>
  <c r="EB16" i="1"/>
  <c r="EA16" i="1"/>
  <c r="BV16" i="1"/>
  <c r="BU16" i="1"/>
  <c r="BT16" i="1"/>
  <c r="BS16" i="1"/>
  <c r="ED12" i="1"/>
  <c r="EC12" i="1"/>
  <c r="EB12" i="1"/>
  <c r="EA12" i="1"/>
  <c r="BV12" i="1"/>
  <c r="BU12" i="1"/>
  <c r="BT12" i="1"/>
  <c r="BS12" i="1"/>
  <c r="ED11" i="1"/>
  <c r="EC11" i="1"/>
  <c r="EB11" i="1"/>
  <c r="EA11" i="1"/>
  <c r="BV11" i="1"/>
  <c r="BU11" i="1"/>
  <c r="BT11" i="1"/>
  <c r="BS11" i="1"/>
  <c r="ED10" i="1"/>
  <c r="EC10" i="1"/>
  <c r="EB10" i="1"/>
  <c r="EA10" i="1"/>
  <c r="BV10" i="1"/>
  <c r="BU10" i="1"/>
  <c r="BT10" i="1"/>
  <c r="BS10" i="1"/>
  <c r="ED9" i="1"/>
  <c r="EC9" i="1"/>
  <c r="EB9" i="1"/>
  <c r="EA9" i="1"/>
  <c r="BV9" i="1"/>
  <c r="BU9" i="1"/>
  <c r="BT9" i="1"/>
  <c r="BS9" i="1"/>
  <c r="ED5" i="1"/>
  <c r="EC5" i="1"/>
  <c r="EB5" i="1"/>
  <c r="EA5" i="1"/>
  <c r="BV5" i="1"/>
  <c r="BU5" i="1"/>
  <c r="BT5" i="1"/>
  <c r="BS5" i="1"/>
  <c r="ED4" i="1"/>
  <c r="EC4" i="1"/>
  <c r="EB4" i="1"/>
  <c r="EA4" i="1"/>
  <c r="BV4" i="1"/>
  <c r="BU4" i="1"/>
  <c r="BT4" i="1"/>
  <c r="BS4" i="1"/>
  <c r="ED3" i="1"/>
  <c r="EC3" i="1"/>
  <c r="EB3" i="1"/>
  <c r="EA3" i="1"/>
  <c r="BV3" i="1"/>
  <c r="BU3" i="1"/>
  <c r="BT3" i="1"/>
  <c r="BS3" i="1"/>
  <c r="EG19" i="1" l="1"/>
  <c r="EF19" i="1"/>
  <c r="EE27" i="1"/>
  <c r="EF27" i="1" s="1"/>
  <c r="EG27" i="1" s="1"/>
  <c r="EE23" i="1"/>
  <c r="EE25" i="1"/>
  <c r="EF25" i="1" s="1"/>
  <c r="EG25" i="1" s="1"/>
  <c r="EF23" i="1"/>
  <c r="EE22" i="1"/>
  <c r="EF22" i="1" s="1"/>
  <c r="EG22" i="1" s="1"/>
  <c r="EE28" i="1"/>
  <c r="EF28" i="1" s="1"/>
  <c r="EG28" i="1" s="1"/>
  <c r="EE15" i="1"/>
  <c r="EE20" i="1"/>
  <c r="EF20" i="1" s="1"/>
  <c r="EF15" i="1"/>
  <c r="EG15" i="1" s="1"/>
  <c r="EE13" i="1"/>
  <c r="EF13" i="1" s="1"/>
  <c r="EG13" i="1" s="1"/>
  <c r="EE21" i="1"/>
  <c r="EF21" i="1" s="1"/>
  <c r="EG21" i="1" s="1"/>
  <c r="EE18" i="1"/>
  <c r="EE14" i="1"/>
  <c r="EF14" i="1" s="1"/>
  <c r="EF18" i="1"/>
  <c r="EG18" i="1" s="1"/>
  <c r="EE8" i="1"/>
  <c r="EF8" i="1" s="1"/>
  <c r="EG8" i="1" s="1"/>
  <c r="EE7" i="1"/>
  <c r="EF7" i="1" s="1"/>
  <c r="EG7" i="1" s="1"/>
  <c r="EE26" i="1"/>
  <c r="EF26" i="1" s="1"/>
  <c r="EG26" i="1" s="1"/>
  <c r="EE3" i="1"/>
  <c r="EF3" i="1" s="1"/>
  <c r="EG3" i="1" s="1"/>
  <c r="EE4" i="1"/>
  <c r="EF4" i="1" s="1"/>
  <c r="EG4" i="1" s="1"/>
  <c r="EE5" i="1"/>
  <c r="EF5" i="1" s="1"/>
  <c r="EG5" i="1" s="1"/>
  <c r="EE9" i="1"/>
  <c r="EF9" i="1" s="1"/>
  <c r="EG9" i="1" s="1"/>
  <c r="EE10" i="1"/>
  <c r="EF10" i="1" s="1"/>
  <c r="EG10" i="1" s="1"/>
  <c r="EE11" i="1"/>
  <c r="EF11" i="1" s="1"/>
  <c r="EG11" i="1" s="1"/>
  <c r="EE12" i="1"/>
  <c r="EF12" i="1" s="1"/>
  <c r="EG12" i="1" s="1"/>
  <c r="EE17" i="1"/>
  <c r="EF17" i="1" s="1"/>
  <c r="EG17" i="1" s="1"/>
  <c r="EE24" i="1"/>
  <c r="EF24" i="1" s="1"/>
  <c r="EG24" i="1" s="1"/>
  <c r="EE16" i="1"/>
  <c r="EF16" i="1" s="1"/>
  <c r="EG16" i="1" s="1"/>
  <c r="EE6" i="1"/>
  <c r="EF6" i="1" s="1"/>
  <c r="EG6" i="1" s="1"/>
  <c r="EG23" i="1" l="1"/>
  <c r="EG20" i="1"/>
  <c r="EG14" i="1"/>
</calcChain>
</file>

<file path=xl/comments1.xml><?xml version="1.0" encoding="utf-8"?>
<comments xmlns="http://schemas.openxmlformats.org/spreadsheetml/2006/main">
  <authors>
    <author>Pierre</author>
  </authors>
  <commentList>
    <comment ref="A2" authorId="0">
      <text>
        <r>
          <rPr>
            <sz val="9"/>
            <color indexed="81"/>
            <rFont val="Tahoma"/>
            <family val="2"/>
          </rPr>
          <t>Unique et généré automatiquement à partir du numéro enregistré dans la feuille "Données générales"</t>
        </r>
      </text>
    </comment>
    <comment ref="B2" authorId="0">
      <text>
        <r>
          <rPr>
            <sz val="9"/>
            <color indexed="81"/>
            <rFont val="Tahoma"/>
            <family val="2"/>
          </rPr>
          <t>Suivant liste de choix dynamique de la feuille "Données générales".</t>
        </r>
      </text>
    </comment>
    <comment ref="C2" authorId="0">
      <text>
        <r>
          <rPr>
            <sz val="9"/>
            <color indexed="81"/>
            <rFont val="Tahoma"/>
            <family val="2"/>
          </rPr>
          <t>Date à laquelle la compagnie reçoit l'appel pour la commande.</t>
        </r>
      </text>
    </comment>
    <comment ref="D2" authorId="0">
      <text>
        <r>
          <rPr>
            <sz val="9"/>
            <color indexed="81"/>
            <rFont val="Tahoma"/>
            <family val="2"/>
          </rPr>
          <t>Coordonnées correspondant à l'adresse où la facture est envoyée.</t>
        </r>
      </text>
    </comment>
    <comment ref="E2" authorId="0">
      <text>
        <r>
          <rPr>
            <sz val="9"/>
            <color indexed="81"/>
            <rFont val="Tahoma"/>
            <family val="2"/>
          </rPr>
          <t xml:space="preserve">Coordonnées correspondant à l'adresse où la facture est envoyée.
</t>
        </r>
      </text>
    </comment>
    <comment ref="F2" authorId="0">
      <text>
        <r>
          <rPr>
            <sz val="9"/>
            <color indexed="81"/>
            <rFont val="Tahoma"/>
            <family val="2"/>
          </rPr>
          <t>Coordonnées correspondant à l'adresse où la facture est envoyée.</t>
        </r>
      </text>
    </comment>
    <comment ref="G2" authorId="0">
      <text>
        <r>
          <rPr>
            <sz val="9"/>
            <color indexed="81"/>
            <rFont val="Tahoma"/>
            <family val="2"/>
          </rPr>
          <t>Coordonnées correspondant à l'adresse où la facture est envoyée.</t>
        </r>
      </text>
    </comment>
    <comment ref="H2" authorId="0">
      <text>
        <r>
          <rPr>
            <sz val="9"/>
            <color indexed="81"/>
            <rFont val="Tahoma"/>
            <family val="2"/>
          </rPr>
          <t>Coordonnées correspondant à l'adresse où la facture est envoyée.</t>
        </r>
      </text>
    </comment>
    <comment ref="I2" authorId="0">
      <text>
        <r>
          <rPr>
            <sz val="9"/>
            <color indexed="81"/>
            <rFont val="Tahoma"/>
            <family val="2"/>
          </rPr>
          <t>Pas de numéro TVA si le client est un particulier.</t>
        </r>
      </text>
    </comment>
    <comment ref="J2" authorId="0">
      <text>
        <r>
          <rPr>
            <sz val="9"/>
            <color indexed="81"/>
            <rFont val="Tahoma"/>
            <family val="2"/>
          </rPr>
          <t>Peut servir pour envoi de la facture sous format PDF.</t>
        </r>
      </text>
    </comment>
    <comment ref="K2" authorId="0">
      <text>
        <r>
          <rPr>
            <sz val="9"/>
            <color indexed="81"/>
            <rFont val="Tahoma"/>
            <family val="2"/>
          </rPr>
          <t>Adresse où la prestation de service a été effectuée.</t>
        </r>
      </text>
    </comment>
    <comment ref="L2" authorId="0">
      <text>
        <r>
          <rPr>
            <sz val="9"/>
            <color indexed="81"/>
            <rFont val="Tahoma"/>
            <family val="2"/>
          </rPr>
          <t>Adresse où la prestation de service a été effectuée.</t>
        </r>
      </text>
    </comment>
    <comment ref="M2" authorId="0">
      <text>
        <r>
          <rPr>
            <sz val="9"/>
            <color indexed="81"/>
            <rFont val="Tahoma"/>
            <family val="2"/>
          </rPr>
          <t>Adresse où la prestation de service a été effectuée.</t>
        </r>
      </text>
    </comment>
    <comment ref="N2" authorId="0">
      <text>
        <r>
          <rPr>
            <sz val="9"/>
            <color indexed="81"/>
            <rFont val="Tahoma"/>
            <family val="2"/>
          </rPr>
          <t>La date de facturation est la date de visite, à ne pas confondre avec la date de réception commande.</t>
        </r>
      </text>
    </comment>
    <comment ref="O2" authorId="0">
      <text>
        <r>
          <rPr>
            <sz val="9"/>
            <color indexed="81"/>
            <rFont val="Tahoma"/>
            <family val="2"/>
          </rPr>
          <t>Cette date correspond à 20 jours après la date de facturation si :
- la date de Rappel 1 est antérieure ou égale à la date du jour,
- le type de client est "C"
- Payé = "Non"</t>
        </r>
      </text>
    </comment>
    <comment ref="P2" authorId="0">
      <text>
        <r>
          <rPr>
            <sz val="9"/>
            <color indexed="81"/>
            <rFont val="Tahoma"/>
            <family val="2"/>
          </rPr>
          <t>Cette date correspond à 20 jours après la date de Rappel 1 si :
- la date de Rappel 2 est antérieure ou égale à la date du jour,
- le type de client est "C"
- Payé = "Non"</t>
        </r>
      </text>
    </comment>
    <comment ref="V2" authorId="0">
      <text>
        <r>
          <rPr>
            <sz val="9"/>
            <color indexed="81"/>
            <rFont val="Tahoma"/>
            <family val="2"/>
          </rPr>
          <t>C : Client particulier
A : Agence
N : Notaire</t>
        </r>
      </text>
    </comment>
    <comment ref="W2" authorId="0">
      <text>
        <r>
          <rPr>
            <b/>
            <sz val="9"/>
            <color indexed="81"/>
            <rFont val="Tahoma"/>
            <family val="2"/>
          </rPr>
          <t>ENV</t>
        </r>
        <r>
          <rPr>
            <sz val="9"/>
            <color indexed="81"/>
            <rFont val="Tahoma"/>
            <family val="2"/>
          </rPr>
          <t xml:space="preserve"> si facture envoyée et type client "C", "A" ou "N",
</t>
        </r>
        <r>
          <rPr>
            <b/>
            <sz val="9"/>
            <color indexed="81"/>
            <rFont val="Tahoma"/>
            <family val="2"/>
          </rPr>
          <t>RAP1</t>
        </r>
        <r>
          <rPr>
            <sz val="9"/>
            <color indexed="81"/>
            <rFont val="Tahoma"/>
            <family val="2"/>
          </rPr>
          <t xml:space="preserve"> si type client "C" et payé = "Non"
</t>
        </r>
        <r>
          <rPr>
            <b/>
            <sz val="9"/>
            <color indexed="81"/>
            <rFont val="Tahoma"/>
            <family val="2"/>
          </rPr>
          <t>RAP2</t>
        </r>
        <r>
          <rPr>
            <sz val="9"/>
            <color indexed="81"/>
            <rFont val="Tahoma"/>
            <family val="2"/>
          </rPr>
          <t xml:space="preserve"> si type client "C" et payé = "Non"</t>
        </r>
      </text>
    </comment>
    <comment ref="X2" authorId="0">
      <text>
        <r>
          <rPr>
            <sz val="9"/>
            <color indexed="81"/>
            <rFont val="Tahoma"/>
            <family val="2"/>
          </rPr>
          <t xml:space="preserve">Cette date entre dans la condition pour envoyer la facture et les rappels ainsi que dans   la condition pour l'archivage.
</t>
        </r>
      </text>
    </comment>
    <comment ref="Y2" authorId="0">
      <text>
        <r>
          <rPr>
            <sz val="9"/>
            <color indexed="81"/>
            <rFont val="Tahoma"/>
            <family val="2"/>
          </rPr>
          <t>Cash, Bancontact, 
Note de crédit, Virement, etc.</t>
        </r>
      </text>
    </comment>
    <comment ref="Z2" authorId="0">
      <text>
        <r>
          <rPr>
            <sz val="9"/>
            <color indexed="81"/>
            <rFont val="Tahoma"/>
            <family val="2"/>
          </rPr>
          <t>Indique qu'une somme "cash" a été versée sur le compte.</t>
        </r>
      </text>
    </comment>
    <comment ref="AB2" authorId="0">
      <text>
        <r>
          <rPr>
            <sz val="9"/>
            <color indexed="81"/>
            <rFont val="Tahoma"/>
            <family val="2"/>
          </rPr>
          <t xml:space="preserve">Nombre de services de type "P".
</t>
        </r>
      </text>
    </comment>
    <comment ref="AG2" authorId="0">
      <text>
        <r>
          <rPr>
            <sz val="9"/>
            <color indexed="81"/>
            <rFont val="Tahoma"/>
            <family val="2"/>
          </rPr>
          <t>Nombre de services de type "E".</t>
        </r>
      </text>
    </comment>
    <comment ref="AL2" authorId="0">
      <text>
        <r>
          <rPr>
            <sz val="9"/>
            <color indexed="81"/>
            <rFont val="Tahoma"/>
            <family val="2"/>
          </rPr>
          <t xml:space="preserve">Nombre de services de type "A".
</t>
        </r>
      </text>
    </comment>
    <comment ref="AQ2" authorId="0">
      <text>
        <r>
          <rPr>
            <sz val="9"/>
            <color indexed="81"/>
            <rFont val="Tahoma"/>
            <family val="2"/>
          </rPr>
          <t xml:space="preserve">Nombre de Frais Administratifs
</t>
        </r>
      </text>
    </comment>
  </commentList>
</comments>
</file>

<file path=xl/sharedStrings.xml><?xml version="1.0" encoding="utf-8"?>
<sst xmlns="http://schemas.openxmlformats.org/spreadsheetml/2006/main" count="970" uniqueCount="285">
  <si>
    <t>Oli</t>
  </si>
  <si>
    <t>Di Loreto Luciano</t>
  </si>
  <si>
    <t>Place de la Gare, 54D</t>
  </si>
  <si>
    <t>Quiévrain</t>
  </si>
  <si>
    <t>n/a</t>
  </si>
  <si>
    <t>Rue du Commerce à Hornu</t>
  </si>
  <si>
    <t>Hornu</t>
  </si>
  <si>
    <t>Notaire Dasseleer</t>
  </si>
  <si>
    <t>Rue de Caraman, 23</t>
  </si>
  <si>
    <t>Boussu</t>
  </si>
  <si>
    <t>N</t>
  </si>
  <si>
    <t>ENV</t>
  </si>
  <si>
    <t/>
  </si>
  <si>
    <t>Sans objet</t>
  </si>
  <si>
    <t>Oui</t>
  </si>
  <si>
    <t>ENV+ce</t>
  </si>
  <si>
    <t>OUI</t>
  </si>
  <si>
    <t>Identification</t>
  </si>
  <si>
    <t>COORDONNEES DE FACTURATION</t>
  </si>
  <si>
    <t>LIEU DE PRESTATION</t>
  </si>
  <si>
    <t>GESTION DES DATES DE FACTURES ET RAPPELS</t>
  </si>
  <si>
    <t>COORDONNEES POUR ENVOI DES DOCUMENTS</t>
  </si>
  <si>
    <t>ETAT DE FACTURATION</t>
  </si>
  <si>
    <t>TYPE DE TRAVAIL / COMPTE A RECEVOIR</t>
  </si>
  <si>
    <t>Commentaires</t>
  </si>
  <si>
    <t>Document Q17</t>
  </si>
  <si>
    <t>ÉTAT de la PUBLICITÉ HG</t>
  </si>
  <si>
    <t>CÔNTROLE (Calcul)</t>
  </si>
  <si>
    <t>Numéro de facture</t>
  </si>
  <si>
    <t>Géré par </t>
  </si>
  <si>
    <t>Date de réception de commande</t>
  </si>
  <si>
    <t>Nom, prénom, société et téléphone  (3)</t>
  </si>
  <si>
    <t>Rue et numéro (4)</t>
  </si>
  <si>
    <t>CP (5)</t>
  </si>
  <si>
    <t>Ville (6)</t>
  </si>
  <si>
    <t>Téléphone (7)</t>
  </si>
  <si>
    <t>N° TVA (8)</t>
  </si>
  <si>
    <t>Adresse 
e-Mail (9)</t>
  </si>
  <si>
    <t>Rue et numéro (10)</t>
  </si>
  <si>
    <t>CP (11)</t>
  </si>
  <si>
    <t>Ville                        (12)</t>
  </si>
  <si>
    <t>Date de visite (13)</t>
  </si>
  <si>
    <t>Date de 
Rappel 1</t>
  </si>
  <si>
    <t>Date de 
Rappel 2</t>
  </si>
  <si>
    <t>Apporteur d'affaire (16)</t>
  </si>
  <si>
    <t>Nom, prénom, société et téléphone (17)</t>
  </si>
  <si>
    <t>Rue et numéro (18)</t>
  </si>
  <si>
    <t>CP    (19)</t>
  </si>
  <si>
    <t>Ville  (20)</t>
  </si>
  <si>
    <t>Type de Client</t>
  </si>
  <si>
    <t>Etat de la facture</t>
  </si>
  <si>
    <t>Date de paiement     (23)</t>
  </si>
  <si>
    <t>Mode de paiement</t>
  </si>
  <si>
    <t>Remboursé au compte</t>
  </si>
  <si>
    <t>Comptable</t>
  </si>
  <si>
    <t>P (27)</t>
  </si>
  <si>
    <t>HTVA</t>
  </si>
  <si>
    <t>Remise (%)</t>
  </si>
  <si>
    <t>TVA (%)</t>
  </si>
  <si>
    <t>E (32)</t>
  </si>
  <si>
    <t>A (37)</t>
  </si>
  <si>
    <t>FA (42)</t>
  </si>
  <si>
    <t>Commentaires autre prestation</t>
  </si>
  <si>
    <t>Commentaires Ligne 1       (47)</t>
  </si>
  <si>
    <t>Commentaires Ligne 2       (48)</t>
  </si>
  <si>
    <t>Date de contrôle demandée</t>
  </si>
  <si>
    <t>Commentaire (50)</t>
  </si>
  <si>
    <t>Nom et prénom du contact</t>
  </si>
  <si>
    <t>Numéro de téléphone du contact</t>
  </si>
  <si>
    <t>Etat du PEB</t>
  </si>
  <si>
    <t>Date envoi facture (54)</t>
  </si>
  <si>
    <t>Date envoi PEB</t>
  </si>
  <si>
    <t xml:space="preserve">HTVA </t>
  </si>
  <si>
    <t>TVAC</t>
  </si>
  <si>
    <t>Payé Compte (58)</t>
  </si>
  <si>
    <t>PEB</t>
  </si>
  <si>
    <t>ELEC</t>
  </si>
  <si>
    <t>Q17 Reçu (61)</t>
  </si>
  <si>
    <t>AUTRE</t>
  </si>
  <si>
    <t>État de la PUB    (63)</t>
  </si>
  <si>
    <t>Date d'envoi de la  PUB    (64)</t>
  </si>
  <si>
    <t>ISOL (65)</t>
  </si>
  <si>
    <t>ELEC (66)</t>
  </si>
  <si>
    <t>CHAUF (67)</t>
  </si>
  <si>
    <t>RENO (68)</t>
  </si>
  <si>
    <t>AUTRE (69)</t>
  </si>
  <si>
    <t>Total PEB (70)</t>
  </si>
  <si>
    <t>Total ELEC (71)</t>
  </si>
  <si>
    <t>Total AUTRES    (72)</t>
  </si>
  <si>
    <t>Total FR ADMIN.</t>
  </si>
  <si>
    <t>Date de facturation (74)</t>
  </si>
  <si>
    <t>Explications envoyées (75)</t>
  </si>
  <si>
    <t>Date d'envoi explication PEB (76)</t>
  </si>
  <si>
    <t>Besoin Q17     (77)</t>
  </si>
  <si>
    <t>Date de demande du Q17               (78)</t>
  </si>
  <si>
    <t>Q17 demandé (79)</t>
  </si>
  <si>
    <t>Nbr de compteur (80)</t>
  </si>
  <si>
    <t>Remarques Q17      (81)</t>
  </si>
  <si>
    <t>PEB envoyé par mail à (82)</t>
  </si>
  <si>
    <t>Numéro de dossier                 (83)</t>
  </si>
  <si>
    <t>Nom du Contact ? (84)</t>
  </si>
  <si>
    <t>Téléphone 1  du contact (85)</t>
  </si>
  <si>
    <t>Commentaires OdM  pour contact (86)</t>
  </si>
  <si>
    <t>Type de paiement (87)</t>
  </si>
  <si>
    <t>Envoi de la facture à ? (88)</t>
  </si>
  <si>
    <t>Heure de visite (89)</t>
  </si>
  <si>
    <t>Type de bien (90)</t>
  </si>
  <si>
    <t>Nombre de façades      (91)</t>
  </si>
  <si>
    <t>Rapport partiel ?     (92)</t>
  </si>
  <si>
    <t>Nom du syndic  (93)</t>
  </si>
  <si>
    <t xml:space="preserve">Année de construction (94) </t>
  </si>
  <si>
    <t>Dossier cloturé ?      (95)</t>
  </si>
  <si>
    <t>Date de clôture     (96)</t>
  </si>
  <si>
    <t>Heure paiement BANCONTACT    (97)</t>
  </si>
  <si>
    <t>Procédure de Rappel     (98)</t>
  </si>
  <si>
    <t>Dossier Annulé    (99)</t>
  </si>
  <si>
    <t>PEB offert     (100)</t>
  </si>
  <si>
    <t>Note de crédit    (101)</t>
  </si>
  <si>
    <t>Date de compromis (102)</t>
  </si>
  <si>
    <t>Etat du paiement                     (103)</t>
  </si>
  <si>
    <t>OK OdM</t>
  </si>
  <si>
    <t>OK Agenda</t>
  </si>
  <si>
    <t>OK Dropbox</t>
  </si>
  <si>
    <t>OK Facture (107)</t>
  </si>
  <si>
    <t xml:space="preserve"> Q17 demandé ? (108)</t>
  </si>
  <si>
    <t>OdM transmit (109)</t>
  </si>
  <si>
    <t>Facture transmise (110)</t>
  </si>
  <si>
    <t>Spare                     (111)</t>
  </si>
  <si>
    <t>Date de demande Q17             (112)</t>
  </si>
  <si>
    <t>Téléphone 2  du contact (113)</t>
  </si>
  <si>
    <t>Facture encodée ? (114)</t>
  </si>
  <si>
    <t>Facture imprimée ? (115)</t>
  </si>
  <si>
    <t>Facture postée le (116)</t>
  </si>
  <si>
    <t>Facture transmise par mail le       (117)</t>
  </si>
  <si>
    <t>Spare                     (118)</t>
  </si>
  <si>
    <t xml:space="preserve">PEB       encodé ? (119) </t>
  </si>
  <si>
    <t>PEB transmit a L/O            (devient spare)</t>
  </si>
  <si>
    <t>PEB imprimé et signé le</t>
  </si>
  <si>
    <t>Certif PEB recu le (122)</t>
  </si>
  <si>
    <t>PEB postée le           (123)</t>
  </si>
  <si>
    <t>PEB  transmit par mail le (124)</t>
  </si>
  <si>
    <t>Spare                     (125)</t>
  </si>
  <si>
    <t>Reception du CE original                 (126)</t>
  </si>
  <si>
    <t>Paiement effectué le (127)</t>
  </si>
  <si>
    <t>CE posté le (128)</t>
  </si>
  <si>
    <t>CE  transmit par mail le             (129)</t>
  </si>
  <si>
    <t>Total P (130)</t>
  </si>
  <si>
    <t>Total E (131)</t>
  </si>
  <si>
    <t>Total A (132)</t>
  </si>
  <si>
    <t>Total F.A. (133)</t>
  </si>
  <si>
    <t>Total HTVA (134)</t>
  </si>
  <si>
    <t>TVA      (135)</t>
  </si>
  <si>
    <t>Total TVAC (136)</t>
  </si>
  <si>
    <t>Laur</t>
  </si>
  <si>
    <t>Mr Serafino Pasquale</t>
  </si>
  <si>
    <t>Rue Liard, 12</t>
  </si>
  <si>
    <t>La Louvière</t>
  </si>
  <si>
    <t>Notaire Butaye</t>
  </si>
  <si>
    <t>Rue de la Marlière, 21</t>
  </si>
  <si>
    <t>Ecaussinnes</t>
  </si>
  <si>
    <t>Succession Destrebecq</t>
  </si>
  <si>
    <t>Rue du Banc de Pierres, 80</t>
  </si>
  <si>
    <t>Basècles</t>
  </si>
  <si>
    <t>Notaire Jonniaux</t>
  </si>
  <si>
    <t>Rue de Ville, 15</t>
  </si>
  <si>
    <t>Pommeroeul</t>
  </si>
  <si>
    <t>ENV + ce</t>
  </si>
  <si>
    <t>Jarotta</t>
  </si>
  <si>
    <t>Rue de Bascoup; 141</t>
  </si>
  <si>
    <t>Fayt-lez-Manage</t>
  </si>
  <si>
    <t>Mr Vervich</t>
  </si>
  <si>
    <t>Rue Général Freyberg, 4</t>
  </si>
  <si>
    <t>Lessines</t>
  </si>
  <si>
    <t>Rue Général Freyberg, 4 A et 4B</t>
  </si>
  <si>
    <t>env</t>
  </si>
  <si>
    <t>Mme EREDDIA Isabelle</t>
  </si>
  <si>
    <t>Sentier du Croquet,2</t>
  </si>
  <si>
    <t>Sentier du Croquet, 2</t>
  </si>
  <si>
    <t>Succession Delclercq Clemence</t>
  </si>
  <si>
    <t>Rue des Martyrs, 24</t>
  </si>
  <si>
    <t>Braine le Comte</t>
  </si>
  <si>
    <t>Notaire Tasset</t>
  </si>
  <si>
    <t>Grand Place, 31</t>
  </si>
  <si>
    <t>Braine-le-Comte</t>
  </si>
  <si>
    <t>attention fact 150478 et 150477 sont inversées</t>
  </si>
  <si>
    <t>ENV+CE</t>
  </si>
  <si>
    <t>4 août 2015</t>
  </si>
  <si>
    <t>Mme Grazia Pillotta</t>
  </si>
  <si>
    <t>Rue de l'Haizette,113</t>
  </si>
  <si>
    <t>Quaregnon</t>
  </si>
  <si>
    <t>0496/360053</t>
  </si>
  <si>
    <t>graziapilotta@yahoo.fr</t>
  </si>
  <si>
    <t>Rue de Caraman,23</t>
  </si>
  <si>
    <t>Mr et Mme Vandenbrande - Geldhof</t>
  </si>
  <si>
    <t>Avenue de la Houssière, 92</t>
  </si>
  <si>
    <t>Grand Place, 30</t>
  </si>
  <si>
    <t>Mr Marchica Salvatore</t>
  </si>
  <si>
    <t>Rue du Gazetier, 51</t>
  </si>
  <si>
    <t>Morlanwelz</t>
  </si>
  <si>
    <t>Notaire Gribomont</t>
  </si>
  <si>
    <t>Avenue de la Motte Baraffe, 20</t>
  </si>
  <si>
    <t>Seneffe</t>
  </si>
  <si>
    <t>Succession Lienard Yvette</t>
  </si>
  <si>
    <t>Rue de la Réserve,12</t>
  </si>
  <si>
    <t>Chapelle lez Herlaimont</t>
  </si>
  <si>
    <t>0497/111253</t>
  </si>
  <si>
    <t>Avenue de la Motte baraffe,20</t>
  </si>
  <si>
    <t>env+ce</t>
  </si>
  <si>
    <t>Mme Selway Jennifer</t>
  </si>
  <si>
    <t>Rue de Soudromont, 37-39</t>
  </si>
  <si>
    <t>oui</t>
  </si>
  <si>
    <t>Non</t>
  </si>
  <si>
    <t>Notaire</t>
  </si>
  <si>
    <t>Envoyée chez le notaire</t>
  </si>
  <si>
    <t>10h30</t>
  </si>
  <si>
    <t>6 août 2015</t>
  </si>
  <si>
    <t>08/09/2015</t>
  </si>
  <si>
    <t>24 août 2015</t>
  </si>
  <si>
    <t>3 sept 2015</t>
  </si>
  <si>
    <t>Mr Miserere</t>
  </si>
  <si>
    <t>Chaussée Brunehault, 230</t>
  </si>
  <si>
    <t>Mme Annie Ledent et Yvette LOI</t>
  </si>
  <si>
    <t>Rue des Martyrs, 2/A41</t>
  </si>
  <si>
    <t>Saint-Ghislain</t>
  </si>
  <si>
    <t>Mme Véronique LEFRANC</t>
  </si>
  <si>
    <t>Rue de Monsville, 229</t>
  </si>
  <si>
    <t>0494 / 48 53 10</t>
  </si>
  <si>
    <t xml:space="preserve">Notaire Dasseleer </t>
  </si>
  <si>
    <t>o</t>
  </si>
  <si>
    <t>15h00</t>
  </si>
  <si>
    <t>Mr Staumont</t>
  </si>
  <si>
    <t>Rue du Gueulot,10</t>
  </si>
  <si>
    <t>Ronquières</t>
  </si>
  <si>
    <t>0494/660583</t>
  </si>
  <si>
    <t>Rue de la Marlière,21</t>
  </si>
  <si>
    <t>Succession Endrizzi</t>
  </si>
  <si>
    <t>Rue de l'Hôpital, 8</t>
  </si>
  <si>
    <t>Fontaine l'Evêque</t>
  </si>
  <si>
    <t>elianerusso@yahoo.fr</t>
  </si>
  <si>
    <t>Mme Vandenborre Marie-Christine</t>
  </si>
  <si>
    <t>Rue d'Ecaussinnes, 63</t>
  </si>
  <si>
    <t>0476/546.480</t>
  </si>
  <si>
    <t>Mr Jabri Ahmed</t>
  </si>
  <si>
    <t>Rue d'Herchies, 75</t>
  </si>
  <si>
    <t>Baudour</t>
  </si>
  <si>
    <t>0484/975.530</t>
  </si>
  <si>
    <t>jabri-ahmed@hotmail.com</t>
  </si>
  <si>
    <t>Rue du Bas Coron, 77</t>
  </si>
  <si>
    <t>Peruwelz</t>
  </si>
  <si>
    <t>Cardon Jean-Louis</t>
  </si>
  <si>
    <t>Rue d'Hautaing, 56</t>
  </si>
  <si>
    <t>Houtaing</t>
  </si>
  <si>
    <t>0496/74.98.98</t>
  </si>
  <si>
    <t>jeanlouis.cardon@gmail.com</t>
  </si>
  <si>
    <t>Mme Langbeen Irma</t>
  </si>
  <si>
    <t>Rue Notre Dame, 37</t>
  </si>
  <si>
    <t>Ville-Pommeroeul</t>
  </si>
  <si>
    <t>Amiante</t>
  </si>
  <si>
    <t>Mr Dufour Roger</t>
  </si>
  <si>
    <t>0494/38.04.61</t>
  </si>
  <si>
    <t>09h00</t>
  </si>
  <si>
    <t>Maison</t>
  </si>
  <si>
    <t>9 sept 2015</t>
  </si>
  <si>
    <t>Mme Moury Rosette</t>
  </si>
  <si>
    <t>Voie d'Hainin, 39</t>
  </si>
  <si>
    <t>0476/51.36.75</t>
  </si>
  <si>
    <t>Notaire Wuilquot</t>
  </si>
  <si>
    <t>Rue d'Elouges, 160</t>
  </si>
  <si>
    <t>Elouges</t>
  </si>
  <si>
    <t>Mme Vilain Sabine</t>
  </si>
  <si>
    <t>Rue Alfred Dendal, 164</t>
  </si>
  <si>
    <t>Mr De Ceyper Tom</t>
  </si>
  <si>
    <t>Rue Victor Caudron, 4</t>
  </si>
  <si>
    <t>0497/08.89.08</t>
  </si>
  <si>
    <t>10h00</t>
  </si>
  <si>
    <t>Mr et Mme Oussai - Martinage</t>
  </si>
  <si>
    <t>Rue Pairois, 87</t>
  </si>
  <si>
    <t>Dour</t>
  </si>
  <si>
    <t>0471 99 42 07</t>
  </si>
  <si>
    <t>solange.martinage@proximus.com</t>
  </si>
  <si>
    <t>1 sept 2015</t>
  </si>
  <si>
    <t>Mme Martinage</t>
  </si>
  <si>
    <t>2 façades</t>
  </si>
  <si>
    <t>Mr Jean Lesage</t>
  </si>
  <si>
    <t>Rue de Mons, 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</si>
</sst>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5">
    <numFmt numFmtId="164" formatCode="d\ mmm\ yyyy"/>
    <numFmt numFmtId="165" formatCode="#,##0.00\ [$€-1];[Red]\-#,##0.00\ [$€-1]"/>
    <numFmt numFmtId="166" formatCode="[$€-80C]\ #,##0.00"/>
    <numFmt numFmtId="167" formatCode="#,##0.###############"/>
    <numFmt numFmtId="168" formatCode="[$-F800]dddd\,\ mmmm\ dd\,\ yyyy"/>
  </numFmts>
  <fonts count="14" x14ac:knownFonts="1">
    <font>
      <sz val="11"/>
      <color theme="1"/>
      <name val="Calibri"/>
      <family val="2"/>
      <scheme val="minor"/>
    </font>
    <font>
      <sz val="12"/>
      <name val="Calibri"/>
      <family val="2"/>
      <scheme val="minor"/>
    </font>
    <font>
      <sz val="12"/>
      <color indexed="12"/>
      <name val="Calibri"/>
      <family val="2"/>
      <scheme val="minor"/>
    </font>
    <font>
      <sz val="11"/>
      <name val="Arial"/>
      <family val="2"/>
    </font>
    <font>
      <sz val="12"/>
      <name val="Arial"/>
      <family val="2"/>
    </font>
    <font>
      <sz val="11"/>
      <name val="Calibri"/>
      <family val="2"/>
      <scheme val="minor"/>
    </font>
    <font>
      <sz val="12"/>
      <name val="Calibri"/>
      <family val="2"/>
    </font>
    <font>
      <b/>
      <sz val="11"/>
      <name val="Calibri"/>
      <family val="2"/>
      <scheme val="minor"/>
    </font>
    <font>
      <b/>
      <sz val="12"/>
      <name val="Calibri"/>
      <family val="2"/>
      <scheme val="minor"/>
    </font>
    <font>
      <b/>
      <sz val="12"/>
      <color rgb="FF000000"/>
      <name val="Arial"/>
      <family val="2"/>
    </font>
    <font>
      <b/>
      <sz val="11"/>
      <color rgb="FF000000"/>
      <name val="Calibri"/>
      <family val="2"/>
      <scheme val="minor"/>
    </font>
    <font>
      <b/>
      <sz val="10"/>
      <color rgb="FF000000"/>
      <name val="Arial"/>
      <family val="2"/>
    </font>
    <font>
      <sz val="9"/>
      <color indexed="81"/>
      <name val="Tahoma"/>
      <family val="2"/>
    </font>
    <font>
      <b/>
      <sz val="9"/>
      <color indexed="81"/>
      <name val="Tahoma"/>
      <family val="2"/>
    </font>
  </fonts>
  <fills count="29">
    <fill>
      <patternFill patternType="none"/>
    </fill>
    <fill>
      <patternFill patternType="gray125"/>
    </fill>
    <fill>
      <patternFill patternType="solid">
        <fgColor rgb="FF00FF00"/>
        <bgColor indexed="64"/>
      </patternFill>
    </fill>
    <fill>
      <patternFill patternType="solid">
        <fgColor rgb="FFFFFFFF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theme="2" tint="-0.499984740745262"/>
        <bgColor indexed="64"/>
      </patternFill>
    </fill>
    <fill>
      <patternFill patternType="solid">
        <fgColor theme="6" tint="0.39997558519241921"/>
        <bgColor indexed="64"/>
      </patternFill>
    </fill>
    <fill>
      <patternFill patternType="solid">
        <fgColor theme="8" tint="0.39997558519241921"/>
        <bgColor indexed="64"/>
      </patternFill>
    </fill>
    <fill>
      <patternFill patternType="solid">
        <fgColor rgb="FFE8FC72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6" tint="0.59999389629810485"/>
        <bgColor indexed="64"/>
      </patternFill>
    </fill>
    <fill>
      <patternFill patternType="solid">
        <fgColor theme="3" tint="0.39997558519241921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2" tint="-0.249977111117893"/>
        <bgColor indexed="64"/>
      </patternFill>
    </fill>
    <fill>
      <patternFill patternType="solid">
        <fgColor theme="8" tint="0.59999389629810485"/>
        <bgColor indexed="64"/>
      </patternFill>
    </fill>
    <fill>
      <patternFill patternType="solid">
        <fgColor rgb="FF6FA8DC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FFDB69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/>
      <top style="thin">
        <color indexed="64"/>
      </top>
      <bottom/>
      <diagonal/>
    </border>
  </borders>
  <cellStyleXfs count="1">
    <xf numFmtId="0" fontId="0" fillId="0" borderId="0"/>
  </cellStyleXfs>
  <cellXfs count="224">
    <xf numFmtId="0" fontId="0" fillId="0" borderId="0" xfId="0"/>
    <xf numFmtId="0" fontId="1" fillId="0" borderId="1" xfId="0" applyFont="1" applyFill="1" applyBorder="1" applyAlignment="1">
      <alignment horizontal="center"/>
    </xf>
    <xf numFmtId="164" fontId="1" fillId="0" borderId="2" xfId="0" applyNumberFormat="1" applyFont="1" applyFill="1" applyBorder="1" applyAlignment="1">
      <alignment horizontal="right"/>
    </xf>
    <xf numFmtId="0" fontId="2" fillId="0" borderId="1" xfId="0" applyFont="1" applyFill="1" applyBorder="1" applyAlignment="1">
      <alignment horizontal="left"/>
    </xf>
    <xf numFmtId="0" fontId="1" fillId="0" borderId="1" xfId="0" applyFont="1" applyFill="1" applyBorder="1" applyAlignment="1">
      <alignment horizontal="left"/>
    </xf>
    <xf numFmtId="0" fontId="1" fillId="0" borderId="1" xfId="0" applyNumberFormat="1" applyFont="1" applyFill="1" applyBorder="1" applyAlignment="1">
      <alignment horizontal="center"/>
    </xf>
    <xf numFmtId="49" fontId="1" fillId="0" borderId="1" xfId="0" applyNumberFormat="1" applyFont="1" applyFill="1" applyBorder="1" applyAlignment="1">
      <alignment horizontal="center"/>
    </xf>
    <xf numFmtId="0" fontId="1" fillId="0" borderId="1" xfId="0" applyFont="1" applyFill="1" applyBorder="1"/>
    <xf numFmtId="164" fontId="1" fillId="0" borderId="2" xfId="0" applyNumberFormat="1" applyFont="1" applyFill="1" applyBorder="1" applyAlignment="1">
      <alignment horizontal="right" shrinkToFit="1"/>
    </xf>
    <xf numFmtId="164" fontId="1" fillId="0" borderId="1" xfId="0" applyNumberFormat="1" applyFont="1" applyFill="1" applyBorder="1" applyAlignment="1">
      <alignment horizontal="right" shrinkToFit="1"/>
    </xf>
    <xf numFmtId="0" fontId="1" fillId="0" borderId="1" xfId="0" applyFont="1" applyFill="1" applyBorder="1" applyAlignment="1">
      <alignment horizontal="center" shrinkToFit="1"/>
    </xf>
    <xf numFmtId="0" fontId="1" fillId="0" borderId="1" xfId="0" applyFont="1" applyBorder="1" applyAlignment="1">
      <alignment horizontal="center"/>
    </xf>
    <xf numFmtId="1" fontId="1" fillId="0" borderId="1" xfId="0" applyNumberFormat="1" applyFont="1" applyFill="1" applyBorder="1" applyAlignment="1">
      <alignment horizontal="center" shrinkToFit="1"/>
    </xf>
    <xf numFmtId="2" fontId="1" fillId="0" borderId="1" xfId="0" applyNumberFormat="1" applyFont="1" applyFill="1" applyBorder="1" applyAlignment="1">
      <alignment horizontal="right" shrinkToFit="1"/>
    </xf>
    <xf numFmtId="1" fontId="1" fillId="0" borderId="1" xfId="0" applyNumberFormat="1" applyFont="1" applyFill="1" applyBorder="1" applyAlignment="1">
      <alignment horizontal="center"/>
    </xf>
    <xf numFmtId="2" fontId="1" fillId="0" borderId="1" xfId="0" applyNumberFormat="1" applyFont="1" applyFill="1" applyBorder="1" applyAlignment="1">
      <alignment horizontal="right"/>
    </xf>
    <xf numFmtId="0" fontId="1" fillId="0" borderId="1" xfId="0" applyFont="1" applyFill="1" applyBorder="1" applyAlignment="1">
      <alignment horizontal="right"/>
    </xf>
    <xf numFmtId="0" fontId="1" fillId="0" borderId="3" xfId="0" applyFont="1" applyFill="1" applyBorder="1" applyAlignment="1">
      <alignment horizontal="right"/>
    </xf>
    <xf numFmtId="49" fontId="1" fillId="0" borderId="1" xfId="0" applyNumberFormat="1" applyFont="1" applyFill="1" applyBorder="1"/>
    <xf numFmtId="0" fontId="3" fillId="2" borderId="4" xfId="0" applyFont="1" applyFill="1" applyBorder="1" applyAlignment="1">
      <alignment horizontal="center" vertical="center" wrapText="1"/>
    </xf>
    <xf numFmtId="164" fontId="1" fillId="3" borderId="1" xfId="0" applyNumberFormat="1" applyFont="1" applyFill="1" applyBorder="1" applyAlignment="1">
      <alignment horizontal="center" vertical="center" wrapText="1"/>
    </xf>
    <xf numFmtId="164" fontId="1" fillId="3" borderId="5" xfId="0" applyNumberFormat="1" applyFont="1" applyFill="1" applyBorder="1" applyAlignment="1">
      <alignment horizontal="center" vertical="center" wrapText="1"/>
    </xf>
    <xf numFmtId="165" fontId="1" fillId="3" borderId="1" xfId="0" applyNumberFormat="1" applyFont="1" applyFill="1" applyBorder="1" applyAlignment="1">
      <alignment horizontal="center" vertical="center" wrapText="1"/>
    </xf>
    <xf numFmtId="165" fontId="1" fillId="0" borderId="1" xfId="0" applyNumberFormat="1" applyFont="1" applyBorder="1" applyAlignment="1">
      <alignment horizontal="center" vertical="center" wrapText="1"/>
    </xf>
    <xf numFmtId="0" fontId="4" fillId="0" borderId="1" xfId="0" applyFont="1" applyBorder="1" applyAlignment="1">
      <alignment horizontal="center" wrapText="1"/>
    </xf>
    <xf numFmtId="0" fontId="5" fillId="0" borderId="1" xfId="0" applyFont="1" applyBorder="1" applyAlignment="1">
      <alignment horizontal="center" vertical="center" wrapText="1"/>
    </xf>
    <xf numFmtId="0" fontId="5" fillId="2" borderId="1" xfId="0" applyFont="1" applyFill="1" applyBorder="1" applyAlignment="1">
      <alignment horizontal="center" vertical="center" wrapText="1"/>
    </xf>
    <xf numFmtId="0" fontId="1" fillId="0" borderId="3" xfId="0" applyFont="1" applyFill="1" applyBorder="1" applyAlignment="1">
      <alignment horizontal="center"/>
    </xf>
    <xf numFmtId="2" fontId="1" fillId="0" borderId="0" xfId="0" applyNumberFormat="1" applyFont="1" applyFill="1"/>
    <xf numFmtId="0" fontId="1" fillId="0" borderId="0" xfId="0" applyFont="1" applyFill="1"/>
    <xf numFmtId="0" fontId="1" fillId="0" borderId="0" xfId="0" applyFont="1" applyFill="1" applyAlignment="1">
      <alignment horizontal="center"/>
    </xf>
    <xf numFmtId="164" fontId="1" fillId="0" borderId="0" xfId="0" applyNumberFormat="1" applyFont="1" applyFill="1"/>
    <xf numFmtId="164" fontId="1" fillId="0" borderId="0" xfId="0" applyNumberFormat="1" applyFont="1" applyFill="1" applyAlignment="1">
      <alignment horizontal="right"/>
    </xf>
    <xf numFmtId="166" fontId="5" fillId="0" borderId="0" xfId="0" applyNumberFormat="1" applyFont="1" applyFill="1"/>
    <xf numFmtId="0" fontId="5" fillId="0" borderId="0" xfId="0" applyFont="1" applyFill="1"/>
    <xf numFmtId="0" fontId="9" fillId="0" borderId="1" xfId="0" applyFont="1" applyBorder="1" applyAlignment="1">
      <alignment horizontal="center" vertical="center" wrapText="1"/>
    </xf>
    <xf numFmtId="0" fontId="1" fillId="0" borderId="0" xfId="0" applyFont="1" applyFill="1" applyAlignment="1">
      <alignment vertical="center"/>
    </xf>
    <xf numFmtId="0" fontId="1" fillId="0" borderId="0" xfId="0" applyFont="1" applyFill="1" applyAlignment="1">
      <alignment horizontal="center" vertical="center"/>
    </xf>
    <xf numFmtId="164" fontId="1" fillId="0" borderId="0" xfId="0" applyNumberFormat="1" applyFont="1" applyFill="1" applyAlignment="1">
      <alignment vertical="center"/>
    </xf>
    <xf numFmtId="164" fontId="1" fillId="0" borderId="0" xfId="0" applyNumberFormat="1" applyFont="1" applyFill="1" applyAlignment="1">
      <alignment horizontal="right" vertical="center"/>
    </xf>
    <xf numFmtId="0" fontId="5" fillId="0" borderId="0" xfId="0" applyFont="1" applyFill="1" applyAlignment="1">
      <alignment vertical="center"/>
    </xf>
    <xf numFmtId="167" fontId="10" fillId="11" borderId="13" xfId="0" applyNumberFormat="1" applyFont="1" applyFill="1" applyBorder="1" applyAlignment="1">
      <alignment horizontal="center" vertical="center" wrapText="1"/>
    </xf>
    <xf numFmtId="0" fontId="10" fillId="11" borderId="14" xfId="0" applyFont="1" applyFill="1" applyBorder="1" applyAlignment="1">
      <alignment horizontal="center" vertical="center" wrapText="1"/>
    </xf>
    <xf numFmtId="164" fontId="10" fillId="11" borderId="14" xfId="0" applyNumberFormat="1" applyFont="1" applyFill="1" applyBorder="1" applyAlignment="1">
      <alignment horizontal="center" vertical="center" wrapText="1"/>
    </xf>
    <xf numFmtId="0" fontId="10" fillId="15" borderId="14" xfId="0" applyFont="1" applyFill="1" applyBorder="1" applyAlignment="1">
      <alignment horizontal="center" vertical="center" wrapText="1"/>
    </xf>
    <xf numFmtId="0" fontId="10" fillId="15" borderId="14" xfId="0" applyNumberFormat="1" applyFont="1" applyFill="1" applyBorder="1" applyAlignment="1">
      <alignment horizontal="center" vertical="center" wrapText="1"/>
    </xf>
    <xf numFmtId="49" fontId="10" fillId="15" borderId="14" xfId="0" applyNumberFormat="1" applyFont="1" applyFill="1" applyBorder="1" applyAlignment="1">
      <alignment horizontal="center" vertical="center" wrapText="1"/>
    </xf>
    <xf numFmtId="0" fontId="10" fillId="16" borderId="14" xfId="0" applyFont="1" applyFill="1" applyBorder="1" applyAlignment="1">
      <alignment horizontal="center" vertical="center" wrapText="1"/>
    </xf>
    <xf numFmtId="164" fontId="10" fillId="17" borderId="14" xfId="0" applyNumberFormat="1" applyFont="1" applyFill="1" applyBorder="1" applyAlignment="1">
      <alignment horizontal="center" vertical="center" wrapText="1"/>
    </xf>
    <xf numFmtId="0" fontId="10" fillId="17" borderId="14" xfId="0" applyFont="1" applyFill="1" applyBorder="1" applyAlignment="1">
      <alignment horizontal="center" vertical="center" wrapText="1"/>
    </xf>
    <xf numFmtId="0" fontId="10" fillId="12" borderId="14" xfId="0" applyFont="1" applyFill="1" applyBorder="1" applyAlignment="1">
      <alignment horizontal="center" vertical="center" wrapText="1"/>
    </xf>
    <xf numFmtId="0" fontId="10" fillId="12" borderId="14" xfId="0" applyNumberFormat="1" applyFont="1" applyFill="1" applyBorder="1" applyAlignment="1">
      <alignment horizontal="center" vertical="center" wrapText="1"/>
    </xf>
    <xf numFmtId="0" fontId="10" fillId="18" borderId="14" xfId="0" applyFont="1" applyFill="1" applyBorder="1" applyAlignment="1">
      <alignment horizontal="center" vertical="center" wrapText="1"/>
    </xf>
    <xf numFmtId="14" fontId="10" fillId="18" borderId="14" xfId="0" applyNumberFormat="1" applyFont="1" applyFill="1" applyBorder="1" applyAlignment="1">
      <alignment horizontal="center" vertical="center" wrapText="1"/>
    </xf>
    <xf numFmtId="0" fontId="7" fillId="18" borderId="14" xfId="0" applyFont="1" applyFill="1" applyBorder="1" applyAlignment="1">
      <alignment horizontal="center" vertical="center" wrapText="1"/>
    </xf>
    <xf numFmtId="0" fontId="11" fillId="19" borderId="1" xfId="0" applyFont="1" applyFill="1" applyBorder="1" applyAlignment="1">
      <alignment horizontal="center" vertical="center" wrapText="1"/>
    </xf>
    <xf numFmtId="0" fontId="10" fillId="20" borderId="14" xfId="0" applyFont="1" applyFill="1" applyBorder="1" applyAlignment="1">
      <alignment horizontal="center" vertical="center" wrapText="1"/>
    </xf>
    <xf numFmtId="2" fontId="10" fillId="21" borderId="14" xfId="0" applyNumberFormat="1" applyFont="1" applyFill="1" applyBorder="1" applyAlignment="1">
      <alignment horizontal="center" vertical="center" wrapText="1"/>
    </xf>
    <xf numFmtId="4" fontId="10" fillId="21" borderId="14" xfId="0" applyNumberFormat="1" applyFont="1" applyFill="1" applyBorder="1" applyAlignment="1">
      <alignment horizontal="center" vertical="center" wrapText="1"/>
    </xf>
    <xf numFmtId="0" fontId="10" fillId="20" borderId="14" xfId="0" applyNumberFormat="1" applyFont="1" applyFill="1" applyBorder="1" applyAlignment="1">
      <alignment horizontal="center" vertical="center" wrapText="1"/>
    </xf>
    <xf numFmtId="4" fontId="10" fillId="21" borderId="15" xfId="0" applyNumberFormat="1" applyFont="1" applyFill="1" applyBorder="1" applyAlignment="1">
      <alignment horizontal="center" vertical="center" wrapText="1"/>
    </xf>
    <xf numFmtId="4" fontId="10" fillId="4" borderId="15" xfId="0" applyNumberFormat="1" applyFont="1" applyFill="1" applyBorder="1" applyAlignment="1">
      <alignment horizontal="center" vertical="center" wrapText="1"/>
    </xf>
    <xf numFmtId="0" fontId="7" fillId="8" borderId="16" xfId="0" applyFont="1" applyFill="1" applyBorder="1" applyAlignment="1">
      <alignment horizontal="center" vertical="center" wrapText="1"/>
    </xf>
    <xf numFmtId="49" fontId="7" fillId="8" borderId="16" xfId="0" applyNumberFormat="1" applyFont="1" applyFill="1" applyBorder="1" applyAlignment="1">
      <alignment horizontal="center" vertical="center" wrapText="1"/>
    </xf>
    <xf numFmtId="49" fontId="7" fillId="22" borderId="1" xfId="0" applyNumberFormat="1" applyFont="1" applyFill="1" applyBorder="1" applyAlignment="1">
      <alignment horizontal="center" vertical="center" wrapText="1"/>
    </xf>
    <xf numFmtId="0" fontId="7" fillId="22" borderId="1" xfId="0" applyFont="1" applyFill="1" applyBorder="1" applyAlignment="1">
      <alignment horizontal="center" vertical="center" wrapText="1"/>
    </xf>
    <xf numFmtId="0" fontId="7" fillId="12" borderId="1" xfId="0" applyFont="1" applyFill="1" applyBorder="1" applyAlignment="1">
      <alignment horizontal="center" vertical="center" wrapText="1"/>
    </xf>
    <xf numFmtId="0" fontId="7" fillId="11" borderId="1" xfId="0" applyFont="1" applyFill="1" applyBorder="1" applyAlignment="1">
      <alignment horizontal="center" vertical="center" wrapText="1"/>
    </xf>
    <xf numFmtId="0" fontId="7" fillId="23" borderId="1" xfId="0" applyFont="1" applyFill="1" applyBorder="1" applyAlignment="1">
      <alignment horizontal="center" vertical="center" wrapText="1"/>
    </xf>
    <xf numFmtId="0" fontId="7" fillId="17" borderId="1" xfId="0" applyFont="1" applyFill="1" applyBorder="1" applyAlignment="1">
      <alignment horizontal="center" vertical="center" wrapText="1"/>
    </xf>
    <xf numFmtId="0" fontId="7" fillId="24" borderId="1" xfId="0" applyFont="1" applyFill="1" applyBorder="1" applyAlignment="1">
      <alignment horizontal="center" vertical="center" wrapText="1"/>
    </xf>
    <xf numFmtId="0" fontId="7" fillId="20" borderId="1" xfId="0" applyFont="1" applyFill="1" applyBorder="1" applyAlignment="1">
      <alignment horizontal="center" vertical="center" wrapText="1"/>
    </xf>
    <xf numFmtId="0" fontId="7" fillId="25" borderId="1" xfId="0" applyFont="1" applyFill="1" applyBorder="1" applyAlignment="1">
      <alignment horizontal="center" vertical="center" wrapText="1"/>
    </xf>
    <xf numFmtId="0" fontId="7" fillId="12" borderId="5" xfId="0" applyFont="1" applyFill="1" applyBorder="1" applyAlignment="1">
      <alignment horizontal="center" vertical="center" wrapText="1"/>
    </xf>
    <xf numFmtId="0" fontId="7" fillId="26" borderId="1" xfId="0" applyFont="1" applyFill="1" applyBorder="1" applyAlignment="1">
      <alignment horizontal="center" vertical="center" wrapText="1"/>
    </xf>
    <xf numFmtId="0" fontId="7" fillId="11" borderId="5" xfId="0" applyFont="1" applyFill="1" applyBorder="1" applyAlignment="1">
      <alignment horizontal="center" vertical="center" wrapText="1"/>
    </xf>
    <xf numFmtId="0" fontId="7" fillId="27" borderId="1" xfId="0" applyFont="1" applyFill="1" applyBorder="1" applyAlignment="1">
      <alignment horizontal="center" vertical="center" wrapText="1"/>
    </xf>
    <xf numFmtId="0" fontId="7" fillId="28" borderId="1" xfId="0" applyFont="1" applyFill="1" applyBorder="1" applyAlignment="1">
      <alignment horizontal="center" vertical="center" wrapText="1"/>
    </xf>
    <xf numFmtId="164" fontId="7" fillId="27" borderId="1" xfId="0" applyNumberFormat="1" applyFont="1" applyFill="1" applyBorder="1" applyAlignment="1">
      <alignment horizontal="center" vertical="center" wrapText="1"/>
    </xf>
    <xf numFmtId="0" fontId="7" fillId="15" borderId="1" xfId="0" applyFont="1" applyFill="1" applyBorder="1" applyAlignment="1">
      <alignment horizontal="center" vertical="center" wrapText="1"/>
    </xf>
    <xf numFmtId="164" fontId="7" fillId="12" borderId="1" xfId="0" applyNumberFormat="1" applyFont="1" applyFill="1" applyBorder="1" applyAlignment="1">
      <alignment horizontal="center" vertical="center" wrapText="1"/>
    </xf>
    <xf numFmtId="0" fontId="7" fillId="0" borderId="1" xfId="0" applyFont="1" applyFill="1" applyBorder="1" applyAlignment="1">
      <alignment horizontal="center" vertical="center" wrapText="1"/>
    </xf>
    <xf numFmtId="164" fontId="7" fillId="26" borderId="1" xfId="0" applyNumberFormat="1" applyFont="1" applyFill="1" applyBorder="1" applyAlignment="1">
      <alignment horizontal="center" vertical="center" wrapText="1"/>
    </xf>
    <xf numFmtId="164" fontId="7" fillId="25" borderId="1" xfId="0" applyNumberFormat="1" applyFont="1" applyFill="1" applyBorder="1" applyAlignment="1">
      <alignment horizontal="center" vertical="center" wrapText="1"/>
    </xf>
    <xf numFmtId="0" fontId="7" fillId="0" borderId="0" xfId="0" applyFont="1" applyFill="1" applyAlignment="1">
      <alignment horizontal="center" vertical="center" wrapText="1"/>
    </xf>
    <xf numFmtId="164" fontId="1" fillId="0" borderId="1" xfId="0" applyNumberFormat="1" applyFont="1" applyFill="1" applyBorder="1" applyAlignment="1">
      <alignment horizontal="right"/>
    </xf>
    <xf numFmtId="49" fontId="1" fillId="0" borderId="2" xfId="0" applyNumberFormat="1" applyFont="1" applyFill="1" applyBorder="1" applyAlignment="1">
      <alignment horizontal="center"/>
    </xf>
    <xf numFmtId="2" fontId="1" fillId="0" borderId="2" xfId="0" applyNumberFormat="1" applyFont="1" applyFill="1" applyBorder="1" applyAlignment="1">
      <alignment horizontal="right"/>
    </xf>
    <xf numFmtId="2" fontId="1" fillId="0" borderId="2" xfId="0" applyNumberFormat="1" applyFont="1" applyFill="1" applyBorder="1" applyAlignment="1">
      <alignment horizontal="right" shrinkToFit="1"/>
    </xf>
    <xf numFmtId="164" fontId="1" fillId="0" borderId="1" xfId="0" applyNumberFormat="1" applyFont="1" applyBorder="1" applyAlignment="1">
      <alignment horizontal="center" wrapText="1"/>
    </xf>
    <xf numFmtId="164" fontId="1" fillId="0" borderId="5" xfId="0" applyNumberFormat="1" applyFont="1" applyBorder="1" applyAlignment="1">
      <alignment horizontal="center" wrapText="1"/>
    </xf>
    <xf numFmtId="0" fontId="5" fillId="0" borderId="1" xfId="0" applyFont="1" applyBorder="1" applyAlignment="1">
      <alignment horizontal="center" wrapText="1"/>
    </xf>
    <xf numFmtId="0" fontId="1" fillId="0" borderId="4" xfId="0" applyFont="1" applyFill="1" applyBorder="1"/>
    <xf numFmtId="0" fontId="1" fillId="0" borderId="1" xfId="0" applyFont="1" applyBorder="1" applyAlignment="1">
      <alignment horizontal="left" vertical="center" wrapText="1"/>
    </xf>
    <xf numFmtId="0" fontId="1" fillId="0" borderId="1" xfId="0" applyFont="1" applyBorder="1" applyAlignment="1">
      <alignment horizontal="center" vertical="center" wrapText="1"/>
    </xf>
    <xf numFmtId="1" fontId="1" fillId="0" borderId="2" xfId="0" applyNumberFormat="1" applyFont="1" applyFill="1" applyBorder="1" applyAlignment="1">
      <alignment horizontal="center"/>
    </xf>
    <xf numFmtId="0" fontId="3" fillId="0" borderId="4" xfId="0" applyFont="1" applyBorder="1" applyAlignment="1">
      <alignment horizontal="center" wrapText="1"/>
    </xf>
    <xf numFmtId="0" fontId="1" fillId="0" borderId="1" xfId="0" applyFont="1" applyBorder="1" applyAlignment="1">
      <alignment wrapText="1"/>
    </xf>
    <xf numFmtId="164" fontId="1" fillId="0" borderId="1" xfId="0" applyNumberFormat="1" applyFont="1" applyBorder="1" applyAlignment="1">
      <alignment horizontal="right" vertical="center" wrapText="1"/>
    </xf>
    <xf numFmtId="0" fontId="1" fillId="0" borderId="1" xfId="0" applyFont="1" applyFill="1" applyBorder="1" applyAlignment="1">
      <alignment horizontal="center" vertical="center" wrapText="1"/>
    </xf>
    <xf numFmtId="0" fontId="4" fillId="0" borderId="3" xfId="0" applyFont="1" applyBorder="1" applyAlignment="1">
      <alignment horizontal="center" wrapText="1"/>
    </xf>
    <xf numFmtId="0" fontId="1" fillId="3" borderId="1" xfId="0" applyFont="1" applyFill="1" applyBorder="1" applyAlignment="1">
      <alignment horizontal="center" vertical="center" wrapText="1"/>
    </xf>
    <xf numFmtId="0" fontId="1" fillId="0" borderId="1" xfId="0" applyFont="1" applyBorder="1" applyAlignment="1">
      <alignment horizontal="right" wrapText="1"/>
    </xf>
    <xf numFmtId="0" fontId="1" fillId="0" borderId="1" xfId="0" applyFont="1" applyFill="1" applyBorder="1" applyAlignment="1">
      <alignment horizontal="center" wrapText="1"/>
    </xf>
    <xf numFmtId="0" fontId="1" fillId="0" borderId="1" xfId="0" applyFont="1" applyBorder="1" applyAlignment="1">
      <alignment horizontal="center" wrapText="1"/>
    </xf>
    <xf numFmtId="1" fontId="1" fillId="0" borderId="1" xfId="0" applyNumberFormat="1" applyFont="1" applyBorder="1" applyAlignment="1">
      <alignment horizontal="center" wrapText="1"/>
    </xf>
    <xf numFmtId="2" fontId="1" fillId="0" borderId="1" xfId="0" applyNumberFormat="1" applyFont="1" applyBorder="1" applyAlignment="1">
      <alignment horizontal="right" wrapText="1"/>
    </xf>
    <xf numFmtId="0" fontId="1" fillId="0" borderId="3" xfId="0" applyFont="1" applyBorder="1" applyAlignment="1">
      <alignment wrapText="1"/>
    </xf>
    <xf numFmtId="164" fontId="1" fillId="0" borderId="1" xfId="0" applyNumberFormat="1" applyFont="1" applyBorder="1" applyAlignment="1">
      <alignment horizontal="center" vertical="center" wrapText="1"/>
    </xf>
    <xf numFmtId="164" fontId="1" fillId="0" borderId="5" xfId="0" applyNumberFormat="1" applyFont="1" applyBorder="1" applyAlignment="1">
      <alignment horizontal="center" vertical="center" wrapText="1"/>
    </xf>
    <xf numFmtId="2" fontId="1" fillId="0" borderId="5" xfId="0" applyNumberFormat="1" applyFont="1" applyFill="1" applyBorder="1"/>
    <xf numFmtId="2" fontId="1" fillId="0" borderId="1" xfId="0" applyNumberFormat="1" applyFont="1" applyFill="1" applyBorder="1"/>
    <xf numFmtId="0" fontId="1" fillId="28" borderId="1" xfId="0" applyFont="1" applyFill="1" applyBorder="1" applyAlignment="1">
      <alignment horizontal="center" vertical="center" wrapText="1"/>
    </xf>
    <xf numFmtId="1" fontId="1" fillId="3" borderId="1" xfId="0" applyNumberFormat="1" applyFont="1" applyFill="1" applyBorder="1" applyAlignment="1">
      <alignment horizontal="center" wrapText="1"/>
    </xf>
    <xf numFmtId="0" fontId="1" fillId="3" borderId="1" xfId="0" applyFont="1" applyFill="1" applyBorder="1" applyAlignment="1">
      <alignment wrapText="1"/>
    </xf>
    <xf numFmtId="1" fontId="1" fillId="0" borderId="1" xfId="0" applyNumberFormat="1" applyFont="1" applyBorder="1" applyAlignment="1">
      <alignment horizontal="center" vertical="center" wrapText="1"/>
    </xf>
    <xf numFmtId="0" fontId="1" fillId="3" borderId="3" xfId="0" applyFont="1" applyFill="1" applyBorder="1" applyAlignment="1">
      <alignment wrapText="1"/>
    </xf>
    <xf numFmtId="0" fontId="1" fillId="0" borderId="2" xfId="0" applyFont="1" applyBorder="1" applyAlignment="1">
      <alignment wrapText="1"/>
    </xf>
    <xf numFmtId="0" fontId="1" fillId="28" borderId="1" xfId="0" applyFont="1" applyFill="1" applyBorder="1" applyAlignment="1">
      <alignment horizontal="center" wrapText="1"/>
    </xf>
    <xf numFmtId="1" fontId="1" fillId="0" borderId="2" xfId="0" applyNumberFormat="1" applyFont="1" applyBorder="1" applyAlignment="1">
      <alignment horizontal="center" wrapText="1"/>
    </xf>
    <xf numFmtId="2" fontId="1" fillId="0" borderId="2" xfId="0" applyNumberFormat="1" applyFont="1" applyBorder="1" applyAlignment="1">
      <alignment horizontal="right" wrapText="1"/>
    </xf>
    <xf numFmtId="0" fontId="5" fillId="2" borderId="4" xfId="0" applyFont="1" applyFill="1" applyBorder="1" applyAlignment="1">
      <alignment horizontal="center" vertical="center" wrapText="1"/>
    </xf>
    <xf numFmtId="0" fontId="5" fillId="0" borderId="1" xfId="0" applyFont="1" applyBorder="1" applyAlignment="1">
      <alignment wrapText="1"/>
    </xf>
    <xf numFmtId="164" fontId="1" fillId="20" borderId="1" xfId="0" applyNumberFormat="1" applyFont="1" applyFill="1" applyBorder="1" applyAlignment="1">
      <alignment horizontal="center" vertical="center" wrapText="1"/>
    </xf>
    <xf numFmtId="0" fontId="1" fillId="3" borderId="3" xfId="0" applyFont="1" applyFill="1" applyBorder="1" applyAlignment="1">
      <alignment horizontal="center" vertical="center" wrapText="1"/>
    </xf>
    <xf numFmtId="0" fontId="4" fillId="0" borderId="1" xfId="0" applyFont="1" applyBorder="1" applyAlignment="1">
      <alignment horizontal="center" vertical="center" wrapText="1"/>
    </xf>
    <xf numFmtId="0" fontId="1" fillId="0" borderId="5" xfId="0" applyFont="1" applyBorder="1" applyAlignment="1">
      <alignment wrapText="1"/>
    </xf>
    <xf numFmtId="164" fontId="1" fillId="0" borderId="1" xfId="0" applyNumberFormat="1" applyFont="1" applyFill="1" applyBorder="1" applyAlignment="1">
      <alignment horizontal="center"/>
    </xf>
    <xf numFmtId="165" fontId="1" fillId="3" borderId="2" xfId="0" applyNumberFormat="1" applyFont="1" applyFill="1" applyBorder="1" applyAlignment="1">
      <alignment horizontal="center" vertical="center" wrapText="1"/>
    </xf>
    <xf numFmtId="165" fontId="1" fillId="0" borderId="2" xfId="0" applyNumberFormat="1" applyFont="1" applyBorder="1" applyAlignment="1">
      <alignment horizontal="center" vertical="center" wrapText="1"/>
    </xf>
    <xf numFmtId="0" fontId="5" fillId="0" borderId="2" xfId="0" applyFont="1" applyBorder="1" applyAlignment="1">
      <alignment horizontal="center" vertical="center" wrapText="1"/>
    </xf>
    <xf numFmtId="0" fontId="5" fillId="0" borderId="5" xfId="0" applyFont="1" applyBorder="1" applyAlignment="1">
      <alignment horizontal="center" vertical="center" wrapText="1"/>
    </xf>
    <xf numFmtId="164" fontId="1" fillId="0" borderId="2" xfId="0" applyNumberFormat="1" applyFont="1" applyBorder="1" applyAlignment="1">
      <alignment horizontal="right" vertical="center" wrapText="1"/>
    </xf>
    <xf numFmtId="0" fontId="1" fillId="0" borderId="2" xfId="0" applyFont="1" applyBorder="1" applyAlignment="1">
      <alignment horizontal="center" vertical="center" wrapText="1"/>
    </xf>
    <xf numFmtId="0" fontId="1" fillId="0" borderId="2" xfId="0" applyFont="1" applyBorder="1" applyAlignment="1">
      <alignment horizontal="right" wrapText="1"/>
    </xf>
    <xf numFmtId="0" fontId="1" fillId="0" borderId="2" xfId="0" applyFont="1" applyBorder="1" applyAlignment="1">
      <alignment horizontal="center" wrapText="1"/>
    </xf>
    <xf numFmtId="0" fontId="1" fillId="0" borderId="4" xfId="0" applyFont="1" applyBorder="1" applyAlignment="1">
      <alignment wrapText="1"/>
    </xf>
    <xf numFmtId="0" fontId="1" fillId="0" borderId="2" xfId="0" applyFont="1" applyFill="1" applyBorder="1" applyAlignment="1">
      <alignment horizontal="center"/>
    </xf>
    <xf numFmtId="0" fontId="2" fillId="0" borderId="2" xfId="0" applyFont="1" applyFill="1" applyBorder="1" applyAlignment="1">
      <alignment horizontal="left"/>
    </xf>
    <xf numFmtId="0" fontId="1" fillId="0" borderId="2" xfId="0" applyFont="1" applyFill="1" applyBorder="1" applyAlignment="1">
      <alignment horizontal="left"/>
    </xf>
    <xf numFmtId="0" fontId="1" fillId="0" borderId="2" xfId="0" applyNumberFormat="1" applyFont="1" applyFill="1" applyBorder="1" applyAlignment="1">
      <alignment horizontal="center"/>
    </xf>
    <xf numFmtId="0" fontId="1" fillId="0" borderId="2" xfId="0" applyFont="1" applyFill="1" applyBorder="1" applyAlignment="1"/>
    <xf numFmtId="0" fontId="1" fillId="0" borderId="2" xfId="0" applyFont="1" applyBorder="1" applyAlignment="1">
      <alignment horizontal="center"/>
    </xf>
    <xf numFmtId="0" fontId="1" fillId="0" borderId="2" xfId="0" applyFont="1" applyFill="1" applyBorder="1" applyAlignment="1">
      <alignment horizontal="center" shrinkToFit="1"/>
    </xf>
    <xf numFmtId="0" fontId="1" fillId="0" borderId="2" xfId="0" applyFont="1" applyFill="1" applyBorder="1" applyAlignment="1">
      <alignment horizontal="right"/>
    </xf>
    <xf numFmtId="0" fontId="1" fillId="0" borderId="17" xfId="0" applyFont="1" applyFill="1" applyBorder="1" applyAlignment="1">
      <alignment horizontal="right"/>
    </xf>
    <xf numFmtId="0" fontId="1" fillId="0" borderId="3" xfId="0" applyFont="1" applyFill="1" applyBorder="1" applyAlignment="1">
      <alignment horizontal="center" vertical="center" wrapText="1"/>
    </xf>
    <xf numFmtId="0" fontId="1" fillId="0" borderId="5" xfId="0" applyFont="1" applyFill="1" applyBorder="1" applyAlignment="1">
      <alignment wrapText="1"/>
    </xf>
    <xf numFmtId="0" fontId="1" fillId="0" borderId="3" xfId="0" applyFont="1" applyFill="1" applyBorder="1" applyAlignment="1">
      <alignment horizontal="center" wrapText="1"/>
    </xf>
    <xf numFmtId="0" fontId="1" fillId="0" borderId="5" xfId="0" applyFont="1" applyBorder="1" applyAlignment="1">
      <alignment horizontal="right" wrapText="1"/>
    </xf>
    <xf numFmtId="0" fontId="1" fillId="2" borderId="1" xfId="0" applyFont="1" applyFill="1" applyBorder="1" applyAlignment="1">
      <alignment horizontal="center" vertical="center" wrapText="1"/>
    </xf>
    <xf numFmtId="164" fontId="1" fillId="0" borderId="1" xfId="0" applyNumberFormat="1" applyFont="1" applyFill="1" applyBorder="1"/>
    <xf numFmtId="0" fontId="6" fillId="0" borderId="1" xfId="0" applyFont="1" applyBorder="1" applyAlignment="1">
      <alignment horizontal="center" wrapText="1"/>
    </xf>
    <xf numFmtId="164" fontId="6" fillId="0" borderId="1" xfId="0" applyNumberFormat="1" applyFont="1" applyBorder="1" applyAlignment="1">
      <alignment horizontal="right" wrapText="1"/>
    </xf>
    <xf numFmtId="0" fontId="6" fillId="0" borderId="1" xfId="0" applyFont="1" applyBorder="1" applyAlignment="1">
      <alignment horizontal="left" wrapText="1"/>
    </xf>
    <xf numFmtId="1" fontId="6" fillId="0" borderId="1" xfId="0" applyNumberFormat="1" applyFont="1" applyBorder="1" applyAlignment="1">
      <alignment horizontal="center" wrapText="1"/>
    </xf>
    <xf numFmtId="49" fontId="5" fillId="0" borderId="1" xfId="0" applyNumberFormat="1" applyFont="1" applyFill="1" applyBorder="1" applyAlignment="1">
      <alignment horizontal="center"/>
    </xf>
    <xf numFmtId="0" fontId="5" fillId="0" borderId="1" xfId="0" applyFont="1" applyFill="1" applyBorder="1" applyAlignment="1">
      <alignment horizontal="center"/>
    </xf>
    <xf numFmtId="2" fontId="1" fillId="0" borderId="1" xfId="0" applyNumberFormat="1" applyFont="1" applyFill="1" applyBorder="1" applyAlignment="1">
      <alignment horizontal="center"/>
    </xf>
    <xf numFmtId="164" fontId="1" fillId="0" borderId="2" xfId="0" applyNumberFormat="1" applyFont="1" applyFill="1" applyBorder="1" applyAlignment="1">
      <alignment horizontal="center"/>
    </xf>
    <xf numFmtId="0" fontId="1" fillId="0" borderId="2" xfId="0" applyFont="1" applyBorder="1" applyAlignment="1">
      <alignment horizontal="left" vertical="center" wrapText="1"/>
    </xf>
    <xf numFmtId="1" fontId="1" fillId="0" borderId="2" xfId="0" applyNumberFormat="1" applyFont="1" applyFill="1" applyBorder="1" applyAlignment="1">
      <alignment horizontal="center" shrinkToFit="1"/>
    </xf>
    <xf numFmtId="0" fontId="1" fillId="20" borderId="0" xfId="0" applyFont="1" applyFill="1"/>
    <xf numFmtId="164" fontId="6" fillId="0" borderId="1" xfId="0" applyNumberFormat="1" applyFont="1" applyBorder="1" applyAlignment="1">
      <alignment horizontal="center" wrapText="1"/>
    </xf>
    <xf numFmtId="164" fontId="1" fillId="0" borderId="1" xfId="0" applyNumberFormat="1" applyFont="1" applyFill="1" applyBorder="1" applyAlignment="1">
      <alignment horizontal="center" shrinkToFit="1"/>
    </xf>
    <xf numFmtId="14" fontId="1" fillId="0" borderId="1" xfId="0" applyNumberFormat="1" applyFont="1" applyFill="1" applyBorder="1" applyAlignment="1">
      <alignment horizontal="center" shrinkToFit="1"/>
    </xf>
    <xf numFmtId="2" fontId="1" fillId="0" borderId="1" xfId="0" applyNumberFormat="1" applyFont="1" applyFill="1" applyBorder="1" applyAlignment="1">
      <alignment horizontal="center" shrinkToFit="1"/>
    </xf>
    <xf numFmtId="164" fontId="1" fillId="0" borderId="3" xfId="0" applyNumberFormat="1" applyFont="1" applyBorder="1" applyAlignment="1">
      <alignment horizontal="right" vertical="center" wrapText="1"/>
    </xf>
    <xf numFmtId="0" fontId="1" fillId="0" borderId="4" xfId="0" applyFont="1" applyBorder="1" applyAlignment="1">
      <alignment horizontal="center" vertical="center" wrapText="1"/>
    </xf>
    <xf numFmtId="164" fontId="1" fillId="0" borderId="5" xfId="0" applyNumberFormat="1" applyFont="1" applyBorder="1" applyAlignment="1">
      <alignment horizontal="right" vertical="center" wrapText="1"/>
    </xf>
    <xf numFmtId="0" fontId="1" fillId="0" borderId="3" xfId="0" applyFont="1" applyBorder="1" applyAlignment="1">
      <alignment horizontal="right" wrapText="1"/>
    </xf>
    <xf numFmtId="0" fontId="5" fillId="0" borderId="5" xfId="0" applyFont="1" applyBorder="1" applyAlignment="1">
      <alignment wrapText="1"/>
    </xf>
    <xf numFmtId="164" fontId="1" fillId="0" borderId="1" xfId="0" applyNumberFormat="1" applyFont="1" applyBorder="1" applyAlignment="1">
      <alignment wrapText="1"/>
    </xf>
    <xf numFmtId="164" fontId="1" fillId="28" borderId="1" xfId="0" applyNumberFormat="1" applyFont="1" applyFill="1" applyBorder="1" applyAlignment="1">
      <alignment horizontal="right" vertical="center" wrapText="1"/>
    </xf>
    <xf numFmtId="1" fontId="1" fillId="0" borderId="2" xfId="0" applyNumberFormat="1" applyFont="1" applyBorder="1" applyAlignment="1">
      <alignment horizontal="center" vertical="center" wrapText="1"/>
    </xf>
    <xf numFmtId="0" fontId="5" fillId="2" borderId="19" xfId="0" applyFont="1" applyFill="1" applyBorder="1" applyAlignment="1">
      <alignment horizontal="center" vertical="center" wrapText="1"/>
    </xf>
    <xf numFmtId="164" fontId="1" fillId="0" borderId="18" xfId="0" applyNumberFormat="1" applyFont="1" applyBorder="1" applyAlignment="1">
      <alignment horizontal="center" vertical="center" wrapText="1"/>
    </xf>
    <xf numFmtId="0" fontId="5" fillId="0" borderId="2" xfId="0" applyFont="1" applyBorder="1" applyAlignment="1">
      <alignment wrapText="1"/>
    </xf>
    <xf numFmtId="0" fontId="1" fillId="0" borderId="4" xfId="0" applyFont="1" applyFill="1" applyBorder="1" applyAlignment="1">
      <alignment wrapText="1"/>
    </xf>
    <xf numFmtId="0" fontId="1" fillId="0" borderId="4" xfId="0" applyFont="1" applyFill="1" applyBorder="1" applyAlignment="1">
      <alignment horizontal="center" wrapText="1"/>
    </xf>
    <xf numFmtId="0" fontId="6" fillId="0" borderId="1" xfId="0" applyFont="1" applyBorder="1" applyAlignment="1">
      <alignment wrapText="1"/>
    </xf>
    <xf numFmtId="49" fontId="5" fillId="0" borderId="1" xfId="0" applyNumberFormat="1" applyFont="1" applyFill="1" applyBorder="1"/>
    <xf numFmtId="0" fontId="5" fillId="0" borderId="1" xfId="0" applyFont="1" applyFill="1" applyBorder="1"/>
    <xf numFmtId="0" fontId="1" fillId="0" borderId="17" xfId="0" applyFont="1" applyBorder="1" applyAlignment="1">
      <alignment wrapText="1"/>
    </xf>
    <xf numFmtId="0" fontId="1" fillId="0" borderId="19" xfId="0" applyFont="1" applyBorder="1" applyAlignment="1">
      <alignment wrapText="1"/>
    </xf>
    <xf numFmtId="2" fontId="1" fillId="0" borderId="5" xfId="0" applyNumberFormat="1" applyFont="1" applyBorder="1" applyAlignment="1">
      <alignment horizontal="right" wrapText="1"/>
    </xf>
    <xf numFmtId="0" fontId="4" fillId="0" borderId="1" xfId="0" applyFont="1" applyBorder="1" applyAlignment="1">
      <alignment wrapText="1"/>
    </xf>
    <xf numFmtId="164" fontId="1" fillId="0" borderId="1" xfId="0" applyNumberFormat="1" applyFont="1" applyFill="1" applyBorder="1" applyAlignment="1">
      <alignment horizontal="center" vertical="center"/>
    </xf>
    <xf numFmtId="14" fontId="1" fillId="0" borderId="2" xfId="0" applyNumberFormat="1" applyFont="1" applyFill="1" applyBorder="1" applyAlignment="1">
      <alignment horizontal="center" shrinkToFit="1"/>
    </xf>
    <xf numFmtId="0" fontId="1" fillId="0" borderId="1" xfId="0" applyFont="1" applyFill="1" applyBorder="1" applyAlignment="1">
      <alignment wrapText="1"/>
    </xf>
    <xf numFmtId="0" fontId="6" fillId="0" borderId="1" xfId="0" applyFont="1" applyFill="1" applyBorder="1" applyAlignment="1">
      <alignment horizontal="center" wrapText="1"/>
    </xf>
    <xf numFmtId="168" fontId="1" fillId="0" borderId="1" xfId="0" applyNumberFormat="1" applyFont="1" applyFill="1" applyBorder="1" applyAlignment="1">
      <alignment horizontal="center" shrinkToFit="1"/>
    </xf>
    <xf numFmtId="0" fontId="6" fillId="0" borderId="2" xfId="0" applyFont="1" applyFill="1" applyBorder="1" applyAlignment="1">
      <alignment horizontal="center" wrapText="1"/>
    </xf>
    <xf numFmtId="0" fontId="1" fillId="0" borderId="1" xfId="0" applyFont="1" applyFill="1" applyBorder="1" applyAlignment="1"/>
    <xf numFmtId="0" fontId="4" fillId="0" borderId="1" xfId="0" applyFont="1" applyBorder="1" applyAlignment="1">
      <alignment horizontal="left" vertical="center" wrapText="1"/>
    </xf>
    <xf numFmtId="0" fontId="0" fillId="0" borderId="0" xfId="0" applyAlignment="1">
      <alignment horizontal="left"/>
    </xf>
    <xf numFmtId="0" fontId="1" fillId="14" borderId="3" xfId="0" applyFont="1" applyFill="1" applyBorder="1" applyAlignment="1">
      <alignment horizontal="center" vertical="center"/>
    </xf>
    <xf numFmtId="0" fontId="1" fillId="14" borderId="4" xfId="0" applyFont="1" applyFill="1" applyBorder="1" applyAlignment="1">
      <alignment horizontal="center" vertical="center"/>
    </xf>
    <xf numFmtId="0" fontId="1" fillId="14" borderId="5" xfId="0" applyFont="1" applyFill="1" applyBorder="1" applyAlignment="1">
      <alignment horizontal="center" vertical="center"/>
    </xf>
    <xf numFmtId="0" fontId="7" fillId="4" borderId="6" xfId="0" applyFont="1" applyFill="1" applyBorder="1" applyAlignment="1">
      <alignment horizontal="center" vertical="center"/>
    </xf>
    <xf numFmtId="0" fontId="7" fillId="4" borderId="7" xfId="0" applyFont="1" applyFill="1" applyBorder="1" applyAlignment="1">
      <alignment horizontal="center" vertical="center"/>
    </xf>
    <xf numFmtId="0" fontId="8" fillId="5" borderId="6" xfId="0" applyFont="1" applyFill="1" applyBorder="1" applyAlignment="1">
      <alignment horizontal="center" vertical="center"/>
    </xf>
    <xf numFmtId="0" fontId="8" fillId="5" borderId="7" xfId="0" applyFont="1" applyFill="1" applyBorder="1" applyAlignment="1">
      <alignment horizontal="center" vertical="center"/>
    </xf>
    <xf numFmtId="0" fontId="8" fillId="5" borderId="8" xfId="0" applyFont="1" applyFill="1" applyBorder="1" applyAlignment="1">
      <alignment horizontal="center" vertical="center"/>
    </xf>
    <xf numFmtId="0" fontId="8" fillId="6" borderId="6" xfId="0" applyFont="1" applyFill="1" applyBorder="1" applyAlignment="1">
      <alignment horizontal="center" vertical="center"/>
    </xf>
    <xf numFmtId="0" fontId="8" fillId="6" borderId="7" xfId="0" applyFont="1" applyFill="1" applyBorder="1" applyAlignment="1">
      <alignment horizontal="center" vertical="center"/>
    </xf>
    <xf numFmtId="0" fontId="8" fillId="6" borderId="8" xfId="0" applyFont="1" applyFill="1" applyBorder="1" applyAlignment="1">
      <alignment horizontal="center" vertical="center"/>
    </xf>
    <xf numFmtId="14" fontId="8" fillId="7" borderId="9" xfId="0" applyNumberFormat="1" applyFont="1" applyFill="1" applyBorder="1" applyAlignment="1">
      <alignment horizontal="center" vertical="center" shrinkToFit="1"/>
    </xf>
    <xf numFmtId="14" fontId="8" fillId="7" borderId="0" xfId="0" applyNumberFormat="1" applyFont="1" applyFill="1" applyBorder="1" applyAlignment="1">
      <alignment horizontal="center" vertical="center" shrinkToFit="1"/>
    </xf>
    <xf numFmtId="14" fontId="8" fillId="7" borderId="10" xfId="0" applyNumberFormat="1" applyFont="1" applyFill="1" applyBorder="1" applyAlignment="1">
      <alignment horizontal="center" vertical="center" shrinkToFit="1"/>
    </xf>
    <xf numFmtId="0" fontId="8" fillId="8" borderId="6" xfId="0" applyFont="1" applyFill="1" applyBorder="1" applyAlignment="1">
      <alignment horizontal="center" vertical="center"/>
    </xf>
    <xf numFmtId="0" fontId="8" fillId="8" borderId="7" xfId="0" applyFont="1" applyFill="1" applyBorder="1" applyAlignment="1">
      <alignment horizontal="center" vertical="center"/>
    </xf>
    <xf numFmtId="0" fontId="8" fillId="8" borderId="8" xfId="0" applyFont="1" applyFill="1" applyBorder="1" applyAlignment="1">
      <alignment horizontal="center" vertical="center"/>
    </xf>
    <xf numFmtId="0" fontId="8" fillId="9" borderId="6" xfId="0" applyFont="1" applyFill="1" applyBorder="1" applyAlignment="1">
      <alignment horizontal="center" vertical="center"/>
    </xf>
    <xf numFmtId="0" fontId="8" fillId="9" borderId="7" xfId="0" applyFont="1" applyFill="1" applyBorder="1" applyAlignment="1">
      <alignment horizontal="center" vertical="center"/>
    </xf>
    <xf numFmtId="0" fontId="8" fillId="9" borderId="8" xfId="0" applyFont="1" applyFill="1" applyBorder="1" applyAlignment="1">
      <alignment horizontal="center" vertical="center"/>
    </xf>
    <xf numFmtId="0" fontId="8" fillId="10" borderId="6" xfId="0" applyFont="1" applyFill="1" applyBorder="1" applyAlignment="1">
      <alignment horizontal="center" vertical="center" shrinkToFit="1"/>
    </xf>
    <xf numFmtId="0" fontId="8" fillId="10" borderId="7" xfId="0" applyFont="1" applyFill="1" applyBorder="1" applyAlignment="1">
      <alignment horizontal="center" vertical="center" shrinkToFit="1"/>
    </xf>
    <xf numFmtId="0" fontId="1" fillId="11" borderId="1" xfId="0" applyFont="1" applyFill="1" applyBorder="1" applyAlignment="1">
      <alignment horizontal="center" vertical="center"/>
    </xf>
    <xf numFmtId="0" fontId="1" fillId="12" borderId="1" xfId="0" applyFont="1" applyFill="1" applyBorder="1" applyAlignment="1">
      <alignment horizontal="center" vertical="center"/>
    </xf>
    <xf numFmtId="0" fontId="1" fillId="13" borderId="11" xfId="0" applyFont="1" applyFill="1" applyBorder="1" applyAlignment="1">
      <alignment horizontal="center" vertical="center"/>
    </xf>
    <xf numFmtId="0" fontId="1" fillId="13" borderId="0" xfId="0" applyFont="1" applyFill="1" applyBorder="1" applyAlignment="1">
      <alignment horizontal="center" vertical="center"/>
    </xf>
    <xf numFmtId="0" fontId="1" fillId="13" borderId="12" xfId="0" applyFont="1" applyFill="1" applyBorder="1" applyAlignment="1">
      <alignment horizontal="center" vertical="center"/>
    </xf>
    <xf numFmtId="0" fontId="1" fillId="4" borderId="1" xfId="0" applyFont="1" applyFill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comments" Target="../comments1.xml"/><Relationship Id="rId1" Type="http://schemas.openxmlformats.org/officeDocument/2006/relationships/vmlDrawing" Target="../drawings/vmlDrawing1.v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dimension ref="A1:EG29"/>
  <sheetViews>
    <sheetView tabSelected="1" zoomScale="80" zoomScaleNormal="80" workbookViewId="0">
      <pane xSplit="1" ySplit="2" topLeftCell="B3" activePane="bottomRight" state="frozen"/>
      <selection pane="topRight" activeCell="B1" sqref="B1"/>
      <selection pane="bottomLeft" activeCell="A3" sqref="A3"/>
      <selection pane="bottomRight" activeCell="C35" sqref="C35"/>
    </sheetView>
  </sheetViews>
  <sheetFormatPr baseColWidth="10" defaultColWidth="11.42578125" defaultRowHeight="15" x14ac:dyDescent="0.25"/>
  <cols>
    <col min="1" max="1" width="13.5703125" customWidth="1"/>
    <col min="2" max="2" width="6.140625" customWidth="1"/>
    <col min="3" max="3" width="16" customWidth="1"/>
    <col min="4" max="4" width="27.7109375" customWidth="1"/>
    <col min="5" max="5" width="28.28515625" style="195" customWidth="1"/>
    <col min="6" max="6" width="9" customWidth="1"/>
    <col min="7" max="7" width="20" customWidth="1"/>
    <col min="8" max="8" width="17" customWidth="1"/>
    <col min="9" max="9" width="17.7109375" customWidth="1"/>
    <col min="10" max="10" width="31.140625" customWidth="1"/>
    <col min="11" max="11" width="31.85546875" style="195" customWidth="1"/>
    <col min="12" max="12" width="10" customWidth="1"/>
    <col min="13" max="13" width="20.5703125" customWidth="1"/>
    <col min="14" max="14" width="15.5703125" customWidth="1"/>
    <col min="15" max="15" width="15" customWidth="1"/>
    <col min="16" max="16" width="11.7109375" customWidth="1"/>
    <col min="17" max="17" width="23.7109375" customWidth="1"/>
    <col min="18" max="18" width="33.5703125" customWidth="1"/>
    <col min="19" max="19" width="32.85546875" customWidth="1"/>
    <col min="20" max="20" width="7.140625" customWidth="1"/>
    <col min="21" max="21" width="24.42578125" customWidth="1"/>
    <col min="22" max="22" width="8.42578125" customWidth="1"/>
    <col min="23" max="23" width="11.7109375" customWidth="1"/>
    <col min="24" max="24" width="16.7109375" customWidth="1"/>
    <col min="25" max="25" width="12.7109375" customWidth="1"/>
    <col min="26" max="26" width="13.140625" customWidth="1"/>
    <col min="27" max="27" width="13.7109375" customWidth="1"/>
    <col min="28" max="28" width="3.85546875" customWidth="1"/>
    <col min="29" max="29" width="8" customWidth="1"/>
    <col min="30" max="30" width="11" customWidth="1"/>
    <col min="31" max="31" width="8" customWidth="1"/>
    <col min="32" max="32" width="15.7109375" customWidth="1"/>
    <col min="33" max="33" width="3.7109375" customWidth="1"/>
    <col min="34" max="34" width="8.5703125" customWidth="1"/>
    <col min="35" max="35" width="11" customWidth="1"/>
    <col min="36" max="36" width="8" customWidth="1"/>
    <col min="37" max="37" width="13.7109375" customWidth="1"/>
    <col min="38" max="38" width="4.28515625" customWidth="1"/>
    <col min="39" max="39" width="8.5703125" customWidth="1"/>
    <col min="40" max="40" width="11" customWidth="1"/>
    <col min="41" max="41" width="8" customWidth="1"/>
    <col min="42" max="42" width="15.7109375" customWidth="1"/>
    <col min="43" max="43" width="4.140625" customWidth="1"/>
    <col min="44" max="44" width="8.5703125" customWidth="1"/>
    <col min="45" max="45" width="11" customWidth="1"/>
    <col min="46" max="46" width="8" customWidth="1"/>
    <col min="47" max="47" width="20.28515625" customWidth="1"/>
    <col min="48" max="48" width="26.28515625" customWidth="1"/>
    <col min="49" max="49" width="26.140625" customWidth="1"/>
    <col min="50" max="50" width="12" customWidth="1"/>
    <col min="51" max="51" width="18.5703125" customWidth="1"/>
    <col min="52" max="52" width="12" customWidth="1"/>
    <col min="53" max="53" width="14.140625" customWidth="1"/>
    <col min="54" max="54" width="12.28515625" customWidth="1"/>
    <col min="55" max="55" width="14.85546875" customWidth="1"/>
    <col min="56" max="56" width="14.42578125" customWidth="1"/>
    <col min="57" max="57" width="11.42578125" customWidth="1"/>
    <col min="58" max="58" width="11.5703125" customWidth="1"/>
    <col min="59" max="64" width="9.42578125" customWidth="1"/>
    <col min="65" max="65" width="9" customWidth="1"/>
    <col min="66" max="69" width="7.42578125" customWidth="1"/>
    <col min="70" max="70" width="9.42578125" customWidth="1"/>
    <col min="71" max="74" width="11.42578125" customWidth="1"/>
    <col min="75" max="75" width="15.7109375" customWidth="1"/>
    <col min="76" max="76" width="8.140625" customWidth="1"/>
    <col min="77" max="77" width="14" customWidth="1"/>
    <col min="78" max="78" width="8.140625" customWidth="1"/>
    <col min="79" max="79" width="9.85546875" customWidth="1"/>
    <col min="80" max="80" width="10" customWidth="1"/>
    <col min="81" max="81" width="9.5703125" customWidth="1"/>
    <col min="82" max="82" width="23.42578125" customWidth="1"/>
    <col min="83" max="83" width="34.140625" customWidth="1"/>
    <col min="84" max="84" width="11.42578125" customWidth="1"/>
    <col min="85" max="85" width="15.7109375" customWidth="1"/>
    <col min="86" max="86" width="17.85546875" customWidth="1"/>
    <col min="87" max="87" width="25.42578125" customWidth="1"/>
    <col min="88" max="88" width="11.42578125" customWidth="1"/>
    <col min="89" max="89" width="24.5703125" customWidth="1"/>
    <col min="90" max="90" width="11.42578125" customWidth="1"/>
    <col min="91" max="91" width="14.28515625" customWidth="1"/>
    <col min="92" max="92" width="17.85546875" customWidth="1"/>
    <col min="93" max="94" width="11.42578125" customWidth="1"/>
    <col min="95" max="95" width="12.5703125" customWidth="1"/>
    <col min="96" max="96" width="11.42578125" customWidth="1"/>
    <col min="97" max="97" width="12.85546875" customWidth="1"/>
    <col min="98" max="98" width="15.7109375" customWidth="1"/>
    <col min="113" max="113" width="14.42578125" customWidth="1"/>
    <col min="114" max="114" width="15.7109375" customWidth="1"/>
    <col min="117" max="117" width="14.42578125" customWidth="1"/>
    <col min="124" max="125" width="14.5703125" customWidth="1"/>
    <col min="127" max="127" width="13.5703125" customWidth="1"/>
    <col min="129" max="129" width="14.28515625" customWidth="1"/>
    <col min="130" max="130" width="14.140625" customWidth="1"/>
  </cols>
  <sheetData>
    <row r="1" spans="1:137" s="40" customFormat="1" ht="16.5" thickBot="1" x14ac:dyDescent="0.3">
      <c r="A1" s="199" t="s">
        <v>17</v>
      </c>
      <c r="B1" s="200"/>
      <c r="C1" s="200"/>
      <c r="D1" s="201" t="s">
        <v>18</v>
      </c>
      <c r="E1" s="202"/>
      <c r="F1" s="202"/>
      <c r="G1" s="202"/>
      <c r="H1" s="202"/>
      <c r="I1" s="202"/>
      <c r="J1" s="203"/>
      <c r="K1" s="204" t="s">
        <v>19</v>
      </c>
      <c r="L1" s="205"/>
      <c r="M1" s="206"/>
      <c r="N1" s="207" t="s">
        <v>20</v>
      </c>
      <c r="O1" s="208"/>
      <c r="P1" s="209"/>
      <c r="Q1" s="35"/>
      <c r="R1" s="210" t="s">
        <v>21</v>
      </c>
      <c r="S1" s="211"/>
      <c r="T1" s="211"/>
      <c r="U1" s="212"/>
      <c r="V1" s="213" t="s">
        <v>22</v>
      </c>
      <c r="W1" s="214"/>
      <c r="X1" s="214"/>
      <c r="Y1" s="214"/>
      <c r="Z1" s="214"/>
      <c r="AA1" s="215"/>
      <c r="AB1" s="216" t="s">
        <v>23</v>
      </c>
      <c r="AC1" s="217"/>
      <c r="AD1" s="217"/>
      <c r="AE1" s="217"/>
      <c r="AF1" s="217"/>
      <c r="AG1" s="217"/>
      <c r="AH1" s="217"/>
      <c r="AI1" s="217"/>
      <c r="AJ1" s="217"/>
      <c r="AK1" s="217"/>
      <c r="AL1" s="217"/>
      <c r="AM1" s="217"/>
      <c r="AN1" s="217"/>
      <c r="AO1" s="217"/>
      <c r="AP1" s="217"/>
      <c r="AQ1" s="217"/>
      <c r="AR1" s="217"/>
      <c r="AS1" s="217"/>
      <c r="AT1" s="217"/>
      <c r="AU1" s="217"/>
      <c r="AV1" s="218" t="s">
        <v>24</v>
      </c>
      <c r="AW1" s="218"/>
      <c r="AX1" s="219" t="s">
        <v>25</v>
      </c>
      <c r="AY1" s="219"/>
      <c r="AZ1" s="219"/>
      <c r="BA1" s="219"/>
      <c r="BB1" s="220"/>
      <c r="BC1" s="221"/>
      <c r="BD1" s="221"/>
      <c r="BE1" s="221"/>
      <c r="BF1" s="221"/>
      <c r="BG1" s="221"/>
      <c r="BH1" s="221"/>
      <c r="BI1" s="221"/>
      <c r="BJ1" s="221"/>
      <c r="BK1" s="222"/>
      <c r="BL1" s="223" t="s">
        <v>26</v>
      </c>
      <c r="BM1" s="223"/>
      <c r="BN1" s="223"/>
      <c r="BO1" s="223"/>
      <c r="BP1" s="223"/>
      <c r="BQ1" s="223"/>
      <c r="BR1" s="223"/>
      <c r="BS1" s="196" t="s">
        <v>27</v>
      </c>
      <c r="BT1" s="197"/>
      <c r="BU1" s="197"/>
      <c r="BV1" s="198"/>
      <c r="BW1" s="36"/>
      <c r="BX1" s="36"/>
      <c r="BY1" s="36"/>
      <c r="BZ1" s="36"/>
      <c r="CA1" s="36"/>
      <c r="CB1" s="36"/>
      <c r="CC1" s="36"/>
      <c r="CD1" s="36"/>
      <c r="CE1" s="36"/>
      <c r="CF1" s="36"/>
      <c r="CG1" s="36"/>
      <c r="CH1" s="36"/>
      <c r="CI1" s="36"/>
      <c r="CJ1" s="36"/>
      <c r="CK1" s="36"/>
      <c r="CL1" s="36"/>
      <c r="CM1" s="36"/>
      <c r="CN1" s="36"/>
      <c r="CO1" s="36"/>
      <c r="CP1" s="36"/>
      <c r="CQ1" s="36"/>
      <c r="CR1" s="36"/>
      <c r="CS1" s="36"/>
      <c r="CT1" s="37"/>
      <c r="CU1" s="36"/>
      <c r="CV1" s="36"/>
      <c r="CW1" s="36"/>
      <c r="CX1" s="36"/>
      <c r="CY1" s="36"/>
      <c r="CZ1" s="36"/>
      <c r="DA1" s="36"/>
      <c r="DB1" s="36"/>
      <c r="DC1" s="36"/>
      <c r="DD1" s="36"/>
      <c r="DE1" s="36"/>
      <c r="DF1" s="36"/>
      <c r="DG1" s="36"/>
      <c r="DH1" s="36"/>
      <c r="DI1" s="38"/>
      <c r="DJ1" s="36"/>
      <c r="DK1" s="36"/>
      <c r="DL1" s="36"/>
      <c r="DM1" s="38"/>
      <c r="DN1" s="36"/>
      <c r="DO1" s="36"/>
      <c r="DP1" s="36"/>
      <c r="DQ1" s="36"/>
      <c r="DR1" s="36"/>
      <c r="DS1" s="36"/>
      <c r="DT1" s="38"/>
      <c r="DU1" s="39"/>
      <c r="DV1" s="36"/>
      <c r="DW1" s="36"/>
      <c r="DX1" s="36"/>
      <c r="DY1" s="39"/>
      <c r="DZ1" s="39"/>
    </row>
    <row r="2" spans="1:137" s="84" customFormat="1" ht="45" customHeight="1" thickBot="1" x14ac:dyDescent="0.3">
      <c r="A2" s="41" t="s">
        <v>28</v>
      </c>
      <c r="B2" s="42" t="s">
        <v>29</v>
      </c>
      <c r="C2" s="43" t="s">
        <v>30</v>
      </c>
      <c r="D2" s="44" t="s">
        <v>31</v>
      </c>
      <c r="E2" s="44" t="s">
        <v>32</v>
      </c>
      <c r="F2" s="45" t="s">
        <v>33</v>
      </c>
      <c r="G2" s="44" t="s">
        <v>34</v>
      </c>
      <c r="H2" s="46" t="s">
        <v>35</v>
      </c>
      <c r="I2" s="44" t="s">
        <v>36</v>
      </c>
      <c r="J2" s="44" t="s">
        <v>37</v>
      </c>
      <c r="K2" s="47" t="s">
        <v>38</v>
      </c>
      <c r="L2" s="47" t="s">
        <v>39</v>
      </c>
      <c r="M2" s="47" t="s">
        <v>40</v>
      </c>
      <c r="N2" s="48" t="s">
        <v>41</v>
      </c>
      <c r="O2" s="48" t="s">
        <v>42</v>
      </c>
      <c r="P2" s="48" t="s">
        <v>43</v>
      </c>
      <c r="Q2" s="49" t="s">
        <v>44</v>
      </c>
      <c r="R2" s="50" t="s">
        <v>45</v>
      </c>
      <c r="S2" s="50" t="s">
        <v>46</v>
      </c>
      <c r="T2" s="51" t="s">
        <v>47</v>
      </c>
      <c r="U2" s="50" t="s">
        <v>48</v>
      </c>
      <c r="V2" s="52" t="s">
        <v>49</v>
      </c>
      <c r="W2" s="52" t="s">
        <v>50</v>
      </c>
      <c r="X2" s="53" t="s">
        <v>51</v>
      </c>
      <c r="Y2" s="52" t="s">
        <v>52</v>
      </c>
      <c r="Z2" s="54" t="s">
        <v>53</v>
      </c>
      <c r="AA2" s="55" t="s">
        <v>54</v>
      </c>
      <c r="AB2" s="56" t="s">
        <v>55</v>
      </c>
      <c r="AC2" s="57" t="s">
        <v>56</v>
      </c>
      <c r="AD2" s="57" t="s">
        <v>57</v>
      </c>
      <c r="AE2" s="57" t="s">
        <v>58</v>
      </c>
      <c r="AF2" s="58" t="s">
        <v>24</v>
      </c>
      <c r="AG2" s="56" t="s">
        <v>59</v>
      </c>
      <c r="AH2" s="57" t="s">
        <v>56</v>
      </c>
      <c r="AI2" s="57" t="s">
        <v>57</v>
      </c>
      <c r="AJ2" s="57" t="s">
        <v>58</v>
      </c>
      <c r="AK2" s="58" t="s">
        <v>24</v>
      </c>
      <c r="AL2" s="56" t="s">
        <v>60</v>
      </c>
      <c r="AM2" s="57" t="s">
        <v>56</v>
      </c>
      <c r="AN2" s="57" t="s">
        <v>57</v>
      </c>
      <c r="AO2" s="57" t="s">
        <v>58</v>
      </c>
      <c r="AP2" s="58" t="s">
        <v>24</v>
      </c>
      <c r="AQ2" s="59" t="s">
        <v>61</v>
      </c>
      <c r="AR2" s="57" t="s">
        <v>56</v>
      </c>
      <c r="AS2" s="57" t="s">
        <v>57</v>
      </c>
      <c r="AT2" s="57" t="s">
        <v>58</v>
      </c>
      <c r="AU2" s="60" t="s">
        <v>62</v>
      </c>
      <c r="AV2" s="61" t="s">
        <v>63</v>
      </c>
      <c r="AW2" s="61" t="s">
        <v>64</v>
      </c>
      <c r="AX2" s="62" t="s">
        <v>65</v>
      </c>
      <c r="AY2" s="62" t="s">
        <v>66</v>
      </c>
      <c r="AZ2" s="62" t="s">
        <v>67</v>
      </c>
      <c r="BA2" s="63" t="s">
        <v>68</v>
      </c>
      <c r="BB2" s="64" t="s">
        <v>69</v>
      </c>
      <c r="BC2" s="64" t="s">
        <v>70</v>
      </c>
      <c r="BD2" s="64" t="s">
        <v>71</v>
      </c>
      <c r="BE2" s="65" t="s">
        <v>72</v>
      </c>
      <c r="BF2" s="65" t="s">
        <v>73</v>
      </c>
      <c r="BG2" s="65" t="s">
        <v>74</v>
      </c>
      <c r="BH2" s="65" t="s">
        <v>75</v>
      </c>
      <c r="BI2" s="65" t="s">
        <v>76</v>
      </c>
      <c r="BJ2" s="65" t="s">
        <v>77</v>
      </c>
      <c r="BK2" s="65" t="s">
        <v>78</v>
      </c>
      <c r="BL2" s="66" t="s">
        <v>79</v>
      </c>
      <c r="BM2" s="66" t="s">
        <v>80</v>
      </c>
      <c r="BN2" s="67" t="s">
        <v>81</v>
      </c>
      <c r="BO2" s="67" t="s">
        <v>82</v>
      </c>
      <c r="BP2" s="67" t="s">
        <v>83</v>
      </c>
      <c r="BQ2" s="67" t="s">
        <v>84</v>
      </c>
      <c r="BR2" s="67" t="s">
        <v>85</v>
      </c>
      <c r="BS2" s="68" t="s">
        <v>86</v>
      </c>
      <c r="BT2" s="68" t="s">
        <v>87</v>
      </c>
      <c r="BU2" s="68" t="s">
        <v>88</v>
      </c>
      <c r="BV2" s="68" t="s">
        <v>89</v>
      </c>
      <c r="BW2" s="69" t="s">
        <v>90</v>
      </c>
      <c r="BX2" s="67" t="s">
        <v>91</v>
      </c>
      <c r="BY2" s="67" t="s">
        <v>92</v>
      </c>
      <c r="BZ2" s="70" t="s">
        <v>93</v>
      </c>
      <c r="CA2" s="70" t="s">
        <v>94</v>
      </c>
      <c r="CB2" s="70" t="s">
        <v>95</v>
      </c>
      <c r="CC2" s="70" t="s">
        <v>96</v>
      </c>
      <c r="CD2" s="70" t="s">
        <v>97</v>
      </c>
      <c r="CE2" s="66" t="s">
        <v>98</v>
      </c>
      <c r="CF2" s="71" t="s">
        <v>99</v>
      </c>
      <c r="CG2" s="70" t="s">
        <v>100</v>
      </c>
      <c r="CH2" s="70" t="s">
        <v>101</v>
      </c>
      <c r="CI2" s="70" t="s">
        <v>102</v>
      </c>
      <c r="CJ2" s="72" t="s">
        <v>103</v>
      </c>
      <c r="CK2" s="68" t="s">
        <v>104</v>
      </c>
      <c r="CL2" s="73" t="s">
        <v>105</v>
      </c>
      <c r="CM2" s="70" t="s">
        <v>106</v>
      </c>
      <c r="CN2" s="70" t="s">
        <v>107</v>
      </c>
      <c r="CO2" s="70" t="s">
        <v>108</v>
      </c>
      <c r="CP2" s="70" t="s">
        <v>109</v>
      </c>
      <c r="CQ2" s="70" t="s">
        <v>110</v>
      </c>
      <c r="CR2" s="74" t="s">
        <v>111</v>
      </c>
      <c r="CS2" s="74" t="s">
        <v>112</v>
      </c>
      <c r="CT2" s="71" t="s">
        <v>113</v>
      </c>
      <c r="CU2" s="75" t="s">
        <v>114</v>
      </c>
      <c r="CV2" s="75" t="s">
        <v>115</v>
      </c>
      <c r="CW2" s="75" t="s">
        <v>116</v>
      </c>
      <c r="CX2" s="75" t="s">
        <v>117</v>
      </c>
      <c r="CY2" s="66" t="s">
        <v>118</v>
      </c>
      <c r="CZ2" s="71" t="s">
        <v>119</v>
      </c>
      <c r="DA2" s="76" t="s">
        <v>120</v>
      </c>
      <c r="DB2" s="76" t="s">
        <v>121</v>
      </c>
      <c r="DC2" s="76" t="s">
        <v>122</v>
      </c>
      <c r="DD2" s="76" t="s">
        <v>123</v>
      </c>
      <c r="DE2" s="76" t="s">
        <v>124</v>
      </c>
      <c r="DF2" s="76" t="s">
        <v>125</v>
      </c>
      <c r="DG2" s="76" t="s">
        <v>126</v>
      </c>
      <c r="DH2" s="77" t="s">
        <v>127</v>
      </c>
      <c r="DI2" s="78" t="s">
        <v>128</v>
      </c>
      <c r="DJ2" s="79" t="s">
        <v>129</v>
      </c>
      <c r="DK2" s="66" t="s">
        <v>130</v>
      </c>
      <c r="DL2" s="66" t="s">
        <v>131</v>
      </c>
      <c r="DM2" s="80" t="s">
        <v>132</v>
      </c>
      <c r="DN2" s="66" t="s">
        <v>133</v>
      </c>
      <c r="DO2" s="77" t="s">
        <v>134</v>
      </c>
      <c r="DP2" s="74" t="s">
        <v>135</v>
      </c>
      <c r="DQ2" s="81" t="s">
        <v>136</v>
      </c>
      <c r="DR2" s="74" t="s">
        <v>137</v>
      </c>
      <c r="DS2" s="74" t="s">
        <v>138</v>
      </c>
      <c r="DT2" s="82" t="s">
        <v>139</v>
      </c>
      <c r="DU2" s="82" t="s">
        <v>140</v>
      </c>
      <c r="DV2" s="77" t="s">
        <v>141</v>
      </c>
      <c r="DW2" s="72" t="s">
        <v>142</v>
      </c>
      <c r="DX2" s="72" t="s">
        <v>143</v>
      </c>
      <c r="DY2" s="83" t="s">
        <v>144</v>
      </c>
      <c r="DZ2" s="83" t="s">
        <v>145</v>
      </c>
      <c r="EA2" s="65" t="s">
        <v>146</v>
      </c>
      <c r="EB2" s="65" t="s">
        <v>147</v>
      </c>
      <c r="EC2" s="65" t="s">
        <v>148</v>
      </c>
      <c r="ED2" s="65" t="s">
        <v>149</v>
      </c>
      <c r="EE2" s="65" t="s">
        <v>150</v>
      </c>
      <c r="EF2" s="65" t="s">
        <v>151</v>
      </c>
      <c r="EG2" s="65" t="s">
        <v>152</v>
      </c>
    </row>
    <row r="3" spans="1:137" s="34" customFormat="1" ht="15.75" x14ac:dyDescent="0.25">
      <c r="A3" s="1">
        <v>150089</v>
      </c>
      <c r="B3" s="1" t="s">
        <v>0</v>
      </c>
      <c r="C3" s="2">
        <v>42030</v>
      </c>
      <c r="D3" s="3" t="s">
        <v>1</v>
      </c>
      <c r="E3" s="4" t="s">
        <v>2</v>
      </c>
      <c r="F3" s="5">
        <v>7380</v>
      </c>
      <c r="G3" s="4" t="s">
        <v>3</v>
      </c>
      <c r="H3" s="6" t="s">
        <v>4</v>
      </c>
      <c r="I3" s="193" t="s">
        <v>4</v>
      </c>
      <c r="J3" s="1" t="s">
        <v>4</v>
      </c>
      <c r="K3" s="4" t="s">
        <v>5</v>
      </c>
      <c r="L3" s="1">
        <v>7301</v>
      </c>
      <c r="M3" s="7" t="s">
        <v>6</v>
      </c>
      <c r="N3" s="8">
        <v>42031</v>
      </c>
      <c r="O3" s="9"/>
      <c r="P3" s="9"/>
      <c r="Q3" s="10" t="s">
        <v>7</v>
      </c>
      <c r="R3" s="4" t="s">
        <v>7</v>
      </c>
      <c r="S3" s="4" t="s">
        <v>8</v>
      </c>
      <c r="T3" s="5">
        <v>7300</v>
      </c>
      <c r="U3" s="1" t="s">
        <v>9</v>
      </c>
      <c r="V3" s="1" t="s">
        <v>10</v>
      </c>
      <c r="W3" s="1" t="s">
        <v>11</v>
      </c>
      <c r="X3" s="165"/>
      <c r="Y3" s="1" t="s">
        <v>12</v>
      </c>
      <c r="Z3" s="11" t="s">
        <v>13</v>
      </c>
      <c r="AA3" s="11" t="s">
        <v>14</v>
      </c>
      <c r="AB3" s="12">
        <v>1</v>
      </c>
      <c r="AC3" s="13">
        <v>190.08264462809919</v>
      </c>
      <c r="AD3" s="13">
        <v>0</v>
      </c>
      <c r="AE3" s="13">
        <v>21</v>
      </c>
      <c r="AF3" s="10" t="s">
        <v>12</v>
      </c>
      <c r="AG3" s="14">
        <v>1</v>
      </c>
      <c r="AH3" s="15">
        <v>107.43801652892563</v>
      </c>
      <c r="AI3" s="13">
        <v>0</v>
      </c>
      <c r="AJ3" s="13">
        <v>21</v>
      </c>
      <c r="AK3" s="1" t="s">
        <v>12</v>
      </c>
      <c r="AL3" s="14">
        <v>0</v>
      </c>
      <c r="AM3" s="15">
        <v>0</v>
      </c>
      <c r="AN3" s="13">
        <v>0</v>
      </c>
      <c r="AO3" s="13">
        <v>0</v>
      </c>
      <c r="AP3" s="16" t="s">
        <v>12</v>
      </c>
      <c r="AQ3" s="14">
        <v>0</v>
      </c>
      <c r="AR3" s="15">
        <v>0</v>
      </c>
      <c r="AS3" s="13">
        <v>0</v>
      </c>
      <c r="AT3" s="13">
        <v>0</v>
      </c>
      <c r="AU3" s="16" t="s">
        <v>12</v>
      </c>
      <c r="AV3" s="16" t="s">
        <v>12</v>
      </c>
      <c r="AW3" s="17" t="s">
        <v>12</v>
      </c>
      <c r="AX3" s="7"/>
      <c r="AY3" s="7"/>
      <c r="AZ3" s="7"/>
      <c r="BA3" s="18"/>
      <c r="BB3" s="19" t="s">
        <v>15</v>
      </c>
      <c r="BC3" s="20">
        <v>42068</v>
      </c>
      <c r="BD3" s="21">
        <v>42068</v>
      </c>
      <c r="BE3" s="22">
        <v>297.52</v>
      </c>
      <c r="BF3" s="23">
        <v>360</v>
      </c>
      <c r="BG3" s="24"/>
      <c r="BH3" s="25">
        <v>1</v>
      </c>
      <c r="BI3" s="26">
        <v>1</v>
      </c>
      <c r="BJ3" s="25" t="s">
        <v>16</v>
      </c>
      <c r="BK3" s="27"/>
      <c r="BL3" s="7"/>
      <c r="BM3" s="7"/>
      <c r="BN3" s="7"/>
      <c r="BO3" s="7"/>
      <c r="BP3" s="7"/>
      <c r="BQ3" s="7"/>
      <c r="BR3" s="7"/>
      <c r="BS3" s="28">
        <f t="shared" ref="BS3:BS23" si="0">+AB3*AC3</f>
        <v>190.08264462809919</v>
      </c>
      <c r="BT3" s="28">
        <f t="shared" ref="BT3:BT23" si="1">+AH3*AG3</f>
        <v>107.43801652892563</v>
      </c>
      <c r="BU3" s="28">
        <f t="shared" ref="BU3:BU23" si="2">+AL3*AM3</f>
        <v>0</v>
      </c>
      <c r="BV3" s="28">
        <f t="shared" ref="BV3:BV23" si="3">+AQ3*AR3</f>
        <v>0</v>
      </c>
      <c r="BW3" s="20">
        <v>42030</v>
      </c>
      <c r="BX3" s="29"/>
      <c r="BY3" s="29"/>
      <c r="BZ3" s="29"/>
      <c r="CA3" s="29"/>
      <c r="CB3" s="29"/>
      <c r="CC3" s="29"/>
      <c r="CD3" s="29"/>
      <c r="CE3" s="29"/>
      <c r="CF3" s="29"/>
      <c r="CG3" s="29"/>
      <c r="CH3" s="29"/>
      <c r="CI3" s="29"/>
      <c r="CJ3" s="29"/>
      <c r="CK3" s="29"/>
      <c r="CL3" s="29"/>
      <c r="CM3" s="29"/>
      <c r="CN3" s="29"/>
      <c r="CO3" s="29"/>
      <c r="CP3" s="29"/>
      <c r="CQ3" s="29"/>
      <c r="CR3" s="29"/>
      <c r="CS3" s="29"/>
      <c r="CT3" s="30"/>
      <c r="CU3" s="29"/>
      <c r="CV3" s="29"/>
      <c r="CW3" s="29"/>
      <c r="CX3" s="29"/>
      <c r="CY3" s="29"/>
      <c r="CZ3" s="29"/>
      <c r="DA3" s="29"/>
      <c r="DB3" s="29"/>
      <c r="DC3" s="29"/>
      <c r="DD3" s="29"/>
      <c r="DE3" s="29"/>
      <c r="DF3" s="29"/>
      <c r="DG3" s="29"/>
      <c r="DH3" s="29"/>
      <c r="DI3" s="31"/>
      <c r="DJ3" s="29"/>
      <c r="DK3" s="29"/>
      <c r="DL3" s="29"/>
      <c r="DM3" s="31"/>
      <c r="DN3" s="29"/>
      <c r="DO3" s="29"/>
      <c r="DP3" s="29"/>
      <c r="DQ3" s="29"/>
      <c r="DR3" s="29"/>
      <c r="DS3" s="29"/>
      <c r="DT3" s="31"/>
      <c r="DU3" s="32"/>
      <c r="DV3" s="29"/>
      <c r="DW3" s="29"/>
      <c r="DX3" s="29"/>
      <c r="DY3" s="32"/>
      <c r="DZ3" s="32"/>
      <c r="EA3" s="33">
        <f t="shared" ref="EA3:EA28" si="4">AB3*AC3</f>
        <v>190.08264462809919</v>
      </c>
      <c r="EB3" s="33">
        <f t="shared" ref="EB3:EB28" si="5">AG3*AH3</f>
        <v>107.43801652892563</v>
      </c>
      <c r="EC3" s="33">
        <f t="shared" ref="EC3:EC28" si="6">AL3*AM3</f>
        <v>0</v>
      </c>
      <c r="ED3" s="33">
        <f t="shared" ref="ED3:ED28" si="7">AQ3*AR3</f>
        <v>0</v>
      </c>
      <c r="EE3" s="33">
        <f t="shared" ref="EE3:EE28" si="8">EA3+EB3+EC3+ED3</f>
        <v>297.52066115702485</v>
      </c>
      <c r="EF3" s="33">
        <f t="shared" ref="EF3:EF28" si="9">EE3*0.21</f>
        <v>62.479338842975217</v>
      </c>
      <c r="EG3" s="33">
        <f t="shared" ref="EG3:EG28" si="10">EE3+EF3</f>
        <v>360.00000000000006</v>
      </c>
    </row>
    <row r="4" spans="1:137" s="34" customFormat="1" ht="15.75" x14ac:dyDescent="0.25">
      <c r="A4" s="1">
        <v>150116</v>
      </c>
      <c r="B4" s="1" t="s">
        <v>153</v>
      </c>
      <c r="C4" s="85">
        <v>42037</v>
      </c>
      <c r="D4" s="3" t="s">
        <v>154</v>
      </c>
      <c r="E4" s="4" t="s">
        <v>155</v>
      </c>
      <c r="F4" s="5">
        <v>7100</v>
      </c>
      <c r="G4" s="4" t="s">
        <v>156</v>
      </c>
      <c r="H4" s="86" t="s">
        <v>4</v>
      </c>
      <c r="I4" s="193" t="s">
        <v>4</v>
      </c>
      <c r="J4" s="1" t="s">
        <v>4</v>
      </c>
      <c r="K4" s="4" t="s">
        <v>155</v>
      </c>
      <c r="L4" s="1">
        <v>7100</v>
      </c>
      <c r="M4" s="7" t="s">
        <v>156</v>
      </c>
      <c r="N4" s="9">
        <v>42038</v>
      </c>
      <c r="O4" s="9"/>
      <c r="P4" s="9"/>
      <c r="Q4" s="10" t="s">
        <v>157</v>
      </c>
      <c r="R4" s="4" t="s">
        <v>157</v>
      </c>
      <c r="S4" s="4" t="s">
        <v>158</v>
      </c>
      <c r="T4" s="5">
        <v>7190</v>
      </c>
      <c r="U4" s="1" t="s">
        <v>159</v>
      </c>
      <c r="V4" s="1" t="s">
        <v>10</v>
      </c>
      <c r="W4" s="1" t="s">
        <v>11</v>
      </c>
      <c r="X4" s="165"/>
      <c r="Y4" s="1" t="s">
        <v>12</v>
      </c>
      <c r="Z4" s="11" t="s">
        <v>13</v>
      </c>
      <c r="AA4" s="11" t="s">
        <v>14</v>
      </c>
      <c r="AB4" s="12">
        <v>1</v>
      </c>
      <c r="AC4" s="13">
        <v>190.08264462809919</v>
      </c>
      <c r="AD4" s="13">
        <v>0</v>
      </c>
      <c r="AE4" s="13">
        <v>21</v>
      </c>
      <c r="AF4" s="10" t="s">
        <v>12</v>
      </c>
      <c r="AG4" s="14">
        <v>0</v>
      </c>
      <c r="AH4" s="87">
        <v>0</v>
      </c>
      <c r="AI4" s="88">
        <v>0</v>
      </c>
      <c r="AJ4" s="88">
        <v>0</v>
      </c>
      <c r="AK4" s="1" t="s">
        <v>12</v>
      </c>
      <c r="AL4" s="14">
        <v>0</v>
      </c>
      <c r="AM4" s="15">
        <v>0</v>
      </c>
      <c r="AN4" s="13">
        <v>0</v>
      </c>
      <c r="AO4" s="13">
        <v>0</v>
      </c>
      <c r="AP4" s="16" t="s">
        <v>12</v>
      </c>
      <c r="AQ4" s="14">
        <v>0</v>
      </c>
      <c r="AR4" s="15">
        <v>0</v>
      </c>
      <c r="AS4" s="13">
        <v>0</v>
      </c>
      <c r="AT4" s="13">
        <v>0</v>
      </c>
      <c r="AU4" s="16" t="s">
        <v>12</v>
      </c>
      <c r="AV4" s="16" t="s">
        <v>12</v>
      </c>
      <c r="AW4" s="17" t="s">
        <v>12</v>
      </c>
      <c r="AX4" s="7"/>
      <c r="AY4" s="7"/>
      <c r="AZ4" s="7"/>
      <c r="BA4" s="18"/>
      <c r="BB4" s="19" t="s">
        <v>11</v>
      </c>
      <c r="BC4" s="89"/>
      <c r="BD4" s="90"/>
      <c r="BE4" s="23">
        <v>190.08</v>
      </c>
      <c r="BF4" s="23">
        <v>230</v>
      </c>
      <c r="BG4" s="24"/>
      <c r="BH4" s="25">
        <v>1</v>
      </c>
      <c r="BI4" s="91"/>
      <c r="BJ4" s="91"/>
      <c r="BK4" s="92"/>
      <c r="BL4" s="7"/>
      <c r="BM4" s="7"/>
      <c r="BN4" s="7"/>
      <c r="BO4" s="7"/>
      <c r="BP4" s="7"/>
      <c r="BQ4" s="7"/>
      <c r="BR4" s="7"/>
      <c r="BS4" s="28">
        <f t="shared" si="0"/>
        <v>190.08264462809919</v>
      </c>
      <c r="BT4" s="28">
        <f t="shared" si="1"/>
        <v>0</v>
      </c>
      <c r="BU4" s="28">
        <f t="shared" si="2"/>
        <v>0</v>
      </c>
      <c r="BV4" s="28">
        <f t="shared" si="3"/>
        <v>0</v>
      </c>
      <c r="BW4" s="20">
        <v>42037</v>
      </c>
      <c r="BX4" s="29"/>
      <c r="BY4" s="29"/>
      <c r="BZ4" s="29"/>
      <c r="CA4" s="29"/>
      <c r="CB4" s="29"/>
      <c r="CC4" s="29"/>
      <c r="CD4" s="29"/>
      <c r="CE4" s="29"/>
      <c r="CF4" s="29"/>
      <c r="CG4" s="29"/>
      <c r="CH4" s="29"/>
      <c r="CI4" s="29"/>
      <c r="CJ4" s="29"/>
      <c r="CK4" s="29"/>
      <c r="CL4" s="29"/>
      <c r="CM4" s="29"/>
      <c r="CN4" s="29"/>
      <c r="CO4" s="29"/>
      <c r="CP4" s="29"/>
      <c r="CQ4" s="29"/>
      <c r="CR4" s="29"/>
      <c r="CS4" s="29"/>
      <c r="CT4" s="30"/>
      <c r="CU4" s="29"/>
      <c r="CV4" s="29"/>
      <c r="CW4" s="29"/>
      <c r="CX4" s="29"/>
      <c r="CY4" s="29"/>
      <c r="CZ4" s="29"/>
      <c r="DA4" s="29"/>
      <c r="DB4" s="29"/>
      <c r="DC4" s="29"/>
      <c r="DD4" s="29"/>
      <c r="DE4" s="29"/>
      <c r="DF4" s="29"/>
      <c r="DG4" s="29"/>
      <c r="DH4" s="29"/>
      <c r="DI4" s="31"/>
      <c r="DJ4" s="29"/>
      <c r="DK4" s="29"/>
      <c r="DL4" s="29"/>
      <c r="DM4" s="31"/>
      <c r="DN4" s="29"/>
      <c r="DO4" s="29"/>
      <c r="DP4" s="29"/>
      <c r="DQ4" s="29"/>
      <c r="DR4" s="29"/>
      <c r="DS4" s="29"/>
      <c r="DT4" s="31"/>
      <c r="DU4" s="32"/>
      <c r="DV4" s="29"/>
      <c r="DW4" s="29"/>
      <c r="DX4" s="29"/>
      <c r="DY4" s="32"/>
      <c r="DZ4" s="32"/>
      <c r="EA4" s="33">
        <f t="shared" si="4"/>
        <v>190.08264462809919</v>
      </c>
      <c r="EB4" s="33">
        <f t="shared" si="5"/>
        <v>0</v>
      </c>
      <c r="EC4" s="33">
        <f t="shared" si="6"/>
        <v>0</v>
      </c>
      <c r="ED4" s="33">
        <f t="shared" si="7"/>
        <v>0</v>
      </c>
      <c r="EE4" s="33">
        <f t="shared" si="8"/>
        <v>190.08264462809919</v>
      </c>
      <c r="EF4" s="33">
        <f t="shared" si="9"/>
        <v>39.917355371900825</v>
      </c>
      <c r="EG4" s="33">
        <f t="shared" si="10"/>
        <v>230</v>
      </c>
    </row>
    <row r="5" spans="1:137" s="34" customFormat="1" ht="15.75" x14ac:dyDescent="0.25">
      <c r="A5" s="1">
        <v>150128</v>
      </c>
      <c r="B5" s="1" t="s">
        <v>0</v>
      </c>
      <c r="C5" s="2">
        <v>42039</v>
      </c>
      <c r="D5" s="93" t="s">
        <v>160</v>
      </c>
      <c r="E5" s="93" t="s">
        <v>161</v>
      </c>
      <c r="F5" s="5">
        <v>7971</v>
      </c>
      <c r="G5" s="93" t="s">
        <v>162</v>
      </c>
      <c r="H5" s="86" t="s">
        <v>4</v>
      </c>
      <c r="I5" s="193" t="s">
        <v>4</v>
      </c>
      <c r="J5" s="1" t="s">
        <v>4</v>
      </c>
      <c r="K5" s="93" t="s">
        <v>161</v>
      </c>
      <c r="L5" s="1">
        <v>7971</v>
      </c>
      <c r="M5" s="93" t="s">
        <v>162</v>
      </c>
      <c r="N5" s="8">
        <v>42040</v>
      </c>
      <c r="O5" s="9"/>
      <c r="P5" s="9"/>
      <c r="Q5" s="94" t="s">
        <v>163</v>
      </c>
      <c r="R5" s="93" t="s">
        <v>163</v>
      </c>
      <c r="S5" s="93" t="s">
        <v>164</v>
      </c>
      <c r="T5" s="5">
        <v>7322</v>
      </c>
      <c r="U5" s="94" t="s">
        <v>165</v>
      </c>
      <c r="V5" s="1" t="s">
        <v>10</v>
      </c>
      <c r="W5" s="1" t="s">
        <v>11</v>
      </c>
      <c r="X5" s="165"/>
      <c r="Y5" s="1" t="s">
        <v>12</v>
      </c>
      <c r="Z5" s="11" t="s">
        <v>13</v>
      </c>
      <c r="AA5" s="11" t="s">
        <v>14</v>
      </c>
      <c r="AB5" s="12">
        <v>1</v>
      </c>
      <c r="AC5" s="88">
        <v>190.08264462809919</v>
      </c>
      <c r="AD5" s="88">
        <v>0</v>
      </c>
      <c r="AE5" s="88">
        <v>21</v>
      </c>
      <c r="AF5" s="10" t="s">
        <v>12</v>
      </c>
      <c r="AG5" s="14">
        <v>0</v>
      </c>
      <c r="AH5" s="87">
        <v>0</v>
      </c>
      <c r="AI5" s="88">
        <v>0</v>
      </c>
      <c r="AJ5" s="88">
        <v>0</v>
      </c>
      <c r="AK5" s="1" t="s">
        <v>12</v>
      </c>
      <c r="AL5" s="95">
        <v>0</v>
      </c>
      <c r="AM5" s="87">
        <v>0</v>
      </c>
      <c r="AN5" s="88">
        <v>0</v>
      </c>
      <c r="AO5" s="88">
        <v>0</v>
      </c>
      <c r="AP5" s="16" t="s">
        <v>12</v>
      </c>
      <c r="AQ5" s="95">
        <v>0</v>
      </c>
      <c r="AR5" s="87">
        <v>0</v>
      </c>
      <c r="AS5" s="88">
        <v>0</v>
      </c>
      <c r="AT5" s="88">
        <v>0</v>
      </c>
      <c r="AU5" s="16" t="s">
        <v>12</v>
      </c>
      <c r="AV5" s="16" t="s">
        <v>12</v>
      </c>
      <c r="AW5" s="17" t="s">
        <v>12</v>
      </c>
      <c r="AX5" s="7"/>
      <c r="AY5" s="7"/>
      <c r="AZ5" s="7"/>
      <c r="BA5" s="18"/>
      <c r="BB5" s="96"/>
      <c r="BC5" s="89"/>
      <c r="BD5" s="90"/>
      <c r="BE5" s="23">
        <v>190.08</v>
      </c>
      <c r="BF5" s="23">
        <v>230</v>
      </c>
      <c r="BG5" s="24"/>
      <c r="BH5" s="25">
        <v>1</v>
      </c>
      <c r="BI5" s="91"/>
      <c r="BJ5" s="91"/>
      <c r="BK5" s="92"/>
      <c r="BL5" s="7"/>
      <c r="BM5" s="7"/>
      <c r="BN5" s="7"/>
      <c r="BO5" s="7"/>
      <c r="BP5" s="7"/>
      <c r="BQ5" s="7"/>
      <c r="BR5" s="7"/>
      <c r="BS5" s="28">
        <f t="shared" si="0"/>
        <v>190.08264462809919</v>
      </c>
      <c r="BT5" s="28">
        <f t="shared" si="1"/>
        <v>0</v>
      </c>
      <c r="BU5" s="28">
        <f t="shared" si="2"/>
        <v>0</v>
      </c>
      <c r="BV5" s="28">
        <f t="shared" si="3"/>
        <v>0</v>
      </c>
      <c r="BW5" s="20">
        <v>42039</v>
      </c>
      <c r="BX5" s="29"/>
      <c r="BY5" s="29"/>
      <c r="BZ5" s="29"/>
      <c r="CA5" s="29"/>
      <c r="CB5" s="29"/>
      <c r="CC5" s="29"/>
      <c r="CD5" s="29"/>
      <c r="CE5" s="29"/>
      <c r="CF5" s="29"/>
      <c r="CG5" s="29"/>
      <c r="CH5" s="29"/>
      <c r="CI5" s="29"/>
      <c r="CJ5" s="29"/>
      <c r="CK5" s="29"/>
      <c r="CL5" s="29"/>
      <c r="CM5" s="29"/>
      <c r="CN5" s="29"/>
      <c r="CO5" s="29"/>
      <c r="CP5" s="29"/>
      <c r="CQ5" s="29"/>
      <c r="CR5" s="29"/>
      <c r="CS5" s="29"/>
      <c r="CT5" s="30"/>
      <c r="CU5" s="29"/>
      <c r="CV5" s="29"/>
      <c r="CW5" s="29"/>
      <c r="CX5" s="29"/>
      <c r="CY5" s="29"/>
      <c r="CZ5" s="29"/>
      <c r="DA5" s="29"/>
      <c r="DB5" s="29"/>
      <c r="DC5" s="29"/>
      <c r="DD5" s="29"/>
      <c r="DE5" s="29"/>
      <c r="DF5" s="29"/>
      <c r="DG5" s="29"/>
      <c r="DH5" s="29"/>
      <c r="DI5" s="31"/>
      <c r="DJ5" s="29"/>
      <c r="DK5" s="29"/>
      <c r="DL5" s="29"/>
      <c r="DM5" s="31"/>
      <c r="DN5" s="29"/>
      <c r="DO5" s="29"/>
      <c r="DP5" s="29"/>
      <c r="DQ5" s="29"/>
      <c r="DR5" s="29"/>
      <c r="DS5" s="29"/>
      <c r="DT5" s="31"/>
      <c r="DU5" s="32"/>
      <c r="DV5" s="29"/>
      <c r="DW5" s="29"/>
      <c r="DX5" s="29"/>
      <c r="DY5" s="32"/>
      <c r="DZ5" s="32"/>
      <c r="EA5" s="33">
        <f t="shared" si="4"/>
        <v>190.08264462809919</v>
      </c>
      <c r="EB5" s="33">
        <f t="shared" si="5"/>
        <v>0</v>
      </c>
      <c r="EC5" s="33">
        <f t="shared" si="6"/>
        <v>0</v>
      </c>
      <c r="ED5" s="33">
        <f t="shared" si="7"/>
        <v>0</v>
      </c>
      <c r="EE5" s="33">
        <f t="shared" si="8"/>
        <v>190.08264462809919</v>
      </c>
      <c r="EF5" s="33">
        <f t="shared" si="9"/>
        <v>39.917355371900825</v>
      </c>
      <c r="EG5" s="33">
        <f t="shared" si="10"/>
        <v>230</v>
      </c>
    </row>
    <row r="6" spans="1:137" s="34" customFormat="1" ht="15.75" x14ac:dyDescent="0.25">
      <c r="A6" s="137">
        <v>150168</v>
      </c>
      <c r="B6" s="137" t="s">
        <v>153</v>
      </c>
      <c r="C6" s="2">
        <v>42051</v>
      </c>
      <c r="D6" s="138" t="s">
        <v>196</v>
      </c>
      <c r="E6" s="139" t="s">
        <v>197</v>
      </c>
      <c r="F6" s="140">
        <v>7140</v>
      </c>
      <c r="G6" s="137" t="s">
        <v>198</v>
      </c>
      <c r="H6" s="86" t="s">
        <v>4</v>
      </c>
      <c r="I6" s="141" t="s">
        <v>4</v>
      </c>
      <c r="J6" s="137" t="s">
        <v>4</v>
      </c>
      <c r="K6" s="139" t="s">
        <v>197</v>
      </c>
      <c r="L6" s="137">
        <v>7140</v>
      </c>
      <c r="M6" s="139" t="s">
        <v>198</v>
      </c>
      <c r="N6" s="8">
        <v>42052</v>
      </c>
      <c r="O6" s="8"/>
      <c r="P6" s="8"/>
      <c r="Q6" s="1" t="s">
        <v>199</v>
      </c>
      <c r="R6" s="139" t="s">
        <v>199</v>
      </c>
      <c r="S6" s="139" t="s">
        <v>200</v>
      </c>
      <c r="T6" s="140">
        <v>7180</v>
      </c>
      <c r="U6" s="137" t="s">
        <v>201</v>
      </c>
      <c r="V6" s="137" t="s">
        <v>10</v>
      </c>
      <c r="W6" s="137" t="s">
        <v>11</v>
      </c>
      <c r="X6" s="188"/>
      <c r="Y6" s="137"/>
      <c r="Z6" s="142" t="s">
        <v>13</v>
      </c>
      <c r="AA6" s="142" t="s">
        <v>14</v>
      </c>
      <c r="AB6" s="143">
        <v>1</v>
      </c>
      <c r="AC6" s="88">
        <v>190.08</v>
      </c>
      <c r="AD6" s="88">
        <v>0</v>
      </c>
      <c r="AE6" s="88">
        <v>21</v>
      </c>
      <c r="AF6" s="143" t="s">
        <v>12</v>
      </c>
      <c r="AG6" s="137">
        <v>1</v>
      </c>
      <c r="AH6" s="15">
        <v>107.44</v>
      </c>
      <c r="AI6" s="13">
        <v>0</v>
      </c>
      <c r="AJ6" s="13">
        <v>21</v>
      </c>
      <c r="AK6" s="137" t="s">
        <v>12</v>
      </c>
      <c r="AL6" s="137">
        <v>0</v>
      </c>
      <c r="AM6" s="87">
        <v>0</v>
      </c>
      <c r="AN6" s="88">
        <v>0</v>
      </c>
      <c r="AO6" s="88">
        <v>0</v>
      </c>
      <c r="AP6" s="144"/>
      <c r="AQ6" s="140">
        <v>0</v>
      </c>
      <c r="AR6" s="87">
        <v>0</v>
      </c>
      <c r="AS6" s="88">
        <v>0</v>
      </c>
      <c r="AT6" s="88">
        <v>0</v>
      </c>
      <c r="AU6" s="144"/>
      <c r="AV6" s="144" t="s">
        <v>12</v>
      </c>
      <c r="AW6" s="145" t="s">
        <v>12</v>
      </c>
      <c r="AX6" s="7"/>
      <c r="AY6" s="7"/>
      <c r="AZ6" s="7"/>
      <c r="BA6" s="18"/>
      <c r="BB6" s="19" t="s">
        <v>11</v>
      </c>
      <c r="BC6" s="108">
        <v>42055</v>
      </c>
      <c r="BD6" s="109">
        <v>42055</v>
      </c>
      <c r="BE6" s="23">
        <v>297.52</v>
      </c>
      <c r="BF6" s="23">
        <v>360</v>
      </c>
      <c r="BG6" s="24"/>
      <c r="BH6" s="25">
        <v>1</v>
      </c>
      <c r="BI6" s="26">
        <v>1</v>
      </c>
      <c r="BJ6" s="25" t="s">
        <v>16</v>
      </c>
      <c r="BK6" s="100"/>
      <c r="BL6" s="7"/>
      <c r="BM6" s="7"/>
      <c r="BN6" s="7"/>
      <c r="BO6" s="7"/>
      <c r="BP6" s="7"/>
      <c r="BQ6" s="7"/>
      <c r="BR6" s="7"/>
      <c r="BS6" s="28">
        <f t="shared" si="0"/>
        <v>190.08</v>
      </c>
      <c r="BT6" s="28">
        <f t="shared" si="1"/>
        <v>107.44</v>
      </c>
      <c r="BU6" s="28">
        <f t="shared" si="2"/>
        <v>0</v>
      </c>
      <c r="BV6" s="28">
        <f t="shared" si="3"/>
        <v>0</v>
      </c>
      <c r="BW6" s="20">
        <v>42051</v>
      </c>
      <c r="BX6" s="29"/>
      <c r="BY6" s="29"/>
      <c r="BZ6" s="29"/>
      <c r="CA6" s="29"/>
      <c r="CB6" s="29"/>
      <c r="CC6" s="29"/>
      <c r="CD6" s="29"/>
      <c r="CE6" s="29"/>
      <c r="CF6" s="29"/>
      <c r="CG6" s="29"/>
      <c r="CH6" s="29"/>
      <c r="CI6" s="29"/>
      <c r="CJ6" s="29"/>
      <c r="CK6" s="29"/>
      <c r="CL6" s="29"/>
      <c r="CM6" s="29"/>
      <c r="CN6" s="29"/>
      <c r="CO6" s="29"/>
      <c r="CP6" s="29"/>
      <c r="CQ6" s="29"/>
      <c r="CR6" s="29"/>
      <c r="CS6" s="29"/>
      <c r="CT6" s="30"/>
      <c r="CU6" s="29"/>
      <c r="CV6" s="29"/>
      <c r="CW6" s="29"/>
      <c r="CX6" s="29"/>
      <c r="CY6" s="29"/>
      <c r="CZ6" s="29"/>
      <c r="DA6" s="29"/>
      <c r="DB6" s="29"/>
      <c r="DC6" s="29"/>
      <c r="DD6" s="29"/>
      <c r="DE6" s="29"/>
      <c r="DF6" s="29"/>
      <c r="DG6" s="29"/>
      <c r="DH6" s="29"/>
      <c r="DI6" s="31"/>
      <c r="DJ6" s="29"/>
      <c r="DK6" s="29"/>
      <c r="DL6" s="29"/>
      <c r="DM6" s="31"/>
      <c r="DN6" s="29"/>
      <c r="DO6" s="29"/>
      <c r="DP6" s="29"/>
      <c r="DQ6" s="29"/>
      <c r="DR6" s="29"/>
      <c r="DS6" s="29"/>
      <c r="DT6" s="31"/>
      <c r="DU6" s="32"/>
      <c r="DV6" s="29"/>
      <c r="DW6" s="29"/>
      <c r="DX6" s="29"/>
      <c r="DY6" s="32"/>
      <c r="DZ6" s="32"/>
      <c r="EA6" s="33">
        <f t="shared" si="4"/>
        <v>190.08</v>
      </c>
      <c r="EB6" s="33">
        <f t="shared" si="5"/>
        <v>107.44</v>
      </c>
      <c r="EC6" s="33">
        <f t="shared" si="6"/>
        <v>0</v>
      </c>
      <c r="ED6" s="33">
        <f t="shared" si="7"/>
        <v>0</v>
      </c>
      <c r="EE6" s="33">
        <f t="shared" si="8"/>
        <v>297.52</v>
      </c>
      <c r="EF6" s="33">
        <f t="shared" si="9"/>
        <v>62.479199999999992</v>
      </c>
      <c r="EG6" s="33">
        <f t="shared" si="10"/>
        <v>359.99919999999997</v>
      </c>
    </row>
    <row r="7" spans="1:137" s="34" customFormat="1" ht="31.5" x14ac:dyDescent="0.25">
      <c r="A7" s="137">
        <v>150178</v>
      </c>
      <c r="B7" s="137" t="s">
        <v>0</v>
      </c>
      <c r="C7" s="2">
        <v>42052</v>
      </c>
      <c r="D7" s="160" t="s">
        <v>221</v>
      </c>
      <c r="E7" s="160" t="s">
        <v>222</v>
      </c>
      <c r="F7" s="140">
        <v>7330</v>
      </c>
      <c r="G7" s="133" t="s">
        <v>223</v>
      </c>
      <c r="H7" s="86" t="s">
        <v>4</v>
      </c>
      <c r="I7" s="141" t="s">
        <v>4</v>
      </c>
      <c r="J7" s="117" t="s">
        <v>4</v>
      </c>
      <c r="K7" s="160" t="s">
        <v>222</v>
      </c>
      <c r="L7" s="140">
        <v>7330</v>
      </c>
      <c r="M7" s="160" t="s">
        <v>223</v>
      </c>
      <c r="N7" s="132">
        <v>42053</v>
      </c>
      <c r="O7" s="8"/>
      <c r="P7" s="8"/>
      <c r="Q7" s="133" t="s">
        <v>7</v>
      </c>
      <c r="R7" s="160" t="s">
        <v>7</v>
      </c>
      <c r="S7" s="160" t="s">
        <v>8</v>
      </c>
      <c r="T7" s="140">
        <v>7300</v>
      </c>
      <c r="U7" s="133" t="s">
        <v>9</v>
      </c>
      <c r="V7" s="137" t="s">
        <v>10</v>
      </c>
      <c r="W7" s="137" t="s">
        <v>11</v>
      </c>
      <c r="X7" s="188"/>
      <c r="Y7" s="137" t="s">
        <v>12</v>
      </c>
      <c r="Z7" s="142" t="s">
        <v>13</v>
      </c>
      <c r="AA7" s="142" t="s">
        <v>14</v>
      </c>
      <c r="AB7" s="161">
        <v>1</v>
      </c>
      <c r="AC7" s="88">
        <v>165.28925619834712</v>
      </c>
      <c r="AD7" s="88">
        <v>0</v>
      </c>
      <c r="AE7" s="88">
        <v>21</v>
      </c>
      <c r="AF7" s="143" t="s">
        <v>12</v>
      </c>
      <c r="AG7" s="95">
        <v>1</v>
      </c>
      <c r="AH7" s="87">
        <v>82.644628099173559</v>
      </c>
      <c r="AI7" s="88">
        <v>0</v>
      </c>
      <c r="AJ7" s="88">
        <v>21</v>
      </c>
      <c r="AK7" s="137" t="s">
        <v>12</v>
      </c>
      <c r="AL7" s="95">
        <v>0</v>
      </c>
      <c r="AM7" s="87">
        <v>0</v>
      </c>
      <c r="AN7" s="88">
        <v>0</v>
      </c>
      <c r="AO7" s="88">
        <v>0</v>
      </c>
      <c r="AP7" s="144" t="s">
        <v>12</v>
      </c>
      <c r="AQ7" s="95">
        <v>0</v>
      </c>
      <c r="AR7" s="87">
        <v>0</v>
      </c>
      <c r="AS7" s="88">
        <v>0</v>
      </c>
      <c r="AT7" s="88">
        <v>0</v>
      </c>
      <c r="AU7" s="144" t="s">
        <v>12</v>
      </c>
      <c r="AV7" s="144" t="s">
        <v>12</v>
      </c>
      <c r="AW7" s="145" t="s">
        <v>12</v>
      </c>
      <c r="AX7" s="7"/>
      <c r="AY7" s="7"/>
      <c r="AZ7" s="7"/>
      <c r="BA7" s="18"/>
      <c r="BB7" s="19" t="s">
        <v>166</v>
      </c>
      <c r="BC7" s="89"/>
      <c r="BD7" s="109">
        <v>42068</v>
      </c>
      <c r="BE7" s="23">
        <v>247.93</v>
      </c>
      <c r="BF7" s="23">
        <v>300</v>
      </c>
      <c r="BG7" s="24"/>
      <c r="BH7" s="25">
        <v>1</v>
      </c>
      <c r="BI7" s="26">
        <v>1</v>
      </c>
      <c r="BJ7" s="25" t="s">
        <v>16</v>
      </c>
      <c r="BK7" s="100"/>
      <c r="BL7" s="7"/>
      <c r="BM7" s="7"/>
      <c r="BN7" s="7"/>
      <c r="BO7" s="7"/>
      <c r="BP7" s="7"/>
      <c r="BQ7" s="7"/>
      <c r="BR7" s="7"/>
      <c r="BS7" s="28">
        <f t="shared" si="0"/>
        <v>165.28925619834712</v>
      </c>
      <c r="BT7" s="28">
        <f t="shared" si="1"/>
        <v>82.644628099173559</v>
      </c>
      <c r="BU7" s="28">
        <f t="shared" si="2"/>
        <v>0</v>
      </c>
      <c r="BV7" s="28">
        <f t="shared" si="3"/>
        <v>0</v>
      </c>
      <c r="BW7" s="162"/>
      <c r="BX7" s="29"/>
      <c r="BY7" s="29"/>
      <c r="BZ7" s="29"/>
      <c r="CA7" s="29"/>
      <c r="CB7" s="29"/>
      <c r="CC7" s="29"/>
      <c r="CD7" s="29"/>
      <c r="CE7" s="29"/>
      <c r="CF7" s="29"/>
      <c r="CG7" s="29"/>
      <c r="CH7" s="29"/>
      <c r="CI7" s="29"/>
      <c r="CJ7" s="29"/>
      <c r="CK7" s="29"/>
      <c r="CL7" s="29"/>
      <c r="CM7" s="29"/>
      <c r="CN7" s="29"/>
      <c r="CO7" s="29"/>
      <c r="CP7" s="29"/>
      <c r="CQ7" s="29"/>
      <c r="CR7" s="29"/>
      <c r="CS7" s="29"/>
      <c r="CT7" s="30"/>
      <c r="CU7" s="29"/>
      <c r="CV7" s="29"/>
      <c r="CW7" s="29"/>
      <c r="CX7" s="29"/>
      <c r="CY7" s="29"/>
      <c r="CZ7" s="29"/>
      <c r="DA7" s="29"/>
      <c r="DB7" s="29"/>
      <c r="DC7" s="29"/>
      <c r="DD7" s="29"/>
      <c r="DE7" s="29"/>
      <c r="DF7" s="29"/>
      <c r="DG7" s="29"/>
      <c r="DH7" s="29"/>
      <c r="DI7" s="31"/>
      <c r="DJ7" s="29"/>
      <c r="DK7" s="29"/>
      <c r="DL7" s="29"/>
      <c r="DM7" s="31"/>
      <c r="DN7" s="29"/>
      <c r="DO7" s="29"/>
      <c r="DP7" s="29"/>
      <c r="DQ7" s="29"/>
      <c r="DR7" s="29"/>
      <c r="DS7" s="29"/>
      <c r="DT7" s="31"/>
      <c r="DU7" s="32"/>
      <c r="DV7" s="29"/>
      <c r="DW7" s="29"/>
      <c r="DX7" s="29"/>
      <c r="DY7" s="32"/>
      <c r="DZ7" s="32"/>
      <c r="EA7" s="33">
        <f t="shared" si="4"/>
        <v>165.28925619834712</v>
      </c>
      <c r="EB7" s="33">
        <f t="shared" si="5"/>
        <v>82.644628099173559</v>
      </c>
      <c r="EC7" s="33">
        <f t="shared" si="6"/>
        <v>0</v>
      </c>
      <c r="ED7" s="33">
        <f t="shared" si="7"/>
        <v>0</v>
      </c>
      <c r="EE7" s="33">
        <f t="shared" si="8"/>
        <v>247.93388429752068</v>
      </c>
      <c r="EF7" s="33">
        <f t="shared" si="9"/>
        <v>52.066115702479337</v>
      </c>
      <c r="EG7" s="33">
        <f t="shared" si="10"/>
        <v>300</v>
      </c>
    </row>
    <row r="8" spans="1:137" s="34" customFormat="1" ht="15.75" x14ac:dyDescent="0.25">
      <c r="A8" s="101">
        <v>150275</v>
      </c>
      <c r="B8" s="94" t="s">
        <v>153</v>
      </c>
      <c r="C8" s="98">
        <v>42072</v>
      </c>
      <c r="D8" s="94" t="s">
        <v>219</v>
      </c>
      <c r="E8" s="93" t="s">
        <v>220</v>
      </c>
      <c r="F8" s="94">
        <v>7140</v>
      </c>
      <c r="G8" s="94" t="s">
        <v>198</v>
      </c>
      <c r="H8" s="97" t="s">
        <v>4</v>
      </c>
      <c r="I8" s="97" t="s">
        <v>4</v>
      </c>
      <c r="J8" s="97" t="s">
        <v>4</v>
      </c>
      <c r="K8" s="93" t="s">
        <v>220</v>
      </c>
      <c r="L8" s="94">
        <v>7140</v>
      </c>
      <c r="M8" s="94" t="s">
        <v>198</v>
      </c>
      <c r="N8" s="98">
        <v>42073</v>
      </c>
      <c r="O8" s="102"/>
      <c r="P8" s="102"/>
      <c r="Q8" s="94" t="s">
        <v>199</v>
      </c>
      <c r="R8" s="93" t="s">
        <v>199</v>
      </c>
      <c r="S8" s="93" t="s">
        <v>200</v>
      </c>
      <c r="T8" s="94">
        <v>7180</v>
      </c>
      <c r="U8" s="94" t="s">
        <v>201</v>
      </c>
      <c r="V8" s="99" t="s">
        <v>10</v>
      </c>
      <c r="W8" s="103" t="s">
        <v>11</v>
      </c>
      <c r="X8" s="103"/>
      <c r="Y8" s="104" t="s">
        <v>12</v>
      </c>
      <c r="Z8" s="104" t="s">
        <v>13</v>
      </c>
      <c r="AA8" s="104" t="s">
        <v>14</v>
      </c>
      <c r="AB8" s="113">
        <v>1</v>
      </c>
      <c r="AC8" s="106">
        <v>190.08264462809919</v>
      </c>
      <c r="AD8" s="13">
        <v>0</v>
      </c>
      <c r="AE8" s="13">
        <v>21</v>
      </c>
      <c r="AF8" s="114" t="s">
        <v>12</v>
      </c>
      <c r="AG8" s="113">
        <v>1</v>
      </c>
      <c r="AH8" s="106">
        <v>107.43801652892563</v>
      </c>
      <c r="AI8" s="13">
        <v>0</v>
      </c>
      <c r="AJ8" s="13">
        <v>21</v>
      </c>
      <c r="AK8" s="114" t="s">
        <v>12</v>
      </c>
      <c r="AL8" s="105">
        <v>0</v>
      </c>
      <c r="AM8" s="15">
        <v>0</v>
      </c>
      <c r="AN8" s="13">
        <v>0</v>
      </c>
      <c r="AO8" s="13">
        <v>0</v>
      </c>
      <c r="AP8" s="114" t="s">
        <v>12</v>
      </c>
      <c r="AQ8" s="105">
        <v>0</v>
      </c>
      <c r="AR8" s="15">
        <v>0</v>
      </c>
      <c r="AS8" s="13">
        <v>0</v>
      </c>
      <c r="AT8" s="13">
        <v>0</v>
      </c>
      <c r="AU8" s="114" t="s">
        <v>12</v>
      </c>
      <c r="AV8" s="114" t="s">
        <v>12</v>
      </c>
      <c r="AW8" s="116" t="s">
        <v>12</v>
      </c>
      <c r="AX8" s="114"/>
      <c r="AY8" s="114"/>
      <c r="AZ8" s="114"/>
      <c r="BA8" s="114"/>
      <c r="BB8" s="19" t="s">
        <v>207</v>
      </c>
      <c r="BC8" s="20">
        <v>42101</v>
      </c>
      <c r="BD8" s="21">
        <v>42101</v>
      </c>
      <c r="BE8" s="22">
        <v>297.52</v>
      </c>
      <c r="BF8" s="23">
        <v>360</v>
      </c>
      <c r="BG8" s="24"/>
      <c r="BH8" s="25">
        <v>1</v>
      </c>
      <c r="BI8" s="26">
        <v>1</v>
      </c>
      <c r="BJ8" s="25" t="s">
        <v>16</v>
      </c>
      <c r="BK8" s="100"/>
      <c r="BL8" s="97"/>
      <c r="BM8" s="97"/>
      <c r="BN8" s="97"/>
      <c r="BO8" s="97"/>
      <c r="BP8" s="97"/>
      <c r="BQ8" s="97"/>
      <c r="BR8" s="97"/>
      <c r="BS8" s="110">
        <f t="shared" si="0"/>
        <v>190.08264462809919</v>
      </c>
      <c r="BT8" s="111">
        <f t="shared" si="1"/>
        <v>107.43801652892563</v>
      </c>
      <c r="BU8" s="111">
        <f t="shared" si="2"/>
        <v>0</v>
      </c>
      <c r="BV8" s="111">
        <f t="shared" si="3"/>
        <v>0</v>
      </c>
      <c r="BW8" s="20">
        <v>42072</v>
      </c>
      <c r="BX8" s="29"/>
      <c r="BY8" s="29"/>
      <c r="BZ8" s="29"/>
      <c r="CA8" s="29"/>
      <c r="CB8" s="29"/>
      <c r="CC8" s="29"/>
      <c r="CD8" s="29"/>
      <c r="CE8" s="29"/>
      <c r="CF8" s="29"/>
      <c r="CG8" s="29"/>
      <c r="CH8" s="29"/>
      <c r="CI8" s="29"/>
      <c r="CJ8" s="29"/>
      <c r="CK8" s="29"/>
      <c r="CL8" s="29"/>
      <c r="CM8" s="29"/>
      <c r="CN8" s="29"/>
      <c r="CO8" s="29"/>
      <c r="CP8" s="29"/>
      <c r="CQ8" s="29"/>
      <c r="CR8" s="29"/>
      <c r="CS8" s="29"/>
      <c r="CT8" s="30"/>
      <c r="CU8" s="29"/>
      <c r="CV8" s="29"/>
      <c r="CW8" s="29"/>
      <c r="CX8" s="29"/>
      <c r="CY8" s="29"/>
      <c r="CZ8" s="29"/>
      <c r="DA8" s="29"/>
      <c r="DB8" s="29"/>
      <c r="DC8" s="29"/>
      <c r="DD8" s="29"/>
      <c r="DE8" s="29"/>
      <c r="DF8" s="29"/>
      <c r="DG8" s="29"/>
      <c r="DH8" s="29"/>
      <c r="DI8" s="31"/>
      <c r="DJ8" s="29"/>
      <c r="DK8" s="29"/>
      <c r="DL8" s="29"/>
      <c r="DM8" s="31"/>
      <c r="DN8" s="29"/>
      <c r="DO8" s="29"/>
      <c r="DP8" s="29"/>
      <c r="DQ8" s="29"/>
      <c r="DR8" s="29"/>
      <c r="DS8" s="29"/>
      <c r="DT8" s="31"/>
      <c r="DU8" s="32"/>
      <c r="DV8" s="29"/>
      <c r="DW8" s="29"/>
      <c r="DX8" s="29"/>
      <c r="DY8" s="32"/>
      <c r="DZ8" s="32"/>
      <c r="EA8" s="33">
        <f t="shared" si="4"/>
        <v>190.08264462809919</v>
      </c>
      <c r="EB8" s="33">
        <f t="shared" si="5"/>
        <v>107.43801652892563</v>
      </c>
      <c r="EC8" s="33">
        <f t="shared" si="6"/>
        <v>0</v>
      </c>
      <c r="ED8" s="33">
        <f t="shared" si="7"/>
        <v>0</v>
      </c>
      <c r="EE8" s="33">
        <f t="shared" si="8"/>
        <v>297.52066115702485</v>
      </c>
      <c r="EF8" s="33">
        <f t="shared" si="9"/>
        <v>62.479338842975217</v>
      </c>
      <c r="EG8" s="33">
        <f t="shared" si="10"/>
        <v>360.00000000000006</v>
      </c>
    </row>
    <row r="9" spans="1:137" s="34" customFormat="1" ht="15.75" x14ac:dyDescent="0.25">
      <c r="A9" s="101">
        <v>150282</v>
      </c>
      <c r="B9" s="94" t="s">
        <v>153</v>
      </c>
      <c r="C9" s="98">
        <v>42072</v>
      </c>
      <c r="D9" s="94" t="s">
        <v>167</v>
      </c>
      <c r="E9" s="93" t="s">
        <v>168</v>
      </c>
      <c r="F9" s="94">
        <v>7170</v>
      </c>
      <c r="G9" s="94" t="s">
        <v>169</v>
      </c>
      <c r="H9" s="97" t="s">
        <v>4</v>
      </c>
      <c r="I9" s="97" t="s">
        <v>4</v>
      </c>
      <c r="J9" s="97" t="s">
        <v>4</v>
      </c>
      <c r="K9" s="93" t="s">
        <v>168</v>
      </c>
      <c r="L9" s="94">
        <v>7170</v>
      </c>
      <c r="M9" s="94" t="s">
        <v>169</v>
      </c>
      <c r="N9" s="98">
        <v>42073</v>
      </c>
      <c r="O9" s="102"/>
      <c r="P9" s="102"/>
      <c r="Q9" s="94" t="s">
        <v>157</v>
      </c>
      <c r="R9" s="93" t="s">
        <v>157</v>
      </c>
      <c r="S9" s="93" t="s">
        <v>158</v>
      </c>
      <c r="T9" s="94">
        <v>7190</v>
      </c>
      <c r="U9" s="94" t="s">
        <v>159</v>
      </c>
      <c r="V9" s="99" t="s">
        <v>10</v>
      </c>
      <c r="W9" s="103" t="s">
        <v>11</v>
      </c>
      <c r="X9" s="103"/>
      <c r="Y9" s="104" t="s">
        <v>12</v>
      </c>
      <c r="Z9" s="104" t="s">
        <v>13</v>
      </c>
      <c r="AA9" s="104" t="s">
        <v>14</v>
      </c>
      <c r="AB9" s="105">
        <v>1</v>
      </c>
      <c r="AC9" s="106">
        <v>190.08264462809919</v>
      </c>
      <c r="AD9" s="13">
        <v>0</v>
      </c>
      <c r="AE9" s="13">
        <v>21</v>
      </c>
      <c r="AF9" s="97" t="s">
        <v>12</v>
      </c>
      <c r="AG9" s="105">
        <v>0</v>
      </c>
      <c r="AH9" s="15">
        <v>0</v>
      </c>
      <c r="AI9" s="13">
        <v>0</v>
      </c>
      <c r="AJ9" s="13">
        <v>0</v>
      </c>
      <c r="AK9" s="97" t="s">
        <v>12</v>
      </c>
      <c r="AL9" s="105">
        <v>0</v>
      </c>
      <c r="AM9" s="15">
        <v>0</v>
      </c>
      <c r="AN9" s="13">
        <v>0</v>
      </c>
      <c r="AO9" s="13">
        <v>0</v>
      </c>
      <c r="AP9" s="97" t="s">
        <v>12</v>
      </c>
      <c r="AQ9" s="105">
        <v>0</v>
      </c>
      <c r="AR9" s="15">
        <v>0</v>
      </c>
      <c r="AS9" s="13">
        <v>0</v>
      </c>
      <c r="AT9" s="13">
        <v>0</v>
      </c>
      <c r="AU9" s="97" t="s">
        <v>12</v>
      </c>
      <c r="AV9" s="97" t="s">
        <v>12</v>
      </c>
      <c r="AW9" s="107" t="s">
        <v>12</v>
      </c>
      <c r="AX9" s="97"/>
      <c r="AY9" s="97"/>
      <c r="AZ9" s="97"/>
      <c r="BA9" s="97"/>
      <c r="BB9" s="19" t="s">
        <v>11</v>
      </c>
      <c r="BC9" s="108">
        <v>42076</v>
      </c>
      <c r="BD9" s="109">
        <v>42076</v>
      </c>
      <c r="BE9" s="23">
        <v>190.08</v>
      </c>
      <c r="BF9" s="23">
        <v>230</v>
      </c>
      <c r="BG9" s="24"/>
      <c r="BH9" s="25">
        <v>1</v>
      </c>
      <c r="BI9" s="91"/>
      <c r="BJ9" s="91"/>
      <c r="BK9" s="100"/>
      <c r="BL9" s="97"/>
      <c r="BM9" s="97"/>
      <c r="BN9" s="97"/>
      <c r="BO9" s="97"/>
      <c r="BP9" s="97"/>
      <c r="BQ9" s="97"/>
      <c r="BR9" s="97"/>
      <c r="BS9" s="110">
        <f t="shared" si="0"/>
        <v>190.08264462809919</v>
      </c>
      <c r="BT9" s="111">
        <f t="shared" si="1"/>
        <v>0</v>
      </c>
      <c r="BU9" s="111">
        <f t="shared" si="2"/>
        <v>0</v>
      </c>
      <c r="BV9" s="111">
        <f t="shared" si="3"/>
        <v>0</v>
      </c>
      <c r="BW9" s="20">
        <v>42072</v>
      </c>
      <c r="BX9" s="29"/>
      <c r="BY9" s="29"/>
      <c r="BZ9" s="29"/>
      <c r="CA9" s="29"/>
      <c r="CB9" s="29"/>
      <c r="CC9" s="29"/>
      <c r="CD9" s="29"/>
      <c r="CE9" s="29"/>
      <c r="CF9" s="29"/>
      <c r="CG9" s="29"/>
      <c r="CH9" s="29"/>
      <c r="CI9" s="29"/>
      <c r="CJ9" s="29"/>
      <c r="CK9" s="29"/>
      <c r="CL9" s="29"/>
      <c r="CM9" s="29"/>
      <c r="CN9" s="29"/>
      <c r="CO9" s="29"/>
      <c r="CP9" s="29"/>
      <c r="CQ9" s="29"/>
      <c r="CR9" s="29"/>
      <c r="CS9" s="29"/>
      <c r="CT9" s="30"/>
      <c r="CU9" s="29"/>
      <c r="CV9" s="29"/>
      <c r="CW9" s="29"/>
      <c r="CX9" s="29"/>
      <c r="CY9" s="29"/>
      <c r="CZ9" s="29"/>
      <c r="DA9" s="29"/>
      <c r="DB9" s="29"/>
      <c r="DC9" s="29"/>
      <c r="DD9" s="29"/>
      <c r="DE9" s="29"/>
      <c r="DF9" s="29"/>
      <c r="DG9" s="29"/>
      <c r="DH9" s="29"/>
      <c r="DI9" s="31"/>
      <c r="DJ9" s="29"/>
      <c r="DK9" s="29"/>
      <c r="DL9" s="29"/>
      <c r="DM9" s="31"/>
      <c r="DN9" s="29"/>
      <c r="DO9" s="29"/>
      <c r="DP9" s="29"/>
      <c r="DQ9" s="29"/>
      <c r="DR9" s="29"/>
      <c r="DS9" s="29"/>
      <c r="DT9" s="31"/>
      <c r="DU9" s="32"/>
      <c r="DV9" s="29"/>
      <c r="DW9" s="29"/>
      <c r="DX9" s="29"/>
      <c r="DY9" s="32"/>
      <c r="DZ9" s="32"/>
      <c r="EA9" s="33">
        <f t="shared" si="4"/>
        <v>190.08264462809919</v>
      </c>
      <c r="EB9" s="33">
        <f t="shared" si="5"/>
        <v>0</v>
      </c>
      <c r="EC9" s="33">
        <f t="shared" si="6"/>
        <v>0</v>
      </c>
      <c r="ED9" s="33">
        <f t="shared" si="7"/>
        <v>0</v>
      </c>
      <c r="EE9" s="33">
        <f t="shared" si="8"/>
        <v>190.08264462809919</v>
      </c>
      <c r="EF9" s="33">
        <f t="shared" si="9"/>
        <v>39.917355371900825</v>
      </c>
      <c r="EG9" s="33">
        <f t="shared" si="10"/>
        <v>230</v>
      </c>
    </row>
    <row r="10" spans="1:137" s="34" customFormat="1" ht="15.75" x14ac:dyDescent="0.25">
      <c r="A10" s="112">
        <v>150373</v>
      </c>
      <c r="B10" s="94" t="s">
        <v>153</v>
      </c>
      <c r="C10" s="98">
        <v>42089</v>
      </c>
      <c r="D10" s="94" t="s">
        <v>170</v>
      </c>
      <c r="E10" s="93" t="s">
        <v>171</v>
      </c>
      <c r="F10" s="94">
        <v>7860</v>
      </c>
      <c r="G10" s="94" t="s">
        <v>172</v>
      </c>
      <c r="H10" s="97" t="s">
        <v>4</v>
      </c>
      <c r="I10" s="97" t="s">
        <v>4</v>
      </c>
      <c r="J10" s="97" t="s">
        <v>4</v>
      </c>
      <c r="K10" s="93" t="s">
        <v>173</v>
      </c>
      <c r="L10" s="94">
        <v>7860</v>
      </c>
      <c r="M10" s="94" t="s">
        <v>172</v>
      </c>
      <c r="N10" s="98">
        <v>42091</v>
      </c>
      <c r="O10" s="102"/>
      <c r="P10" s="102"/>
      <c r="Q10" s="94" t="s">
        <v>163</v>
      </c>
      <c r="R10" s="93" t="s">
        <v>163</v>
      </c>
      <c r="S10" s="93" t="s">
        <v>164</v>
      </c>
      <c r="T10" s="94">
        <v>7322</v>
      </c>
      <c r="U10" s="94" t="s">
        <v>165</v>
      </c>
      <c r="V10" s="99" t="s">
        <v>10</v>
      </c>
      <c r="W10" s="103" t="s">
        <v>11</v>
      </c>
      <c r="X10" s="103"/>
      <c r="Y10" s="104" t="s">
        <v>12</v>
      </c>
      <c r="Z10" s="104" t="s">
        <v>13</v>
      </c>
      <c r="AA10" s="104" t="s">
        <v>14</v>
      </c>
      <c r="AB10" s="113">
        <v>2</v>
      </c>
      <c r="AC10" s="106">
        <v>190.08264462809919</v>
      </c>
      <c r="AD10" s="13">
        <v>0</v>
      </c>
      <c r="AE10" s="13">
        <v>21</v>
      </c>
      <c r="AF10" s="114" t="s">
        <v>12</v>
      </c>
      <c r="AG10" s="115">
        <v>3</v>
      </c>
      <c r="AH10" s="106">
        <v>107.43801652892563</v>
      </c>
      <c r="AI10" s="106">
        <v>0</v>
      </c>
      <c r="AJ10" s="13">
        <v>21</v>
      </c>
      <c r="AK10" s="114" t="s">
        <v>12</v>
      </c>
      <c r="AL10" s="105">
        <v>0</v>
      </c>
      <c r="AM10" s="106">
        <v>0</v>
      </c>
      <c r="AN10" s="106">
        <v>0</v>
      </c>
      <c r="AO10" s="13">
        <v>0</v>
      </c>
      <c r="AP10" s="114" t="s">
        <v>12</v>
      </c>
      <c r="AQ10" s="105">
        <v>0</v>
      </c>
      <c r="AR10" s="106">
        <v>0</v>
      </c>
      <c r="AS10" s="106">
        <v>0</v>
      </c>
      <c r="AT10" s="13">
        <v>0</v>
      </c>
      <c r="AU10" s="114" t="s">
        <v>12</v>
      </c>
      <c r="AV10" s="114" t="s">
        <v>12</v>
      </c>
      <c r="AW10" s="116" t="s">
        <v>12</v>
      </c>
      <c r="AX10" s="114"/>
      <c r="AY10" s="114"/>
      <c r="AZ10" s="114"/>
      <c r="BA10" s="114"/>
      <c r="BB10" s="19" t="s">
        <v>174</v>
      </c>
      <c r="BC10" s="20">
        <v>42136</v>
      </c>
      <c r="BD10" s="21">
        <v>42136</v>
      </c>
      <c r="BE10" s="22">
        <v>603.30999999999995</v>
      </c>
      <c r="BF10" s="23">
        <v>730</v>
      </c>
      <c r="BG10" s="24"/>
      <c r="BH10" s="25">
        <v>2</v>
      </c>
      <c r="BI10" s="26">
        <v>2</v>
      </c>
      <c r="BJ10" s="25" t="s">
        <v>16</v>
      </c>
      <c r="BK10" s="100"/>
      <c r="BL10" s="97"/>
      <c r="BM10" s="97"/>
      <c r="BN10" s="97"/>
      <c r="BO10" s="97"/>
      <c r="BP10" s="97"/>
      <c r="BQ10" s="97"/>
      <c r="BR10" s="97"/>
      <c r="BS10" s="110">
        <f t="shared" si="0"/>
        <v>380.16528925619838</v>
      </c>
      <c r="BT10" s="111">
        <f t="shared" si="1"/>
        <v>322.31404958677689</v>
      </c>
      <c r="BU10" s="111">
        <f t="shared" si="2"/>
        <v>0</v>
      </c>
      <c r="BV10" s="111">
        <f t="shared" si="3"/>
        <v>0</v>
      </c>
      <c r="BW10" s="20">
        <v>42089</v>
      </c>
      <c r="BX10" s="29"/>
      <c r="BY10" s="29"/>
      <c r="BZ10" s="29"/>
      <c r="CA10" s="29"/>
      <c r="CB10" s="29"/>
      <c r="CC10" s="29"/>
      <c r="CD10" s="29"/>
      <c r="CE10" s="29"/>
      <c r="CF10" s="29"/>
      <c r="CG10" s="29"/>
      <c r="CH10" s="29"/>
      <c r="CI10" s="29"/>
      <c r="CJ10" s="29"/>
      <c r="CK10" s="29"/>
      <c r="CL10" s="29"/>
      <c r="CM10" s="29"/>
      <c r="CN10" s="29"/>
      <c r="CO10" s="29"/>
      <c r="CP10" s="29"/>
      <c r="CQ10" s="29"/>
      <c r="CR10" s="29"/>
      <c r="CS10" s="29"/>
      <c r="CT10" s="30"/>
      <c r="CU10" s="29"/>
      <c r="CV10" s="29"/>
      <c r="CW10" s="29"/>
      <c r="CX10" s="29"/>
      <c r="CY10" s="29"/>
      <c r="CZ10" s="29"/>
      <c r="DA10" s="29"/>
      <c r="DB10" s="29"/>
      <c r="DC10" s="29"/>
      <c r="DD10" s="29"/>
      <c r="DE10" s="29"/>
      <c r="DF10" s="29"/>
      <c r="DG10" s="29"/>
      <c r="DH10" s="29"/>
      <c r="DI10" s="31"/>
      <c r="DJ10" s="29"/>
      <c r="DK10" s="29"/>
      <c r="DL10" s="29"/>
      <c r="DM10" s="31"/>
      <c r="DN10" s="29"/>
      <c r="DO10" s="29"/>
      <c r="DP10" s="29"/>
      <c r="DQ10" s="29"/>
      <c r="DR10" s="29"/>
      <c r="DS10" s="29"/>
      <c r="DT10" s="31"/>
      <c r="DU10" s="32"/>
      <c r="DV10" s="29"/>
      <c r="DW10" s="29"/>
      <c r="DX10" s="29"/>
      <c r="DY10" s="32"/>
      <c r="DZ10" s="32"/>
      <c r="EA10" s="33">
        <f t="shared" si="4"/>
        <v>380.16528925619838</v>
      </c>
      <c r="EB10" s="33">
        <f t="shared" si="5"/>
        <v>322.31404958677689</v>
      </c>
      <c r="EC10" s="33">
        <f t="shared" si="6"/>
        <v>0</v>
      </c>
      <c r="ED10" s="33">
        <f t="shared" si="7"/>
        <v>0</v>
      </c>
      <c r="EE10" s="33">
        <f t="shared" si="8"/>
        <v>702.47933884297527</v>
      </c>
      <c r="EF10" s="33">
        <f t="shared" si="9"/>
        <v>147.52066115702479</v>
      </c>
      <c r="EG10" s="33">
        <f t="shared" si="10"/>
        <v>850</v>
      </c>
    </row>
    <row r="11" spans="1:137" s="34" customFormat="1" ht="15.75" x14ac:dyDescent="0.25">
      <c r="A11" s="94">
        <v>150456</v>
      </c>
      <c r="B11" s="94" t="s">
        <v>0</v>
      </c>
      <c r="C11" s="98">
        <v>42107</v>
      </c>
      <c r="D11" s="94" t="s">
        <v>175</v>
      </c>
      <c r="E11" s="93" t="s">
        <v>176</v>
      </c>
      <c r="F11" s="94">
        <v>7300</v>
      </c>
      <c r="G11" s="94" t="s">
        <v>9</v>
      </c>
      <c r="H11" s="117" t="s">
        <v>4</v>
      </c>
      <c r="I11" s="117" t="s">
        <v>4</v>
      </c>
      <c r="J11" s="97" t="s">
        <v>4</v>
      </c>
      <c r="K11" s="93" t="s">
        <v>177</v>
      </c>
      <c r="L11" s="94">
        <v>7300</v>
      </c>
      <c r="M11" s="94" t="s">
        <v>9</v>
      </c>
      <c r="N11" s="98">
        <v>42109</v>
      </c>
      <c r="O11" s="102"/>
      <c r="P11" s="102"/>
      <c r="Q11" s="1" t="s">
        <v>7</v>
      </c>
      <c r="R11" s="93" t="s">
        <v>7</v>
      </c>
      <c r="S11" s="93" t="s">
        <v>8</v>
      </c>
      <c r="T11" s="94">
        <v>7300</v>
      </c>
      <c r="U11" s="94" t="s">
        <v>9</v>
      </c>
      <c r="V11" s="99" t="s">
        <v>10</v>
      </c>
      <c r="W11" s="103" t="s">
        <v>11</v>
      </c>
      <c r="X11" s="103"/>
      <c r="Y11" s="104" t="s">
        <v>12</v>
      </c>
      <c r="Z11" s="104" t="s">
        <v>13</v>
      </c>
      <c r="AA11" s="118" t="s">
        <v>14</v>
      </c>
      <c r="AB11" s="115">
        <v>1</v>
      </c>
      <c r="AC11" s="106">
        <v>190.08264462809919</v>
      </c>
      <c r="AD11" s="13">
        <v>0</v>
      </c>
      <c r="AE11" s="13">
        <v>21</v>
      </c>
      <c r="AF11" s="97" t="s">
        <v>12</v>
      </c>
      <c r="AG11" s="105">
        <v>0</v>
      </c>
      <c r="AH11" s="106">
        <v>0</v>
      </c>
      <c r="AI11" s="106">
        <v>0</v>
      </c>
      <c r="AJ11" s="13">
        <v>0</v>
      </c>
      <c r="AK11" s="97" t="s">
        <v>12</v>
      </c>
      <c r="AL11" s="119">
        <v>0</v>
      </c>
      <c r="AM11" s="120">
        <v>0</v>
      </c>
      <c r="AN11" s="120">
        <v>0</v>
      </c>
      <c r="AO11" s="88">
        <v>0</v>
      </c>
      <c r="AP11" s="117" t="s">
        <v>12</v>
      </c>
      <c r="AQ11" s="119">
        <v>0</v>
      </c>
      <c r="AR11" s="120">
        <v>0</v>
      </c>
      <c r="AS11" s="120">
        <v>0</v>
      </c>
      <c r="AT11" s="88">
        <v>0</v>
      </c>
      <c r="AU11" s="97" t="s">
        <v>12</v>
      </c>
      <c r="AV11" s="97" t="s">
        <v>12</v>
      </c>
      <c r="AW11" s="107" t="s">
        <v>12</v>
      </c>
      <c r="AX11" s="97"/>
      <c r="AY11" s="97"/>
      <c r="AZ11" s="97"/>
      <c r="BA11" s="97"/>
      <c r="BB11" s="121" t="s">
        <v>11</v>
      </c>
      <c r="BC11" s="108">
        <v>42115</v>
      </c>
      <c r="BD11" s="109">
        <v>42115</v>
      </c>
      <c r="BE11" s="22">
        <v>190.08</v>
      </c>
      <c r="BF11" s="23">
        <v>230</v>
      </c>
      <c r="BG11" s="97"/>
      <c r="BH11" s="25">
        <v>1</v>
      </c>
      <c r="BI11" s="122"/>
      <c r="BJ11" s="122"/>
      <c r="BK11" s="107"/>
      <c r="BL11" s="97"/>
      <c r="BM11" s="97"/>
      <c r="BN11" s="97"/>
      <c r="BO11" s="97"/>
      <c r="BP11" s="97"/>
      <c r="BQ11" s="97"/>
      <c r="BR11" s="97"/>
      <c r="BS11" s="110">
        <f t="shared" si="0"/>
        <v>190.08264462809919</v>
      </c>
      <c r="BT11" s="111">
        <f t="shared" si="1"/>
        <v>0</v>
      </c>
      <c r="BU11" s="111">
        <f t="shared" si="2"/>
        <v>0</v>
      </c>
      <c r="BV11" s="111">
        <f t="shared" si="3"/>
        <v>0</v>
      </c>
      <c r="BW11" s="123">
        <v>42109</v>
      </c>
      <c r="BX11" s="29"/>
      <c r="BY11" s="29"/>
      <c r="BZ11" s="29"/>
      <c r="CA11" s="29"/>
      <c r="CB11" s="29"/>
      <c r="CC11" s="29"/>
      <c r="CD11" s="29"/>
      <c r="CE11" s="29"/>
      <c r="CF11" s="29"/>
      <c r="CG11" s="29"/>
      <c r="CH11" s="29"/>
      <c r="CI11" s="29"/>
      <c r="CJ11" s="29"/>
      <c r="CK11" s="29"/>
      <c r="CL11" s="29"/>
      <c r="CM11" s="29"/>
      <c r="CN11" s="29"/>
      <c r="CO11" s="29"/>
      <c r="CP11" s="29"/>
      <c r="CQ11" s="29"/>
      <c r="CR11" s="29"/>
      <c r="CS11" s="29"/>
      <c r="CT11" s="30"/>
      <c r="CU11" s="29"/>
      <c r="CV11" s="29"/>
      <c r="CW11" s="29"/>
      <c r="CX11" s="29"/>
      <c r="CY11" s="29"/>
      <c r="CZ11" s="29"/>
      <c r="DA11" s="29"/>
      <c r="DB11" s="29"/>
      <c r="DC11" s="29"/>
      <c r="DD11" s="29"/>
      <c r="DE11" s="29"/>
      <c r="DF11" s="29"/>
      <c r="DG11" s="29"/>
      <c r="DH11" s="29"/>
      <c r="DI11" s="31"/>
      <c r="DJ11" s="29"/>
      <c r="DK11" s="29"/>
      <c r="DL11" s="29"/>
      <c r="DM11" s="31"/>
      <c r="DN11" s="29"/>
      <c r="DO11" s="29"/>
      <c r="DP11" s="29"/>
      <c r="DQ11" s="29"/>
      <c r="DR11" s="29"/>
      <c r="DS11" s="29"/>
      <c r="DT11" s="31"/>
      <c r="DU11" s="32"/>
      <c r="DV11" s="29"/>
      <c r="DW11" s="29"/>
      <c r="DX11" s="29"/>
      <c r="DY11" s="32"/>
      <c r="DZ11" s="32"/>
      <c r="EA11" s="33">
        <f t="shared" si="4"/>
        <v>190.08264462809919</v>
      </c>
      <c r="EB11" s="33">
        <f t="shared" si="5"/>
        <v>0</v>
      </c>
      <c r="EC11" s="33">
        <f t="shared" si="6"/>
        <v>0</v>
      </c>
      <c r="ED11" s="33">
        <f t="shared" si="7"/>
        <v>0</v>
      </c>
      <c r="EE11" s="33">
        <f t="shared" si="8"/>
        <v>190.08264462809919</v>
      </c>
      <c r="EF11" s="33">
        <f t="shared" si="9"/>
        <v>39.917355371900825</v>
      </c>
      <c r="EG11" s="33">
        <f t="shared" si="10"/>
        <v>230</v>
      </c>
    </row>
    <row r="12" spans="1:137" s="34" customFormat="1" ht="31.5" x14ac:dyDescent="0.25">
      <c r="A12" s="124">
        <v>150477</v>
      </c>
      <c r="B12" s="94" t="s">
        <v>153</v>
      </c>
      <c r="C12" s="98">
        <v>42111</v>
      </c>
      <c r="D12" s="94" t="s">
        <v>178</v>
      </c>
      <c r="E12" s="194" t="s">
        <v>179</v>
      </c>
      <c r="F12" s="125">
        <v>7090</v>
      </c>
      <c r="G12" s="125" t="s">
        <v>180</v>
      </c>
      <c r="H12" s="126" t="s">
        <v>4</v>
      </c>
      <c r="I12" s="97" t="s">
        <v>4</v>
      </c>
      <c r="J12" s="97" t="s">
        <v>4</v>
      </c>
      <c r="K12" s="93" t="s">
        <v>179</v>
      </c>
      <c r="L12" s="94">
        <v>7090</v>
      </c>
      <c r="M12" s="94" t="s">
        <v>180</v>
      </c>
      <c r="N12" s="98">
        <v>42114</v>
      </c>
      <c r="O12" s="102"/>
      <c r="P12" s="102"/>
      <c r="Q12" s="94" t="s">
        <v>181</v>
      </c>
      <c r="R12" s="93" t="s">
        <v>181</v>
      </c>
      <c r="S12" s="93" t="s">
        <v>182</v>
      </c>
      <c r="T12" s="94">
        <v>7090</v>
      </c>
      <c r="U12" s="94" t="s">
        <v>183</v>
      </c>
      <c r="V12" s="99" t="s">
        <v>10</v>
      </c>
      <c r="W12" s="103" t="s">
        <v>11</v>
      </c>
      <c r="X12" s="103"/>
      <c r="Y12" s="104"/>
      <c r="Z12" s="104"/>
      <c r="AA12" s="118" t="s">
        <v>16</v>
      </c>
      <c r="AB12" s="94">
        <v>1</v>
      </c>
      <c r="AC12" s="102">
        <v>190.08</v>
      </c>
      <c r="AD12" s="13">
        <v>0</v>
      </c>
      <c r="AE12" s="13">
        <v>21</v>
      </c>
      <c r="AF12" s="97"/>
      <c r="AG12" s="94">
        <v>1</v>
      </c>
      <c r="AH12" s="102">
        <v>107.44</v>
      </c>
      <c r="AI12" s="13">
        <v>0</v>
      </c>
      <c r="AJ12" s="13">
        <v>21</v>
      </c>
      <c r="AK12" s="97"/>
      <c r="AL12" s="104">
        <v>0</v>
      </c>
      <c r="AM12" s="106">
        <v>0</v>
      </c>
      <c r="AN12" s="106">
        <v>0</v>
      </c>
      <c r="AO12" s="13">
        <v>0</v>
      </c>
      <c r="AP12" s="97"/>
      <c r="AQ12" s="104">
        <v>0</v>
      </c>
      <c r="AR12" s="106">
        <v>0</v>
      </c>
      <c r="AS12" s="106">
        <v>0</v>
      </c>
      <c r="AT12" s="13">
        <v>0</v>
      </c>
      <c r="AU12" s="97"/>
      <c r="AV12" s="97" t="s">
        <v>184</v>
      </c>
      <c r="AW12" s="107"/>
      <c r="AX12" s="97"/>
      <c r="AY12" s="97"/>
      <c r="AZ12" s="97"/>
      <c r="BA12" s="97"/>
      <c r="BB12" s="121" t="s">
        <v>185</v>
      </c>
      <c r="BC12" s="127" t="s">
        <v>186</v>
      </c>
      <c r="BD12" s="127" t="s">
        <v>186</v>
      </c>
      <c r="BE12" s="128">
        <v>297.52</v>
      </c>
      <c r="BF12" s="129">
        <v>360</v>
      </c>
      <c r="BG12" s="117"/>
      <c r="BH12" s="130">
        <v>1</v>
      </c>
      <c r="BI12" s="26">
        <v>1</v>
      </c>
      <c r="BJ12" s="131" t="s">
        <v>16</v>
      </c>
      <c r="BK12" s="107"/>
      <c r="BL12" s="97"/>
      <c r="BM12" s="97"/>
      <c r="BN12" s="97"/>
      <c r="BO12" s="97"/>
      <c r="BP12" s="97"/>
      <c r="BQ12" s="97"/>
      <c r="BR12" s="97"/>
      <c r="BS12" s="110">
        <f t="shared" si="0"/>
        <v>190.08</v>
      </c>
      <c r="BT12" s="111">
        <f t="shared" si="1"/>
        <v>107.44</v>
      </c>
      <c r="BU12" s="111">
        <f t="shared" si="2"/>
        <v>0</v>
      </c>
      <c r="BV12" s="111">
        <f t="shared" si="3"/>
        <v>0</v>
      </c>
      <c r="BW12" s="20">
        <v>42111</v>
      </c>
      <c r="BX12" s="29"/>
      <c r="BY12" s="29"/>
      <c r="BZ12" s="29"/>
      <c r="CA12" s="29"/>
      <c r="CB12" s="29"/>
      <c r="CC12" s="29"/>
      <c r="CD12" s="29"/>
      <c r="CE12" s="29"/>
      <c r="CF12" s="29"/>
      <c r="CG12" s="29"/>
      <c r="CH12" s="29"/>
      <c r="CI12" s="29"/>
      <c r="CJ12" s="29"/>
      <c r="CK12" s="29"/>
      <c r="CL12" s="29"/>
      <c r="CM12" s="29"/>
      <c r="CN12" s="29"/>
      <c r="CO12" s="29"/>
      <c r="CP12" s="29"/>
      <c r="CQ12" s="29"/>
      <c r="CR12" s="29"/>
      <c r="CS12" s="29"/>
      <c r="CT12" s="30"/>
      <c r="CU12" s="29"/>
      <c r="CV12" s="29"/>
      <c r="CW12" s="29"/>
      <c r="CX12" s="29"/>
      <c r="CY12" s="29"/>
      <c r="CZ12" s="29"/>
      <c r="DA12" s="29"/>
      <c r="DB12" s="29"/>
      <c r="DC12" s="29"/>
      <c r="DD12" s="29"/>
      <c r="DE12" s="29"/>
      <c r="DF12" s="29"/>
      <c r="DG12" s="29"/>
      <c r="DH12" s="29"/>
      <c r="DI12" s="31"/>
      <c r="DJ12" s="29"/>
      <c r="DK12" s="29"/>
      <c r="DL12" s="29"/>
      <c r="DM12" s="31"/>
      <c r="DN12" s="29"/>
      <c r="DO12" s="29"/>
      <c r="DP12" s="29"/>
      <c r="DQ12" s="29"/>
      <c r="DR12" s="29"/>
      <c r="DS12" s="29"/>
      <c r="DT12" s="31"/>
      <c r="DU12" s="32"/>
      <c r="DV12" s="29"/>
      <c r="DW12" s="29"/>
      <c r="DX12" s="29"/>
      <c r="DY12" s="32"/>
      <c r="DZ12" s="32"/>
      <c r="EA12" s="33">
        <f t="shared" si="4"/>
        <v>190.08</v>
      </c>
      <c r="EB12" s="33">
        <f t="shared" si="5"/>
        <v>107.44</v>
      </c>
      <c r="EC12" s="33">
        <f t="shared" si="6"/>
        <v>0</v>
      </c>
      <c r="ED12" s="33">
        <f t="shared" si="7"/>
        <v>0</v>
      </c>
      <c r="EE12" s="33">
        <f t="shared" si="8"/>
        <v>297.52</v>
      </c>
      <c r="EF12" s="33">
        <f t="shared" si="9"/>
        <v>62.479199999999992</v>
      </c>
      <c r="EG12" s="33">
        <f t="shared" si="10"/>
        <v>359.99919999999997</v>
      </c>
    </row>
    <row r="13" spans="1:137" s="34" customFormat="1" ht="15.75" x14ac:dyDescent="0.25">
      <c r="A13" s="124">
        <v>150481</v>
      </c>
      <c r="B13" s="94" t="s">
        <v>153</v>
      </c>
      <c r="C13" s="167">
        <v>42111</v>
      </c>
      <c r="D13" s="94" t="s">
        <v>230</v>
      </c>
      <c r="E13" s="93" t="s">
        <v>231</v>
      </c>
      <c r="F13" s="168">
        <v>7090</v>
      </c>
      <c r="G13" s="94" t="s">
        <v>232</v>
      </c>
      <c r="H13" s="94" t="s">
        <v>233</v>
      </c>
      <c r="I13" s="97" t="s">
        <v>4</v>
      </c>
      <c r="J13" s="97" t="s">
        <v>4</v>
      </c>
      <c r="K13" s="93" t="s">
        <v>231</v>
      </c>
      <c r="L13" s="94">
        <v>7090</v>
      </c>
      <c r="M13" s="94" t="s">
        <v>232</v>
      </c>
      <c r="N13" s="169">
        <v>42114</v>
      </c>
      <c r="O13" s="102"/>
      <c r="P13" s="170"/>
      <c r="Q13" s="94" t="s">
        <v>157</v>
      </c>
      <c r="R13" s="93" t="s">
        <v>157</v>
      </c>
      <c r="S13" s="93" t="s">
        <v>234</v>
      </c>
      <c r="T13" s="94">
        <v>7090</v>
      </c>
      <c r="U13" s="94" t="s">
        <v>232</v>
      </c>
      <c r="V13" s="99" t="s">
        <v>10</v>
      </c>
      <c r="W13" s="103" t="s">
        <v>11</v>
      </c>
      <c r="X13" s="103"/>
      <c r="Y13" s="104" t="s">
        <v>12</v>
      </c>
      <c r="Z13" s="104" t="s">
        <v>13</v>
      </c>
      <c r="AA13" s="118" t="s">
        <v>14</v>
      </c>
      <c r="AB13" s="115">
        <v>1</v>
      </c>
      <c r="AC13" s="106">
        <v>190.08264462809919</v>
      </c>
      <c r="AD13" s="13">
        <v>0</v>
      </c>
      <c r="AE13" s="13">
        <v>21</v>
      </c>
      <c r="AF13" s="97" t="s">
        <v>12</v>
      </c>
      <c r="AG13" s="105">
        <v>0</v>
      </c>
      <c r="AH13" s="106">
        <v>0</v>
      </c>
      <c r="AI13" s="106">
        <v>0</v>
      </c>
      <c r="AJ13" s="13">
        <v>0</v>
      </c>
      <c r="AK13" s="97" t="s">
        <v>12</v>
      </c>
      <c r="AL13" s="105">
        <v>0</v>
      </c>
      <c r="AM13" s="106">
        <v>0</v>
      </c>
      <c r="AN13" s="106">
        <v>0</v>
      </c>
      <c r="AO13" s="13">
        <v>0</v>
      </c>
      <c r="AP13" s="97" t="s">
        <v>12</v>
      </c>
      <c r="AQ13" s="105">
        <v>0</v>
      </c>
      <c r="AR13" s="106">
        <v>0</v>
      </c>
      <c r="AS13" s="106">
        <v>0</v>
      </c>
      <c r="AT13" s="13">
        <v>0</v>
      </c>
      <c r="AU13" s="97" t="s">
        <v>12</v>
      </c>
      <c r="AV13" s="97" t="s">
        <v>12</v>
      </c>
      <c r="AW13" s="107" t="s">
        <v>12</v>
      </c>
      <c r="AX13" s="97"/>
      <c r="AY13" s="97"/>
      <c r="AZ13" s="97"/>
      <c r="BA13" s="97"/>
      <c r="BB13" s="19" t="s">
        <v>174</v>
      </c>
      <c r="BC13" s="108">
        <v>42131</v>
      </c>
      <c r="BD13" s="109">
        <v>42131</v>
      </c>
      <c r="BE13" s="22">
        <v>190.08</v>
      </c>
      <c r="BF13" s="23">
        <v>230</v>
      </c>
      <c r="BG13" s="24"/>
      <c r="BH13" s="25">
        <v>1</v>
      </c>
      <c r="BI13" s="91"/>
      <c r="BJ13" s="171"/>
      <c r="BK13" s="107"/>
      <c r="BL13" s="97"/>
      <c r="BM13" s="97"/>
      <c r="BN13" s="97"/>
      <c r="BO13" s="97"/>
      <c r="BP13" s="97"/>
      <c r="BQ13" s="97"/>
      <c r="BR13" s="97"/>
      <c r="BS13" s="110">
        <f t="shared" si="0"/>
        <v>190.08264462809919</v>
      </c>
      <c r="BT13" s="111">
        <f t="shared" si="1"/>
        <v>0</v>
      </c>
      <c r="BU13" s="111">
        <f t="shared" si="2"/>
        <v>0</v>
      </c>
      <c r="BV13" s="111">
        <f t="shared" si="3"/>
        <v>0</v>
      </c>
      <c r="BW13" s="20">
        <v>42114</v>
      </c>
      <c r="BX13" s="29"/>
      <c r="BY13" s="29"/>
      <c r="BZ13" s="29"/>
      <c r="CA13" s="29"/>
      <c r="CB13" s="29"/>
      <c r="CC13" s="29"/>
      <c r="CD13" s="29"/>
      <c r="CE13" s="29"/>
      <c r="CF13" s="29"/>
      <c r="CG13" s="29"/>
      <c r="CH13" s="29"/>
      <c r="CI13" s="29"/>
      <c r="CJ13" s="29"/>
      <c r="CK13" s="29"/>
      <c r="CL13" s="29"/>
      <c r="CM13" s="29"/>
      <c r="CN13" s="29"/>
      <c r="CO13" s="29"/>
      <c r="CP13" s="29"/>
      <c r="CQ13" s="29"/>
      <c r="CR13" s="29"/>
      <c r="CS13" s="29"/>
      <c r="CT13" s="30"/>
      <c r="CU13" s="29"/>
      <c r="CV13" s="29"/>
      <c r="CW13" s="29"/>
      <c r="CX13" s="29"/>
      <c r="CY13" s="29"/>
      <c r="CZ13" s="29"/>
      <c r="DA13" s="29"/>
      <c r="DB13" s="29"/>
      <c r="DC13" s="29"/>
      <c r="DD13" s="29"/>
      <c r="DE13" s="29"/>
      <c r="DF13" s="29"/>
      <c r="DG13" s="29"/>
      <c r="DH13" s="29"/>
      <c r="DI13" s="31"/>
      <c r="DJ13" s="29"/>
      <c r="DK13" s="29"/>
      <c r="DL13" s="29"/>
      <c r="DM13" s="31"/>
      <c r="DN13" s="29"/>
      <c r="DO13" s="29"/>
      <c r="DP13" s="29"/>
      <c r="DQ13" s="29"/>
      <c r="DR13" s="29"/>
      <c r="DS13" s="29"/>
      <c r="DT13" s="31"/>
      <c r="DU13" s="32"/>
      <c r="DV13" s="29"/>
      <c r="DW13" s="29"/>
      <c r="DX13" s="29"/>
      <c r="DY13" s="32"/>
      <c r="DZ13" s="32"/>
      <c r="EA13" s="33">
        <f t="shared" si="4"/>
        <v>190.08264462809919</v>
      </c>
      <c r="EB13" s="33">
        <f t="shared" si="5"/>
        <v>0</v>
      </c>
      <c r="EC13" s="33">
        <f t="shared" si="6"/>
        <v>0</v>
      </c>
      <c r="ED13" s="33">
        <f t="shared" si="7"/>
        <v>0</v>
      </c>
      <c r="EE13" s="33">
        <f t="shared" si="8"/>
        <v>190.08264462809919</v>
      </c>
      <c r="EF13" s="33">
        <f t="shared" si="9"/>
        <v>39.917355371900825</v>
      </c>
      <c r="EG13" s="33">
        <f t="shared" si="10"/>
        <v>230</v>
      </c>
    </row>
    <row r="14" spans="1:137" s="34" customFormat="1" ht="15.75" x14ac:dyDescent="0.25">
      <c r="A14" s="99">
        <v>150493</v>
      </c>
      <c r="B14" s="94" t="s">
        <v>153</v>
      </c>
      <c r="C14" s="98">
        <v>42115</v>
      </c>
      <c r="D14" s="94" t="s">
        <v>242</v>
      </c>
      <c r="E14" s="93" t="s">
        <v>243</v>
      </c>
      <c r="F14" s="94">
        <v>7331</v>
      </c>
      <c r="G14" s="94" t="s">
        <v>244</v>
      </c>
      <c r="H14" s="94" t="s">
        <v>245</v>
      </c>
      <c r="I14" s="97" t="s">
        <v>4</v>
      </c>
      <c r="J14" s="94" t="s">
        <v>246</v>
      </c>
      <c r="K14" s="93" t="s">
        <v>247</v>
      </c>
      <c r="L14" s="94">
        <v>7601</v>
      </c>
      <c r="M14" s="94" t="s">
        <v>248</v>
      </c>
      <c r="N14" s="98">
        <v>42116</v>
      </c>
      <c r="O14" s="102"/>
      <c r="P14" s="102"/>
      <c r="Q14" s="94" t="s">
        <v>163</v>
      </c>
      <c r="R14" s="93" t="s">
        <v>163</v>
      </c>
      <c r="S14" s="93" t="s">
        <v>164</v>
      </c>
      <c r="T14" s="94">
        <v>7322</v>
      </c>
      <c r="U14" s="94" t="s">
        <v>165</v>
      </c>
      <c r="V14" s="99" t="s">
        <v>10</v>
      </c>
      <c r="W14" s="103" t="s">
        <v>11</v>
      </c>
      <c r="X14" s="103"/>
      <c r="Y14" s="104" t="s">
        <v>12</v>
      </c>
      <c r="Z14" s="104" t="s">
        <v>13</v>
      </c>
      <c r="AA14" s="118" t="s">
        <v>14</v>
      </c>
      <c r="AB14" s="115">
        <v>3</v>
      </c>
      <c r="AC14" s="88">
        <v>140.48760330578514</v>
      </c>
      <c r="AD14" s="88">
        <v>0</v>
      </c>
      <c r="AE14" s="88">
        <v>21</v>
      </c>
      <c r="AF14" s="97" t="s">
        <v>12</v>
      </c>
      <c r="AG14" s="105">
        <v>0</v>
      </c>
      <c r="AH14" s="120">
        <v>0</v>
      </c>
      <c r="AI14" s="120">
        <v>0</v>
      </c>
      <c r="AJ14" s="88">
        <v>0</v>
      </c>
      <c r="AK14" s="97" t="s">
        <v>12</v>
      </c>
      <c r="AL14" s="119">
        <v>0</v>
      </c>
      <c r="AM14" s="120">
        <v>0</v>
      </c>
      <c r="AN14" s="120">
        <v>0</v>
      </c>
      <c r="AO14" s="88">
        <v>0</v>
      </c>
      <c r="AP14" s="97" t="s">
        <v>12</v>
      </c>
      <c r="AQ14" s="119">
        <v>0</v>
      </c>
      <c r="AR14" s="120">
        <v>0</v>
      </c>
      <c r="AS14" s="120">
        <v>0</v>
      </c>
      <c r="AT14" s="88">
        <v>0</v>
      </c>
      <c r="AU14" s="97" t="s">
        <v>12</v>
      </c>
      <c r="AV14" s="97" t="s">
        <v>12</v>
      </c>
      <c r="AW14" s="107" t="s">
        <v>12</v>
      </c>
      <c r="AX14" s="97"/>
      <c r="AY14" s="97"/>
      <c r="AZ14" s="97"/>
      <c r="BA14" s="97"/>
      <c r="BB14" s="175" t="s">
        <v>174</v>
      </c>
      <c r="BC14" s="108">
        <v>42117</v>
      </c>
      <c r="BD14" s="176">
        <v>42117</v>
      </c>
      <c r="BE14" s="128">
        <v>421.49</v>
      </c>
      <c r="BF14" s="128">
        <v>510</v>
      </c>
      <c r="BG14" s="117"/>
      <c r="BH14" s="130">
        <v>3</v>
      </c>
      <c r="BI14" s="177"/>
      <c r="BJ14" s="177"/>
      <c r="BK14" s="107"/>
      <c r="BL14" s="97"/>
      <c r="BM14" s="97"/>
      <c r="BN14" s="97"/>
      <c r="BO14" s="97"/>
      <c r="BP14" s="97"/>
      <c r="BQ14" s="97"/>
      <c r="BR14" s="97"/>
      <c r="BS14" s="110">
        <f t="shared" si="0"/>
        <v>421.46280991735546</v>
      </c>
      <c r="BT14" s="111">
        <f t="shared" si="1"/>
        <v>0</v>
      </c>
      <c r="BU14" s="111">
        <f t="shared" si="2"/>
        <v>0</v>
      </c>
      <c r="BV14" s="111">
        <f t="shared" si="3"/>
        <v>0</v>
      </c>
      <c r="BW14" s="20">
        <v>42115</v>
      </c>
      <c r="BX14" s="29"/>
      <c r="BY14" s="29"/>
      <c r="BZ14" s="29"/>
      <c r="CA14" s="29"/>
      <c r="CB14" s="29"/>
      <c r="CC14" s="29"/>
      <c r="CD14" s="29"/>
      <c r="CE14" s="29"/>
      <c r="CF14" s="29"/>
      <c r="CG14" s="29"/>
      <c r="CH14" s="29"/>
      <c r="CI14" s="29"/>
      <c r="CJ14" s="29"/>
      <c r="CK14" s="29"/>
      <c r="CL14" s="29"/>
      <c r="CM14" s="29"/>
      <c r="CN14" s="29"/>
      <c r="CO14" s="29"/>
      <c r="CP14" s="29"/>
      <c r="CQ14" s="29"/>
      <c r="CR14" s="29"/>
      <c r="CS14" s="29"/>
      <c r="CT14" s="30"/>
      <c r="CU14" s="29"/>
      <c r="CV14" s="29"/>
      <c r="CW14" s="29"/>
      <c r="CX14" s="29"/>
      <c r="CY14" s="29"/>
      <c r="CZ14" s="29"/>
      <c r="DA14" s="29"/>
      <c r="DB14" s="29"/>
      <c r="DC14" s="29"/>
      <c r="DD14" s="29"/>
      <c r="DE14" s="29"/>
      <c r="DF14" s="29"/>
      <c r="DG14" s="29"/>
      <c r="DH14" s="29"/>
      <c r="DI14" s="31"/>
      <c r="DJ14" s="29"/>
      <c r="DK14" s="29"/>
      <c r="DL14" s="29"/>
      <c r="DM14" s="31"/>
      <c r="DN14" s="29"/>
      <c r="DO14" s="29"/>
      <c r="DP14" s="29"/>
      <c r="DQ14" s="29"/>
      <c r="DR14" s="29"/>
      <c r="DS14" s="29"/>
      <c r="DT14" s="31"/>
      <c r="DU14" s="32"/>
      <c r="DV14" s="29"/>
      <c r="DW14" s="29"/>
      <c r="DX14" s="29"/>
      <c r="DY14" s="32"/>
      <c r="DZ14" s="32"/>
      <c r="EA14" s="33">
        <f t="shared" si="4"/>
        <v>421.46280991735546</v>
      </c>
      <c r="EB14" s="33">
        <f t="shared" si="5"/>
        <v>0</v>
      </c>
      <c r="EC14" s="33">
        <f t="shared" si="6"/>
        <v>0</v>
      </c>
      <c r="ED14" s="33">
        <f t="shared" si="7"/>
        <v>0</v>
      </c>
      <c r="EE14" s="33">
        <f t="shared" si="8"/>
        <v>421.46280991735546</v>
      </c>
      <c r="EF14" s="33">
        <f t="shared" si="9"/>
        <v>88.507190082644641</v>
      </c>
      <c r="EG14" s="33">
        <f t="shared" si="10"/>
        <v>509.97000000000008</v>
      </c>
    </row>
    <row r="15" spans="1:137" s="34" customFormat="1" ht="15.75" x14ac:dyDescent="0.25">
      <c r="A15" s="101">
        <v>150510</v>
      </c>
      <c r="B15" s="94" t="s">
        <v>0</v>
      </c>
      <c r="C15" s="98">
        <v>42117</v>
      </c>
      <c r="D15" s="94" t="s">
        <v>263</v>
      </c>
      <c r="E15" s="93" t="s">
        <v>264</v>
      </c>
      <c r="F15" s="94">
        <v>7300</v>
      </c>
      <c r="G15" s="94" t="s">
        <v>9</v>
      </c>
      <c r="H15" s="133" t="s">
        <v>265</v>
      </c>
      <c r="I15" s="117" t="s">
        <v>4</v>
      </c>
      <c r="J15" s="97" t="s">
        <v>4</v>
      </c>
      <c r="K15" s="93" t="s">
        <v>264</v>
      </c>
      <c r="L15" s="94">
        <v>7300</v>
      </c>
      <c r="M15" s="94" t="s">
        <v>9</v>
      </c>
      <c r="N15" s="132">
        <v>42118</v>
      </c>
      <c r="O15" s="134"/>
      <c r="P15" s="134"/>
      <c r="Q15" s="133" t="s">
        <v>266</v>
      </c>
      <c r="R15" s="160" t="s">
        <v>266</v>
      </c>
      <c r="S15" s="160" t="s">
        <v>267</v>
      </c>
      <c r="T15" s="133">
        <v>7370</v>
      </c>
      <c r="U15" s="133" t="s">
        <v>268</v>
      </c>
      <c r="V15" s="99" t="s">
        <v>10</v>
      </c>
      <c r="W15" s="103" t="s">
        <v>11</v>
      </c>
      <c r="X15" s="103"/>
      <c r="Y15" s="135" t="s">
        <v>12</v>
      </c>
      <c r="Z15" s="135" t="s">
        <v>13</v>
      </c>
      <c r="AA15" s="135" t="s">
        <v>14</v>
      </c>
      <c r="AB15" s="174">
        <v>1</v>
      </c>
      <c r="AC15" s="120">
        <v>190.08264462809919</v>
      </c>
      <c r="AD15" s="88">
        <v>0</v>
      </c>
      <c r="AE15" s="88">
        <v>21</v>
      </c>
      <c r="AF15" s="117" t="s">
        <v>12</v>
      </c>
      <c r="AG15" s="174">
        <v>1</v>
      </c>
      <c r="AH15" s="120">
        <v>107.43801652892563</v>
      </c>
      <c r="AI15" s="88">
        <v>0</v>
      </c>
      <c r="AJ15" s="88">
        <v>21</v>
      </c>
      <c r="AK15" s="97" t="s">
        <v>12</v>
      </c>
      <c r="AL15" s="119">
        <v>0</v>
      </c>
      <c r="AM15" s="120">
        <v>0</v>
      </c>
      <c r="AN15" s="120">
        <v>0</v>
      </c>
      <c r="AO15" s="88">
        <v>0</v>
      </c>
      <c r="AP15" s="117" t="s">
        <v>12</v>
      </c>
      <c r="AQ15" s="119">
        <v>0</v>
      </c>
      <c r="AR15" s="120">
        <v>0</v>
      </c>
      <c r="AS15" s="120">
        <v>0</v>
      </c>
      <c r="AT15" s="88">
        <v>0</v>
      </c>
      <c r="AU15" s="97" t="s">
        <v>12</v>
      </c>
      <c r="AV15" s="117" t="s">
        <v>12</v>
      </c>
      <c r="AW15" s="183" t="s">
        <v>12</v>
      </c>
      <c r="AX15" s="97"/>
      <c r="AY15" s="97"/>
      <c r="AZ15" s="97"/>
      <c r="BA15" s="97"/>
      <c r="BB15" s="19" t="s">
        <v>207</v>
      </c>
      <c r="BC15" s="108">
        <v>42142</v>
      </c>
      <c r="BD15" s="109">
        <v>42142</v>
      </c>
      <c r="BE15" s="22">
        <v>297.52</v>
      </c>
      <c r="BF15" s="23">
        <v>360</v>
      </c>
      <c r="BG15" s="24"/>
      <c r="BH15" s="25">
        <v>1</v>
      </c>
      <c r="BI15" s="26">
        <v>1</v>
      </c>
      <c r="BJ15" s="25" t="s">
        <v>16</v>
      </c>
      <c r="BK15" s="184"/>
      <c r="BL15" s="97"/>
      <c r="BM15" s="97"/>
      <c r="BN15" s="97"/>
      <c r="BO15" s="97"/>
      <c r="BP15" s="97"/>
      <c r="BQ15" s="97"/>
      <c r="BR15" s="97"/>
      <c r="BS15" s="110">
        <f t="shared" si="0"/>
        <v>190.08264462809919</v>
      </c>
      <c r="BT15" s="111">
        <f t="shared" si="1"/>
        <v>107.43801652892563</v>
      </c>
      <c r="BU15" s="111">
        <f t="shared" si="2"/>
        <v>0</v>
      </c>
      <c r="BV15" s="111">
        <f t="shared" si="3"/>
        <v>0</v>
      </c>
      <c r="BW15" s="20">
        <v>42118</v>
      </c>
      <c r="BX15" s="29"/>
      <c r="BY15" s="29"/>
      <c r="BZ15" s="29"/>
      <c r="CA15" s="29"/>
      <c r="CB15" s="29"/>
      <c r="CC15" s="29"/>
      <c r="CD15" s="29"/>
      <c r="CE15" s="29"/>
      <c r="CF15" s="29"/>
      <c r="CG15" s="29"/>
      <c r="CH15" s="29"/>
      <c r="CI15" s="29"/>
      <c r="CJ15" s="29"/>
      <c r="CK15" s="29"/>
      <c r="CL15" s="29"/>
      <c r="CM15" s="29"/>
      <c r="CN15" s="29"/>
      <c r="CO15" s="29"/>
      <c r="CP15" s="29"/>
      <c r="CQ15" s="29"/>
      <c r="CR15" s="29"/>
      <c r="CS15" s="29"/>
      <c r="CT15" s="30"/>
      <c r="CU15" s="29"/>
      <c r="CV15" s="29"/>
      <c r="CW15" s="29"/>
      <c r="CX15" s="29"/>
      <c r="CY15" s="29"/>
      <c r="CZ15" s="29"/>
      <c r="DA15" s="29"/>
      <c r="DB15" s="29"/>
      <c r="DC15" s="29"/>
      <c r="DD15" s="29"/>
      <c r="DE15" s="29"/>
      <c r="DF15" s="29"/>
      <c r="DG15" s="29"/>
      <c r="DH15" s="29"/>
      <c r="DI15" s="31"/>
      <c r="DJ15" s="29"/>
      <c r="DK15" s="29"/>
      <c r="DL15" s="29"/>
      <c r="DM15" s="31"/>
      <c r="DN15" s="29"/>
      <c r="DO15" s="29"/>
      <c r="DP15" s="29"/>
      <c r="DQ15" s="29"/>
      <c r="DR15" s="29"/>
      <c r="DS15" s="29"/>
      <c r="DT15" s="31"/>
      <c r="DU15" s="32"/>
      <c r="DV15" s="29"/>
      <c r="DW15" s="29"/>
      <c r="DX15" s="29"/>
      <c r="DY15" s="32"/>
      <c r="DZ15" s="32"/>
      <c r="EA15" s="33">
        <f t="shared" si="4"/>
        <v>190.08264462809919</v>
      </c>
      <c r="EB15" s="33">
        <f t="shared" si="5"/>
        <v>107.43801652892563</v>
      </c>
      <c r="EC15" s="33">
        <f t="shared" si="6"/>
        <v>0</v>
      </c>
      <c r="ED15" s="33">
        <f t="shared" si="7"/>
        <v>0</v>
      </c>
      <c r="EE15" s="33">
        <f t="shared" si="8"/>
        <v>297.52066115702485</v>
      </c>
      <c r="EF15" s="33">
        <f t="shared" si="9"/>
        <v>62.479338842975217</v>
      </c>
      <c r="EG15" s="33">
        <f t="shared" si="10"/>
        <v>360.00000000000006</v>
      </c>
    </row>
    <row r="16" spans="1:137" s="34" customFormat="1" ht="15.75" x14ac:dyDescent="0.25">
      <c r="A16" s="101">
        <v>150524</v>
      </c>
      <c r="B16" s="94" t="s">
        <v>0</v>
      </c>
      <c r="C16" s="132">
        <v>42121</v>
      </c>
      <c r="D16" s="94" t="s">
        <v>187</v>
      </c>
      <c r="E16" s="93" t="s">
        <v>188</v>
      </c>
      <c r="F16" s="94">
        <v>7390</v>
      </c>
      <c r="G16" s="94" t="s">
        <v>189</v>
      </c>
      <c r="H16" s="133" t="s">
        <v>190</v>
      </c>
      <c r="I16" s="97" t="s">
        <v>4</v>
      </c>
      <c r="J16" s="94" t="s">
        <v>191</v>
      </c>
      <c r="K16" s="93" t="s">
        <v>188</v>
      </c>
      <c r="L16" s="94">
        <v>7390</v>
      </c>
      <c r="M16" s="94" t="s">
        <v>189</v>
      </c>
      <c r="N16" s="132">
        <v>42122</v>
      </c>
      <c r="O16" s="102"/>
      <c r="P16" s="102"/>
      <c r="Q16" s="94" t="s">
        <v>7</v>
      </c>
      <c r="R16" s="93" t="s">
        <v>7</v>
      </c>
      <c r="S16" s="93" t="s">
        <v>192</v>
      </c>
      <c r="T16" s="94">
        <v>7300</v>
      </c>
      <c r="U16" s="94" t="s">
        <v>9</v>
      </c>
      <c r="V16" s="99" t="s">
        <v>10</v>
      </c>
      <c r="W16" s="103" t="s">
        <v>11</v>
      </c>
      <c r="X16" s="103"/>
      <c r="Y16" s="104"/>
      <c r="Z16" s="104"/>
      <c r="AA16" s="104" t="s">
        <v>14</v>
      </c>
      <c r="AB16" s="133">
        <v>1</v>
      </c>
      <c r="AC16" s="134">
        <v>190.08</v>
      </c>
      <c r="AD16" s="88">
        <v>0</v>
      </c>
      <c r="AE16" s="88">
        <v>21</v>
      </c>
      <c r="AF16" s="97"/>
      <c r="AG16" s="104">
        <v>0</v>
      </c>
      <c r="AH16" s="106">
        <v>0</v>
      </c>
      <c r="AI16" s="106">
        <v>0</v>
      </c>
      <c r="AJ16" s="13">
        <v>0</v>
      </c>
      <c r="AK16" s="97"/>
      <c r="AL16" s="135">
        <v>0</v>
      </c>
      <c r="AM16" s="120">
        <v>0</v>
      </c>
      <c r="AN16" s="120">
        <v>0</v>
      </c>
      <c r="AO16" s="88">
        <v>0</v>
      </c>
      <c r="AP16" s="117"/>
      <c r="AQ16" s="135">
        <v>0</v>
      </c>
      <c r="AR16" s="120">
        <v>0</v>
      </c>
      <c r="AS16" s="120">
        <v>0</v>
      </c>
      <c r="AT16" s="88">
        <v>0</v>
      </c>
      <c r="AU16" s="97"/>
      <c r="AV16" s="97"/>
      <c r="AW16" s="107"/>
      <c r="AX16" s="97"/>
      <c r="AY16" s="97"/>
      <c r="AZ16" s="97"/>
      <c r="BA16" s="97"/>
      <c r="BB16" s="19" t="s">
        <v>174</v>
      </c>
      <c r="BC16" s="108">
        <v>42128</v>
      </c>
      <c r="BD16" s="109">
        <v>42128</v>
      </c>
      <c r="BE16" s="22">
        <v>190.08</v>
      </c>
      <c r="BF16" s="23">
        <v>230</v>
      </c>
      <c r="BG16" s="24"/>
      <c r="BH16" s="25">
        <v>1</v>
      </c>
      <c r="BI16" s="91"/>
      <c r="BJ16" s="91"/>
      <c r="BK16" s="136"/>
      <c r="BL16" s="97"/>
      <c r="BM16" s="97"/>
      <c r="BN16" s="97"/>
      <c r="BO16" s="97"/>
      <c r="BP16" s="97"/>
      <c r="BQ16" s="97"/>
      <c r="BR16" s="97"/>
      <c r="BS16" s="110">
        <f t="shared" si="0"/>
        <v>190.08</v>
      </c>
      <c r="BT16" s="111">
        <f t="shared" si="1"/>
        <v>0</v>
      </c>
      <c r="BU16" s="111">
        <f t="shared" si="2"/>
        <v>0</v>
      </c>
      <c r="BV16" s="111">
        <f t="shared" si="3"/>
        <v>0</v>
      </c>
      <c r="BW16" s="20">
        <v>42121</v>
      </c>
      <c r="BX16" s="29"/>
      <c r="BY16" s="29"/>
      <c r="BZ16" s="29"/>
      <c r="CA16" s="29"/>
      <c r="CB16" s="29"/>
      <c r="CC16" s="29"/>
      <c r="CD16" s="29"/>
      <c r="CE16" s="29"/>
      <c r="CF16" s="29"/>
      <c r="CG16" s="29"/>
      <c r="CH16" s="29"/>
      <c r="CI16" s="29"/>
      <c r="CJ16" s="29"/>
      <c r="CK16" s="29"/>
      <c r="CL16" s="29"/>
      <c r="CM16" s="29"/>
      <c r="CN16" s="29"/>
      <c r="CO16" s="29"/>
      <c r="CP16" s="29"/>
      <c r="CQ16" s="29"/>
      <c r="CR16" s="29"/>
      <c r="CS16" s="29"/>
      <c r="CT16" s="30"/>
      <c r="CU16" s="29"/>
      <c r="CV16" s="29"/>
      <c r="CW16" s="29"/>
      <c r="CX16" s="29"/>
      <c r="CY16" s="29"/>
      <c r="CZ16" s="29"/>
      <c r="DA16" s="29"/>
      <c r="DB16" s="29"/>
      <c r="DC16" s="29"/>
      <c r="DD16" s="29"/>
      <c r="DE16" s="29"/>
      <c r="DF16" s="29"/>
      <c r="DG16" s="29"/>
      <c r="DH16" s="29"/>
      <c r="DI16" s="31"/>
      <c r="DJ16" s="29"/>
      <c r="DK16" s="29"/>
      <c r="DL16" s="29"/>
      <c r="DM16" s="31"/>
      <c r="DN16" s="29"/>
      <c r="DO16" s="29"/>
      <c r="DP16" s="29"/>
      <c r="DQ16" s="29"/>
      <c r="DR16" s="29"/>
      <c r="DS16" s="29"/>
      <c r="DT16" s="31"/>
      <c r="DU16" s="32"/>
      <c r="DV16" s="29"/>
      <c r="DW16" s="29"/>
      <c r="DX16" s="29"/>
      <c r="DY16" s="32"/>
      <c r="DZ16" s="32"/>
      <c r="EA16" s="33">
        <f t="shared" si="4"/>
        <v>190.08</v>
      </c>
      <c r="EB16" s="33">
        <f t="shared" si="5"/>
        <v>0</v>
      </c>
      <c r="EC16" s="33">
        <f t="shared" si="6"/>
        <v>0</v>
      </c>
      <c r="ED16" s="33">
        <f t="shared" si="7"/>
        <v>0</v>
      </c>
      <c r="EE16" s="33">
        <f t="shared" si="8"/>
        <v>190.08</v>
      </c>
      <c r="EF16" s="33">
        <f t="shared" si="9"/>
        <v>39.916800000000002</v>
      </c>
      <c r="EG16" s="33">
        <f t="shared" si="10"/>
        <v>229.99680000000001</v>
      </c>
    </row>
    <row r="17" spans="1:137" s="34" customFormat="1" ht="31.5" customHeight="1" x14ac:dyDescent="0.25">
      <c r="A17" s="101">
        <v>150526</v>
      </c>
      <c r="B17" s="94" t="s">
        <v>153</v>
      </c>
      <c r="C17" s="98">
        <v>42121</v>
      </c>
      <c r="D17" s="94" t="s">
        <v>202</v>
      </c>
      <c r="E17" s="93" t="s">
        <v>203</v>
      </c>
      <c r="F17" s="94">
        <v>7160</v>
      </c>
      <c r="G17" s="94" t="s">
        <v>204</v>
      </c>
      <c r="H17" s="94" t="s">
        <v>205</v>
      </c>
      <c r="I17" s="97" t="s">
        <v>4</v>
      </c>
      <c r="J17" s="97" t="s">
        <v>4</v>
      </c>
      <c r="K17" s="93" t="s">
        <v>203</v>
      </c>
      <c r="L17" s="94">
        <v>7160</v>
      </c>
      <c r="M17" s="94" t="s">
        <v>204</v>
      </c>
      <c r="N17" s="98">
        <v>42123</v>
      </c>
      <c r="O17" s="102"/>
      <c r="P17" s="102"/>
      <c r="Q17" s="94" t="s">
        <v>199</v>
      </c>
      <c r="R17" s="93" t="s">
        <v>199</v>
      </c>
      <c r="S17" s="93" t="s">
        <v>206</v>
      </c>
      <c r="T17" s="94">
        <v>7180</v>
      </c>
      <c r="U17" s="94" t="s">
        <v>201</v>
      </c>
      <c r="V17" s="99" t="s">
        <v>10</v>
      </c>
      <c r="W17" s="103" t="s">
        <v>11</v>
      </c>
      <c r="X17" s="103"/>
      <c r="Y17" s="104"/>
      <c r="Z17" s="104"/>
      <c r="AA17" s="104" t="s">
        <v>14</v>
      </c>
      <c r="AB17" s="94">
        <v>1</v>
      </c>
      <c r="AC17" s="102">
        <v>190.08</v>
      </c>
      <c r="AD17" s="13">
        <v>0</v>
      </c>
      <c r="AE17" s="13">
        <v>21</v>
      </c>
      <c r="AF17" s="97"/>
      <c r="AG17" s="94">
        <v>1</v>
      </c>
      <c r="AH17" s="102">
        <v>107.44</v>
      </c>
      <c r="AI17" s="13">
        <v>0</v>
      </c>
      <c r="AJ17" s="13">
        <v>21</v>
      </c>
      <c r="AK17" s="97"/>
      <c r="AL17" s="104">
        <v>0</v>
      </c>
      <c r="AM17" s="106">
        <v>0</v>
      </c>
      <c r="AN17" s="106">
        <v>0</v>
      </c>
      <c r="AO17" s="13">
        <v>0</v>
      </c>
      <c r="AP17" s="97"/>
      <c r="AQ17" s="104">
        <v>0</v>
      </c>
      <c r="AR17" s="106">
        <v>0</v>
      </c>
      <c r="AS17" s="106">
        <v>0</v>
      </c>
      <c r="AT17" s="13">
        <v>0</v>
      </c>
      <c r="AU17" s="97"/>
      <c r="AV17" s="97"/>
      <c r="AW17" s="107"/>
      <c r="AX17" s="97"/>
      <c r="AY17" s="97"/>
      <c r="AZ17" s="97"/>
      <c r="BA17" s="97"/>
      <c r="BB17" s="19" t="s">
        <v>207</v>
      </c>
      <c r="BC17" s="108">
        <v>42132</v>
      </c>
      <c r="BD17" s="109">
        <v>42132</v>
      </c>
      <c r="BE17" s="22">
        <v>297.52</v>
      </c>
      <c r="BF17" s="23">
        <v>360</v>
      </c>
      <c r="BG17" s="24"/>
      <c r="BH17" s="25">
        <v>1</v>
      </c>
      <c r="BI17" s="26">
        <v>1</v>
      </c>
      <c r="BJ17" s="25" t="s">
        <v>16</v>
      </c>
      <c r="BK17" s="136"/>
      <c r="BL17" s="97"/>
      <c r="BM17" s="97"/>
      <c r="BN17" s="97"/>
      <c r="BO17" s="97"/>
      <c r="BP17" s="97"/>
      <c r="BQ17" s="97"/>
      <c r="BR17" s="97"/>
      <c r="BS17" s="110">
        <f t="shared" si="0"/>
        <v>190.08</v>
      </c>
      <c r="BT17" s="111">
        <f t="shared" si="1"/>
        <v>107.44</v>
      </c>
      <c r="BU17" s="111">
        <f t="shared" si="2"/>
        <v>0</v>
      </c>
      <c r="BV17" s="111">
        <f t="shared" si="3"/>
        <v>0</v>
      </c>
      <c r="BW17" s="20">
        <v>42122</v>
      </c>
      <c r="BX17" s="29"/>
      <c r="BY17" s="29"/>
      <c r="BZ17" s="29"/>
      <c r="CA17" s="29"/>
      <c r="CB17" s="29"/>
      <c r="CC17" s="29"/>
      <c r="CD17" s="29"/>
      <c r="CE17" s="29"/>
      <c r="CF17" s="29"/>
      <c r="CG17" s="29"/>
      <c r="CH17" s="29"/>
      <c r="CI17" s="29"/>
      <c r="CJ17" s="29"/>
      <c r="CK17" s="29"/>
      <c r="CL17" s="29"/>
      <c r="CM17" s="29"/>
      <c r="CN17" s="29"/>
      <c r="CO17" s="29"/>
      <c r="CP17" s="29"/>
      <c r="CQ17" s="29"/>
      <c r="CR17" s="29"/>
      <c r="CS17" s="29"/>
      <c r="CT17" s="30"/>
      <c r="CU17" s="29"/>
      <c r="CV17" s="29"/>
      <c r="CW17" s="29"/>
      <c r="CX17" s="29"/>
      <c r="CY17" s="29"/>
      <c r="CZ17" s="29"/>
      <c r="DA17" s="29"/>
      <c r="DB17" s="29"/>
      <c r="DC17" s="29"/>
      <c r="DD17" s="29"/>
      <c r="DE17" s="29"/>
      <c r="DF17" s="29"/>
      <c r="DG17" s="29"/>
      <c r="DH17" s="29"/>
      <c r="DI17" s="31"/>
      <c r="DJ17" s="29"/>
      <c r="DK17" s="29"/>
      <c r="DL17" s="29"/>
      <c r="DM17" s="31"/>
      <c r="DN17" s="29"/>
      <c r="DO17" s="29"/>
      <c r="DP17" s="29"/>
      <c r="DQ17" s="29"/>
      <c r="DR17" s="29"/>
      <c r="DS17" s="29"/>
      <c r="DT17" s="31"/>
      <c r="DU17" s="32"/>
      <c r="DV17" s="29"/>
      <c r="DW17" s="29"/>
      <c r="DX17" s="29"/>
      <c r="DY17" s="32"/>
      <c r="DZ17" s="32"/>
      <c r="EA17" s="33">
        <f t="shared" si="4"/>
        <v>190.08</v>
      </c>
      <c r="EB17" s="33">
        <f t="shared" si="5"/>
        <v>107.44</v>
      </c>
      <c r="EC17" s="33">
        <f t="shared" si="6"/>
        <v>0</v>
      </c>
      <c r="ED17" s="33">
        <f t="shared" si="7"/>
        <v>0</v>
      </c>
      <c r="EE17" s="33">
        <f t="shared" si="8"/>
        <v>297.52</v>
      </c>
      <c r="EF17" s="33">
        <f t="shared" si="9"/>
        <v>62.479199999999992</v>
      </c>
      <c r="EG17" s="33">
        <f t="shared" si="10"/>
        <v>359.99919999999997</v>
      </c>
    </row>
    <row r="18" spans="1:137" s="34" customFormat="1" ht="31.5" x14ac:dyDescent="0.25">
      <c r="A18" s="101">
        <v>150552</v>
      </c>
      <c r="B18" s="94" t="s">
        <v>4</v>
      </c>
      <c r="C18" s="98">
        <v>42130</v>
      </c>
      <c r="D18" s="94" t="s">
        <v>239</v>
      </c>
      <c r="E18" s="93" t="s">
        <v>240</v>
      </c>
      <c r="F18" s="94">
        <v>7090</v>
      </c>
      <c r="G18" s="94" t="s">
        <v>183</v>
      </c>
      <c r="H18" s="94" t="s">
        <v>241</v>
      </c>
      <c r="I18" s="97" t="s">
        <v>4</v>
      </c>
      <c r="J18" s="97" t="s">
        <v>4</v>
      </c>
      <c r="K18" s="93" t="s">
        <v>240</v>
      </c>
      <c r="L18" s="94">
        <v>7090</v>
      </c>
      <c r="M18" s="94" t="s">
        <v>183</v>
      </c>
      <c r="N18" s="173">
        <v>36526</v>
      </c>
      <c r="O18" s="102"/>
      <c r="P18" s="102"/>
      <c r="Q18" s="94" t="s">
        <v>157</v>
      </c>
      <c r="R18" s="93" t="s">
        <v>157</v>
      </c>
      <c r="S18" s="93" t="s">
        <v>158</v>
      </c>
      <c r="T18" s="94">
        <v>7190</v>
      </c>
      <c r="U18" s="94" t="s">
        <v>159</v>
      </c>
      <c r="V18" s="99" t="s">
        <v>10</v>
      </c>
      <c r="W18" s="99" t="s">
        <v>11</v>
      </c>
      <c r="X18" s="103"/>
      <c r="Y18" s="104"/>
      <c r="Z18" s="104"/>
      <c r="AA18" s="118" t="s">
        <v>14</v>
      </c>
      <c r="AB18" s="104"/>
      <c r="AC18" s="102"/>
      <c r="AD18" s="134"/>
      <c r="AE18" s="134"/>
      <c r="AF18" s="97"/>
      <c r="AG18" s="94">
        <v>1</v>
      </c>
      <c r="AH18" s="102">
        <v>107.44</v>
      </c>
      <c r="AI18" s="13">
        <v>0</v>
      </c>
      <c r="AJ18" s="13">
        <v>21</v>
      </c>
      <c r="AK18" s="97"/>
      <c r="AL18" s="135">
        <v>0</v>
      </c>
      <c r="AM18" s="120">
        <v>0</v>
      </c>
      <c r="AN18" s="120">
        <v>0</v>
      </c>
      <c r="AO18" s="88">
        <v>0</v>
      </c>
      <c r="AP18" s="117"/>
      <c r="AQ18" s="135">
        <v>0</v>
      </c>
      <c r="AR18" s="120">
        <v>0</v>
      </c>
      <c r="AS18" s="120">
        <v>0</v>
      </c>
      <c r="AT18" s="88">
        <v>0</v>
      </c>
      <c r="AU18" s="97"/>
      <c r="AV18" s="97"/>
      <c r="AW18" s="107"/>
      <c r="AX18" s="97"/>
      <c r="AY18" s="97"/>
      <c r="AZ18" s="97"/>
      <c r="BA18" s="97"/>
      <c r="BB18" s="19" t="s">
        <v>174</v>
      </c>
      <c r="BC18" s="108">
        <v>42130</v>
      </c>
      <c r="BD18" s="109">
        <v>42130</v>
      </c>
      <c r="BE18" s="22">
        <v>107.44</v>
      </c>
      <c r="BF18" s="23">
        <v>130</v>
      </c>
      <c r="BG18" s="24"/>
      <c r="BH18" s="91"/>
      <c r="BI18" s="26">
        <v>1</v>
      </c>
      <c r="BJ18" s="25" t="s">
        <v>16</v>
      </c>
      <c r="BK18" s="136"/>
      <c r="BL18" s="97"/>
      <c r="BM18" s="97"/>
      <c r="BN18" s="97"/>
      <c r="BO18" s="97"/>
      <c r="BP18" s="97"/>
      <c r="BQ18" s="97"/>
      <c r="BR18" s="97"/>
      <c r="BS18" s="110">
        <f t="shared" si="0"/>
        <v>0</v>
      </c>
      <c r="BT18" s="111">
        <f t="shared" si="1"/>
        <v>107.44</v>
      </c>
      <c r="BU18" s="111">
        <f t="shared" si="2"/>
        <v>0</v>
      </c>
      <c r="BV18" s="111">
        <f t="shared" si="3"/>
        <v>0</v>
      </c>
      <c r="BW18" s="20">
        <v>42130</v>
      </c>
      <c r="BX18" s="29"/>
      <c r="BY18" s="29"/>
      <c r="BZ18" s="29"/>
      <c r="CA18" s="29"/>
      <c r="CB18" s="29"/>
      <c r="CC18" s="29"/>
      <c r="CD18" s="29"/>
      <c r="CE18" s="29"/>
      <c r="CF18" s="29"/>
      <c r="CG18" s="29"/>
      <c r="CH18" s="29"/>
      <c r="CI18" s="29"/>
      <c r="CJ18" s="29"/>
      <c r="CK18" s="29"/>
      <c r="CL18" s="29"/>
      <c r="CM18" s="29"/>
      <c r="CN18" s="29"/>
      <c r="CO18" s="29"/>
      <c r="CP18" s="29"/>
      <c r="CQ18" s="29"/>
      <c r="CR18" s="29"/>
      <c r="CS18" s="29"/>
      <c r="CT18" s="30"/>
      <c r="CU18" s="29"/>
      <c r="CV18" s="29"/>
      <c r="CW18" s="29"/>
      <c r="CX18" s="29"/>
      <c r="CY18" s="29"/>
      <c r="CZ18" s="29"/>
      <c r="DA18" s="29"/>
      <c r="DB18" s="29"/>
      <c r="DC18" s="29"/>
      <c r="DD18" s="29"/>
      <c r="DE18" s="29"/>
      <c r="DF18" s="29"/>
      <c r="DG18" s="29"/>
      <c r="DH18" s="29"/>
      <c r="DI18" s="31"/>
      <c r="DJ18" s="29"/>
      <c r="DK18" s="29"/>
      <c r="DL18" s="29"/>
      <c r="DM18" s="31"/>
      <c r="DN18" s="29"/>
      <c r="DO18" s="29"/>
      <c r="DP18" s="29"/>
      <c r="DQ18" s="29"/>
      <c r="DR18" s="29"/>
      <c r="DS18" s="29"/>
      <c r="DT18" s="31"/>
      <c r="DU18" s="32"/>
      <c r="DV18" s="29"/>
      <c r="DW18" s="29"/>
      <c r="DX18" s="29"/>
      <c r="DY18" s="32"/>
      <c r="DZ18" s="32"/>
      <c r="EA18" s="33">
        <f t="shared" si="4"/>
        <v>0</v>
      </c>
      <c r="EB18" s="33">
        <f t="shared" si="5"/>
        <v>107.44</v>
      </c>
      <c r="EC18" s="33">
        <f t="shared" si="6"/>
        <v>0</v>
      </c>
      <c r="ED18" s="33">
        <f t="shared" si="7"/>
        <v>0</v>
      </c>
      <c r="EE18" s="33">
        <f t="shared" si="8"/>
        <v>107.44</v>
      </c>
      <c r="EF18" s="33">
        <f t="shared" si="9"/>
        <v>22.5624</v>
      </c>
      <c r="EG18" s="33">
        <f t="shared" si="10"/>
        <v>130.00239999999999</v>
      </c>
    </row>
    <row r="19" spans="1:137" s="34" customFormat="1" ht="31.5" x14ac:dyDescent="0.25">
      <c r="A19" s="101">
        <v>150564</v>
      </c>
      <c r="B19" s="133" t="s">
        <v>153</v>
      </c>
      <c r="C19" s="132">
        <v>42131</v>
      </c>
      <c r="D19" s="94" t="s">
        <v>193</v>
      </c>
      <c r="E19" s="93" t="s">
        <v>194</v>
      </c>
      <c r="F19" s="94">
        <v>7090</v>
      </c>
      <c r="G19" s="94" t="s">
        <v>183</v>
      </c>
      <c r="H19" s="117" t="s">
        <v>4</v>
      </c>
      <c r="I19" s="117" t="s">
        <v>4</v>
      </c>
      <c r="J19" s="97" t="s">
        <v>4</v>
      </c>
      <c r="K19" s="93" t="s">
        <v>194</v>
      </c>
      <c r="L19" s="94">
        <v>7090</v>
      </c>
      <c r="M19" s="94" t="s">
        <v>183</v>
      </c>
      <c r="N19" s="98">
        <v>42132</v>
      </c>
      <c r="O19" s="102"/>
      <c r="P19" s="102"/>
      <c r="Q19" s="94" t="s">
        <v>181</v>
      </c>
      <c r="R19" s="93" t="s">
        <v>181</v>
      </c>
      <c r="S19" s="93" t="s">
        <v>195</v>
      </c>
      <c r="T19" s="94">
        <v>7090</v>
      </c>
      <c r="U19" s="94" t="s">
        <v>183</v>
      </c>
      <c r="V19" s="99" t="s">
        <v>10</v>
      </c>
      <c r="W19" s="103" t="s">
        <v>11</v>
      </c>
      <c r="X19" s="103"/>
      <c r="Y19" s="104"/>
      <c r="Z19" s="104"/>
      <c r="AA19" s="104" t="s">
        <v>14</v>
      </c>
      <c r="AB19" s="94">
        <v>1</v>
      </c>
      <c r="AC19" s="102">
        <v>190.08</v>
      </c>
      <c r="AD19" s="13">
        <v>0</v>
      </c>
      <c r="AE19" s="13">
        <v>21</v>
      </c>
      <c r="AF19" s="97"/>
      <c r="AG19" s="104">
        <v>0</v>
      </c>
      <c r="AH19" s="106">
        <v>0</v>
      </c>
      <c r="AI19" s="106">
        <v>0</v>
      </c>
      <c r="AJ19" s="13">
        <v>0</v>
      </c>
      <c r="AK19" s="97"/>
      <c r="AL19" s="104">
        <v>0</v>
      </c>
      <c r="AM19" s="106">
        <v>0</v>
      </c>
      <c r="AN19" s="106">
        <v>0</v>
      </c>
      <c r="AO19" s="13">
        <v>0</v>
      </c>
      <c r="AP19" s="97"/>
      <c r="AQ19" s="135">
        <v>0</v>
      </c>
      <c r="AR19" s="120">
        <v>0</v>
      </c>
      <c r="AS19" s="120">
        <v>0</v>
      </c>
      <c r="AT19" s="88">
        <v>0</v>
      </c>
      <c r="AU19" s="97"/>
      <c r="AV19" s="97"/>
      <c r="AW19" s="107"/>
      <c r="AX19" s="97"/>
      <c r="AY19" s="97"/>
      <c r="AZ19" s="97"/>
      <c r="BA19" s="97"/>
      <c r="BB19" s="19" t="s">
        <v>174</v>
      </c>
      <c r="BC19" s="108">
        <v>42135</v>
      </c>
      <c r="BD19" s="109">
        <v>42135</v>
      </c>
      <c r="BE19" s="22">
        <v>190.08</v>
      </c>
      <c r="BF19" s="23">
        <v>230</v>
      </c>
      <c r="BG19" s="24"/>
      <c r="BH19" s="25">
        <v>1</v>
      </c>
      <c r="BI19" s="91"/>
      <c r="BJ19" s="91"/>
      <c r="BK19" s="136"/>
      <c r="BL19" s="97"/>
      <c r="BM19" s="97"/>
      <c r="BN19" s="97"/>
      <c r="BO19" s="97"/>
      <c r="BP19" s="97"/>
      <c r="BQ19" s="97"/>
      <c r="BR19" s="97"/>
      <c r="BS19" s="110">
        <f t="shared" si="0"/>
        <v>190.08</v>
      </c>
      <c r="BT19" s="111">
        <f t="shared" si="1"/>
        <v>0</v>
      </c>
      <c r="BU19" s="111">
        <f t="shared" si="2"/>
        <v>0</v>
      </c>
      <c r="BV19" s="111">
        <f t="shared" si="3"/>
        <v>0</v>
      </c>
      <c r="BW19" s="20">
        <v>42131</v>
      </c>
      <c r="BX19" s="29"/>
      <c r="BY19" s="29"/>
      <c r="BZ19" s="29"/>
      <c r="CA19" s="29"/>
      <c r="CB19" s="29"/>
      <c r="CC19" s="29"/>
      <c r="CD19" s="29"/>
      <c r="CE19" s="29"/>
      <c r="CF19" s="29"/>
      <c r="CG19" s="29"/>
      <c r="CH19" s="29"/>
      <c r="CI19" s="29"/>
      <c r="CJ19" s="29"/>
      <c r="CK19" s="29"/>
      <c r="CL19" s="29"/>
      <c r="CM19" s="29"/>
      <c r="CN19" s="29"/>
      <c r="CO19" s="29"/>
      <c r="CP19" s="29"/>
      <c r="CQ19" s="29"/>
      <c r="CR19" s="29"/>
      <c r="CS19" s="29"/>
      <c r="CT19" s="30"/>
      <c r="CU19" s="29"/>
      <c r="CV19" s="29"/>
      <c r="CW19" s="29"/>
      <c r="CX19" s="29"/>
      <c r="CY19" s="29"/>
      <c r="CZ19" s="29"/>
      <c r="DA19" s="29"/>
      <c r="DB19" s="29"/>
      <c r="DC19" s="29"/>
      <c r="DD19" s="29"/>
      <c r="DE19" s="29"/>
      <c r="DF19" s="29"/>
      <c r="DG19" s="29"/>
      <c r="DH19" s="29"/>
      <c r="DI19" s="31"/>
      <c r="DJ19" s="29"/>
      <c r="DK19" s="29"/>
      <c r="DL19" s="29"/>
      <c r="DM19" s="31"/>
      <c r="DN19" s="29"/>
      <c r="DO19" s="29"/>
      <c r="DP19" s="29"/>
      <c r="DQ19" s="29"/>
      <c r="DR19" s="29"/>
      <c r="DS19" s="29"/>
      <c r="DT19" s="31"/>
      <c r="DU19" s="32"/>
      <c r="DV19" s="29"/>
      <c r="DW19" s="29"/>
      <c r="DX19" s="29"/>
      <c r="DY19" s="32"/>
      <c r="DZ19" s="32"/>
      <c r="EA19" s="33">
        <f t="shared" si="4"/>
        <v>190.08</v>
      </c>
      <c r="EB19" s="33">
        <f t="shared" si="5"/>
        <v>0</v>
      </c>
      <c r="EC19" s="33">
        <f t="shared" si="6"/>
        <v>0</v>
      </c>
      <c r="ED19" s="33">
        <f t="shared" si="7"/>
        <v>0</v>
      </c>
      <c r="EE19" s="33">
        <f t="shared" si="8"/>
        <v>190.08</v>
      </c>
      <c r="EF19" s="33">
        <f t="shared" si="9"/>
        <v>39.916800000000002</v>
      </c>
      <c r="EG19" s="33">
        <f t="shared" si="10"/>
        <v>229.99680000000001</v>
      </c>
    </row>
    <row r="20" spans="1:137" s="34" customFormat="1" ht="15.75" x14ac:dyDescent="0.25">
      <c r="A20" s="101">
        <v>150510</v>
      </c>
      <c r="B20" s="94" t="s">
        <v>0</v>
      </c>
      <c r="C20" s="98">
        <v>42117</v>
      </c>
      <c r="D20" s="94" t="s">
        <v>263</v>
      </c>
      <c r="E20" s="93" t="s">
        <v>264</v>
      </c>
      <c r="F20" s="94">
        <v>7300</v>
      </c>
      <c r="G20" s="94" t="s">
        <v>9</v>
      </c>
      <c r="H20" s="133" t="s">
        <v>265</v>
      </c>
      <c r="I20" s="117" t="s">
        <v>4</v>
      </c>
      <c r="J20" s="97" t="s">
        <v>4</v>
      </c>
      <c r="K20" s="93" t="s">
        <v>264</v>
      </c>
      <c r="L20" s="94">
        <v>7300</v>
      </c>
      <c r="M20" s="94" t="s">
        <v>9</v>
      </c>
      <c r="N20" s="132">
        <v>42118</v>
      </c>
      <c r="O20" s="134"/>
      <c r="P20" s="134"/>
      <c r="Q20" s="133" t="s">
        <v>266</v>
      </c>
      <c r="R20" s="160" t="s">
        <v>266</v>
      </c>
      <c r="S20" s="160" t="s">
        <v>267</v>
      </c>
      <c r="T20" s="133">
        <v>7370</v>
      </c>
      <c r="U20" s="133" t="s">
        <v>268</v>
      </c>
      <c r="V20" s="99" t="s">
        <v>10</v>
      </c>
      <c r="W20" s="103" t="s">
        <v>11</v>
      </c>
      <c r="X20" s="103"/>
      <c r="Y20" s="135" t="s">
        <v>12</v>
      </c>
      <c r="Z20" s="135" t="s">
        <v>13</v>
      </c>
      <c r="AA20" s="135" t="s">
        <v>14</v>
      </c>
      <c r="AB20" s="174">
        <v>1</v>
      </c>
      <c r="AC20" s="120">
        <v>190.08264462809919</v>
      </c>
      <c r="AD20" s="88">
        <v>0</v>
      </c>
      <c r="AE20" s="88">
        <v>21</v>
      </c>
      <c r="AF20" s="117" t="s">
        <v>12</v>
      </c>
      <c r="AG20" s="174">
        <v>1</v>
      </c>
      <c r="AH20" s="120">
        <v>107.43801652892563</v>
      </c>
      <c r="AI20" s="88">
        <v>0</v>
      </c>
      <c r="AJ20" s="88">
        <v>21</v>
      </c>
      <c r="AK20" s="97" t="s">
        <v>12</v>
      </c>
      <c r="AL20" s="119">
        <v>0</v>
      </c>
      <c r="AM20" s="120">
        <v>0</v>
      </c>
      <c r="AN20" s="120">
        <v>0</v>
      </c>
      <c r="AO20" s="88">
        <v>0</v>
      </c>
      <c r="AP20" s="117" t="s">
        <v>12</v>
      </c>
      <c r="AQ20" s="119">
        <v>0</v>
      </c>
      <c r="AR20" s="120">
        <v>0</v>
      </c>
      <c r="AS20" s="120">
        <v>0</v>
      </c>
      <c r="AT20" s="88">
        <v>0</v>
      </c>
      <c r="AU20" s="97" t="s">
        <v>12</v>
      </c>
      <c r="AV20" s="117" t="s">
        <v>12</v>
      </c>
      <c r="AW20" s="183" t="s">
        <v>12</v>
      </c>
      <c r="AX20" s="97"/>
      <c r="AY20" s="97"/>
      <c r="AZ20" s="97"/>
      <c r="BA20" s="97"/>
      <c r="BB20" s="19" t="s">
        <v>207</v>
      </c>
      <c r="BC20" s="108">
        <v>42142</v>
      </c>
      <c r="BD20" s="109">
        <v>42142</v>
      </c>
      <c r="BE20" s="22">
        <v>297.52</v>
      </c>
      <c r="BF20" s="23">
        <v>360</v>
      </c>
      <c r="BG20" s="24"/>
      <c r="BH20" s="25">
        <v>1</v>
      </c>
      <c r="BI20" s="26">
        <v>1</v>
      </c>
      <c r="BJ20" s="25" t="s">
        <v>16</v>
      </c>
      <c r="BK20" s="184"/>
      <c r="BL20" s="97"/>
      <c r="BM20" s="97"/>
      <c r="BN20" s="97"/>
      <c r="BO20" s="97"/>
      <c r="BP20" s="97"/>
      <c r="BQ20" s="97"/>
      <c r="BR20" s="97"/>
      <c r="BS20" s="110">
        <f t="shared" si="0"/>
        <v>190.08264462809919</v>
      </c>
      <c r="BT20" s="111">
        <f t="shared" si="1"/>
        <v>107.43801652892563</v>
      </c>
      <c r="BU20" s="111">
        <f t="shared" si="2"/>
        <v>0</v>
      </c>
      <c r="BV20" s="111">
        <f t="shared" si="3"/>
        <v>0</v>
      </c>
      <c r="BW20" s="20">
        <v>42118</v>
      </c>
      <c r="BX20" s="29"/>
      <c r="BY20" s="29"/>
      <c r="BZ20" s="29"/>
      <c r="CA20" s="29"/>
      <c r="CB20" s="29"/>
      <c r="CC20" s="29"/>
      <c r="CD20" s="29"/>
      <c r="CE20" s="29"/>
      <c r="CF20" s="29"/>
      <c r="CG20" s="29"/>
      <c r="CH20" s="29"/>
      <c r="CI20" s="29"/>
      <c r="CJ20" s="29"/>
      <c r="CK20" s="29"/>
      <c r="CL20" s="29"/>
      <c r="CM20" s="29"/>
      <c r="CN20" s="29"/>
      <c r="CO20" s="29"/>
      <c r="CP20" s="29"/>
      <c r="CQ20" s="29"/>
      <c r="CR20" s="29"/>
      <c r="CS20" s="29"/>
      <c r="CT20" s="30"/>
      <c r="CU20" s="29"/>
      <c r="CV20" s="29"/>
      <c r="CW20" s="29"/>
      <c r="CX20" s="29"/>
      <c r="CY20" s="29"/>
      <c r="CZ20" s="29"/>
      <c r="DA20" s="29"/>
      <c r="DB20" s="29"/>
      <c r="DC20" s="29"/>
      <c r="DD20" s="29"/>
      <c r="DE20" s="29"/>
      <c r="DF20" s="29"/>
      <c r="DG20" s="29"/>
      <c r="DH20" s="29"/>
      <c r="DI20" s="31"/>
      <c r="DJ20" s="29"/>
      <c r="DK20" s="29"/>
      <c r="DL20" s="29"/>
      <c r="DM20" s="31"/>
      <c r="DN20" s="29"/>
      <c r="DO20" s="29"/>
      <c r="DP20" s="29"/>
      <c r="DQ20" s="29"/>
      <c r="DR20" s="29"/>
      <c r="DS20" s="29"/>
      <c r="DT20" s="31"/>
      <c r="DU20" s="32"/>
      <c r="DV20" s="29"/>
      <c r="DW20" s="29"/>
      <c r="DX20" s="29"/>
      <c r="DY20" s="32"/>
      <c r="DZ20" s="32"/>
      <c r="EA20" s="33">
        <f t="shared" si="4"/>
        <v>190.08264462809919</v>
      </c>
      <c r="EB20" s="33">
        <f t="shared" si="5"/>
        <v>107.43801652892563</v>
      </c>
      <c r="EC20" s="33">
        <f t="shared" si="6"/>
        <v>0</v>
      </c>
      <c r="ED20" s="33">
        <f t="shared" si="7"/>
        <v>0</v>
      </c>
      <c r="EE20" s="33">
        <f t="shared" si="8"/>
        <v>297.52066115702485</v>
      </c>
      <c r="EF20" s="33">
        <f t="shared" si="9"/>
        <v>62.479338842975217</v>
      </c>
      <c r="EG20" s="33">
        <f t="shared" si="10"/>
        <v>360.00000000000006</v>
      </c>
    </row>
    <row r="21" spans="1:137" s="34" customFormat="1" ht="15.75" x14ac:dyDescent="0.25">
      <c r="A21" s="101">
        <v>150739</v>
      </c>
      <c r="B21" s="94" t="s">
        <v>153</v>
      </c>
      <c r="C21" s="98">
        <v>42174</v>
      </c>
      <c r="D21" s="94" t="s">
        <v>235</v>
      </c>
      <c r="E21" s="93" t="s">
        <v>236</v>
      </c>
      <c r="F21" s="94">
        <v>6140</v>
      </c>
      <c r="G21" s="94" t="s">
        <v>237</v>
      </c>
      <c r="H21" s="97" t="s">
        <v>4</v>
      </c>
      <c r="I21" s="97" t="s">
        <v>4</v>
      </c>
      <c r="J21" s="94" t="s">
        <v>238</v>
      </c>
      <c r="K21" s="93" t="s">
        <v>236</v>
      </c>
      <c r="L21" s="94">
        <v>6140</v>
      </c>
      <c r="M21" s="94" t="s">
        <v>237</v>
      </c>
      <c r="N21" s="98">
        <v>42178</v>
      </c>
      <c r="O21" s="102"/>
      <c r="P21" s="102"/>
      <c r="Q21" s="94" t="s">
        <v>157</v>
      </c>
      <c r="R21" s="93" t="s">
        <v>157</v>
      </c>
      <c r="S21" s="93" t="s">
        <v>158</v>
      </c>
      <c r="T21" s="94">
        <v>7190</v>
      </c>
      <c r="U21" s="94" t="s">
        <v>159</v>
      </c>
      <c r="V21" s="146" t="s">
        <v>10</v>
      </c>
      <c r="W21" s="99" t="s">
        <v>11</v>
      </c>
      <c r="X21" s="189"/>
      <c r="Y21" s="97"/>
      <c r="Z21" s="147"/>
      <c r="AA21" s="148" t="s">
        <v>14</v>
      </c>
      <c r="AB21" s="94">
        <v>1</v>
      </c>
      <c r="AC21" s="149">
        <v>190.08</v>
      </c>
      <c r="AD21" s="88">
        <v>0</v>
      </c>
      <c r="AE21" s="88">
        <v>21</v>
      </c>
      <c r="AF21" s="107"/>
      <c r="AG21" s="150">
        <v>1</v>
      </c>
      <c r="AH21" s="134">
        <v>107.44</v>
      </c>
      <c r="AI21" s="88">
        <v>0</v>
      </c>
      <c r="AJ21" s="88">
        <v>21</v>
      </c>
      <c r="AK21" s="97"/>
      <c r="AL21" s="105">
        <v>0</v>
      </c>
      <c r="AM21" s="106">
        <v>0</v>
      </c>
      <c r="AN21" s="120">
        <v>0</v>
      </c>
      <c r="AO21" s="88">
        <v>0</v>
      </c>
      <c r="AP21" s="97"/>
      <c r="AQ21" s="135">
        <v>0</v>
      </c>
      <c r="AR21" s="120">
        <v>0</v>
      </c>
      <c r="AS21" s="120">
        <v>0</v>
      </c>
      <c r="AT21" s="88">
        <v>0</v>
      </c>
      <c r="AU21" s="97"/>
      <c r="AV21" s="97"/>
      <c r="AW21" s="107"/>
      <c r="AX21" s="97"/>
      <c r="AY21" s="97"/>
      <c r="AZ21" s="97"/>
      <c r="BA21" s="97"/>
      <c r="BB21" s="121" t="s">
        <v>185</v>
      </c>
      <c r="BC21" s="172">
        <v>42180</v>
      </c>
      <c r="BD21" s="90">
        <v>42180</v>
      </c>
      <c r="BE21" s="22">
        <v>297.52</v>
      </c>
      <c r="BF21" s="23">
        <v>360</v>
      </c>
      <c r="BG21" s="97"/>
      <c r="BH21" s="25">
        <v>1</v>
      </c>
      <c r="BI21" s="26">
        <v>1</v>
      </c>
      <c r="BJ21" s="91" t="s">
        <v>16</v>
      </c>
      <c r="BK21" s="107"/>
      <c r="BL21" s="97"/>
      <c r="BM21" s="97"/>
      <c r="BN21" s="97"/>
      <c r="BO21" s="97"/>
      <c r="BP21" s="97"/>
      <c r="BQ21" s="97"/>
      <c r="BR21" s="97"/>
      <c r="BS21" s="110">
        <f t="shared" si="0"/>
        <v>190.08</v>
      </c>
      <c r="BT21" s="111">
        <f t="shared" si="1"/>
        <v>107.44</v>
      </c>
      <c r="BU21" s="111">
        <f t="shared" si="2"/>
        <v>0</v>
      </c>
      <c r="BV21" s="111">
        <f t="shared" si="3"/>
        <v>0</v>
      </c>
      <c r="BW21" s="20">
        <v>42174</v>
      </c>
      <c r="BX21" s="29"/>
      <c r="BY21" s="29"/>
      <c r="BZ21" s="29"/>
      <c r="CA21" s="29"/>
      <c r="CB21" s="29"/>
      <c r="CC21" s="29"/>
      <c r="CD21" s="29"/>
      <c r="CE21" s="29"/>
      <c r="CF21" s="29"/>
      <c r="CG21" s="29"/>
      <c r="CH21" s="29"/>
      <c r="CI21" s="29"/>
      <c r="CJ21" s="29"/>
      <c r="CK21" s="29"/>
      <c r="CL21" s="29"/>
      <c r="CM21" s="29"/>
      <c r="CN21" s="29"/>
      <c r="CO21" s="29"/>
      <c r="CP21" s="29"/>
      <c r="CQ21" s="29"/>
      <c r="CR21" s="29"/>
      <c r="CS21" s="29"/>
      <c r="CT21" s="30"/>
      <c r="CU21" s="29"/>
      <c r="CV21" s="29"/>
      <c r="CW21" s="29"/>
      <c r="CX21" s="29"/>
      <c r="CY21" s="29"/>
      <c r="CZ21" s="29"/>
      <c r="DA21" s="29"/>
      <c r="DB21" s="29"/>
      <c r="DC21" s="29"/>
      <c r="DD21" s="29"/>
      <c r="DE21" s="29"/>
      <c r="DF21" s="29"/>
      <c r="DG21" s="29"/>
      <c r="DH21" s="29"/>
      <c r="DI21" s="31"/>
      <c r="DJ21" s="29"/>
      <c r="DK21" s="29"/>
      <c r="DL21" s="29"/>
      <c r="DM21" s="31"/>
      <c r="DN21" s="29"/>
      <c r="DO21" s="29"/>
      <c r="DP21" s="29"/>
      <c r="DQ21" s="29"/>
      <c r="DR21" s="29"/>
      <c r="DS21" s="29"/>
      <c r="DT21" s="31"/>
      <c r="DU21" s="32"/>
      <c r="DV21" s="29"/>
      <c r="DW21" s="29"/>
      <c r="DX21" s="29"/>
      <c r="DY21" s="32"/>
      <c r="DZ21" s="32"/>
      <c r="EA21" s="33">
        <f t="shared" si="4"/>
        <v>190.08</v>
      </c>
      <c r="EB21" s="33">
        <f t="shared" si="5"/>
        <v>107.44</v>
      </c>
      <c r="EC21" s="33">
        <f t="shared" si="6"/>
        <v>0</v>
      </c>
      <c r="ED21" s="33">
        <f t="shared" si="7"/>
        <v>0</v>
      </c>
      <c r="EE21" s="33">
        <f t="shared" si="8"/>
        <v>297.52</v>
      </c>
      <c r="EF21" s="33">
        <f t="shared" si="9"/>
        <v>62.479199999999992</v>
      </c>
      <c r="EG21" s="33">
        <f t="shared" si="10"/>
        <v>359.99919999999997</v>
      </c>
    </row>
    <row r="22" spans="1:137" s="34" customFormat="1" ht="15.75" x14ac:dyDescent="0.25">
      <c r="A22" s="101">
        <v>150755</v>
      </c>
      <c r="B22" s="94" t="s">
        <v>153</v>
      </c>
      <c r="C22" s="132">
        <v>42177</v>
      </c>
      <c r="D22" s="94" t="s">
        <v>249</v>
      </c>
      <c r="E22" s="93" t="s">
        <v>250</v>
      </c>
      <c r="F22" s="94">
        <v>7812</v>
      </c>
      <c r="G22" s="94" t="s">
        <v>251</v>
      </c>
      <c r="H22" s="101" t="s">
        <v>252</v>
      </c>
      <c r="I22" s="97" t="s">
        <v>4</v>
      </c>
      <c r="J22" s="94" t="s">
        <v>253</v>
      </c>
      <c r="K22" s="93" t="s">
        <v>250</v>
      </c>
      <c r="L22" s="94">
        <v>7812</v>
      </c>
      <c r="M22" s="94" t="s">
        <v>251</v>
      </c>
      <c r="N22" s="132">
        <v>42179</v>
      </c>
      <c r="O22" s="102"/>
      <c r="P22" s="102"/>
      <c r="Q22" s="94" t="s">
        <v>163</v>
      </c>
      <c r="R22" s="93" t="s">
        <v>163</v>
      </c>
      <c r="S22" s="93" t="s">
        <v>164</v>
      </c>
      <c r="T22" s="94">
        <v>7322</v>
      </c>
      <c r="U22" s="94" t="s">
        <v>165</v>
      </c>
      <c r="V22" s="146" t="s">
        <v>10</v>
      </c>
      <c r="W22" s="99" t="s">
        <v>11</v>
      </c>
      <c r="X22" s="189"/>
      <c r="Y22" s="97"/>
      <c r="Z22" s="178"/>
      <c r="AA22" s="148" t="s">
        <v>14</v>
      </c>
      <c r="AB22" s="94">
        <v>1</v>
      </c>
      <c r="AC22" s="149">
        <v>190.08</v>
      </c>
      <c r="AD22" s="88">
        <v>0</v>
      </c>
      <c r="AE22" s="88">
        <v>21</v>
      </c>
      <c r="AF22" s="107"/>
      <c r="AG22" s="104">
        <v>0</v>
      </c>
      <c r="AH22" s="106">
        <v>0</v>
      </c>
      <c r="AI22" s="106">
        <v>0</v>
      </c>
      <c r="AJ22" s="13">
        <v>0</v>
      </c>
      <c r="AK22" s="97"/>
      <c r="AL22" s="105">
        <v>0</v>
      </c>
      <c r="AM22" s="106">
        <v>0</v>
      </c>
      <c r="AN22" s="120">
        <v>0</v>
      </c>
      <c r="AO22" s="88">
        <v>0</v>
      </c>
      <c r="AP22" s="97"/>
      <c r="AQ22" s="135">
        <v>0</v>
      </c>
      <c r="AR22" s="120">
        <v>0</v>
      </c>
      <c r="AS22" s="120">
        <v>0</v>
      </c>
      <c r="AT22" s="88">
        <v>0</v>
      </c>
      <c r="AU22" s="97"/>
      <c r="AV22" s="97"/>
      <c r="AW22" s="107"/>
      <c r="AX22" s="97"/>
      <c r="AY22" s="97"/>
      <c r="AZ22" s="97"/>
      <c r="BA22" s="97"/>
      <c r="BB22" s="121" t="s">
        <v>11</v>
      </c>
      <c r="BC22" s="108">
        <v>42181</v>
      </c>
      <c r="BD22" s="109">
        <v>42181</v>
      </c>
      <c r="BE22" s="22">
        <v>190.08</v>
      </c>
      <c r="BF22" s="23">
        <v>230</v>
      </c>
      <c r="BG22" s="97"/>
      <c r="BH22" s="25">
        <v>1</v>
      </c>
      <c r="BI22" s="122"/>
      <c r="BJ22" s="122"/>
      <c r="BK22" s="107"/>
      <c r="BL22" s="97"/>
      <c r="BM22" s="97"/>
      <c r="BN22" s="97"/>
      <c r="BO22" s="97"/>
      <c r="BP22" s="97"/>
      <c r="BQ22" s="97"/>
      <c r="BR22" s="97"/>
      <c r="BS22" s="110">
        <f t="shared" si="0"/>
        <v>190.08</v>
      </c>
      <c r="BT22" s="111">
        <f t="shared" si="1"/>
        <v>0</v>
      </c>
      <c r="BU22" s="111">
        <f t="shared" si="2"/>
        <v>0</v>
      </c>
      <c r="BV22" s="111">
        <f t="shared" si="3"/>
        <v>0</v>
      </c>
      <c r="BW22" s="20">
        <v>42177</v>
      </c>
      <c r="BX22" s="29"/>
      <c r="BY22" s="29"/>
      <c r="BZ22" s="29"/>
      <c r="CA22" s="29"/>
      <c r="CB22" s="29"/>
      <c r="CC22" s="29"/>
      <c r="CD22" s="29"/>
      <c r="CE22" s="29"/>
      <c r="CF22" s="29"/>
      <c r="CG22" s="29"/>
      <c r="CH22" s="29"/>
      <c r="CI22" s="29"/>
      <c r="CJ22" s="29"/>
      <c r="CK22" s="29"/>
      <c r="CL22" s="29"/>
      <c r="CM22" s="29"/>
      <c r="CN22" s="29"/>
      <c r="CO22" s="29"/>
      <c r="CP22" s="29"/>
      <c r="CQ22" s="29"/>
      <c r="CR22" s="29"/>
      <c r="CS22" s="29"/>
      <c r="CT22" s="179"/>
      <c r="CU22" s="29"/>
      <c r="CV22" s="29"/>
      <c r="CW22" s="29"/>
      <c r="CX22" s="29"/>
      <c r="CY22" s="29"/>
      <c r="CZ22" s="29"/>
      <c r="DA22" s="29"/>
      <c r="DB22" s="29"/>
      <c r="DC22" s="29"/>
      <c r="DD22" s="29"/>
      <c r="DE22" s="29"/>
      <c r="DF22" s="29"/>
      <c r="DG22" s="29"/>
      <c r="DH22" s="29"/>
      <c r="DI22" s="31"/>
      <c r="DJ22" s="29"/>
      <c r="DK22" s="29"/>
      <c r="DL22" s="29"/>
      <c r="DM22" s="31"/>
      <c r="DN22" s="29"/>
      <c r="DO22" s="29"/>
      <c r="DP22" s="29"/>
      <c r="DQ22" s="29"/>
      <c r="DR22" s="29"/>
      <c r="DS22" s="29"/>
      <c r="DT22" s="31"/>
      <c r="DU22" s="32"/>
      <c r="DV22" s="29"/>
      <c r="DW22" s="29"/>
      <c r="DX22" s="29"/>
      <c r="DY22" s="32"/>
      <c r="DZ22" s="32"/>
      <c r="EA22" s="33">
        <f t="shared" si="4"/>
        <v>190.08</v>
      </c>
      <c r="EB22" s="33">
        <f t="shared" si="5"/>
        <v>0</v>
      </c>
      <c r="EC22" s="33">
        <f t="shared" si="6"/>
        <v>0</v>
      </c>
      <c r="ED22" s="33">
        <f t="shared" si="7"/>
        <v>0</v>
      </c>
      <c r="EE22" s="33">
        <f t="shared" si="8"/>
        <v>190.08</v>
      </c>
      <c r="EF22" s="33">
        <f t="shared" si="9"/>
        <v>39.916800000000002</v>
      </c>
      <c r="EG22" s="33">
        <f t="shared" si="10"/>
        <v>229.99680000000001</v>
      </c>
    </row>
    <row r="23" spans="1:137" s="34" customFormat="1" ht="15.75" x14ac:dyDescent="0.25">
      <c r="A23" s="101">
        <v>150759</v>
      </c>
      <c r="B23" s="94" t="s">
        <v>0</v>
      </c>
      <c r="C23" s="132">
        <v>42178</v>
      </c>
      <c r="D23" s="94" t="s">
        <v>269</v>
      </c>
      <c r="E23" s="93" t="s">
        <v>270</v>
      </c>
      <c r="F23" s="94">
        <v>7300</v>
      </c>
      <c r="G23" s="94" t="s">
        <v>9</v>
      </c>
      <c r="H23" s="97" t="s">
        <v>4</v>
      </c>
      <c r="I23" s="97" t="s">
        <v>4</v>
      </c>
      <c r="J23" s="97" t="s">
        <v>4</v>
      </c>
      <c r="K23" s="93" t="s">
        <v>270</v>
      </c>
      <c r="L23" s="94">
        <v>7300</v>
      </c>
      <c r="M23" s="94" t="s">
        <v>9</v>
      </c>
      <c r="N23" s="132">
        <v>42180</v>
      </c>
      <c r="O23" s="102"/>
      <c r="P23" s="102"/>
      <c r="Q23" s="94" t="s">
        <v>266</v>
      </c>
      <c r="R23" s="93" t="s">
        <v>266</v>
      </c>
      <c r="S23" s="93" t="s">
        <v>267</v>
      </c>
      <c r="T23" s="94">
        <v>7370</v>
      </c>
      <c r="U23" s="94" t="s">
        <v>268</v>
      </c>
      <c r="V23" s="146" t="s">
        <v>10</v>
      </c>
      <c r="W23" s="99" t="s">
        <v>11</v>
      </c>
      <c r="X23" s="189"/>
      <c r="Y23" s="97" t="s">
        <v>12</v>
      </c>
      <c r="Z23" s="178" t="s">
        <v>13</v>
      </c>
      <c r="AA23" s="148" t="s">
        <v>14</v>
      </c>
      <c r="AB23" s="115">
        <v>1</v>
      </c>
      <c r="AC23" s="185">
        <v>190.08264462809919</v>
      </c>
      <c r="AD23" s="88">
        <v>0</v>
      </c>
      <c r="AE23" s="88">
        <v>21</v>
      </c>
      <c r="AF23" s="107" t="s">
        <v>12</v>
      </c>
      <c r="AG23" s="115">
        <v>1</v>
      </c>
      <c r="AH23" s="120">
        <v>107.43801652892563</v>
      </c>
      <c r="AI23" s="88">
        <v>0</v>
      </c>
      <c r="AJ23" s="88">
        <v>21</v>
      </c>
      <c r="AK23" s="97" t="s">
        <v>12</v>
      </c>
      <c r="AL23" s="105">
        <v>0</v>
      </c>
      <c r="AM23" s="106">
        <v>0</v>
      </c>
      <c r="AN23" s="120">
        <v>0</v>
      </c>
      <c r="AO23" s="88">
        <v>0</v>
      </c>
      <c r="AP23" s="97" t="s">
        <v>12</v>
      </c>
      <c r="AQ23" s="119">
        <v>0</v>
      </c>
      <c r="AR23" s="120">
        <v>0</v>
      </c>
      <c r="AS23" s="120">
        <v>0</v>
      </c>
      <c r="AT23" s="88">
        <v>0</v>
      </c>
      <c r="AU23" s="97" t="s">
        <v>12</v>
      </c>
      <c r="AV23" s="97" t="s">
        <v>12</v>
      </c>
      <c r="AW23" s="107" t="s">
        <v>12</v>
      </c>
      <c r="AX23" s="97"/>
      <c r="AY23" s="97"/>
      <c r="AZ23" s="97"/>
      <c r="BA23" s="97"/>
      <c r="BB23" s="19" t="s">
        <v>185</v>
      </c>
      <c r="BC23" s="151">
        <v>42185</v>
      </c>
      <c r="BD23" s="31">
        <v>42185</v>
      </c>
      <c r="BE23" s="22">
        <v>297.52</v>
      </c>
      <c r="BF23" s="23">
        <v>360</v>
      </c>
      <c r="BG23" s="186"/>
      <c r="BH23" s="25">
        <v>1</v>
      </c>
      <c r="BI23" s="26">
        <v>1</v>
      </c>
      <c r="BJ23" s="25" t="s">
        <v>16</v>
      </c>
      <c r="BK23" s="136"/>
      <c r="BL23" s="94" t="s">
        <v>16</v>
      </c>
      <c r="BM23" s="97"/>
      <c r="BN23" s="94" t="s">
        <v>210</v>
      </c>
      <c r="BO23" s="94" t="s">
        <v>210</v>
      </c>
      <c r="BP23" s="94" t="s">
        <v>210</v>
      </c>
      <c r="BQ23" s="97"/>
      <c r="BR23" s="97"/>
      <c r="BS23" s="110">
        <f t="shared" si="0"/>
        <v>190.08264462809919</v>
      </c>
      <c r="BT23" s="111">
        <f t="shared" si="1"/>
        <v>107.43801652892563</v>
      </c>
      <c r="BU23" s="111">
        <f t="shared" si="2"/>
        <v>0</v>
      </c>
      <c r="BV23" s="111">
        <f t="shared" si="3"/>
        <v>0</v>
      </c>
      <c r="BW23" s="20">
        <v>42178</v>
      </c>
      <c r="BX23" s="29"/>
      <c r="BY23" s="29"/>
      <c r="BZ23" s="29"/>
      <c r="CA23" s="29"/>
      <c r="CB23" s="29"/>
      <c r="CC23" s="29"/>
      <c r="CD23" s="29"/>
      <c r="CE23" s="29"/>
      <c r="CF23" s="29"/>
      <c r="CG23" s="29"/>
      <c r="CH23" s="29"/>
      <c r="CI23" s="29"/>
      <c r="CJ23" s="29"/>
      <c r="CK23" s="29"/>
      <c r="CL23" s="29" t="s">
        <v>12</v>
      </c>
      <c r="CM23" s="29"/>
      <c r="CN23" s="29"/>
      <c r="CO23" s="29"/>
      <c r="CP23" s="29"/>
      <c r="CQ23" s="29"/>
      <c r="CR23" s="29"/>
      <c r="CS23" s="29"/>
      <c r="CT23" s="30" t="s">
        <v>12</v>
      </c>
      <c r="CU23" s="29"/>
      <c r="CV23" s="29"/>
      <c r="CW23" s="29"/>
      <c r="CX23" s="29"/>
      <c r="CY23" s="29"/>
      <c r="CZ23" s="29"/>
      <c r="DA23" s="29"/>
      <c r="DB23" s="29"/>
      <c r="DC23" s="29"/>
      <c r="DD23" s="29"/>
      <c r="DE23" s="29"/>
      <c r="DF23" s="29"/>
      <c r="DG23" s="29"/>
      <c r="DH23" s="29"/>
      <c r="DI23" s="31"/>
      <c r="DJ23" s="29"/>
      <c r="DK23" s="29"/>
      <c r="DL23" s="29"/>
      <c r="DM23" s="31"/>
      <c r="DN23" s="29"/>
      <c r="DO23" s="29"/>
      <c r="DP23" s="29"/>
      <c r="DQ23" s="29"/>
      <c r="DR23" s="29"/>
      <c r="DS23" s="29"/>
      <c r="DT23" s="31"/>
      <c r="DU23" s="32"/>
      <c r="DV23" s="29"/>
      <c r="DW23" s="29"/>
      <c r="DX23" s="29"/>
      <c r="DY23" s="32"/>
      <c r="DZ23" s="32"/>
      <c r="EA23" s="33">
        <f t="shared" si="4"/>
        <v>190.08264462809919</v>
      </c>
      <c r="EB23" s="33">
        <f t="shared" si="5"/>
        <v>107.43801652892563</v>
      </c>
      <c r="EC23" s="33">
        <f t="shared" si="6"/>
        <v>0</v>
      </c>
      <c r="ED23" s="33">
        <f t="shared" si="7"/>
        <v>0</v>
      </c>
      <c r="EE23" s="33">
        <f t="shared" si="8"/>
        <v>297.52066115702485</v>
      </c>
      <c r="EF23" s="33">
        <f t="shared" si="9"/>
        <v>62.479338842975217</v>
      </c>
      <c r="EG23" s="33">
        <f t="shared" si="10"/>
        <v>360.00000000000006</v>
      </c>
    </row>
    <row r="24" spans="1:137" s="34" customFormat="1" ht="15.75" x14ac:dyDescent="0.25">
      <c r="A24" s="1">
        <v>150926</v>
      </c>
      <c r="B24" s="152" t="s">
        <v>153</v>
      </c>
      <c r="C24" s="153">
        <v>42227</v>
      </c>
      <c r="D24" s="152" t="s">
        <v>208</v>
      </c>
      <c r="E24" s="154" t="s">
        <v>209</v>
      </c>
      <c r="F24" s="5">
        <v>7180</v>
      </c>
      <c r="G24" s="152" t="s">
        <v>201</v>
      </c>
      <c r="H24" s="6" t="s">
        <v>4</v>
      </c>
      <c r="I24" s="193" t="s">
        <v>4</v>
      </c>
      <c r="J24" s="1" t="s">
        <v>4</v>
      </c>
      <c r="K24" s="154" t="s">
        <v>209</v>
      </c>
      <c r="L24" s="1">
        <v>7180</v>
      </c>
      <c r="M24" s="152" t="s">
        <v>201</v>
      </c>
      <c r="N24" s="153">
        <v>42228</v>
      </c>
      <c r="O24" s="9"/>
      <c r="P24" s="9"/>
      <c r="Q24" s="152" t="s">
        <v>199</v>
      </c>
      <c r="R24" s="154" t="s">
        <v>199</v>
      </c>
      <c r="S24" s="154" t="s">
        <v>200</v>
      </c>
      <c r="T24" s="5">
        <v>7180</v>
      </c>
      <c r="U24" s="152" t="s">
        <v>201</v>
      </c>
      <c r="V24" s="152" t="s">
        <v>10</v>
      </c>
      <c r="W24" s="190" t="s">
        <v>11</v>
      </c>
      <c r="X24" s="191"/>
      <c r="Y24" s="1" t="s">
        <v>12</v>
      </c>
      <c r="Z24" s="11" t="s">
        <v>13</v>
      </c>
      <c r="AA24" s="152" t="s">
        <v>14</v>
      </c>
      <c r="AB24" s="155">
        <v>1</v>
      </c>
      <c r="AC24" s="13">
        <v>190.08264462809919</v>
      </c>
      <c r="AD24" s="13">
        <v>0</v>
      </c>
      <c r="AE24" s="13">
        <v>21</v>
      </c>
      <c r="AF24" s="10" t="s">
        <v>12</v>
      </c>
      <c r="AG24" s="155">
        <v>1</v>
      </c>
      <c r="AH24" s="15">
        <v>107.43801652892563</v>
      </c>
      <c r="AI24" s="13">
        <v>0</v>
      </c>
      <c r="AJ24" s="13">
        <v>21</v>
      </c>
      <c r="AK24" s="1" t="s">
        <v>12</v>
      </c>
      <c r="AL24" s="155">
        <v>0</v>
      </c>
      <c r="AM24" s="15">
        <v>0</v>
      </c>
      <c r="AN24" s="13">
        <v>0</v>
      </c>
      <c r="AO24" s="13">
        <v>0</v>
      </c>
      <c r="AP24" s="1" t="s">
        <v>12</v>
      </c>
      <c r="AQ24" s="14">
        <v>0</v>
      </c>
      <c r="AR24" s="15">
        <v>0</v>
      </c>
      <c r="AS24" s="13">
        <v>0</v>
      </c>
      <c r="AT24" s="13">
        <v>0</v>
      </c>
      <c r="AU24" s="1" t="s">
        <v>12</v>
      </c>
      <c r="AV24" s="1" t="s">
        <v>12</v>
      </c>
      <c r="AW24" s="1" t="s">
        <v>12</v>
      </c>
      <c r="AX24" s="1"/>
      <c r="AY24" s="1"/>
      <c r="AZ24" s="1"/>
      <c r="BA24" s="6"/>
      <c r="BB24" s="156"/>
      <c r="BC24" s="127"/>
      <c r="BD24" s="127"/>
      <c r="BE24" s="128">
        <v>297.52</v>
      </c>
      <c r="BF24" s="129">
        <v>360</v>
      </c>
      <c r="BG24" s="1"/>
      <c r="BH24" s="157">
        <v>1</v>
      </c>
      <c r="BI24" s="157">
        <v>1</v>
      </c>
      <c r="BJ24" s="157"/>
      <c r="BK24" s="1"/>
      <c r="BL24" s="1" t="s">
        <v>16</v>
      </c>
      <c r="BM24" s="1"/>
      <c r="BN24" s="1" t="s">
        <v>210</v>
      </c>
      <c r="BO24" s="1" t="s">
        <v>12</v>
      </c>
      <c r="BP24" s="1" t="s">
        <v>12</v>
      </c>
      <c r="BQ24" s="1" t="s">
        <v>12</v>
      </c>
      <c r="BR24" s="1" t="s">
        <v>12</v>
      </c>
      <c r="BS24" s="158"/>
      <c r="BT24" s="158"/>
      <c r="BU24" s="158"/>
      <c r="BV24" s="158"/>
      <c r="BW24" s="159">
        <v>42227</v>
      </c>
      <c r="BX24" s="1" t="s">
        <v>211</v>
      </c>
      <c r="BY24" s="1" t="s">
        <v>12</v>
      </c>
      <c r="BZ24" s="1" t="s">
        <v>14</v>
      </c>
      <c r="CA24" s="1"/>
      <c r="CB24" s="1"/>
      <c r="CC24" s="1"/>
      <c r="CD24" s="1"/>
      <c r="CE24" s="1" t="s">
        <v>212</v>
      </c>
      <c r="CF24" s="1"/>
      <c r="CG24" s="1" t="s">
        <v>12</v>
      </c>
      <c r="CH24" s="1" t="s">
        <v>12</v>
      </c>
      <c r="CI24" s="1" t="s">
        <v>12</v>
      </c>
      <c r="CJ24" s="1" t="s">
        <v>12</v>
      </c>
      <c r="CK24" s="1" t="s">
        <v>213</v>
      </c>
      <c r="CL24" s="1" t="s">
        <v>214</v>
      </c>
      <c r="CM24" s="1" t="s">
        <v>12</v>
      </c>
      <c r="CN24" s="1" t="s">
        <v>12</v>
      </c>
      <c r="CO24" s="1" t="s">
        <v>12</v>
      </c>
      <c r="CP24" s="1"/>
      <c r="CQ24" s="1"/>
      <c r="CR24" s="1" t="s">
        <v>12</v>
      </c>
      <c r="CS24" s="1" t="s">
        <v>12</v>
      </c>
      <c r="CT24" s="1" t="s">
        <v>12</v>
      </c>
      <c r="CU24" s="1" t="s">
        <v>12</v>
      </c>
      <c r="CV24" s="1" t="s">
        <v>12</v>
      </c>
      <c r="CW24" s="1" t="s">
        <v>12</v>
      </c>
      <c r="CX24" s="1" t="s">
        <v>12</v>
      </c>
      <c r="CY24" s="1" t="s">
        <v>12</v>
      </c>
      <c r="CZ24" s="1" t="s">
        <v>12</v>
      </c>
      <c r="DA24" s="1" t="s">
        <v>14</v>
      </c>
      <c r="DB24" s="1" t="s">
        <v>14</v>
      </c>
      <c r="DC24" s="1" t="s">
        <v>14</v>
      </c>
      <c r="DD24" s="1" t="s">
        <v>14</v>
      </c>
      <c r="DE24" s="1" t="s">
        <v>14</v>
      </c>
      <c r="DF24" s="1" t="s">
        <v>14</v>
      </c>
      <c r="DG24" s="1" t="s">
        <v>211</v>
      </c>
      <c r="DH24" s="1"/>
      <c r="DI24" s="127" t="s">
        <v>215</v>
      </c>
      <c r="DJ24" s="1"/>
      <c r="DK24" s="1" t="s">
        <v>14</v>
      </c>
      <c r="DL24" s="1"/>
      <c r="DM24" s="127" t="s">
        <v>216</v>
      </c>
      <c r="DN24" s="1"/>
      <c r="DO24" s="1"/>
      <c r="DP24" s="1" t="s">
        <v>14</v>
      </c>
      <c r="DQ24" s="1"/>
      <c r="DR24" s="1" t="s">
        <v>14</v>
      </c>
      <c r="DS24" s="1" t="s">
        <v>14</v>
      </c>
      <c r="DT24" s="127" t="s">
        <v>216</v>
      </c>
      <c r="DU24" s="85" t="s">
        <v>217</v>
      </c>
      <c r="DV24" s="1"/>
      <c r="DW24" s="1" t="s">
        <v>14</v>
      </c>
      <c r="DX24" s="1"/>
      <c r="DY24" s="85" t="s">
        <v>216</v>
      </c>
      <c r="DZ24" s="85" t="s">
        <v>218</v>
      </c>
      <c r="EA24" s="33">
        <f t="shared" si="4"/>
        <v>190.08264462809919</v>
      </c>
      <c r="EB24" s="33">
        <f t="shared" si="5"/>
        <v>107.43801652892563</v>
      </c>
      <c r="EC24" s="33">
        <f t="shared" si="6"/>
        <v>0</v>
      </c>
      <c r="ED24" s="33">
        <f t="shared" si="7"/>
        <v>0</v>
      </c>
      <c r="EE24" s="33">
        <f t="shared" si="8"/>
        <v>297.52066115702485</v>
      </c>
      <c r="EF24" s="33">
        <f t="shared" si="9"/>
        <v>62.479338842975217</v>
      </c>
      <c r="EG24" s="33">
        <f t="shared" si="10"/>
        <v>360.00000000000006</v>
      </c>
    </row>
    <row r="25" spans="1:137" s="34" customFormat="1" ht="15.75" x14ac:dyDescent="0.25">
      <c r="A25" s="1">
        <v>150929</v>
      </c>
      <c r="B25" s="152" t="s">
        <v>0</v>
      </c>
      <c r="C25" s="153">
        <v>42228</v>
      </c>
      <c r="D25" s="152" t="s">
        <v>271</v>
      </c>
      <c r="E25" s="154" t="s">
        <v>272</v>
      </c>
      <c r="F25" s="5">
        <v>7370</v>
      </c>
      <c r="G25" s="152" t="s">
        <v>268</v>
      </c>
      <c r="H25" s="6" t="s">
        <v>273</v>
      </c>
      <c r="I25" s="193" t="s">
        <v>4</v>
      </c>
      <c r="J25" s="1" t="s">
        <v>4</v>
      </c>
      <c r="K25" s="154" t="s">
        <v>272</v>
      </c>
      <c r="L25" s="1">
        <v>7370</v>
      </c>
      <c r="M25" s="152" t="s">
        <v>268</v>
      </c>
      <c r="N25" s="153">
        <v>42230</v>
      </c>
      <c r="O25" s="9"/>
      <c r="P25" s="9"/>
      <c r="Q25" s="152" t="s">
        <v>266</v>
      </c>
      <c r="R25" s="154" t="s">
        <v>266</v>
      </c>
      <c r="S25" s="154" t="s">
        <v>267</v>
      </c>
      <c r="T25" s="5">
        <v>7370</v>
      </c>
      <c r="U25" s="152" t="s">
        <v>268</v>
      </c>
      <c r="V25" s="152" t="s">
        <v>10</v>
      </c>
      <c r="W25" s="192" t="s">
        <v>11</v>
      </c>
      <c r="X25" s="191"/>
      <c r="Y25" s="1" t="s">
        <v>12</v>
      </c>
      <c r="Z25" s="11" t="s">
        <v>13</v>
      </c>
      <c r="AA25" s="152" t="s">
        <v>211</v>
      </c>
      <c r="AB25" s="155">
        <v>1</v>
      </c>
      <c r="AC25" s="13">
        <v>190.08264462809919</v>
      </c>
      <c r="AD25" s="13">
        <v>0</v>
      </c>
      <c r="AE25" s="13">
        <v>21</v>
      </c>
      <c r="AF25" s="10" t="s">
        <v>12</v>
      </c>
      <c r="AG25" s="155">
        <v>0</v>
      </c>
      <c r="AH25" s="15">
        <v>0</v>
      </c>
      <c r="AI25" s="13">
        <v>0</v>
      </c>
      <c r="AJ25" s="13">
        <v>0</v>
      </c>
      <c r="AK25" s="1" t="s">
        <v>12</v>
      </c>
      <c r="AL25" s="155">
        <v>0</v>
      </c>
      <c r="AM25" s="15">
        <v>0</v>
      </c>
      <c r="AN25" s="13">
        <v>0</v>
      </c>
      <c r="AO25" s="13">
        <v>0</v>
      </c>
      <c r="AP25" s="1" t="s">
        <v>12</v>
      </c>
      <c r="AQ25" s="14">
        <v>0</v>
      </c>
      <c r="AR25" s="15">
        <v>0</v>
      </c>
      <c r="AS25" s="13">
        <v>0</v>
      </c>
      <c r="AT25" s="13">
        <v>0</v>
      </c>
      <c r="AU25" s="1" t="s">
        <v>12</v>
      </c>
      <c r="AV25" s="1" t="s">
        <v>12</v>
      </c>
      <c r="AW25" s="1" t="s">
        <v>12</v>
      </c>
      <c r="AX25" s="1"/>
      <c r="AY25" s="1"/>
      <c r="AZ25" s="1"/>
      <c r="BA25" s="6"/>
      <c r="BB25" s="156"/>
      <c r="BC25" s="127"/>
      <c r="BD25" s="187"/>
      <c r="BE25" s="129">
        <v>190.08</v>
      </c>
      <c r="BF25" s="129">
        <v>230</v>
      </c>
      <c r="BG25" s="1"/>
      <c r="BH25" s="157">
        <v>1</v>
      </c>
      <c r="BI25" s="157"/>
      <c r="BJ25" s="157"/>
      <c r="BK25" s="1"/>
      <c r="BL25" s="1"/>
      <c r="BM25" s="1"/>
      <c r="BN25" s="1"/>
      <c r="BO25" s="1"/>
      <c r="BP25" s="1"/>
      <c r="BQ25" s="1"/>
      <c r="BR25" s="1"/>
      <c r="BS25" s="158"/>
      <c r="BT25" s="158"/>
      <c r="BU25" s="158"/>
      <c r="BV25" s="158"/>
      <c r="BW25" s="127">
        <v>42228</v>
      </c>
      <c r="BX25" s="1"/>
      <c r="BY25" s="1"/>
      <c r="BZ25" s="1"/>
      <c r="CA25" s="1"/>
      <c r="CB25" s="1"/>
      <c r="CC25" s="1"/>
      <c r="CD25" s="1"/>
      <c r="CE25" s="1"/>
      <c r="CF25" s="1"/>
      <c r="CG25" s="1"/>
      <c r="CH25" s="1"/>
      <c r="CI25" s="1"/>
      <c r="CJ25" s="1"/>
      <c r="CK25" s="1"/>
      <c r="CL25" s="1" t="s">
        <v>274</v>
      </c>
      <c r="CM25" s="1"/>
      <c r="CN25" s="1"/>
      <c r="CO25" s="1"/>
      <c r="CP25" s="1"/>
      <c r="CQ25" s="1"/>
      <c r="CR25" s="1"/>
      <c r="CS25" s="1"/>
      <c r="CT25" s="1" t="s">
        <v>12</v>
      </c>
      <c r="CU25" s="1"/>
      <c r="CV25" s="1"/>
      <c r="CW25" s="1"/>
      <c r="CX25" s="1"/>
      <c r="CY25" s="1"/>
      <c r="CZ25" s="1"/>
      <c r="DA25" s="1"/>
      <c r="DB25" s="1"/>
      <c r="DC25" s="1"/>
      <c r="DD25" s="1"/>
      <c r="DE25" s="1"/>
      <c r="DF25" s="1"/>
      <c r="DG25" s="1"/>
      <c r="DH25" s="1"/>
      <c r="DI25" s="127"/>
      <c r="DJ25" s="1"/>
      <c r="DK25" s="1"/>
      <c r="DL25" s="1"/>
      <c r="DM25" s="127"/>
      <c r="DN25" s="1"/>
      <c r="DO25" s="1"/>
      <c r="DP25" s="1"/>
      <c r="DQ25" s="1"/>
      <c r="DR25" s="1"/>
      <c r="DS25" s="1"/>
      <c r="DT25" s="127"/>
      <c r="DU25" s="85"/>
      <c r="DV25" s="1"/>
      <c r="DW25" s="1"/>
      <c r="DX25" s="1"/>
      <c r="DY25" s="85"/>
      <c r="DZ25" s="85"/>
      <c r="EA25" s="33">
        <f t="shared" si="4"/>
        <v>190.08264462809919</v>
      </c>
      <c r="EB25" s="33">
        <f t="shared" si="5"/>
        <v>0</v>
      </c>
      <c r="EC25" s="33">
        <f t="shared" si="6"/>
        <v>0</v>
      </c>
      <c r="ED25" s="33">
        <f t="shared" si="7"/>
        <v>0</v>
      </c>
      <c r="EE25" s="33">
        <f t="shared" si="8"/>
        <v>190.08264462809919</v>
      </c>
      <c r="EF25" s="33">
        <f t="shared" si="9"/>
        <v>39.917355371900825</v>
      </c>
      <c r="EG25" s="33">
        <f t="shared" si="10"/>
        <v>230</v>
      </c>
    </row>
    <row r="26" spans="1:137" s="157" customFormat="1" ht="16.5" customHeight="1" x14ac:dyDescent="0.25">
      <c r="A26" s="1">
        <v>150966</v>
      </c>
      <c r="B26" s="152" t="s">
        <v>0</v>
      </c>
      <c r="C26" s="163">
        <v>42241</v>
      </c>
      <c r="D26" s="152" t="s">
        <v>224</v>
      </c>
      <c r="E26" s="154" t="s">
        <v>225</v>
      </c>
      <c r="F26" s="5">
        <v>7390</v>
      </c>
      <c r="G26" s="152" t="s">
        <v>189</v>
      </c>
      <c r="H26" s="6" t="s">
        <v>226</v>
      </c>
      <c r="I26" s="193" t="s">
        <v>4</v>
      </c>
      <c r="J26" s="1" t="s">
        <v>4</v>
      </c>
      <c r="K26" s="154" t="s">
        <v>225</v>
      </c>
      <c r="L26" s="1">
        <v>7390</v>
      </c>
      <c r="M26" s="152" t="s">
        <v>189</v>
      </c>
      <c r="N26" s="163">
        <v>42242</v>
      </c>
      <c r="O26" s="164"/>
      <c r="P26" s="164"/>
      <c r="Q26" s="152" t="s">
        <v>7</v>
      </c>
      <c r="R26" s="154" t="s">
        <v>227</v>
      </c>
      <c r="S26" s="154" t="s">
        <v>8</v>
      </c>
      <c r="T26" s="5">
        <v>7300</v>
      </c>
      <c r="U26" s="152" t="s">
        <v>9</v>
      </c>
      <c r="V26" s="152" t="s">
        <v>10</v>
      </c>
      <c r="W26" s="190" t="s">
        <v>11</v>
      </c>
      <c r="X26" s="165"/>
      <c r="Y26" s="1" t="s">
        <v>12</v>
      </c>
      <c r="Z26" s="11" t="s">
        <v>13</v>
      </c>
      <c r="AA26" s="152" t="s">
        <v>211</v>
      </c>
      <c r="AB26" s="155">
        <v>1</v>
      </c>
      <c r="AC26" s="166">
        <v>190.08264462809919</v>
      </c>
      <c r="AD26" s="166">
        <v>0</v>
      </c>
      <c r="AE26" s="166">
        <v>21</v>
      </c>
      <c r="AF26" s="10" t="s">
        <v>12</v>
      </c>
      <c r="AG26" s="155">
        <v>0</v>
      </c>
      <c r="AH26" s="158">
        <v>0</v>
      </c>
      <c r="AI26" s="166">
        <v>0</v>
      </c>
      <c r="AJ26" s="166">
        <v>0</v>
      </c>
      <c r="AK26" s="1" t="s">
        <v>12</v>
      </c>
      <c r="AL26" s="155">
        <v>0</v>
      </c>
      <c r="AM26" s="158">
        <v>0</v>
      </c>
      <c r="AN26" s="166">
        <v>0</v>
      </c>
      <c r="AO26" s="166">
        <v>0</v>
      </c>
      <c r="AP26" s="1" t="s">
        <v>12</v>
      </c>
      <c r="AQ26" s="14">
        <v>0</v>
      </c>
      <c r="AR26" s="158">
        <v>0</v>
      </c>
      <c r="AS26" s="166">
        <v>0</v>
      </c>
      <c r="AT26" s="166">
        <v>0</v>
      </c>
      <c r="AU26" s="1" t="s">
        <v>12</v>
      </c>
      <c r="AV26" s="1" t="s">
        <v>12</v>
      </c>
      <c r="AW26" s="1" t="s">
        <v>12</v>
      </c>
      <c r="AX26" s="1"/>
      <c r="AY26" s="1"/>
      <c r="AZ26" s="1"/>
      <c r="BA26" s="6"/>
      <c r="BB26" s="26" t="s">
        <v>11</v>
      </c>
      <c r="BC26" s="127">
        <v>42244</v>
      </c>
      <c r="BD26" s="127">
        <v>42244</v>
      </c>
      <c r="BE26" s="23">
        <v>190.08</v>
      </c>
      <c r="BF26" s="23">
        <v>230</v>
      </c>
      <c r="BG26" s="1"/>
      <c r="BH26" s="157">
        <v>1</v>
      </c>
      <c r="BK26" s="1"/>
      <c r="BL26" s="1" t="s">
        <v>16</v>
      </c>
      <c r="BM26" s="1"/>
      <c r="BN26" s="1" t="s">
        <v>210</v>
      </c>
      <c r="BO26" s="1" t="s">
        <v>210</v>
      </c>
      <c r="BP26" s="1" t="s">
        <v>210</v>
      </c>
      <c r="BQ26" s="1" t="s">
        <v>210</v>
      </c>
      <c r="BR26" s="1" t="s">
        <v>228</v>
      </c>
      <c r="BS26" s="158"/>
      <c r="BT26" s="158"/>
      <c r="BU26" s="158"/>
      <c r="BV26" s="158"/>
      <c r="BW26" s="127">
        <v>42242</v>
      </c>
      <c r="BX26" s="1"/>
      <c r="BY26" s="1"/>
      <c r="BZ26" s="1"/>
      <c r="CA26" s="1"/>
      <c r="CB26" s="1"/>
      <c r="CC26" s="1"/>
      <c r="CD26" s="1"/>
      <c r="CE26" s="1"/>
      <c r="CF26" s="1"/>
      <c r="CG26" s="1"/>
      <c r="CH26" s="1"/>
      <c r="CI26" s="1"/>
      <c r="CJ26" s="1"/>
      <c r="CK26" s="1"/>
      <c r="CL26" s="1" t="s">
        <v>229</v>
      </c>
      <c r="CM26" s="1"/>
      <c r="CN26" s="1"/>
      <c r="CO26" s="1"/>
      <c r="CP26" s="1"/>
      <c r="CQ26" s="1"/>
      <c r="CR26" s="1"/>
      <c r="CS26" s="1"/>
      <c r="CT26" s="1" t="s">
        <v>12</v>
      </c>
      <c r="CU26" s="1"/>
      <c r="CV26" s="1"/>
      <c r="CW26" s="1"/>
      <c r="CX26" s="1"/>
      <c r="CY26" s="1"/>
      <c r="CZ26" s="1"/>
      <c r="DA26" s="1"/>
      <c r="DB26" s="1"/>
      <c r="DC26" s="1"/>
      <c r="DD26" s="1"/>
      <c r="DE26" s="1"/>
      <c r="DF26" s="1"/>
      <c r="DG26" s="1"/>
      <c r="DH26" s="1"/>
      <c r="DI26" s="127"/>
      <c r="DJ26" s="1"/>
      <c r="DK26" s="1"/>
      <c r="DL26" s="1"/>
      <c r="DM26" s="127"/>
      <c r="DN26" s="1"/>
      <c r="DO26" s="1"/>
      <c r="DP26" s="1"/>
      <c r="DQ26" s="1"/>
      <c r="DR26" s="1"/>
      <c r="DS26" s="1"/>
      <c r="DT26" s="127"/>
      <c r="DU26" s="85"/>
      <c r="DV26" s="1"/>
      <c r="DW26" s="1"/>
      <c r="DX26" s="1"/>
      <c r="DY26" s="85"/>
      <c r="DZ26" s="85"/>
      <c r="EA26" s="33">
        <f t="shared" si="4"/>
        <v>190.08264462809919</v>
      </c>
      <c r="EB26" s="33">
        <f t="shared" si="5"/>
        <v>0</v>
      </c>
      <c r="EC26" s="33">
        <f t="shared" si="6"/>
        <v>0</v>
      </c>
      <c r="ED26" s="33">
        <f t="shared" si="7"/>
        <v>0</v>
      </c>
      <c r="EE26" s="33">
        <f t="shared" si="8"/>
        <v>190.08264462809919</v>
      </c>
      <c r="EF26" s="33">
        <f t="shared" si="9"/>
        <v>39.917355371900825</v>
      </c>
      <c r="EG26" s="33">
        <f t="shared" si="10"/>
        <v>230</v>
      </c>
    </row>
    <row r="27" spans="1:137" s="157" customFormat="1" ht="31.5" x14ac:dyDescent="0.25">
      <c r="A27" s="1">
        <v>150990</v>
      </c>
      <c r="B27" s="152" t="s">
        <v>0</v>
      </c>
      <c r="C27" s="163">
        <v>42248</v>
      </c>
      <c r="D27" s="152" t="s">
        <v>275</v>
      </c>
      <c r="E27" s="154" t="s">
        <v>276</v>
      </c>
      <c r="F27" s="5">
        <v>7370</v>
      </c>
      <c r="G27" s="152" t="s">
        <v>277</v>
      </c>
      <c r="H27" s="6" t="s">
        <v>278</v>
      </c>
      <c r="I27" s="193" t="s">
        <v>4</v>
      </c>
      <c r="J27" s="1" t="s">
        <v>279</v>
      </c>
      <c r="K27" s="154" t="s">
        <v>276</v>
      </c>
      <c r="L27" s="1">
        <v>7370</v>
      </c>
      <c r="M27" s="152" t="s">
        <v>277</v>
      </c>
      <c r="N27" s="163">
        <v>42249</v>
      </c>
      <c r="O27" s="164"/>
      <c r="P27" s="164"/>
      <c r="Q27" s="152" t="s">
        <v>266</v>
      </c>
      <c r="R27" s="154" t="s">
        <v>266</v>
      </c>
      <c r="S27" s="154" t="s">
        <v>267</v>
      </c>
      <c r="T27" s="5">
        <v>7370</v>
      </c>
      <c r="U27" s="152" t="s">
        <v>268</v>
      </c>
      <c r="V27" s="152" t="s">
        <v>10</v>
      </c>
      <c r="W27" s="190" t="s">
        <v>11</v>
      </c>
      <c r="X27" s="165"/>
      <c r="Y27" s="1" t="s">
        <v>12</v>
      </c>
      <c r="Z27" s="11" t="s">
        <v>13</v>
      </c>
      <c r="AA27" s="152" t="s">
        <v>14</v>
      </c>
      <c r="AB27" s="155">
        <v>1</v>
      </c>
      <c r="AC27" s="166">
        <v>190.08264462809919</v>
      </c>
      <c r="AD27" s="166">
        <v>0</v>
      </c>
      <c r="AE27" s="166">
        <v>21</v>
      </c>
      <c r="AF27" s="10" t="s">
        <v>12</v>
      </c>
      <c r="AG27" s="155">
        <v>0</v>
      </c>
      <c r="AH27" s="158">
        <v>0</v>
      </c>
      <c r="AI27" s="166">
        <v>0</v>
      </c>
      <c r="AJ27" s="166">
        <v>0</v>
      </c>
      <c r="AK27" s="1" t="s">
        <v>12</v>
      </c>
      <c r="AL27" s="155">
        <v>0</v>
      </c>
      <c r="AM27" s="158">
        <v>0</v>
      </c>
      <c r="AN27" s="166">
        <v>0</v>
      </c>
      <c r="AO27" s="166">
        <v>0</v>
      </c>
      <c r="AP27" s="1" t="s">
        <v>12</v>
      </c>
      <c r="AQ27" s="14">
        <v>0</v>
      </c>
      <c r="AR27" s="158">
        <v>0</v>
      </c>
      <c r="AS27" s="166">
        <v>0</v>
      </c>
      <c r="AT27" s="166">
        <v>0</v>
      </c>
      <c r="AU27" s="1" t="s">
        <v>12</v>
      </c>
      <c r="AV27" s="1" t="s">
        <v>12</v>
      </c>
      <c r="AW27" s="1" t="s">
        <v>12</v>
      </c>
      <c r="AX27" s="1"/>
      <c r="AY27" s="1"/>
      <c r="AZ27" s="1"/>
      <c r="BA27" s="6"/>
      <c r="BB27" s="156"/>
      <c r="BC27" s="127"/>
      <c r="BD27" s="127"/>
      <c r="BE27" s="104"/>
      <c r="BF27" s="104"/>
      <c r="BG27" s="1"/>
      <c r="BK27" s="1"/>
      <c r="BL27" s="1" t="s">
        <v>12</v>
      </c>
      <c r="BM27" s="1"/>
      <c r="BN27" s="1" t="s">
        <v>12</v>
      </c>
      <c r="BO27" s="1" t="s">
        <v>12</v>
      </c>
      <c r="BP27" s="1" t="s">
        <v>12</v>
      </c>
      <c r="BQ27" s="1" t="s">
        <v>12</v>
      </c>
      <c r="BR27" s="1" t="s">
        <v>12</v>
      </c>
      <c r="BS27" s="158"/>
      <c r="BT27" s="158"/>
      <c r="BU27" s="158"/>
      <c r="BV27" s="158"/>
      <c r="BW27" s="127">
        <v>42248</v>
      </c>
      <c r="BX27" s="1" t="s">
        <v>14</v>
      </c>
      <c r="BY27" s="1" t="s">
        <v>280</v>
      </c>
      <c r="BZ27" s="1" t="s">
        <v>211</v>
      </c>
      <c r="CA27" s="1"/>
      <c r="CB27" s="1"/>
      <c r="CC27" s="1"/>
      <c r="CD27" s="1"/>
      <c r="CE27" s="1" t="s">
        <v>212</v>
      </c>
      <c r="CF27" s="1"/>
      <c r="CG27" s="1" t="s">
        <v>281</v>
      </c>
      <c r="CH27" s="1" t="s">
        <v>278</v>
      </c>
      <c r="CI27" s="1" t="s">
        <v>12</v>
      </c>
      <c r="CJ27" s="1" t="s">
        <v>212</v>
      </c>
      <c r="CK27" s="1" t="s">
        <v>213</v>
      </c>
      <c r="CL27" s="1" t="s">
        <v>214</v>
      </c>
      <c r="CM27" s="1" t="s">
        <v>261</v>
      </c>
      <c r="CN27" s="1" t="s">
        <v>282</v>
      </c>
      <c r="CO27" s="1" t="s">
        <v>12</v>
      </c>
      <c r="CP27" s="1"/>
      <c r="CQ27" s="1"/>
      <c r="CR27" s="1" t="s">
        <v>12</v>
      </c>
      <c r="CS27" s="1" t="s">
        <v>12</v>
      </c>
      <c r="CT27" s="1" t="s">
        <v>12</v>
      </c>
      <c r="CU27" s="1" t="s">
        <v>12</v>
      </c>
      <c r="CV27" s="1" t="s">
        <v>12</v>
      </c>
      <c r="CW27" s="1" t="s">
        <v>12</v>
      </c>
      <c r="CX27" s="1" t="s">
        <v>12</v>
      </c>
      <c r="CY27" s="127" t="s">
        <v>12</v>
      </c>
      <c r="CZ27" s="1" t="s">
        <v>12</v>
      </c>
      <c r="DA27" s="1" t="s">
        <v>14</v>
      </c>
      <c r="DB27" s="1" t="s">
        <v>14</v>
      </c>
      <c r="DC27" s="1" t="s">
        <v>14</v>
      </c>
      <c r="DD27" s="1" t="s">
        <v>14</v>
      </c>
      <c r="DE27" s="1" t="s">
        <v>211</v>
      </c>
      <c r="DF27" s="1" t="s">
        <v>14</v>
      </c>
      <c r="DG27" s="1" t="s">
        <v>211</v>
      </c>
      <c r="DH27" s="1"/>
      <c r="DI27" s="127" t="s">
        <v>12</v>
      </c>
      <c r="DJ27" s="1"/>
      <c r="DK27" s="1" t="s">
        <v>14</v>
      </c>
      <c r="DL27" s="1"/>
      <c r="DM27" s="127">
        <v>42251</v>
      </c>
      <c r="DN27" s="1"/>
      <c r="DO27" s="1"/>
      <c r="DP27" s="1" t="s">
        <v>14</v>
      </c>
      <c r="DQ27" s="1"/>
      <c r="DR27" s="1" t="s">
        <v>14</v>
      </c>
      <c r="DS27" s="1" t="s">
        <v>14</v>
      </c>
      <c r="DT27" s="127">
        <v>42251</v>
      </c>
      <c r="DU27" s="85">
        <v>42251</v>
      </c>
      <c r="DV27" s="1"/>
      <c r="DW27" s="1" t="s">
        <v>12</v>
      </c>
      <c r="DX27" s="1"/>
      <c r="DY27" s="85" t="s">
        <v>12</v>
      </c>
      <c r="DZ27" s="85" t="s">
        <v>12</v>
      </c>
      <c r="EA27" s="33">
        <f t="shared" si="4"/>
        <v>190.08264462809919</v>
      </c>
      <c r="EB27" s="33">
        <f t="shared" si="5"/>
        <v>0</v>
      </c>
      <c r="EC27" s="33">
        <f t="shared" si="6"/>
        <v>0</v>
      </c>
      <c r="ED27" s="33">
        <f t="shared" si="7"/>
        <v>0</v>
      </c>
      <c r="EE27" s="33">
        <f t="shared" si="8"/>
        <v>190.08264462809919</v>
      </c>
      <c r="EF27" s="33">
        <f t="shared" si="9"/>
        <v>39.917355371900825</v>
      </c>
      <c r="EG27" s="33">
        <f t="shared" si="10"/>
        <v>230</v>
      </c>
    </row>
    <row r="28" spans="1:137" s="182" customFormat="1" ht="15.75" x14ac:dyDescent="0.25">
      <c r="A28" s="1">
        <v>151006</v>
      </c>
      <c r="B28" s="180" t="s">
        <v>0</v>
      </c>
      <c r="C28" s="153">
        <v>42251</v>
      </c>
      <c r="D28" s="180" t="s">
        <v>254</v>
      </c>
      <c r="E28" s="154" t="s">
        <v>255</v>
      </c>
      <c r="F28" s="5">
        <v>7322</v>
      </c>
      <c r="G28" s="180" t="s">
        <v>256</v>
      </c>
      <c r="H28" s="6" t="s">
        <v>4</v>
      </c>
      <c r="I28" s="193" t="s">
        <v>4</v>
      </c>
      <c r="J28" s="1" t="s">
        <v>4</v>
      </c>
      <c r="K28" s="154" t="s">
        <v>255</v>
      </c>
      <c r="L28" s="1">
        <v>7322</v>
      </c>
      <c r="M28" s="180" t="s">
        <v>256</v>
      </c>
      <c r="N28" s="153">
        <v>42254</v>
      </c>
      <c r="O28" s="9"/>
      <c r="P28" s="9"/>
      <c r="Q28" s="180" t="s">
        <v>163</v>
      </c>
      <c r="R28" s="154" t="s">
        <v>163</v>
      </c>
      <c r="S28" s="154" t="s">
        <v>164</v>
      </c>
      <c r="T28" s="5">
        <v>7322</v>
      </c>
      <c r="U28" s="152" t="s">
        <v>256</v>
      </c>
      <c r="V28" s="180" t="s">
        <v>10</v>
      </c>
      <c r="W28" s="152" t="s">
        <v>11</v>
      </c>
      <c r="X28" s="165"/>
      <c r="Y28" s="1" t="s">
        <v>12</v>
      </c>
      <c r="Z28" s="11" t="s">
        <v>13</v>
      </c>
      <c r="AA28" s="152" t="s">
        <v>14</v>
      </c>
      <c r="AB28" s="155">
        <v>1</v>
      </c>
      <c r="AC28" s="13">
        <v>190.08264462809919</v>
      </c>
      <c r="AD28" s="13">
        <v>0</v>
      </c>
      <c r="AE28" s="13">
        <v>21</v>
      </c>
      <c r="AF28" s="10" t="s">
        <v>12</v>
      </c>
      <c r="AG28" s="155">
        <v>0</v>
      </c>
      <c r="AH28" s="15">
        <v>0</v>
      </c>
      <c r="AI28" s="13">
        <v>0</v>
      </c>
      <c r="AJ28" s="13">
        <v>0</v>
      </c>
      <c r="AK28" s="1" t="s">
        <v>12</v>
      </c>
      <c r="AL28" s="155">
        <v>0</v>
      </c>
      <c r="AM28" s="15">
        <v>0</v>
      </c>
      <c r="AN28" s="13">
        <v>0</v>
      </c>
      <c r="AO28" s="13">
        <v>0</v>
      </c>
      <c r="AP28" s="16" t="s">
        <v>12</v>
      </c>
      <c r="AQ28" s="14">
        <v>0</v>
      </c>
      <c r="AR28" s="15">
        <v>0</v>
      </c>
      <c r="AS28" s="13">
        <v>0</v>
      </c>
      <c r="AT28" s="13">
        <v>0</v>
      </c>
      <c r="AU28" s="16" t="s">
        <v>12</v>
      </c>
      <c r="AV28" s="16" t="s">
        <v>12</v>
      </c>
      <c r="AW28" s="16" t="s">
        <v>12</v>
      </c>
      <c r="AX28" s="7"/>
      <c r="AY28" s="7"/>
      <c r="AZ28" s="7"/>
      <c r="BA28" s="18"/>
      <c r="BB28" s="181"/>
      <c r="BC28" s="151"/>
      <c r="BD28" s="127"/>
      <c r="BE28" s="97"/>
      <c r="BF28" s="97"/>
      <c r="BG28" s="7"/>
      <c r="BK28" s="7"/>
      <c r="BL28" s="7" t="s">
        <v>12</v>
      </c>
      <c r="BM28" s="7"/>
      <c r="BN28" s="7" t="s">
        <v>14</v>
      </c>
      <c r="BO28" s="7" t="s">
        <v>12</v>
      </c>
      <c r="BP28" s="7" t="s">
        <v>14</v>
      </c>
      <c r="BQ28" s="7" t="s">
        <v>12</v>
      </c>
      <c r="BR28" s="7" t="s">
        <v>257</v>
      </c>
      <c r="BS28" s="111"/>
      <c r="BT28" s="111"/>
      <c r="BU28" s="111"/>
      <c r="BV28" s="111"/>
      <c r="BW28" s="151">
        <v>42251</v>
      </c>
      <c r="BX28" s="7" t="s">
        <v>211</v>
      </c>
      <c r="BY28" s="7" t="s">
        <v>12</v>
      </c>
      <c r="BZ28" s="7" t="s">
        <v>211</v>
      </c>
      <c r="CA28" s="7"/>
      <c r="CB28" s="7"/>
      <c r="CC28" s="7"/>
      <c r="CD28" s="7"/>
      <c r="CE28" s="7" t="s">
        <v>212</v>
      </c>
      <c r="CF28" s="7"/>
      <c r="CG28" s="7" t="s">
        <v>258</v>
      </c>
      <c r="CH28" s="7" t="s">
        <v>259</v>
      </c>
      <c r="CI28" s="7" t="s">
        <v>12</v>
      </c>
      <c r="CJ28" s="7" t="s">
        <v>212</v>
      </c>
      <c r="CK28" s="7" t="s">
        <v>213</v>
      </c>
      <c r="CL28" s="7" t="s">
        <v>260</v>
      </c>
      <c r="CM28" s="7" t="s">
        <v>261</v>
      </c>
      <c r="CN28" s="7" t="s">
        <v>12</v>
      </c>
      <c r="CO28" s="7" t="s">
        <v>12</v>
      </c>
      <c r="CP28" s="7"/>
      <c r="CQ28" s="7"/>
      <c r="CR28" s="7" t="s">
        <v>12</v>
      </c>
      <c r="CS28" s="7" t="s">
        <v>12</v>
      </c>
      <c r="CT28" s="1" t="s">
        <v>12</v>
      </c>
      <c r="CU28" s="7" t="s">
        <v>12</v>
      </c>
      <c r="CV28" s="7" t="s">
        <v>12</v>
      </c>
      <c r="CW28" s="7" t="s">
        <v>12</v>
      </c>
      <c r="CX28" s="7" t="s">
        <v>12</v>
      </c>
      <c r="CY28" s="151" t="s">
        <v>12</v>
      </c>
      <c r="CZ28" s="7" t="s">
        <v>12</v>
      </c>
      <c r="DA28" s="7" t="s">
        <v>14</v>
      </c>
      <c r="DB28" s="7" t="s">
        <v>14</v>
      </c>
      <c r="DC28" s="7" t="s">
        <v>14</v>
      </c>
      <c r="DD28" s="7" t="s">
        <v>14</v>
      </c>
      <c r="DE28" s="7" t="s">
        <v>211</v>
      </c>
      <c r="DF28" s="7" t="s">
        <v>14</v>
      </c>
      <c r="DG28" s="7" t="s">
        <v>211</v>
      </c>
      <c r="DH28" s="7"/>
      <c r="DI28" s="151" t="s">
        <v>12</v>
      </c>
      <c r="DJ28" s="7" t="s">
        <v>12</v>
      </c>
      <c r="DK28" s="7" t="s">
        <v>14</v>
      </c>
      <c r="DL28" s="7"/>
      <c r="DM28" s="151" t="s">
        <v>262</v>
      </c>
      <c r="DN28" s="7"/>
      <c r="DO28" s="7"/>
      <c r="DP28" s="7" t="s">
        <v>14</v>
      </c>
      <c r="DQ28" s="7"/>
      <c r="DR28" s="7" t="s">
        <v>14</v>
      </c>
      <c r="DS28" s="7" t="s">
        <v>14</v>
      </c>
      <c r="DT28" s="151" t="s">
        <v>262</v>
      </c>
      <c r="DU28" s="85" t="s">
        <v>12</v>
      </c>
      <c r="DV28" s="7"/>
      <c r="DW28" s="7" t="s">
        <v>12</v>
      </c>
      <c r="DX28" s="7"/>
      <c r="DY28" s="85" t="s">
        <v>12</v>
      </c>
      <c r="DZ28" s="85" t="s">
        <v>12</v>
      </c>
      <c r="EA28" s="33">
        <f t="shared" si="4"/>
        <v>190.08264462809919</v>
      </c>
      <c r="EB28" s="33">
        <f t="shared" si="5"/>
        <v>0</v>
      </c>
      <c r="EC28" s="33">
        <f t="shared" si="6"/>
        <v>0</v>
      </c>
      <c r="ED28" s="33">
        <f t="shared" si="7"/>
        <v>0</v>
      </c>
      <c r="EE28" s="33">
        <f t="shared" si="8"/>
        <v>190.08264462809919</v>
      </c>
      <c r="EF28" s="33">
        <f t="shared" si="9"/>
        <v>39.917355371900825</v>
      </c>
      <c r="EG28" s="33">
        <f t="shared" si="10"/>
        <v>230</v>
      </c>
    </row>
    <row r="29" spans="1:137" s="34" customFormat="1" ht="15.75" x14ac:dyDescent="0.25">
      <c r="A29" s="1">
        <v>151008</v>
      </c>
      <c r="B29" s="152" t="s">
        <v>153</v>
      </c>
      <c r="C29" s="153">
        <v>42227</v>
      </c>
      <c r="D29" s="152" t="s">
        <v>283</v>
      </c>
      <c r="E29" s="154" t="s">
        <v>284</v>
      </c>
      <c r="F29" s="5">
        <v>7180</v>
      </c>
      <c r="G29" s="152" t="s">
        <v>201</v>
      </c>
      <c r="H29" s="6" t="s">
        <v>4</v>
      </c>
      <c r="I29" s="193" t="s">
        <v>4</v>
      </c>
      <c r="J29" s="1" t="s">
        <v>4</v>
      </c>
      <c r="K29" s="154" t="s">
        <v>284</v>
      </c>
      <c r="L29" s="5">
        <v>7180</v>
      </c>
      <c r="M29" s="152" t="s">
        <v>201</v>
      </c>
      <c r="N29" s="153">
        <v>42255</v>
      </c>
      <c r="O29" s="9"/>
      <c r="P29" s="9"/>
      <c r="Q29" s="152" t="s">
        <v>199</v>
      </c>
      <c r="R29" s="154" t="s">
        <v>199</v>
      </c>
      <c r="S29" s="154" t="s">
        <v>200</v>
      </c>
      <c r="T29" s="5">
        <v>7180</v>
      </c>
      <c r="U29" s="152" t="s">
        <v>201</v>
      </c>
      <c r="V29" s="152" t="s">
        <v>10</v>
      </c>
      <c r="W29" s="190" t="s">
        <v>11</v>
      </c>
      <c r="X29" s="191"/>
      <c r="Y29" s="1" t="s">
        <v>12</v>
      </c>
      <c r="Z29" s="11" t="s">
        <v>13</v>
      </c>
      <c r="AA29" s="152" t="s">
        <v>14</v>
      </c>
      <c r="AB29" s="155">
        <v>1</v>
      </c>
      <c r="AC29" s="13">
        <v>190.08264462809919</v>
      </c>
      <c r="AD29" s="13">
        <v>0</v>
      </c>
      <c r="AE29" s="13">
        <v>21</v>
      </c>
      <c r="AF29" s="10" t="s">
        <v>12</v>
      </c>
      <c r="AG29" s="155">
        <v>1</v>
      </c>
      <c r="AH29" s="15">
        <v>107.43801652892563</v>
      </c>
      <c r="AI29" s="13">
        <v>0</v>
      </c>
      <c r="AJ29" s="13">
        <v>21</v>
      </c>
      <c r="AK29" s="1" t="s">
        <v>12</v>
      </c>
      <c r="AL29" s="155">
        <v>0</v>
      </c>
      <c r="AM29" s="15">
        <v>0</v>
      </c>
      <c r="AN29" s="13">
        <v>0</v>
      </c>
      <c r="AO29" s="13">
        <v>0</v>
      </c>
      <c r="AP29" s="1" t="s">
        <v>12</v>
      </c>
      <c r="AQ29" s="14">
        <v>0</v>
      </c>
      <c r="AR29" s="15">
        <v>0</v>
      </c>
      <c r="AS29" s="13">
        <v>0</v>
      </c>
      <c r="AT29" s="13">
        <v>0</v>
      </c>
      <c r="AU29" s="1" t="s">
        <v>12</v>
      </c>
      <c r="AV29" s="1" t="s">
        <v>12</v>
      </c>
      <c r="AW29" s="1" t="s">
        <v>12</v>
      </c>
      <c r="AX29" s="1"/>
      <c r="AY29" s="1"/>
      <c r="AZ29" s="1"/>
      <c r="BA29" s="6"/>
      <c r="BB29" s="156"/>
      <c r="BC29" s="127"/>
      <c r="BD29" s="127"/>
      <c r="BE29" s="128">
        <v>297.52</v>
      </c>
      <c r="BF29" s="129">
        <v>360</v>
      </c>
      <c r="BG29" s="1"/>
      <c r="BH29" s="157">
        <v>1</v>
      </c>
      <c r="BI29" s="157">
        <v>1</v>
      </c>
      <c r="BJ29" s="157"/>
      <c r="BK29" s="1"/>
      <c r="BL29" s="1" t="s">
        <v>16</v>
      </c>
      <c r="BM29" s="1"/>
      <c r="BN29" s="1" t="s">
        <v>210</v>
      </c>
      <c r="BO29" s="1" t="s">
        <v>12</v>
      </c>
      <c r="BP29" s="1" t="s">
        <v>12</v>
      </c>
      <c r="BQ29" s="1" t="s">
        <v>12</v>
      </c>
      <c r="BR29" s="1" t="s">
        <v>12</v>
      </c>
      <c r="BS29" s="158"/>
      <c r="BT29" s="158"/>
      <c r="BU29" s="158"/>
      <c r="BV29" s="158"/>
      <c r="BW29" s="151">
        <v>42253</v>
      </c>
      <c r="BX29" s="1" t="s">
        <v>211</v>
      </c>
      <c r="BY29" s="1" t="s">
        <v>12</v>
      </c>
      <c r="BZ29" s="1" t="s">
        <v>14</v>
      </c>
      <c r="CA29" s="1"/>
      <c r="CB29" s="1"/>
      <c r="CC29" s="1"/>
      <c r="CD29" s="1"/>
      <c r="CE29" s="1" t="s">
        <v>212</v>
      </c>
      <c r="CF29" s="1"/>
      <c r="CG29" s="1" t="s">
        <v>12</v>
      </c>
      <c r="CH29" s="1" t="s">
        <v>12</v>
      </c>
      <c r="CI29" s="1" t="s">
        <v>12</v>
      </c>
      <c r="CJ29" s="1" t="s">
        <v>12</v>
      </c>
      <c r="CK29" s="1" t="s">
        <v>213</v>
      </c>
      <c r="CL29" s="1" t="s">
        <v>214</v>
      </c>
      <c r="CM29" s="1" t="s">
        <v>12</v>
      </c>
      <c r="CN29" s="1" t="s">
        <v>12</v>
      </c>
      <c r="CO29" s="1" t="s">
        <v>12</v>
      </c>
      <c r="CP29" s="1"/>
      <c r="CQ29" s="1"/>
      <c r="CR29" s="1" t="s">
        <v>12</v>
      </c>
      <c r="CS29" s="1" t="s">
        <v>12</v>
      </c>
      <c r="CT29" s="1" t="s">
        <v>12</v>
      </c>
      <c r="CU29" s="1" t="s">
        <v>12</v>
      </c>
      <c r="CV29" s="1" t="s">
        <v>12</v>
      </c>
      <c r="CW29" s="1" t="s">
        <v>12</v>
      </c>
      <c r="CX29" s="1" t="s">
        <v>12</v>
      </c>
      <c r="CY29" s="1" t="s">
        <v>12</v>
      </c>
      <c r="CZ29" s="1" t="s">
        <v>12</v>
      </c>
      <c r="DA29" s="1" t="s">
        <v>14</v>
      </c>
      <c r="DB29" s="1" t="s">
        <v>14</v>
      </c>
      <c r="DC29" s="1" t="s">
        <v>14</v>
      </c>
      <c r="DD29" s="1" t="s">
        <v>14</v>
      </c>
      <c r="DE29" s="1" t="s">
        <v>14</v>
      </c>
      <c r="DF29" s="1" t="s">
        <v>14</v>
      </c>
      <c r="DG29" s="1" t="s">
        <v>211</v>
      </c>
      <c r="DH29" s="1"/>
      <c r="DI29" s="127" t="s">
        <v>215</v>
      </c>
      <c r="DJ29" s="1"/>
      <c r="DK29" s="1" t="s">
        <v>14</v>
      </c>
      <c r="DL29" s="1"/>
      <c r="DM29" s="151" t="s">
        <v>262</v>
      </c>
      <c r="DN29" s="1"/>
      <c r="DO29" s="1"/>
      <c r="DP29" s="1" t="s">
        <v>14</v>
      </c>
      <c r="DQ29" s="1"/>
      <c r="DR29" s="1" t="s">
        <v>14</v>
      </c>
      <c r="DS29" s="1" t="s">
        <v>14</v>
      </c>
      <c r="DT29" s="151" t="s">
        <v>262</v>
      </c>
      <c r="DU29" s="85">
        <v>42251</v>
      </c>
      <c r="DV29" s="1"/>
      <c r="DW29" s="1" t="s">
        <v>14</v>
      </c>
      <c r="DX29" s="1"/>
      <c r="DY29" s="85" t="s">
        <v>216</v>
      </c>
      <c r="DZ29" s="85" t="s">
        <v>218</v>
      </c>
      <c r="EA29" s="33">
        <f t="shared" ref="EA29" si="11">AB29*AC29</f>
        <v>190.08264462809919</v>
      </c>
      <c r="EB29" s="33">
        <f t="shared" ref="EB29" si="12">AG29*AH29</f>
        <v>107.43801652892563</v>
      </c>
      <c r="EC29" s="33">
        <f t="shared" ref="EC29" si="13">AL29*AM29</f>
        <v>0</v>
      </c>
      <c r="ED29" s="33">
        <f t="shared" ref="ED29" si="14">AQ29*AR29</f>
        <v>0</v>
      </c>
      <c r="EE29" s="33">
        <f t="shared" ref="EE29" si="15">EA29+EB29+EC29+ED29</f>
        <v>297.52066115702485</v>
      </c>
      <c r="EF29" s="33">
        <f t="shared" ref="EF29" si="16">EE29*0.21</f>
        <v>62.479338842975217</v>
      </c>
      <c r="EG29" s="33">
        <f t="shared" ref="EG29" si="17">EE29+EF29</f>
        <v>360.00000000000006</v>
      </c>
    </row>
  </sheetData>
  <autoFilter ref="A2:EG2"/>
  <mergeCells count="12">
    <mergeCell ref="BS1:BV1"/>
    <mergeCell ref="A1:C1"/>
    <mergeCell ref="D1:J1"/>
    <mergeCell ref="K1:M1"/>
    <mergeCell ref="N1:P1"/>
    <mergeCell ref="R1:U1"/>
    <mergeCell ref="V1:AA1"/>
    <mergeCell ref="AB1:AU1"/>
    <mergeCell ref="AV1:AW1"/>
    <mergeCell ref="AX1:BA1"/>
    <mergeCell ref="BB1:BK1"/>
    <mergeCell ref="BL1:BR1"/>
  </mergeCells>
  <pageMargins left="0.7" right="0.7" top="0.75" bottom="0.75" header="0.3" footer="0.3"/>
  <legacy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>
      <selection activeCell="C33" sqref="C33"/>
    </sheetView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Liste</vt:lpstr>
      <vt:lpstr>Feuil2</vt:lpstr>
      <vt:lpstr>Feuil3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gg</dc:creator>
  <cp:lastModifiedBy>gg</cp:lastModifiedBy>
  <dcterms:created xsi:type="dcterms:W3CDTF">2015-09-14T23:47:05Z</dcterms:created>
  <dcterms:modified xsi:type="dcterms:W3CDTF">2015-09-15T01:07:59Z</dcterms:modified>
</cp:coreProperties>
</file>