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60" windowWidth="23040" windowHeight="9345" tabRatio="856" activeTab="2"/>
  </bookViews>
  <sheets>
    <sheet name="Factures" sheetId="1" r:id="rId1"/>
    <sheet name="Explications" sheetId="364" r:id="rId2"/>
    <sheet name="Tableau recap" sheetId="365" r:id="rId3"/>
    <sheet name="Stat Mensuelle" sheetId="366" r:id="rId4"/>
    <sheet name="Stat Annuelle" sheetId="368" r:id="rId5"/>
  </sheets>
  <definedNames>
    <definedName name="_xlnm._FilterDatabase" localSheetId="0" hidden="1">Factures!$A$2:$EG$29</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_xlnm.Print_Area" localSheetId="4">'Stat Annuelle'!$A$1:$K$62</definedName>
    <definedName name="_xlnm.Print_Area" localSheetId="3">'Stat Mensuelle'!$A$1:$K$63</definedName>
    <definedName name="Zone_Rappel">#REF!</definedName>
  </definedNames>
  <calcPr calcId="145621"/>
</workbook>
</file>

<file path=xl/calcChain.xml><?xml version="1.0" encoding="utf-8"?>
<calcChain xmlns="http://schemas.openxmlformats.org/spreadsheetml/2006/main">
  <c r="S4" i="365" l="1"/>
  <c r="S15" i="365" l="1"/>
  <c r="S14" i="365"/>
  <c r="S13" i="365"/>
  <c r="S12" i="365"/>
  <c r="S11" i="365"/>
  <c r="S10" i="365"/>
  <c r="S9" i="365"/>
  <c r="S8" i="365"/>
  <c r="S7" i="365"/>
  <c r="S6" i="365"/>
  <c r="S5" i="365"/>
  <c r="ED25" i="1" l="1"/>
  <c r="EC25" i="1"/>
  <c r="EB25" i="1"/>
  <c r="EA25" i="1"/>
  <c r="ED24" i="1"/>
  <c r="EC24" i="1"/>
  <c r="EB24" i="1"/>
  <c r="EA24" i="1"/>
  <c r="ED23" i="1"/>
  <c r="EC23" i="1"/>
  <c r="EB23" i="1"/>
  <c r="EA23" i="1"/>
  <c r="ED22" i="1"/>
  <c r="EC22" i="1"/>
  <c r="EB22" i="1"/>
  <c r="EA22" i="1"/>
  <c r="ED21" i="1"/>
  <c r="EC21" i="1"/>
  <c r="EB21" i="1"/>
  <c r="EA21" i="1"/>
  <c r="ED20" i="1"/>
  <c r="EC20" i="1"/>
  <c r="EB20" i="1"/>
  <c r="EA20" i="1"/>
  <c r="BV20" i="1"/>
  <c r="BU20" i="1"/>
  <c r="BT20" i="1"/>
  <c r="BS20" i="1"/>
  <c r="ED19" i="1"/>
  <c r="EC19" i="1"/>
  <c r="EB19" i="1"/>
  <c r="EA19" i="1"/>
  <c r="BV19" i="1"/>
  <c r="BU19" i="1"/>
  <c r="BT19" i="1"/>
  <c r="BS19" i="1"/>
  <c r="ED18" i="1"/>
  <c r="EC18" i="1"/>
  <c r="EB18" i="1"/>
  <c r="EA18" i="1"/>
  <c r="BV18" i="1"/>
  <c r="BU18" i="1"/>
  <c r="BT18" i="1"/>
  <c r="BS18" i="1"/>
  <c r="ED17" i="1"/>
  <c r="EC17" i="1"/>
  <c r="EB17" i="1"/>
  <c r="EA17" i="1"/>
  <c r="BV17" i="1"/>
  <c r="BU17" i="1"/>
  <c r="BT17" i="1"/>
  <c r="BS17" i="1"/>
  <c r="ED16" i="1"/>
  <c r="EC16" i="1"/>
  <c r="EB16" i="1"/>
  <c r="EA16" i="1"/>
  <c r="BV16" i="1"/>
  <c r="BU16" i="1"/>
  <c r="BT16" i="1"/>
  <c r="BS16" i="1"/>
  <c r="ED15" i="1"/>
  <c r="EC15" i="1"/>
  <c r="EB15" i="1"/>
  <c r="EA15" i="1"/>
  <c r="BV15" i="1"/>
  <c r="BU15" i="1"/>
  <c r="BT15" i="1"/>
  <c r="BS15" i="1"/>
  <c r="ED14" i="1"/>
  <c r="EC14" i="1"/>
  <c r="EB14" i="1"/>
  <c r="EA14" i="1"/>
  <c r="BV14" i="1"/>
  <c r="BU14" i="1"/>
  <c r="BT14" i="1"/>
  <c r="BS14" i="1"/>
  <c r="ED13" i="1"/>
  <c r="EC13" i="1"/>
  <c r="EB13" i="1"/>
  <c r="EA13" i="1"/>
  <c r="BV13" i="1"/>
  <c r="BU13" i="1"/>
  <c r="BT13" i="1"/>
  <c r="BS13" i="1"/>
  <c r="ED12" i="1"/>
  <c r="EC12" i="1"/>
  <c r="EB12" i="1"/>
  <c r="EA12" i="1"/>
  <c r="BV12" i="1"/>
  <c r="BU12" i="1"/>
  <c r="BT12" i="1"/>
  <c r="BS12" i="1"/>
  <c r="ED11" i="1"/>
  <c r="EC11" i="1"/>
  <c r="EB11" i="1"/>
  <c r="EA11" i="1"/>
  <c r="BV11" i="1"/>
  <c r="BU11" i="1"/>
  <c r="BT11" i="1"/>
  <c r="BS11" i="1"/>
  <c r="ED10" i="1"/>
  <c r="EC10" i="1"/>
  <c r="EB10" i="1"/>
  <c r="EA10" i="1"/>
  <c r="BV10" i="1"/>
  <c r="BU10" i="1"/>
  <c r="BT10" i="1"/>
  <c r="BS10" i="1"/>
  <c r="ED9" i="1"/>
  <c r="EC9" i="1"/>
  <c r="EB9" i="1"/>
  <c r="EA9" i="1"/>
  <c r="BV9" i="1"/>
  <c r="BU9" i="1"/>
  <c r="BT9" i="1"/>
  <c r="BS9" i="1"/>
  <c r="ED8" i="1"/>
  <c r="EC8" i="1"/>
  <c r="EB8" i="1"/>
  <c r="EA8" i="1"/>
  <c r="BV8" i="1"/>
  <c r="BU8" i="1"/>
  <c r="BT8" i="1"/>
  <c r="BS8" i="1"/>
  <c r="ED7" i="1"/>
  <c r="EC7" i="1"/>
  <c r="EB7" i="1"/>
  <c r="EA7" i="1"/>
  <c r="BV7" i="1"/>
  <c r="BU7" i="1"/>
  <c r="BT7" i="1"/>
  <c r="BS7" i="1"/>
  <c r="ED6" i="1"/>
  <c r="EC6" i="1"/>
  <c r="EB6" i="1"/>
  <c r="EA6" i="1"/>
  <c r="BV6" i="1"/>
  <c r="BU6" i="1"/>
  <c r="BT6" i="1"/>
  <c r="BS6" i="1"/>
  <c r="ED5" i="1"/>
  <c r="EC5" i="1"/>
  <c r="EB5" i="1"/>
  <c r="EA5" i="1"/>
  <c r="BV5" i="1"/>
  <c r="BU5" i="1"/>
  <c r="BT5" i="1"/>
  <c r="BS5" i="1"/>
  <c r="ED4" i="1"/>
  <c r="EC4" i="1"/>
  <c r="EB4" i="1"/>
  <c r="EA4" i="1"/>
  <c r="BV4" i="1"/>
  <c r="BU4" i="1"/>
  <c r="BT4" i="1"/>
  <c r="BS4" i="1"/>
  <c r="ED3" i="1"/>
  <c r="EC3" i="1"/>
  <c r="EB3" i="1"/>
  <c r="EA3" i="1"/>
  <c r="BV3" i="1"/>
  <c r="BU3" i="1"/>
  <c r="BT3" i="1"/>
  <c r="BS3" i="1"/>
  <c r="EE3" i="1" l="1"/>
  <c r="EF3" i="1" s="1"/>
  <c r="EG3" i="1" s="1"/>
  <c r="EE4" i="1"/>
  <c r="EF4" i="1" s="1"/>
  <c r="EG4" i="1" s="1"/>
  <c r="EE5" i="1"/>
  <c r="EF5" i="1" s="1"/>
  <c r="EG5" i="1" s="1"/>
  <c r="EE6" i="1"/>
  <c r="EF6" i="1" s="1"/>
  <c r="EG6" i="1" s="1"/>
  <c r="EE7" i="1"/>
  <c r="EF7" i="1" s="1"/>
  <c r="EG7" i="1" s="1"/>
  <c r="EE8" i="1"/>
  <c r="EF8" i="1" s="1"/>
  <c r="EG8" i="1" s="1"/>
  <c r="EE9" i="1"/>
  <c r="EF9" i="1" s="1"/>
  <c r="EG9" i="1" s="1"/>
  <c r="EE10" i="1"/>
  <c r="EF10" i="1" s="1"/>
  <c r="EG10" i="1" s="1"/>
  <c r="EE11" i="1"/>
  <c r="EF11" i="1" s="1"/>
  <c r="EG11" i="1" s="1"/>
  <c r="EE12" i="1"/>
  <c r="EF12" i="1" s="1"/>
  <c r="EG12" i="1" s="1"/>
  <c r="EE13" i="1"/>
  <c r="EF13" i="1" s="1"/>
  <c r="EG13" i="1" s="1"/>
  <c r="EE14" i="1"/>
  <c r="EF14" i="1" s="1"/>
  <c r="EG14" i="1" s="1"/>
  <c r="EE15" i="1"/>
  <c r="EF15" i="1" s="1"/>
  <c r="EG15" i="1" s="1"/>
  <c r="EE16" i="1"/>
  <c r="EF16" i="1" s="1"/>
  <c r="EG16" i="1" s="1"/>
  <c r="EE17" i="1"/>
  <c r="EF17" i="1" s="1"/>
  <c r="EG17" i="1" s="1"/>
  <c r="EE18" i="1"/>
  <c r="EF18" i="1" s="1"/>
  <c r="EG18" i="1" s="1"/>
  <c r="EE19" i="1"/>
  <c r="EF19" i="1" s="1"/>
  <c r="EG19" i="1" s="1"/>
  <c r="EE20" i="1"/>
  <c r="EF20" i="1" s="1"/>
  <c r="EG20" i="1" s="1"/>
  <c r="EE21" i="1"/>
  <c r="EF21" i="1" s="1"/>
  <c r="EG21" i="1" s="1"/>
  <c r="EE22" i="1"/>
  <c r="EF22" i="1" s="1"/>
  <c r="EG22" i="1" s="1"/>
  <c r="EE23" i="1"/>
  <c r="EF23" i="1" s="1"/>
  <c r="EG23" i="1" s="1"/>
  <c r="EE24" i="1"/>
  <c r="EF24" i="1" s="1"/>
  <c r="EG24" i="1" s="1"/>
  <c r="EE25" i="1"/>
  <c r="EF25" i="1" s="1"/>
  <c r="EG25" i="1" s="1"/>
</calcChain>
</file>

<file path=xl/comments1.xml><?xml version="1.0" encoding="utf-8"?>
<comments xmlns="http://schemas.openxmlformats.org/spreadsheetml/2006/main">
  <authors>
    <author>Pierre</author>
  </authors>
  <commentList>
    <comment ref="A2" authorId="0">
      <text>
        <r>
          <rPr>
            <sz val="9"/>
            <color indexed="81"/>
            <rFont val="Tahoma"/>
            <family val="2"/>
          </rPr>
          <t>Unique et généré automatiquement à partir du numéro enregistré dans la feuille "Données générales"</t>
        </r>
      </text>
    </comment>
    <comment ref="B2" authorId="0">
      <text>
        <r>
          <rPr>
            <sz val="9"/>
            <color indexed="81"/>
            <rFont val="Tahoma"/>
            <family val="2"/>
          </rPr>
          <t>Suivant liste de choix dynamique de la feuille "Données générales".</t>
        </r>
      </text>
    </comment>
    <comment ref="C2" authorId="0">
      <text>
        <r>
          <rPr>
            <sz val="9"/>
            <color indexed="81"/>
            <rFont val="Tahoma"/>
            <family val="2"/>
          </rPr>
          <t>Date à laquelle la compagnie reçoit l'appel pour la commande.</t>
        </r>
      </text>
    </comment>
    <comment ref="D2" authorId="0">
      <text>
        <r>
          <rPr>
            <sz val="9"/>
            <color indexed="81"/>
            <rFont val="Tahoma"/>
            <family val="2"/>
          </rPr>
          <t>Coordonnées correspondant à l'adresse où la facture est envoyée.</t>
        </r>
      </text>
    </comment>
    <comment ref="E2" authorId="0">
      <text>
        <r>
          <rPr>
            <sz val="9"/>
            <color indexed="81"/>
            <rFont val="Tahoma"/>
            <family val="2"/>
          </rPr>
          <t xml:space="preserve">Coordonnées correspondant à l'adresse où la facture est envoyée.
</t>
        </r>
      </text>
    </comment>
    <comment ref="F2" authorId="0">
      <text>
        <r>
          <rPr>
            <sz val="9"/>
            <color indexed="81"/>
            <rFont val="Tahoma"/>
            <family val="2"/>
          </rPr>
          <t>Coordonnées correspondant à l'adresse où la facture est envoyée.</t>
        </r>
      </text>
    </comment>
    <comment ref="G2" authorId="0">
      <text>
        <r>
          <rPr>
            <sz val="9"/>
            <color indexed="81"/>
            <rFont val="Tahoma"/>
            <family val="2"/>
          </rPr>
          <t>Coordonnées correspondant à l'adresse où la facture est envoyée.</t>
        </r>
      </text>
    </comment>
    <comment ref="H2" authorId="0">
      <text>
        <r>
          <rPr>
            <sz val="9"/>
            <color indexed="81"/>
            <rFont val="Tahoma"/>
            <family val="2"/>
          </rPr>
          <t>Coordonnées correspondant à l'adresse où la facture est envoyée.</t>
        </r>
      </text>
    </comment>
    <comment ref="I2" authorId="0">
      <text>
        <r>
          <rPr>
            <sz val="9"/>
            <color indexed="81"/>
            <rFont val="Tahoma"/>
            <family val="2"/>
          </rPr>
          <t>Pas de numéro TVA si le client est un particulier.</t>
        </r>
      </text>
    </comment>
    <comment ref="J2" authorId="0">
      <text>
        <r>
          <rPr>
            <sz val="9"/>
            <color indexed="81"/>
            <rFont val="Tahoma"/>
            <family val="2"/>
          </rPr>
          <t>Peut servir pour envoi de la facture sous format PDF.</t>
        </r>
      </text>
    </comment>
    <comment ref="K2" authorId="0">
      <text>
        <r>
          <rPr>
            <sz val="9"/>
            <color indexed="81"/>
            <rFont val="Tahoma"/>
            <family val="2"/>
          </rPr>
          <t>Adresse où la prestation de service a été effectuée.</t>
        </r>
      </text>
    </comment>
    <comment ref="L2" authorId="0">
      <text>
        <r>
          <rPr>
            <sz val="9"/>
            <color indexed="81"/>
            <rFont val="Tahoma"/>
            <family val="2"/>
          </rPr>
          <t>Adresse où la prestation de service a été effectuée.</t>
        </r>
      </text>
    </comment>
    <comment ref="M2" authorId="0">
      <text>
        <r>
          <rPr>
            <sz val="9"/>
            <color indexed="81"/>
            <rFont val="Tahoma"/>
            <family val="2"/>
          </rPr>
          <t>Adresse où la prestation de service a été effectuée.</t>
        </r>
      </text>
    </comment>
    <comment ref="N2" authorId="0">
      <text>
        <r>
          <rPr>
            <sz val="9"/>
            <color indexed="81"/>
            <rFont val="Tahoma"/>
            <family val="2"/>
          </rPr>
          <t>La date de facturation est la date de visite, à ne pas confondre avec la date de réception commande.</t>
        </r>
      </text>
    </comment>
    <comment ref="O2" author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text>
        <r>
          <rPr>
            <sz val="9"/>
            <color indexed="81"/>
            <rFont val="Tahoma"/>
            <family val="2"/>
          </rPr>
          <t>C : Client particulier
A : Agence
N : Notaire</t>
        </r>
      </text>
    </comment>
    <comment ref="W2" author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text>
        <r>
          <rPr>
            <sz val="9"/>
            <color indexed="81"/>
            <rFont val="Tahoma"/>
            <family val="2"/>
          </rPr>
          <t xml:space="preserve">Cette date entre dans la condition pour envoyer la facture et les rappels ainsi que dans   la condition pour l'archivage.
</t>
        </r>
      </text>
    </comment>
    <comment ref="Y2" authorId="0">
      <text>
        <r>
          <rPr>
            <sz val="9"/>
            <color indexed="81"/>
            <rFont val="Tahoma"/>
            <family val="2"/>
          </rPr>
          <t>Cash, Bancontact, 
Note de crédit, Virement, etc.</t>
        </r>
      </text>
    </comment>
    <comment ref="Z2" authorId="0">
      <text>
        <r>
          <rPr>
            <sz val="9"/>
            <color indexed="81"/>
            <rFont val="Tahoma"/>
            <family val="2"/>
          </rPr>
          <t>Indique qu'une somme "cash" a été versée sur le compte.</t>
        </r>
      </text>
    </comment>
    <comment ref="AB2" authorId="0">
      <text>
        <r>
          <rPr>
            <sz val="9"/>
            <color indexed="81"/>
            <rFont val="Tahoma"/>
            <family val="2"/>
          </rPr>
          <t xml:space="preserve">Nombre de services de type "P".
</t>
        </r>
      </text>
    </comment>
    <comment ref="AG2" authorId="0">
      <text>
        <r>
          <rPr>
            <sz val="9"/>
            <color indexed="81"/>
            <rFont val="Tahoma"/>
            <family val="2"/>
          </rPr>
          <t>Nombre de services de type "E".</t>
        </r>
      </text>
    </comment>
    <comment ref="AL2" authorId="0">
      <text>
        <r>
          <rPr>
            <sz val="9"/>
            <color indexed="81"/>
            <rFont val="Tahoma"/>
            <family val="2"/>
          </rPr>
          <t xml:space="preserve">Nombre de services de type "A".
</t>
        </r>
      </text>
    </comment>
    <comment ref="AQ2" author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<sst xmlns="http://schemas.openxmlformats.org/spreadsheetml/2006/main" count="1236" uniqueCount="588">
  <si>
    <t>Géré par </t>
  </si>
  <si>
    <t>HTVA</t>
  </si>
  <si>
    <t>Laur</t>
  </si>
  <si>
    <t>Oli</t>
  </si>
  <si>
    <t>A</t>
  </si>
  <si>
    <t/>
  </si>
  <si>
    <t>C</t>
  </si>
  <si>
    <t>N</t>
  </si>
  <si>
    <t>Numéro de facture</t>
  </si>
  <si>
    <t>Type de Client</t>
  </si>
  <si>
    <t>COORDONNEES DE FACTURATION</t>
  </si>
  <si>
    <t>LIEU DE PRESTATION</t>
  </si>
  <si>
    <t>COORDONNEES POUR ENVOI DES DOCUMENTS</t>
  </si>
  <si>
    <t>Etat de la facture</t>
  </si>
  <si>
    <t>Mode de paiement</t>
  </si>
  <si>
    <t>GESTION DES DATES DE FACTURES ET RAPPELS</t>
  </si>
  <si>
    <t>Date de 
Rappel 1</t>
  </si>
  <si>
    <t>Date de 
Rappel 2</t>
  </si>
  <si>
    <t>Remboursé au compte</t>
  </si>
  <si>
    <t>ETAT DE FACTURATION</t>
  </si>
  <si>
    <t>TVA (%)</t>
  </si>
  <si>
    <t>Bancontact</t>
  </si>
  <si>
    <t>Virement</t>
  </si>
  <si>
    <t>Date de réception de commande</t>
  </si>
  <si>
    <t>Commentaires</t>
  </si>
  <si>
    <t>TYPE DE TRAVAIL / COMPTE A RECEVOIR</t>
  </si>
  <si>
    <t>Remise (%)</t>
  </si>
  <si>
    <t>Oui</t>
  </si>
  <si>
    <t>Non</t>
  </si>
  <si>
    <t>Sans objet</t>
  </si>
  <si>
    <t>n/a</t>
  </si>
  <si>
    <t>Commentaires autre prestation</t>
  </si>
  <si>
    <t>ENV</t>
  </si>
  <si>
    <t>Montants</t>
  </si>
  <si>
    <t>Document Q17</t>
  </si>
  <si>
    <t>Date de contrôle demandée</t>
  </si>
  <si>
    <t>Nom et prénom du contact</t>
  </si>
  <si>
    <t>Numéro de téléphone du contact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</si>
  <si>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</si>
  <si>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</si>
  <si>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</si>
  <si>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</si>
  <si>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</si>
  <si>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</si>
  <si>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</si>
  <si>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</si>
  <si>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</si>
  <si>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</si>
  <si>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</si>
  <si>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</si>
  <si>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</si>
  <si>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</si>
  <si>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</si>
  <si>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</si>
  <si>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</si>
  <si>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</si>
  <si>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</si>
  <si>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</si>
  <si>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</si>
  <si>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</si>
  <si>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</si>
  <si>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</si>
  <si>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</si>
  <si>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</si>
  <si>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</si>
  <si>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</si>
  <si>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</si>
  <si>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</si>
  <si>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</si>
  <si>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</si>
  <si>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</si>
  <si>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</si>
  <si>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</si>
  <si>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</si>
  <si>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</si>
  <si>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</si>
  <si>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</si>
  <si>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</si>
  <si>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</si>
  <si>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</si>
  <si>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</si>
  <si>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</si>
  <si>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</si>
  <si>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</si>
  <si>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</si>
  <si>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</si>
  <si>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</si>
  <si>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</si>
  <si>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</si>
  <si>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</si>
  <si>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</si>
  <si>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</si>
  <si>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</si>
  <si>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</si>
  <si>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</si>
  <si>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</si>
  <si>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</si>
  <si>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</si>
  <si>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</si>
  <si>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</si>
  <si>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</si>
  <si>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</si>
  <si>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</si>
  <si>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</si>
  <si>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</si>
  <si>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</si>
  <si>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</si>
  <si>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</si>
  <si>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</si>
  <si>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</si>
  <si>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</si>
  <si>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</si>
  <si>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</si>
  <si>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</si>
  <si>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</si>
  <si>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</si>
  <si>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</si>
  <si>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</si>
  <si>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</si>
  <si>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</si>
  <si>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</si>
  <si>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</si>
  <si>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</si>
  <si>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</si>
  <si>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</si>
  <si>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</si>
  <si>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</si>
  <si>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</si>
  <si>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</si>
  <si>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</si>
  <si>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</si>
  <si>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</si>
  <si>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</si>
  <si>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</si>
  <si>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</si>
  <si>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</si>
  <si>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</si>
  <si>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</si>
  <si>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</si>
  <si>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</si>
  <si>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</si>
  <si>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</si>
  <si>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</si>
  <si>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</si>
  <si>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</si>
  <si>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</si>
  <si>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</si>
  <si>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</si>
  <si>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</si>
  <si>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</si>
  <si>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Di Loreto Luciano</t>
  </si>
  <si>
    <t>Place de la Gare, 54D</t>
  </si>
  <si>
    <t>Quiévrain</t>
  </si>
  <si>
    <t>Rue du Commerce à Hornu</t>
  </si>
  <si>
    <t>Hornu</t>
  </si>
  <si>
    <t>Notaire Dasseleer</t>
  </si>
  <si>
    <t>Rue de Caraman, 23</t>
  </si>
  <si>
    <t>Boussu</t>
  </si>
  <si>
    <t>ENV+ce</t>
  </si>
  <si>
    <t>OUI</t>
  </si>
  <si>
    <t>Mr Serafino Pasquale</t>
  </si>
  <si>
    <t>Rue Liard, 12</t>
  </si>
  <si>
    <t>La Louvière</t>
  </si>
  <si>
    <t>Notaire Butaye</t>
  </si>
  <si>
    <t>Rue de la Marlière, 21</t>
  </si>
  <si>
    <t>Ecaussinnes</t>
  </si>
  <si>
    <t>Succession Destrebecq</t>
  </si>
  <si>
    <t>Rue du Banc de Pierres, 80</t>
  </si>
  <si>
    <t>Basècles</t>
  </si>
  <si>
    <t>Notaire Jonniaux</t>
  </si>
  <si>
    <t>Rue de Ville, 15</t>
  </si>
  <si>
    <t>Pommeroeul</t>
  </si>
  <si>
    <t>Mr Marchica Salvatore</t>
  </si>
  <si>
    <t>Rue du Gazetier, 51</t>
  </si>
  <si>
    <t>Morlanwelz</t>
  </si>
  <si>
    <t>Notaire Gribomont</t>
  </si>
  <si>
    <t>Avenue de la Motte Baraffe, 20</t>
  </si>
  <si>
    <t>Seneffe</t>
  </si>
  <si>
    <t>Mme Annie Ledent et Yvette LOI</t>
  </si>
  <si>
    <t>Rue des Martyrs, 2/A41</t>
  </si>
  <si>
    <t>Saint-Ghislain</t>
  </si>
  <si>
    <t>ENV + ce</t>
  </si>
  <si>
    <t>env+ce</t>
  </si>
  <si>
    <t>Jarotta</t>
  </si>
  <si>
    <t>Rue de Bascoup; 141</t>
  </si>
  <si>
    <t>Fayt-lez-Manage</t>
  </si>
  <si>
    <t>env</t>
  </si>
  <si>
    <t>Mme EREDDIA Isabelle</t>
  </si>
  <si>
    <t>Sentier du Croquet,2</t>
  </si>
  <si>
    <t>Sentier du Croquet, 2</t>
  </si>
  <si>
    <t>Succession Delclercq Clemence</t>
  </si>
  <si>
    <t>Rue des Martyrs, 24</t>
  </si>
  <si>
    <t>Braine le Comte</t>
  </si>
  <si>
    <t>Notaire Tasset</t>
  </si>
  <si>
    <t>Grand Place, 31</t>
  </si>
  <si>
    <t>Braine-le-Comte</t>
  </si>
  <si>
    <t>attention fact 150478 et 150477 sont inversées</t>
  </si>
  <si>
    <t>ENV+CE</t>
  </si>
  <si>
    <t>4 août 2015</t>
  </si>
  <si>
    <t>Mr Staumont</t>
  </si>
  <si>
    <t>Rue du Gueulot,10</t>
  </si>
  <si>
    <t>Ronquières</t>
  </si>
  <si>
    <t>0494/660583</t>
  </si>
  <si>
    <t>Rue de la Marlière,21</t>
  </si>
  <si>
    <t>Mr Jabri Ahmed</t>
  </si>
  <si>
    <t>Rue d'Herchies, 75</t>
  </si>
  <si>
    <t>Baudour</t>
  </si>
  <si>
    <t>0484/975.530</t>
  </si>
  <si>
    <t>jabri-ahmed@hotmail.com</t>
  </si>
  <si>
    <t>Rue du Bas Coron, 77</t>
  </si>
  <si>
    <t>Peruwelz</t>
  </si>
  <si>
    <t>Mme Moury Rosette</t>
  </si>
  <si>
    <t>Voie d'Hainin, 39</t>
  </si>
  <si>
    <t>0476/51.36.75</t>
  </si>
  <si>
    <t>Notaire Wuilquot</t>
  </si>
  <si>
    <t>Rue d'Elouges, 160</t>
  </si>
  <si>
    <t>Elouges</t>
  </si>
  <si>
    <t>Mme Grazia Pillotta</t>
  </si>
  <si>
    <t>Rue de l'Haizette,113</t>
  </si>
  <si>
    <t>Quaregnon</t>
  </si>
  <si>
    <t>0496/360053</t>
  </si>
  <si>
    <t>graziapilotta@yahoo.fr</t>
  </si>
  <si>
    <t>Rue de Caraman,23</t>
  </si>
  <si>
    <t>Succession Lienard Yvette</t>
  </si>
  <si>
    <t>Rue de la Réserve,12</t>
  </si>
  <si>
    <t>Chapelle lez Herlaimont</t>
  </si>
  <si>
    <t>0497/111253</t>
  </si>
  <si>
    <t>Avenue de la Motte baraffe,20</t>
  </si>
  <si>
    <t>Mme Vandenborre Marie-Christine</t>
  </si>
  <si>
    <t>Rue d'Ecaussinnes, 63</t>
  </si>
  <si>
    <t>0476/546.480</t>
  </si>
  <si>
    <t>Succession Endrizzi</t>
  </si>
  <si>
    <t>Rue de l'Hôpital, 8</t>
  </si>
  <si>
    <t>Fontaine l'Evêque</t>
  </si>
  <si>
    <t>elianerusso@yahoo.fr</t>
  </si>
  <si>
    <t>Cardon Jean-Louis</t>
  </si>
  <si>
    <t>Rue d'Hautaing, 56</t>
  </si>
  <si>
    <t>Houtaing</t>
  </si>
  <si>
    <t>0496/74.98.98</t>
  </si>
  <si>
    <t>jeanlouis.cardon@gmail.com</t>
  </si>
  <si>
    <t>Mme Vilain Sabine</t>
  </si>
  <si>
    <t>Rue Alfred Dendal, 164</t>
  </si>
  <si>
    <t>oui</t>
  </si>
  <si>
    <t>Notaire</t>
  </si>
  <si>
    <t>Envoyée chez le notaire</t>
  </si>
  <si>
    <t>10h30</t>
  </si>
  <si>
    <t>6 août 2015</t>
  </si>
  <si>
    <t>08/09/2015</t>
  </si>
  <si>
    <t>3 sept 2015</t>
  </si>
  <si>
    <t>Mr De Ceyper Tom</t>
  </si>
  <si>
    <t>Rue Victor Caudron, 4</t>
  </si>
  <si>
    <t>0497/08.89.08</t>
  </si>
  <si>
    <t>10h00</t>
  </si>
  <si>
    <t>Mme Véronique LEFRANC</t>
  </si>
  <si>
    <t>Rue de Monsville, 229</t>
  </si>
  <si>
    <t>0494 / 48 53 10</t>
  </si>
  <si>
    <t>o</t>
  </si>
  <si>
    <t>15h00</t>
  </si>
  <si>
    <t>Mr et Mme Oussai - Martinage</t>
  </si>
  <si>
    <t>Rue Pairois, 87</t>
  </si>
  <si>
    <t>Dour</t>
  </si>
  <si>
    <t>0471 99 42 07</t>
  </si>
  <si>
    <t>solange.martinage@proximus.com</t>
  </si>
  <si>
    <t>1 sept 2015</t>
  </si>
  <si>
    <t>Mme Martinage</t>
  </si>
  <si>
    <t>Maison</t>
  </si>
  <si>
    <t>2 façades</t>
  </si>
  <si>
    <t>Mme Langbeen Irma</t>
  </si>
  <si>
    <t>Rue Notre Dame, 37</t>
  </si>
  <si>
    <t>Ville-Pommeroeul</t>
  </si>
  <si>
    <t>Amiante</t>
  </si>
  <si>
    <t>Mr Dufour Roger</t>
  </si>
  <si>
    <t>0494/38.04.61</t>
  </si>
  <si>
    <t>09h00</t>
  </si>
  <si>
    <t>9 sept 2015</t>
  </si>
  <si>
    <t>Mr Jean Lesage</t>
  </si>
  <si>
    <t>Rue de Mons, 25</t>
  </si>
  <si>
    <t>Pierre, Société AAA, 034 345 3456</t>
  </si>
  <si>
    <t>Rue de Bruxelles, 27</t>
  </si>
  <si>
    <t>Montreal</t>
  </si>
  <si>
    <t>BE 04123 567 033</t>
  </si>
  <si>
    <t>Rue du Pont, 51</t>
  </si>
  <si>
    <t>Laval</t>
  </si>
  <si>
    <t>Immobilière Deschamps</t>
  </si>
  <si>
    <t>Montréal</t>
  </si>
  <si>
    <t>PAYE</t>
  </si>
  <si>
    <t>Alain, Société DDD, 034 345 3456</t>
  </si>
  <si>
    <t>Agence Tourisques, 43</t>
  </si>
  <si>
    <t>Rue de Dour, 495</t>
  </si>
  <si>
    <t>Québec</t>
  </si>
  <si>
    <t>BE 04123 890 567</t>
  </si>
  <si>
    <t>Rue des mésanges, 423</t>
  </si>
  <si>
    <t>Agence Caféaulait, 56</t>
  </si>
  <si>
    <t>Rue des souris, 89</t>
  </si>
  <si>
    <t>Dijon</t>
  </si>
  <si>
    <t>FR 345 678 234</t>
  </si>
  <si>
    <t>Avenue des canards, 124</t>
  </si>
  <si>
    <t>Agence Caféaulait</t>
  </si>
  <si>
    <t>Q17 envoyé</t>
  </si>
  <si>
    <t>Bonjour 1</t>
  </si>
  <si>
    <t>Bonjour 2</t>
  </si>
  <si>
    <t>Bonjour 3</t>
  </si>
  <si>
    <t>Bonjour 4</t>
  </si>
  <si>
    <t>Bonjour 5</t>
  </si>
  <si>
    <t>Bonjour 6</t>
  </si>
  <si>
    <t>Bonjour 7</t>
  </si>
  <si>
    <t>Bonjour 9</t>
  </si>
  <si>
    <t>Bonjour 10</t>
  </si>
  <si>
    <t>Bonjour 11</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</si>
  <si>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</si>
  <si>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</si>
  <si>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</si>
  <si>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</si>
  <si>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</si>
  <si>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</si>
  <si>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</si>
  <si>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</si>
  <si>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</si>
  <si>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</si>
  <si>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</si>
  <si>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</si>
  <si>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</si>
  <si>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</si>
  <si>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</si>
  <si>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</si>
  <si>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</si>
  <si>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</si>
  <si>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</si>
  <si>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</si>
  <si>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</si>
  <si>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</si>
  <si>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</si>
  <si>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</si>
  <si>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</si>
  <si>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</si>
  <si>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</si>
  <si>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</si>
  <si>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</si>
  <si>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</si>
  <si>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</si>
  <si>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</si>
  <si>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</si>
  <si>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</si>
  <si>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</si>
  <si>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</si>
  <si>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</si>
  <si>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</si>
  <si>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</si>
  <si>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</si>
  <si>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</si>
  <si>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</si>
  <si>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</si>
  <si>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</si>
  <si>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</si>
  <si>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</si>
  <si>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</si>
  <si>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</si>
  <si>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</si>
  <si>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</si>
  <si>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</si>
  <si>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</si>
  <si>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</si>
  <si>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</si>
  <si>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</si>
  <si>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</si>
  <si>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</si>
  <si>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</si>
  <si>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</si>
  <si>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</si>
  <si>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</si>
  <si>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</si>
  <si>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</si>
  <si>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</si>
  <si>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</si>
  <si>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</si>
  <si>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</si>
  <si>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</si>
  <si>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</si>
  <si>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</si>
  <si>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</si>
  <si>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</si>
  <si>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</si>
  <si>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</si>
  <si>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</si>
  <si>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</si>
  <si>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</si>
  <si>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</si>
  <si>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</si>
  <si>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</si>
  <si>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</si>
  <si>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</si>
  <si>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</si>
  <si>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</si>
  <si>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</si>
  <si>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</si>
  <si>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</si>
  <si>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</si>
  <si>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</si>
  <si>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</si>
  <si>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</si>
  <si>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</si>
  <si>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</si>
  <si>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</si>
  <si>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</si>
  <si>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</si>
  <si>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</si>
  <si>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</si>
  <si>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</si>
  <si>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</si>
  <si>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</si>
  <si>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</si>
  <si>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</si>
  <si>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</si>
  <si>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</si>
  <si>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</si>
  <si>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</si>
  <si>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</si>
  <si>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</si>
  <si>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</si>
  <si>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</si>
  <si>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</si>
  <si>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</si>
  <si>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Objectif nombre de PEB à réaliser</t>
  </si>
  <si>
    <t>Nbr P OLI</t>
  </si>
  <si>
    <t>Nbr P LAUR</t>
  </si>
  <si>
    <t>Nbr P HERVÉ</t>
  </si>
  <si>
    <t>Nbr P THIER</t>
  </si>
  <si>
    <t>Revenu PEB THIER</t>
  </si>
  <si>
    <t>Revenu A</t>
  </si>
  <si>
    <t>Nbr E</t>
  </si>
  <si>
    <t>Nbr P payés</t>
  </si>
  <si>
    <t>Nbr E payés</t>
  </si>
  <si>
    <t>Nbr A payés</t>
  </si>
  <si>
    <t>Nbr FA payés</t>
  </si>
  <si>
    <t>Ch aff annuel</t>
  </si>
  <si>
    <t>Total AN programmé</t>
  </si>
  <si>
    <t>% impayé client</t>
  </si>
  <si>
    <t>% impayé agence</t>
  </si>
  <si>
    <t>% impayé notaire</t>
  </si>
  <si>
    <t>Chif. Aff. Mensuel</t>
  </si>
  <si>
    <t>Montant FIGÉ</t>
  </si>
  <si>
    <t>Montant ACTUALISÉ</t>
  </si>
  <si>
    <t>% total impayés</t>
  </si>
  <si>
    <t>Nbr P CLIENT</t>
  </si>
  <si>
    <t>Nbr P AGENCE</t>
  </si>
  <si>
    <t>Nbr P NOTAIRE</t>
  </si>
  <si>
    <t>Facturation E</t>
  </si>
  <si>
    <t>Revenu       E</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</si>
  <si>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</si>
  <si>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</si>
  <si>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</si>
  <si>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</si>
  <si>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</si>
  <si>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</si>
  <si>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</si>
  <si>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</si>
  <si>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</si>
  <si>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</si>
  <si>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</si>
  <si>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</si>
  <si>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</si>
  <si>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</si>
  <si>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Object PEB  Laur</t>
  </si>
  <si>
    <t>Object PEB  Hervé</t>
  </si>
  <si>
    <t>Object PEB  Oli</t>
  </si>
  <si>
    <t>Object PEB  Thierry</t>
  </si>
  <si>
    <t>Nbr P envoyés</t>
  </si>
  <si>
    <t>Nbr E envoyés</t>
  </si>
  <si>
    <t>Nbr A envoyés</t>
  </si>
  <si>
    <t>Nbr FA envoyés</t>
  </si>
  <si>
    <t>Nbr P cmdés</t>
  </si>
  <si>
    <t>Nbr E cmdés</t>
  </si>
  <si>
    <t>Nbr A cmdés</t>
  </si>
  <si>
    <t>Nbr FA cmdés</t>
  </si>
  <si>
    <t>ecart moyen CLIENT</t>
  </si>
  <si>
    <t>ecart moyen AGENCE</t>
  </si>
  <si>
    <t>ecart moyen NOTAIRE</t>
  </si>
  <si>
    <t>Total nombre CLIENT</t>
  </si>
  <si>
    <t>Total nombre AGENCE</t>
  </si>
  <si>
    <t>Total nombre NOTAIRE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</si>
  <si>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</si>
  <si>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</si>
  <si>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</si>
  <si>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</si>
  <si>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</si>
  <si>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</si>
  <si>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</si>
  <si>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</si>
  <si>
    <t>Mois en cours :</t>
  </si>
  <si>
    <t>OBJECTIFS</t>
  </si>
  <si>
    <t>Nombre total de PEB à réaliser :</t>
  </si>
  <si>
    <t>Revenu PEB à réaliser :</t>
  </si>
  <si>
    <t>Montant mensuel dégagé :</t>
  </si>
  <si>
    <t>Revenus simulé PEB :</t>
  </si>
  <si>
    <t>Chif. D'Aff. Mensuel :</t>
  </si>
  <si>
    <t>DONNÉES du FORMULAIRE</t>
  </si>
  <si>
    <t>Frais fixes mensuel :</t>
  </si>
  <si>
    <t>Objectif nbr. de PEB - LAUR :</t>
  </si>
  <si>
    <t>Objectif nbr. de PEB - Oli :</t>
  </si>
  <si>
    <t>Objectif nbr. de PEB - HERVÉ :</t>
  </si>
  <si>
    <t>Objectif nbr. de PEB - THIERRY :</t>
  </si>
  <si>
    <t>Revenu généré de PEB - OLI :</t>
  </si>
  <si>
    <t>Revenu généré de PEB - LAUR :</t>
  </si>
  <si>
    <t>Revenu généré de PEB - HERVÉ :</t>
  </si>
  <si>
    <t>Revenu généré de PEB - THIERRY :</t>
  </si>
  <si>
    <t>Revenu mensuel "Autre" :</t>
  </si>
  <si>
    <t>Nbre mensuel de "Autre" :</t>
  </si>
  <si>
    <t>Nbre mensuel de " E " :</t>
  </si>
  <si>
    <t>Revenu mensuel " E " :</t>
  </si>
  <si>
    <t>Revenus mensuel total :</t>
  </si>
  <si>
    <t>Facturation de " E " :</t>
  </si>
  <si>
    <t>RÉPARTITION par TYPE de COMMANDES</t>
  </si>
  <si>
    <t>Nbr. de P commandés :</t>
  </si>
  <si>
    <t>Nbr. de P envoyés :</t>
  </si>
  <si>
    <t>Nbr. de P payés :</t>
  </si>
  <si>
    <t>Nbr. de A commandés :</t>
  </si>
  <si>
    <t>Nbr. de  A envoyés :</t>
  </si>
  <si>
    <t>Nbr. de A payés :</t>
  </si>
  <si>
    <t>Nbr. de E commandés :</t>
  </si>
  <si>
    <t>Nbr. de E envoyés :</t>
  </si>
  <si>
    <t>Nbr. de E payés :</t>
  </si>
  <si>
    <t>Nbr. de PEB réalisés - OLI :</t>
  </si>
  <si>
    <t>Nbr. de PEB réalisés - LAUR :</t>
  </si>
  <si>
    <t>Nbr. de PEB réalisés - HERVÉ :</t>
  </si>
  <si>
    <t>Nbr. de PEB réalisés - THIERRY :</t>
  </si>
  <si>
    <t>OBJECTIF + PEB RÉALISÉS et REVENUS GÉNÉRÉS.</t>
  </si>
  <si>
    <t>Nbr. De PEB AGENDA à venir :</t>
  </si>
  <si>
    <t>Tarif PEB moyen :</t>
  </si>
  <si>
    <t>Tarif PEB moyen</t>
  </si>
  <si>
    <t>VALEURS MENSUELLES INSTANTANÉÉS.</t>
  </si>
  <si>
    <t>Feuille 1 ( Mensuel )</t>
  </si>
  <si>
    <t>Revenu total PEB</t>
  </si>
  <si>
    <t>MENSUEL                           ecart Obj  à réaliser    chiffre affaire PEB</t>
  </si>
  <si>
    <t>jan</t>
  </si>
  <si>
    <t>fév</t>
  </si>
  <si>
    <t>avr</t>
  </si>
  <si>
    <t>juil</t>
  </si>
  <si>
    <t>sept</t>
  </si>
  <si>
    <t>oct</t>
  </si>
  <si>
    <t>nov</t>
  </si>
  <si>
    <t>déc</t>
  </si>
  <si>
    <t>aoû</t>
  </si>
  <si>
    <t>Frais fixes</t>
  </si>
  <si>
    <t>Rev Tot mensuel</t>
  </si>
  <si>
    <t>Feuille 2 ( Annuel )</t>
  </si>
  <si>
    <t>Année en cours :</t>
  </si>
  <si>
    <t>VALEURS ANNUELLES.</t>
  </si>
  <si>
    <t>CHIFFRE d'AFFAIRE ANNUEL (C.A.)</t>
  </si>
  <si>
    <t>CHIFFRE d'AFFAIRE MENSUEL (C.A.)</t>
  </si>
  <si>
    <t>Chif. d'Affaire Annuel :</t>
  </si>
  <si>
    <t>Total annuel non-traités :</t>
  </si>
  <si>
    <t>Total annuel impayés :</t>
  </si>
  <si>
    <t>Total annuel payé :</t>
  </si>
  <si>
    <t>Janvier</t>
  </si>
  <si>
    <t>Février</t>
  </si>
  <si>
    <t>Mars</t>
  </si>
  <si>
    <t>Avril</t>
  </si>
  <si>
    <t>Mai</t>
  </si>
  <si>
    <t>Juin</t>
  </si>
  <si>
    <t>Juillet</t>
  </si>
  <si>
    <t>Aout</t>
  </si>
  <si>
    <t>Septembre</t>
  </si>
  <si>
    <t>Octobre</t>
  </si>
  <si>
    <t>Novembre</t>
  </si>
  <si>
    <t>Décembre</t>
  </si>
  <si>
    <t>Chiffre Affaire Mensuel</t>
  </si>
  <si>
    <t>Montant actualisés</t>
  </si>
  <si>
    <t>% actualisé des impayés</t>
  </si>
  <si>
    <t>Montant impayés</t>
  </si>
  <si>
    <t>Montant  programmé</t>
  </si>
  <si>
    <t>Montant  payés</t>
  </si>
  <si>
    <t>Chif. Affaire Annuel</t>
  </si>
  <si>
    <t>Moy. attente paiement</t>
  </si>
  <si>
    <t>CLIENT :</t>
  </si>
  <si>
    <t>AGENCE :</t>
  </si>
  <si>
    <t>NOTAIRES :</t>
  </si>
  <si>
    <t>RÉPARTITION des REVENUS ANNUELS CUMULÉS PAR TYPE de CLIENT.</t>
  </si>
  <si>
    <t>Revenu annuel AUTRES :</t>
  </si>
  <si>
    <t>Revenu annuel ELEC :</t>
  </si>
  <si>
    <t>Revenu annuel PEB :</t>
  </si>
  <si>
    <t>Revenu annuel FA :</t>
  </si>
  <si>
    <t>% tage</t>
  </si>
  <si>
    <t>NOTAIRE :</t>
  </si>
  <si>
    <t>IMPAYÉS ANNUELS</t>
  </si>
  <si>
    <t>RÉPARTITION DES REVENUS</t>
  </si>
  <si>
    <t>Nbr de total PEB</t>
  </si>
  <si>
    <t>Commentaires :</t>
  </si>
  <si>
    <t>Benéfice 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</si>
</sst>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
    <numFmt numFmtId="165" formatCode="d\ mmm\ yyyy"/>
    <numFmt numFmtId="166" formatCode="#,##0.00\ [$€-1];[Red]\-#,##0.00\ [$€-1]"/>
    <numFmt numFmtId="167" formatCode="[$€-80C]\ #,##0.00"/>
    <numFmt numFmtId="168" formatCode="[$-F800]dddd\,\ mmmm\ dd\,\ yyyy"/>
    <numFmt numFmtId="169" formatCode="[$-409]d\-mmm\-yyyy;@"/>
    <numFmt numFmtId="170" formatCode="0.00_);[Red]\(0.00\)"/>
  </numFmts>
  <fonts count="27">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b/>
      <sz val="12"/>
      <color theme="1"/>
      <name val="Calibri"/>
      <family val="2"/>
      <scheme val="minor"/>
    </font>
    <font>
      <sz val="11"/>
      <name val="Arial"/>
      <family val="2"/>
    </font>
    <font>
      <b/>
      <sz val="14"/>
      <color theme="1"/>
      <name val="Calibri"/>
      <family val="2"/>
      <scheme val="minor"/>
    </font>
    <font>
      <b/>
      <sz val="11"/>
      <color rgb="FF00B050"/>
      <name val="Calibri"/>
      <family val="2"/>
      <scheme val="minor"/>
    </font>
    <font>
      <sz val="10"/>
      <name val="Calibri"/>
      <family val="2"/>
    </font>
    <font>
      <b/>
      <sz val="10"/>
      <color rgb="FFFF0000"/>
      <name val="Calibri"/>
      <family val="2"/>
    </font>
    <font>
      <i/>
      <sz val="10"/>
      <name val="Calibri"/>
      <family val="2"/>
    </font>
    <font>
      <b/>
      <i/>
      <sz val="10"/>
      <name val="Calibri"/>
      <family val="2"/>
    </font>
    <font>
      <b/>
      <sz val="11"/>
      <color theme="0"/>
      <name val="Calibri"/>
      <family val="2"/>
      <scheme val="minor"/>
    </font>
    <font>
      <b/>
      <i/>
      <sz val="14"/>
      <color theme="1"/>
      <name val="Calibri"/>
      <family val="2"/>
      <scheme val="minor"/>
    </font>
    <font>
      <b/>
      <sz val="12"/>
      <name val="Calibri"/>
      <family val="2"/>
    </font>
    <font>
      <b/>
      <i/>
      <sz val="10"/>
      <color theme="1"/>
      <name val="Calibri"/>
      <family val="2"/>
      <scheme val="minor"/>
    </font>
    <font>
      <b/>
      <i/>
      <sz val="12"/>
      <name val="Calibri"/>
      <family val="2"/>
      <scheme val="minor"/>
    </font>
    <font>
      <b/>
      <i/>
      <sz val="14"/>
      <name val="Calibri"/>
      <family val="2"/>
    </font>
    <font>
      <b/>
      <sz val="11"/>
      <color rgb="FF000000"/>
      <name val="Arial"/>
      <family val="2"/>
    </font>
    <font>
      <sz val="11"/>
      <color indexed="12"/>
      <name val="Calibri"/>
      <family val="2"/>
      <scheme val="minor"/>
    </font>
    <font>
      <sz val="11"/>
      <name val="Calibri"/>
    </font>
  </fonts>
  <fills count="31">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2" fillId="0" borderId="0"/>
    <xf numFmtId="0" fontId="14" fillId="0" borderId="0"/>
    <xf numFmtId="0" fontId="1" fillId="0" borderId="0"/>
  </cellStyleXfs>
  <cellXfs count="365">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7" borderId="4" xfId="0" applyFont="1" applyFill="1" applyBorder="1" applyAlignment="1">
      <alignment horizontal="center" vertical="center" wrapText="1"/>
    </xf>
    <xf numFmtId="2" fontId="4" fillId="16" borderId="4" xfId="0" applyNumberFormat="1" applyFont="1" applyFill="1" applyBorder="1" applyAlignment="1">
      <alignment horizontal="center" vertical="center" wrapText="1"/>
    </xf>
    <xf numFmtId="4" fontId="4" fillId="16" borderId="4" xfId="0" applyNumberFormat="1" applyFont="1" applyFill="1" applyBorder="1" applyAlignment="1">
      <alignment horizontal="center" vertical="center" wrapText="1"/>
    </xf>
    <xf numFmtId="0" fontId="4" fillId="17" borderId="4" xfId="0" applyNumberFormat="1" applyFont="1" applyFill="1" applyBorder="1" applyAlignment="1">
      <alignment horizontal="center" vertical="center" wrapText="1"/>
    </xf>
    <xf numFmtId="0" fontId="0" fillId="0" borderId="0" xfId="0" applyBorder="1"/>
    <xf numFmtId="4" fontId="4" fillId="16" borderId="20" xfId="0" applyNumberFormat="1" applyFont="1" applyFill="1" applyBorder="1" applyAlignment="1">
      <alignment horizontal="center" vertical="center" wrapText="1"/>
    </xf>
    <xf numFmtId="4" fontId="4" fillId="8" borderId="20" xfId="0" applyNumberFormat="1" applyFont="1" applyFill="1" applyBorder="1" applyAlignment="1">
      <alignment horizontal="center" vertical="center" wrapText="1"/>
    </xf>
    <xf numFmtId="0" fontId="13" fillId="0" borderId="0" xfId="0" applyFont="1"/>
    <xf numFmtId="165" fontId="4" fillId="6"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49" fontId="3" fillId="0" borderId="1" xfId="0" applyNumberFormat="1" applyFont="1" applyFill="1" applyBorder="1"/>
    <xf numFmtId="0" fontId="5" fillId="11" borderId="25" xfId="0" applyFont="1" applyFill="1" applyBorder="1" applyAlignment="1">
      <alignment horizontal="center" vertical="center" wrapText="1"/>
    </xf>
    <xf numFmtId="49" fontId="5" fillId="11" borderId="25" xfId="0" applyNumberFormat="1" applyFont="1" applyFill="1" applyBorder="1" applyAlignment="1">
      <alignment horizontal="center" vertical="center" wrapText="1"/>
    </xf>
    <xf numFmtId="49" fontId="5" fillId="24" borderId="1" xfId="0"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165" fontId="5" fillId="2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8" borderId="1" xfId="0" applyNumberFormat="1" applyFont="1" applyFill="1" applyBorder="1" applyAlignment="1">
      <alignment horizontal="center" vertical="center" wrapText="1"/>
    </xf>
    <xf numFmtId="165" fontId="5" fillId="26" borderId="1" xfId="0" applyNumberFormat="1" applyFont="1" applyFill="1" applyBorder="1" applyAlignment="1">
      <alignment horizontal="center" vertical="center" wrapText="1"/>
    </xf>
    <xf numFmtId="0" fontId="11" fillId="27"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7"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1" fillId="0" borderId="11" xfId="0" applyFont="1" applyBorder="1" applyAlignment="1">
      <alignment horizontal="center" wrapText="1"/>
    </xf>
    <xf numFmtId="0" fontId="3" fillId="27" borderId="11" xfId="0" applyFont="1" applyFill="1" applyBorder="1" applyAlignment="1">
      <alignment horizontal="center" vertical="center" wrapText="1"/>
    </xf>
    <xf numFmtId="0" fontId="3" fillId="0" borderId="1" xfId="0" applyFont="1" applyBorder="1" applyAlignment="1">
      <alignment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wrapText="1"/>
    </xf>
    <xf numFmtId="0" fontId="3" fillId="27" borderId="13" xfId="0" applyFont="1" applyFill="1" applyBorder="1" applyAlignment="1">
      <alignment horizontal="center" vertical="center" wrapText="1"/>
    </xf>
    <xf numFmtId="0" fontId="3" fillId="0" borderId="23" xfId="0" applyFont="1" applyBorder="1" applyAlignment="1">
      <alignment wrapText="1"/>
    </xf>
    <xf numFmtId="0" fontId="5" fillId="24" borderId="22"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0" fontId="3" fillId="0" borderId="0" xfId="0" applyFont="1" applyFill="1" applyBorder="1" applyAlignment="1">
      <alignment horizontal="center"/>
    </xf>
    <xf numFmtId="165" fontId="3" fillId="0" borderId="1" xfId="0" applyNumberFormat="1" applyFont="1" applyFill="1" applyBorder="1" applyAlignment="1">
      <alignment horizontal="center"/>
    </xf>
    <xf numFmtId="0" fontId="3" fillId="0" borderId="1" xfId="0" applyFont="1" applyFill="1" applyBorder="1" applyAlignment="1">
      <alignment horizontal="left" wrapText="1"/>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14"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26" xfId="0" applyFont="1" applyFill="1" applyBorder="1"/>
    <xf numFmtId="49" fontId="3" fillId="0" borderId="26" xfId="0" applyNumberFormat="1" applyFont="1" applyFill="1" applyBorder="1"/>
    <xf numFmtId="0" fontId="3" fillId="0" borderId="0" xfId="0" applyFont="1" applyFill="1"/>
    <xf numFmtId="2" fontId="3" fillId="0" borderId="0" xfId="0" applyNumberFormat="1" applyFont="1" applyAlignment="1"/>
    <xf numFmtId="0" fontId="14" fillId="0" borderId="0" xfId="0" applyFont="1"/>
    <xf numFmtId="0" fontId="14" fillId="0" borderId="0" xfId="0" applyFont="1" applyBorder="1"/>
    <xf numFmtId="0" fontId="14"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4" fillId="0" borderId="0" xfId="0" applyFont="1" applyAlignment="1">
      <alignment horizontal="center" vertical="center" wrapText="1"/>
    </xf>
    <xf numFmtId="0" fontId="14" fillId="0" borderId="0" xfId="2" applyFont="1" applyAlignment="1">
      <alignment horizontal="center" vertical="center" wrapText="1"/>
    </xf>
    <xf numFmtId="0" fontId="14" fillId="0" borderId="0" xfId="0" applyFont="1" applyAlignment="1">
      <alignment horizontal="center"/>
    </xf>
    <xf numFmtId="0" fontId="0" fillId="0" borderId="0" xfId="0" applyAlignment="1">
      <alignment horizontal="center"/>
    </xf>
    <xf numFmtId="0" fontId="19" fillId="0" borderId="0" xfId="0" applyFont="1" applyAlignment="1"/>
    <xf numFmtId="169" fontId="12" fillId="0" borderId="0" xfId="0" applyNumberFormat="1" applyFont="1" applyBorder="1" applyAlignment="1"/>
    <xf numFmtId="169" fontId="12" fillId="0" borderId="0" xfId="0" applyNumberFormat="1" applyFont="1" applyBorder="1" applyAlignment="1">
      <alignment horizontal="right"/>
    </xf>
    <xf numFmtId="169" fontId="12" fillId="0" borderId="0" xfId="0" applyNumberFormat="1" applyFont="1" applyFill="1" applyBorder="1" applyAlignment="1">
      <alignment horizontal="right"/>
    </xf>
    <xf numFmtId="169" fontId="10" fillId="0" borderId="0" xfId="0" applyNumberFormat="1" applyFont="1" applyFill="1" applyBorder="1" applyAlignment="1">
      <alignment vertical="center"/>
    </xf>
    <xf numFmtId="15" fontId="18" fillId="0" borderId="0" xfId="0" applyNumberFormat="1" applyFont="1" applyFill="1" applyBorder="1" applyAlignment="1">
      <alignment horizontal="center" vertical="center"/>
    </xf>
    <xf numFmtId="0" fontId="0" fillId="0" borderId="0" xfId="0" applyFill="1" applyBorder="1"/>
    <xf numFmtId="169" fontId="12" fillId="0" borderId="0" xfId="0" applyNumberFormat="1" applyFont="1" applyBorder="1" applyAlignment="1">
      <alignment horizontal="center"/>
    </xf>
    <xf numFmtId="2" fontId="9" fillId="0" borderId="0" xfId="0" applyNumberFormat="1" applyFont="1" applyAlignment="1">
      <alignment horizontal="center"/>
    </xf>
    <xf numFmtId="2" fontId="9" fillId="0" borderId="0" xfId="0" applyNumberFormat="1" applyFont="1"/>
    <xf numFmtId="2" fontId="9" fillId="0" borderId="0" xfId="0" applyNumberFormat="1" applyFont="1" applyBorder="1" applyAlignment="1">
      <alignment horizontal="center"/>
    </xf>
    <xf numFmtId="0" fontId="0" fillId="0" borderId="0" xfId="0" applyBorder="1" applyAlignment="1"/>
    <xf numFmtId="0" fontId="14" fillId="0" borderId="0" xfId="0" applyFont="1" applyBorder="1" applyAlignment="1">
      <alignment horizontal="center"/>
    </xf>
    <xf numFmtId="0" fontId="0" fillId="0" borderId="0" xfId="0" applyBorder="1" applyAlignment="1">
      <alignment horizontal="center"/>
    </xf>
    <xf numFmtId="0" fontId="20" fillId="0" borderId="0" xfId="0" applyFont="1" applyFill="1" applyBorder="1" applyAlignment="1">
      <alignment vertical="center"/>
    </xf>
    <xf numFmtId="0" fontId="0" fillId="0" borderId="0" xfId="0" applyBorder="1" applyAlignment="1">
      <alignment horizontal="right"/>
    </xf>
    <xf numFmtId="0" fontId="14" fillId="0" borderId="0" xfId="0" applyFont="1" applyAlignment="1"/>
    <xf numFmtId="0" fontId="0" fillId="0" borderId="2" xfId="0" applyBorder="1"/>
    <xf numFmtId="0" fontId="22" fillId="0" borderId="0" xfId="0" applyFont="1" applyFill="1" applyBorder="1" applyAlignment="1">
      <alignment horizontal="left" vertical="center"/>
    </xf>
    <xf numFmtId="0" fontId="14" fillId="0" borderId="0" xfId="0" applyFont="1" applyBorder="1" applyAlignment="1"/>
    <xf numFmtId="170" fontId="9" fillId="0" borderId="0" xfId="0" applyNumberFormat="1" applyFont="1" applyBorder="1" applyAlignment="1">
      <alignment horizontal="center"/>
    </xf>
    <xf numFmtId="170" fontId="9" fillId="0" borderId="0" xfId="0" applyNumberFormat="1" applyFont="1"/>
    <xf numFmtId="170" fontId="9" fillId="0" borderId="0" xfId="0" applyNumberFormat="1" applyFont="1" applyAlignment="1">
      <alignment horizontal="center"/>
    </xf>
    <xf numFmtId="170" fontId="0" fillId="0" borderId="0" xfId="0" applyNumberFormat="1"/>
    <xf numFmtId="0" fontId="14" fillId="0" borderId="0" xfId="0" applyFont="1" applyAlignment="1">
      <alignment horizontal="right"/>
    </xf>
    <xf numFmtId="0" fontId="0" fillId="0" borderId="0" xfId="0" applyAlignment="1">
      <alignment horizontal="right"/>
    </xf>
    <xf numFmtId="0" fontId="14" fillId="0" borderId="0" xfId="0" applyFont="1" applyBorder="1" applyAlignment="1">
      <alignment horizontal="right"/>
    </xf>
    <xf numFmtId="170" fontId="9" fillId="0" borderId="0" xfId="0" applyNumberFormat="1" applyFont="1" applyBorder="1"/>
    <xf numFmtId="170" fontId="0" fillId="0" borderId="0" xfId="0" applyNumberFormat="1" applyBorder="1"/>
    <xf numFmtId="0" fontId="14" fillId="0" borderId="0" xfId="0" applyFont="1" applyBorder="1" applyAlignment="1">
      <alignment vertical="center"/>
    </xf>
    <xf numFmtId="2" fontId="9" fillId="0" borderId="0" xfId="0" applyNumberFormat="1" applyFont="1" applyBorder="1"/>
    <xf numFmtId="0" fontId="14" fillId="17" borderId="14" xfId="0" applyFont="1" applyFill="1" applyBorder="1" applyAlignment="1">
      <alignment horizontal="center" vertical="center" wrapText="1"/>
    </xf>
    <xf numFmtId="0" fontId="14" fillId="17" borderId="15" xfId="0" applyFont="1" applyFill="1" applyBorder="1" applyAlignment="1">
      <alignment horizontal="center" vertical="center" wrapText="1"/>
    </xf>
    <xf numFmtId="0" fontId="14" fillId="17" borderId="16" xfId="0" applyFont="1" applyFill="1" applyBorder="1" applyAlignment="1">
      <alignment horizontal="center" vertical="center" wrapText="1"/>
    </xf>
    <xf numFmtId="0" fontId="0" fillId="17" borderId="5" xfId="0" applyFill="1" applyBorder="1"/>
    <xf numFmtId="0" fontId="0" fillId="17" borderId="0" xfId="0" applyFill="1" applyBorder="1"/>
    <xf numFmtId="0" fontId="0" fillId="17" borderId="17" xfId="0" applyFill="1" applyBorder="1"/>
    <xf numFmtId="0" fontId="0" fillId="17" borderId="27" xfId="0" applyFill="1" applyBorder="1"/>
    <xf numFmtId="0" fontId="0" fillId="17" borderId="21" xfId="0" applyFill="1" applyBorder="1"/>
    <xf numFmtId="0" fontId="0" fillId="17" borderId="28" xfId="0" applyFill="1" applyBorder="1"/>
    <xf numFmtId="0" fontId="24" fillId="0" borderId="1" xfId="0" applyFont="1" applyBorder="1" applyAlignment="1">
      <alignment horizontal="center" vertical="center" wrapText="1"/>
    </xf>
    <xf numFmtId="0" fontId="3" fillId="0" borderId="0" xfId="0" applyFont="1" applyFill="1" applyAlignment="1">
      <alignment horizontal="center" vertical="center"/>
    </xf>
    <xf numFmtId="165" fontId="3" fillId="0" borderId="0" xfId="0" applyNumberFormat="1" applyFont="1" applyFill="1" applyAlignment="1">
      <alignment vertical="center"/>
    </xf>
    <xf numFmtId="165" fontId="3" fillId="0" borderId="0" xfId="0" applyNumberFormat="1" applyFont="1" applyFill="1" applyAlignment="1">
      <alignment horizontal="right" vertical="center"/>
    </xf>
    <xf numFmtId="0" fontId="24" fillId="23" borderId="1" xfId="0" applyFont="1" applyFill="1" applyBorder="1" applyAlignment="1">
      <alignment horizontal="center" vertical="center" wrapText="1"/>
    </xf>
    <xf numFmtId="165" fontId="3" fillId="0" borderId="23" xfId="0" applyNumberFormat="1" applyFont="1" applyFill="1" applyBorder="1" applyAlignment="1">
      <alignment horizontal="right"/>
    </xf>
    <xf numFmtId="0" fontId="25" fillId="0" borderId="1" xfId="0" applyFont="1" applyFill="1" applyBorder="1" applyAlignment="1">
      <alignment horizontal="center"/>
    </xf>
    <xf numFmtId="0" fontId="3" fillId="0" borderId="1" xfId="0" applyFont="1" applyFill="1" applyBorder="1" applyAlignment="1"/>
    <xf numFmtId="165" fontId="3" fillId="0" borderId="23"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4" fontId="3" fillId="0" borderId="1" xfId="0" applyNumberFormat="1"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2" xfId="0" applyFont="1" applyFill="1" applyBorder="1" applyAlignment="1">
      <alignment horizontal="right"/>
    </xf>
    <xf numFmtId="165" fontId="3" fillId="28" borderId="1" xfId="0" applyNumberFormat="1" applyFont="1" applyFill="1" applyBorder="1" applyAlignment="1">
      <alignment horizontal="center" vertical="center" wrapText="1"/>
    </xf>
    <xf numFmtId="165" fontId="3" fillId="28" borderId="24" xfId="0" applyNumberFormat="1" applyFont="1" applyFill="1" applyBorder="1" applyAlignment="1">
      <alignment horizontal="center" vertical="center" wrapText="1"/>
    </xf>
    <xf numFmtId="166" fontId="3" fillId="28"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1" fillId="0" borderId="1" xfId="0" applyFont="1" applyBorder="1" applyAlignment="1">
      <alignment horizontal="center" wrapText="1"/>
    </xf>
    <xf numFmtId="0" fontId="3" fillId="0" borderId="22"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3" xfId="0" applyNumberFormat="1" applyFont="1" applyFill="1" applyBorder="1" applyAlignment="1">
      <alignment horizontal="center"/>
    </xf>
    <xf numFmtId="2" fontId="3" fillId="0" borderId="23" xfId="0" applyNumberFormat="1" applyFont="1" applyFill="1" applyBorder="1" applyAlignment="1">
      <alignment horizontal="right"/>
    </xf>
    <xf numFmtId="2" fontId="3" fillId="0" borderId="23"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4" xfId="0" applyNumberFormat="1" applyFont="1" applyBorder="1" applyAlignment="1">
      <alignment horizontal="center" wrapText="1"/>
    </xf>
    <xf numFmtId="0" fontId="3" fillId="0" borderId="11" xfId="0" applyFont="1" applyFill="1" applyBorder="1"/>
    <xf numFmtId="0" fontId="3" fillId="0" borderId="1" xfId="0" applyFont="1" applyBorder="1" applyAlignment="1">
      <alignment horizontal="left" vertical="center" wrapText="1"/>
    </xf>
    <xf numFmtId="1" fontId="3" fillId="0" borderId="23" xfId="0" applyNumberFormat="1" applyFont="1" applyFill="1" applyBorder="1" applyAlignment="1">
      <alignment horizontal="center"/>
    </xf>
    <xf numFmtId="0" fontId="3" fillId="0" borderId="23" xfId="0" applyFont="1" applyFill="1" applyBorder="1" applyAlignment="1">
      <alignment horizontal="center"/>
    </xf>
    <xf numFmtId="0" fontId="25" fillId="0" borderId="23" xfId="0" applyFont="1" applyFill="1" applyBorder="1" applyAlignment="1">
      <alignment horizontal="center"/>
    </xf>
    <xf numFmtId="0" fontId="3" fillId="0" borderId="23" xfId="0" applyFont="1" applyFill="1" applyBorder="1" applyAlignment="1">
      <alignment horizontal="left"/>
    </xf>
    <xf numFmtId="0" fontId="3" fillId="0" borderId="23" xfId="0" applyNumberFormat="1" applyFont="1" applyFill="1" applyBorder="1" applyAlignment="1">
      <alignment horizontal="center"/>
    </xf>
    <xf numFmtId="0" fontId="3" fillId="0" borderId="23" xfId="0" applyFont="1" applyFill="1" applyBorder="1" applyAlignment="1"/>
    <xf numFmtId="0" fontId="3" fillId="0" borderId="23" xfId="0" applyFont="1" applyBorder="1" applyAlignment="1">
      <alignment horizontal="center"/>
    </xf>
    <xf numFmtId="0" fontId="3" fillId="0" borderId="23" xfId="0" applyFont="1" applyFill="1" applyBorder="1" applyAlignment="1">
      <alignment horizontal="center" shrinkToFit="1"/>
    </xf>
    <xf numFmtId="0" fontId="3" fillId="0" borderId="23"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0" fontId="11" fillId="0" borderId="22" xfId="0" applyFont="1" applyBorder="1" applyAlignment="1">
      <alignment horizontal="center" wrapText="1"/>
    </xf>
    <xf numFmtId="0" fontId="3" fillId="0" borderId="23" xfId="0" applyFont="1" applyBorder="1" applyAlignment="1">
      <alignment horizontal="left" vertical="center" wrapText="1"/>
    </xf>
    <xf numFmtId="165" fontId="3" fillId="0" borderId="23" xfId="0" applyNumberFormat="1" applyFont="1" applyBorder="1" applyAlignment="1">
      <alignment horizontal="right" vertical="center" wrapText="1"/>
    </xf>
    <xf numFmtId="14" fontId="3" fillId="0" borderId="23" xfId="0" applyNumberFormat="1" applyFont="1" applyFill="1" applyBorder="1" applyAlignment="1">
      <alignment horizontal="center" shrinkToFit="1"/>
    </xf>
    <xf numFmtId="1" fontId="3" fillId="0" borderId="23" xfId="0" applyNumberFormat="1" applyFont="1" applyFill="1" applyBorder="1" applyAlignment="1">
      <alignment horizontal="center" shrinkToFit="1"/>
    </xf>
    <xf numFmtId="0" fontId="3" fillId="17" borderId="0" xfId="0" applyFont="1" applyFill="1"/>
    <xf numFmtId="0" fontId="3" fillId="28"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2" xfId="0" applyFont="1" applyBorder="1" applyAlignment="1">
      <alignment wrapText="1"/>
    </xf>
    <xf numFmtId="2" fontId="3" fillId="0" borderId="24" xfId="0" applyNumberFormat="1" applyFont="1" applyFill="1" applyBorder="1"/>
    <xf numFmtId="2" fontId="3" fillId="0" borderId="1" xfId="0" applyNumberFormat="1" applyFont="1" applyFill="1" applyBorder="1"/>
    <xf numFmtId="0" fontId="3" fillId="19" borderId="1" xfId="0" applyFont="1" applyFill="1" applyBorder="1" applyAlignment="1">
      <alignment horizontal="center" wrapText="1"/>
    </xf>
    <xf numFmtId="1" fontId="3" fillId="0" borderId="1" xfId="0" applyNumberFormat="1" applyFont="1" applyBorder="1" applyAlignment="1">
      <alignment horizontal="center" vertical="center" wrapText="1"/>
    </xf>
    <xf numFmtId="1" fontId="3" fillId="0" borderId="23" xfId="0" applyNumberFormat="1" applyFont="1" applyBorder="1" applyAlignment="1">
      <alignment horizontal="center" wrapText="1"/>
    </xf>
    <xf numFmtId="2" fontId="3" fillId="0" borderId="23" xfId="0" applyNumberFormat="1" applyFont="1" applyBorder="1" applyAlignment="1">
      <alignment horizontal="right" wrapText="1"/>
    </xf>
    <xf numFmtId="165" fontId="3" fillId="17" borderId="1" xfId="0" applyNumberFormat="1" applyFont="1" applyFill="1" applyBorder="1" applyAlignment="1">
      <alignment horizontal="center" vertical="center" wrapText="1"/>
    </xf>
    <xf numFmtId="0" fontId="3" fillId="28" borderId="22"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6" fontId="3" fillId="28" borderId="23" xfId="0" applyNumberFormat="1" applyFont="1" applyFill="1" applyBorder="1" applyAlignment="1">
      <alignment horizontal="center" vertical="center" wrapText="1"/>
    </xf>
    <xf numFmtId="166" fontId="3" fillId="0" borderId="23" xfId="0" applyNumberFormat="1" applyFont="1" applyBorder="1" applyAlignment="1">
      <alignment horizontal="center" vertical="center" wrapText="1"/>
    </xf>
    <xf numFmtId="165" fontId="3" fillId="0" borderId="22" xfId="0" applyNumberFormat="1" applyFont="1" applyBorder="1" applyAlignment="1">
      <alignment horizontal="right" vertical="center" wrapText="1"/>
    </xf>
    <xf numFmtId="0" fontId="3" fillId="0" borderId="11" xfId="0" applyFont="1" applyBorder="1" applyAlignment="1">
      <alignment horizontal="center" vertical="center" wrapText="1"/>
    </xf>
    <xf numFmtId="165" fontId="3" fillId="0" borderId="24" xfId="0" applyNumberFormat="1" applyFont="1" applyBorder="1" applyAlignment="1">
      <alignment horizontal="right" vertical="center" wrapText="1"/>
    </xf>
    <xf numFmtId="0" fontId="3" fillId="0" borderId="22" xfId="0" applyFont="1" applyBorder="1" applyAlignment="1">
      <alignment horizontal="right" wrapText="1"/>
    </xf>
    <xf numFmtId="165" fontId="3" fillId="0" borderId="8" xfId="0" applyNumberFormat="1" applyFont="1" applyBorder="1" applyAlignment="1">
      <alignment horizontal="center" vertical="center" wrapText="1"/>
    </xf>
    <xf numFmtId="0" fontId="3" fillId="0" borderId="23" xfId="0" applyFont="1" applyBorder="1" applyAlignment="1">
      <alignment horizontal="right" wrapText="1"/>
    </xf>
    <xf numFmtId="0" fontId="3" fillId="0" borderId="23" xfId="0" applyFont="1" applyBorder="1" applyAlignment="1">
      <alignment horizontal="center" wrapText="1"/>
    </xf>
    <xf numFmtId="1" fontId="3" fillId="0" borderId="23" xfId="0" applyNumberFormat="1" applyFont="1" applyBorder="1" applyAlignment="1">
      <alignment horizontal="center" vertical="center" wrapText="1"/>
    </xf>
    <xf numFmtId="0" fontId="3" fillId="0" borderId="12" xfId="0" applyFont="1" applyBorder="1" applyAlignment="1">
      <alignment wrapText="1"/>
    </xf>
    <xf numFmtId="0" fontId="3" fillId="0" borderId="13" xfId="0" applyFont="1" applyBorder="1" applyAlignment="1">
      <alignment wrapText="1"/>
    </xf>
    <xf numFmtId="0" fontId="3" fillId="0" borderId="11" xfId="0" applyFont="1" applyBorder="1" applyAlignment="1">
      <alignment wrapText="1"/>
    </xf>
    <xf numFmtId="0" fontId="3" fillId="0" borderId="22" xfId="0" applyFont="1" applyFill="1" applyBorder="1" applyAlignment="1">
      <alignment horizontal="center" vertical="center" wrapText="1"/>
    </xf>
    <xf numFmtId="0" fontId="3" fillId="0" borderId="1" xfId="0" applyFont="1" applyFill="1" applyBorder="1" applyAlignment="1">
      <alignment wrapText="1"/>
    </xf>
    <xf numFmtId="0" fontId="3" fillId="0" borderId="24" xfId="0" applyFont="1" applyFill="1" applyBorder="1" applyAlignment="1">
      <alignment wrapText="1"/>
    </xf>
    <xf numFmtId="0" fontId="3" fillId="0" borderId="22" xfId="0" applyFont="1" applyFill="1" applyBorder="1" applyAlignment="1">
      <alignment horizontal="center" wrapText="1"/>
    </xf>
    <xf numFmtId="0" fontId="3" fillId="0" borderId="24" xfId="0" applyFont="1" applyBorder="1" applyAlignment="1">
      <alignment horizontal="right" wrapText="1"/>
    </xf>
    <xf numFmtId="165" fontId="3" fillId="0" borderId="1" xfId="0" applyNumberFormat="1" applyFont="1" applyBorder="1" applyAlignment="1">
      <alignment wrapText="1"/>
    </xf>
    <xf numFmtId="0" fontId="3" fillId="0" borderId="11" xfId="0" applyFont="1" applyFill="1" applyBorder="1" applyAlignment="1">
      <alignment wrapText="1"/>
    </xf>
    <xf numFmtId="0" fontId="3" fillId="0" borderId="11" xfId="0" applyFont="1" applyFill="1" applyBorder="1" applyAlignment="1">
      <alignment horizontal="center" wrapText="1"/>
    </xf>
    <xf numFmtId="2" fontId="3" fillId="0" borderId="24" xfId="0" applyNumberFormat="1" applyFont="1" applyBorder="1" applyAlignment="1">
      <alignment horizontal="right" wrapText="1"/>
    </xf>
    <xf numFmtId="165" fontId="3" fillId="0" borderId="1" xfId="0" applyNumberFormat="1" applyFont="1" applyFill="1" applyBorder="1"/>
    <xf numFmtId="0" fontId="11" fillId="0" borderId="1" xfId="0" applyFont="1" applyBorder="1" applyAlignment="1">
      <alignment wrapText="1"/>
    </xf>
    <xf numFmtId="0" fontId="6" fillId="0" borderId="1" xfId="0" applyFont="1" applyBorder="1" applyAlignment="1">
      <alignment horizontal="center" wrapText="1"/>
    </xf>
    <xf numFmtId="165" fontId="6" fillId="0" borderId="1" xfId="0" applyNumberFormat="1" applyFont="1" applyBorder="1" applyAlignment="1">
      <alignment horizontal="right" wrapText="1"/>
    </xf>
    <xf numFmtId="0" fontId="6" fillId="0" borderId="1" xfId="0" applyFont="1" applyBorder="1" applyAlignment="1">
      <alignment horizontal="left" wrapText="1"/>
    </xf>
    <xf numFmtId="168" fontId="3" fillId="0" borderId="1" xfId="0" applyNumberFormat="1" applyFont="1" applyFill="1" applyBorder="1" applyAlignment="1">
      <alignment horizontal="center" shrinkToFit="1"/>
    </xf>
    <xf numFmtId="1" fontId="6" fillId="0" borderId="1" xfId="0" applyNumberFormat="1" applyFont="1" applyBorder="1" applyAlignment="1">
      <alignment horizontal="center" wrapText="1"/>
    </xf>
    <xf numFmtId="165"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165" fontId="6" fillId="0" borderId="1" xfId="0" applyNumberFormat="1" applyFont="1" applyBorder="1" applyAlignment="1">
      <alignment horizontal="center" wrapText="1"/>
    </xf>
    <xf numFmtId="165" fontId="3" fillId="0" borderId="1" xfId="0" applyNumberFormat="1" applyFont="1" applyFill="1" applyBorder="1" applyAlignment="1">
      <alignment horizontal="center" shrinkToFit="1"/>
    </xf>
    <xf numFmtId="0" fontId="6" fillId="0" borderId="1" xfId="0" applyFont="1" applyFill="1" applyBorder="1" applyAlignment="1">
      <alignment horizontal="center" wrapText="1"/>
    </xf>
    <xf numFmtId="2" fontId="3" fillId="0" borderId="1" xfId="0" applyNumberFormat="1" applyFont="1" applyFill="1" applyBorder="1" applyAlignment="1">
      <alignment horizontal="center" shrinkToFit="1"/>
    </xf>
    <xf numFmtId="0" fontId="6" fillId="0" borderId="1" xfId="0" applyFont="1" applyBorder="1" applyAlignment="1">
      <alignment wrapText="1"/>
    </xf>
    <xf numFmtId="0" fontId="26" fillId="0" borderId="0" xfId="0" applyFont="1"/>
    <xf numFmtId="0" fontId="26" fillId="0" borderId="0" xfId="0" applyFont="1" applyAlignment="1">
      <alignment horizontal="center"/>
    </xf>
    <xf numFmtId="0" fontId="26" fillId="0" borderId="0" xfId="0" applyFont="1" applyAlignment="1">
      <alignment horizontal="left"/>
    </xf>
    <xf numFmtId="0" fontId="26" fillId="0" borderId="0" xfId="0" applyFont="1" applyBorder="1"/>
    <xf numFmtId="165" fontId="3" fillId="19" borderId="1" xfId="0" applyNumberFormat="1" applyFont="1" applyFill="1" applyBorder="1" applyAlignment="1">
      <alignment vertical="center" wrapText="1"/>
    </xf>
    <xf numFmtId="0" fontId="14" fillId="26" borderId="14" xfId="0" applyFont="1" applyFill="1" applyBorder="1" applyAlignment="1">
      <alignment horizontal="center" vertical="center" wrapText="1"/>
    </xf>
    <xf numFmtId="0" fontId="14" fillId="26" borderId="15" xfId="0" applyFont="1" applyFill="1" applyBorder="1" applyAlignment="1">
      <alignment horizontal="center" vertical="center" wrapText="1"/>
    </xf>
    <xf numFmtId="0" fontId="14" fillId="26" borderId="16" xfId="0" applyFont="1" applyFill="1" applyBorder="1" applyAlignment="1">
      <alignment horizontal="center" vertical="center" wrapText="1"/>
    </xf>
    <xf numFmtId="0" fontId="14" fillId="6" borderId="29" xfId="0" applyFont="1" applyFill="1" applyBorder="1" applyAlignment="1">
      <alignment horizontal="center" vertical="center" wrapText="1"/>
    </xf>
    <xf numFmtId="2" fontId="0" fillId="26" borderId="5" xfId="0" applyNumberFormat="1" applyFill="1" applyBorder="1"/>
    <xf numFmtId="2" fontId="0" fillId="26" borderId="0" xfId="0" applyNumberFormat="1" applyFill="1" applyBorder="1"/>
    <xf numFmtId="2" fontId="0" fillId="26" borderId="17" xfId="0" applyNumberFormat="1" applyFill="1" applyBorder="1"/>
    <xf numFmtId="2" fontId="0" fillId="6" borderId="30" xfId="0" applyNumberFormat="1" applyFill="1" applyBorder="1"/>
    <xf numFmtId="2" fontId="0" fillId="26" borderId="27" xfId="0" applyNumberFormat="1" applyFill="1" applyBorder="1"/>
    <xf numFmtId="2" fontId="0" fillId="26" borderId="21" xfId="0" applyNumberFormat="1" applyFill="1" applyBorder="1"/>
    <xf numFmtId="2" fontId="0" fillId="26" borderId="28" xfId="0" applyNumberFormat="1" applyFill="1" applyBorder="1"/>
    <xf numFmtId="2" fontId="0" fillId="6" borderId="31" xfId="0" applyNumberFormat="1" applyFill="1" applyBorder="1"/>
    <xf numFmtId="0" fontId="0" fillId="3" borderId="0" xfId="0" applyFill="1"/>
    <xf numFmtId="2" fontId="3" fillId="17" borderId="1" xfId="0" applyNumberFormat="1" applyFont="1" applyFill="1" applyBorder="1" applyAlignment="1">
      <alignment horizontal="right"/>
    </xf>
    <xf numFmtId="2" fontId="3" fillId="20" borderId="1" xfId="0" applyNumberFormat="1" applyFont="1" applyFill="1" applyBorder="1" applyAlignment="1">
      <alignment horizontal="right"/>
    </xf>
    <xf numFmtId="0" fontId="14" fillId="24" borderId="29" xfId="0" applyFont="1" applyFill="1" applyBorder="1" applyAlignment="1">
      <alignment horizontal="center" vertical="center" wrapText="1"/>
    </xf>
    <xf numFmtId="2" fontId="0" fillId="24" borderId="30" xfId="0" applyNumberFormat="1" applyFill="1" applyBorder="1"/>
    <xf numFmtId="2" fontId="0" fillId="24" borderId="31" xfId="0" applyNumberFormat="1" applyFill="1" applyBorder="1"/>
    <xf numFmtId="0" fontId="5" fillId="14" borderId="14" xfId="0" applyFont="1" applyFill="1" applyBorder="1" applyAlignment="1">
      <alignment horizontal="center" vertical="center"/>
    </xf>
    <xf numFmtId="0" fontId="5" fillId="14" borderId="15" xfId="0" applyFont="1" applyFill="1" applyBorder="1" applyAlignment="1">
      <alignment horizontal="center" vertical="center"/>
    </xf>
    <xf numFmtId="0" fontId="5" fillId="14" borderId="16" xfId="0" applyFont="1" applyFill="1" applyBorder="1" applyAlignment="1">
      <alignment horizontal="center" vertical="center"/>
    </xf>
    <xf numFmtId="0" fontId="5" fillId="15" borderId="14"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5" fillId="8" borderId="14" xfId="0" applyFont="1" applyFill="1" applyBorder="1" applyAlignment="1">
      <alignment horizontal="center" vertical="center"/>
    </xf>
    <xf numFmtId="0" fontId="5" fillId="8" borderId="15" xfId="0" applyFont="1" applyFill="1" applyBorder="1" applyAlignment="1">
      <alignment horizontal="center" vertical="center"/>
    </xf>
    <xf numFmtId="0" fontId="5" fillId="9" borderId="14"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6"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16" xfId="0" applyFont="1" applyFill="1" applyBorder="1" applyAlignment="1">
      <alignment horizontal="center" vertical="center"/>
    </xf>
    <xf numFmtId="0" fontId="5" fillId="11" borderId="1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16" xfId="0" applyFont="1" applyFill="1" applyBorder="1" applyAlignment="1">
      <alignment horizontal="center" vertical="center"/>
    </xf>
    <xf numFmtId="14" fontId="5" fillId="13" borderId="5" xfId="0" applyNumberFormat="1" applyFont="1" applyFill="1" applyBorder="1" applyAlignment="1">
      <alignment horizontal="center" vertical="center" shrinkToFit="1"/>
    </xf>
    <xf numFmtId="14" fontId="5" fillId="13" borderId="0" xfId="0" applyNumberFormat="1" applyFont="1" applyFill="1" applyBorder="1" applyAlignment="1">
      <alignment horizontal="center" vertical="center" shrinkToFit="1"/>
    </xf>
    <xf numFmtId="14" fontId="5" fillId="13" borderId="17" xfId="0" applyNumberFormat="1" applyFont="1" applyFill="1" applyBorder="1" applyAlignment="1">
      <alignment horizontal="center" vertical="center" shrinkToFit="1"/>
    </xf>
    <xf numFmtId="0" fontId="3" fillId="21" borderId="10" xfId="0" applyFont="1" applyFill="1" applyBorder="1" applyAlignment="1">
      <alignment horizontal="center" vertical="center"/>
    </xf>
    <xf numFmtId="0" fontId="3" fillId="21" borderId="0" xfId="0" applyFont="1" applyFill="1" applyBorder="1" applyAlignment="1">
      <alignment horizontal="center" vertical="center"/>
    </xf>
    <xf numFmtId="0" fontId="3" fillId="21" borderId="9" xfId="0" applyFont="1" applyFill="1" applyBorder="1" applyAlignment="1">
      <alignment horizontal="center" vertical="center"/>
    </xf>
    <xf numFmtId="0" fontId="3" fillId="8" borderId="1" xfId="0" applyFont="1" applyFill="1" applyBorder="1" applyAlignment="1">
      <alignment horizontal="center" vertical="center"/>
    </xf>
    <xf numFmtId="0" fontId="3" fillId="22" borderId="22" xfId="0" applyFont="1" applyFill="1" applyBorder="1" applyAlignment="1">
      <alignment horizontal="center" vertical="center"/>
    </xf>
    <xf numFmtId="0" fontId="3" fillId="22" borderId="11" xfId="0" applyFont="1" applyFill="1" applyBorder="1" applyAlignment="1">
      <alignment horizontal="center" vertical="center"/>
    </xf>
    <xf numFmtId="0" fontId="3" fillId="22" borderId="24" xfId="0" applyFont="1" applyFill="1" applyBorder="1" applyAlignment="1">
      <alignment horizontal="center" vertical="center"/>
    </xf>
    <xf numFmtId="0" fontId="3" fillId="3" borderId="1" xfId="0" applyFont="1" applyFill="1" applyBorder="1" applyAlignment="1">
      <alignment horizontal="center" vertical="center"/>
    </xf>
    <xf numFmtId="0" fontId="3" fillId="6" borderId="1" xfId="0" applyFont="1" applyFill="1" applyBorder="1" applyAlignment="1">
      <alignment horizontal="center" vertical="center"/>
    </xf>
    <xf numFmtId="0" fontId="14" fillId="0" borderId="0" xfId="0" applyFont="1" applyAlignment="1">
      <alignment horizontal="center"/>
    </xf>
    <xf numFmtId="0" fontId="0" fillId="0" borderId="0" xfId="0" applyAlignment="1">
      <alignment horizontal="center"/>
    </xf>
    <xf numFmtId="0" fontId="9" fillId="0" borderId="0" xfId="0" applyFont="1" applyAlignment="1">
      <alignment horizontal="left"/>
    </xf>
    <xf numFmtId="0" fontId="16" fillId="0" borderId="0" xfId="0" applyFont="1" applyAlignment="1">
      <alignment horizontal="center"/>
    </xf>
    <xf numFmtId="0" fontId="14" fillId="0" borderId="0" xfId="0" applyFont="1" applyAlignment="1">
      <alignment horizontal="center" vertical="center"/>
    </xf>
    <xf numFmtId="0" fontId="9" fillId="0" borderId="0" xfId="0" applyFont="1" applyAlignment="1">
      <alignment horizontal="center"/>
    </xf>
    <xf numFmtId="0" fontId="15" fillId="0" borderId="0" xfId="0" applyFont="1" applyAlignment="1">
      <alignment horizontal="center"/>
    </xf>
    <xf numFmtId="0" fontId="14" fillId="0" borderId="0" xfId="0" applyFont="1" applyAlignment="1">
      <alignment horizontal="center" wrapText="1"/>
    </xf>
    <xf numFmtId="0" fontId="14" fillId="0" borderId="12" xfId="0" applyFont="1" applyBorder="1" applyAlignment="1">
      <alignment horizontal="left" vertical="top" wrapText="1"/>
    </xf>
    <xf numFmtId="0" fontId="14" fillId="0" borderId="13" xfId="0" applyFont="1" applyBorder="1" applyAlignment="1">
      <alignment horizontal="left" vertical="top" wrapText="1"/>
    </xf>
    <xf numFmtId="0" fontId="14" fillId="0" borderId="8"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Border="1" applyAlignment="1">
      <alignment horizontal="left" vertical="top" wrapText="1"/>
    </xf>
    <xf numFmtId="0" fontId="14" fillId="0" borderId="9" xfId="0" applyFont="1" applyBorder="1" applyAlignment="1">
      <alignment horizontal="left" vertical="top" wrapText="1"/>
    </xf>
    <xf numFmtId="0" fontId="14" fillId="0" borderId="7" xfId="0" applyFont="1" applyBorder="1" applyAlignment="1">
      <alignment horizontal="left" vertical="top" wrapText="1"/>
    </xf>
    <xf numFmtId="0" fontId="14" fillId="0" borderId="2" xfId="0" applyFont="1" applyBorder="1" applyAlignment="1">
      <alignment horizontal="left" vertical="top" wrapText="1"/>
    </xf>
    <xf numFmtId="0" fontId="14" fillId="0" borderId="6" xfId="0" applyFont="1" applyBorder="1" applyAlignment="1">
      <alignment horizontal="left" vertical="top" wrapText="1"/>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0" xfId="0" applyFont="1" applyAlignment="1">
      <alignment horizontal="left" vertical="center" wrapText="1"/>
    </xf>
    <xf numFmtId="0" fontId="9" fillId="0" borderId="0" xfId="0" applyFont="1" applyAlignment="1">
      <alignment horizontal="center" vertical="center"/>
    </xf>
    <xf numFmtId="0" fontId="14" fillId="0" borderId="1" xfId="0" applyFont="1" applyBorder="1" applyAlignment="1">
      <alignment horizontal="left" vertical="center" wrapText="1"/>
    </xf>
    <xf numFmtId="0" fontId="0" fillId="0" borderId="1" xfId="0" applyBorder="1" applyAlignment="1">
      <alignment horizontal="center" vertical="center"/>
    </xf>
    <xf numFmtId="0" fontId="14"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7" fillId="0" borderId="0" xfId="0" applyFont="1" applyAlignment="1">
      <alignment horizontal="center"/>
    </xf>
    <xf numFmtId="0" fontId="14" fillId="6" borderId="1" xfId="0" applyFont="1" applyFill="1" applyBorder="1" applyAlignment="1">
      <alignment horizontal="center"/>
    </xf>
    <xf numFmtId="0" fontId="0" fillId="6" borderId="1" xfId="0" applyFill="1" applyBorder="1" applyAlignment="1">
      <alignment horizontal="center"/>
    </xf>
    <xf numFmtId="0" fontId="14" fillId="4" borderId="1" xfId="0" applyFont="1" applyFill="1" applyBorder="1" applyAlignment="1">
      <alignment horizontal="center"/>
    </xf>
    <xf numFmtId="0" fontId="0" fillId="4" borderId="1" xfId="0" applyFill="1" applyBorder="1" applyAlignment="1">
      <alignment horizontal="center"/>
    </xf>
    <xf numFmtId="0" fontId="14" fillId="29" borderId="23" xfId="0" applyFont="1" applyFill="1" applyBorder="1" applyAlignment="1">
      <alignment horizontal="center"/>
    </xf>
    <xf numFmtId="0" fontId="0" fillId="29" borderId="23" xfId="0" applyFill="1" applyBorder="1" applyAlignment="1">
      <alignment horizontal="center"/>
    </xf>
    <xf numFmtId="0" fontId="0" fillId="29" borderId="1" xfId="0" applyFill="1" applyBorder="1" applyAlignment="1">
      <alignment horizontal="center"/>
    </xf>
    <xf numFmtId="0" fontId="14" fillId="2" borderId="1" xfId="0" applyFont="1" applyFill="1" applyBorder="1" applyAlignment="1">
      <alignment horizontal="center"/>
    </xf>
    <xf numFmtId="0" fontId="0" fillId="2" borderId="1" xfId="0" applyFill="1" applyBorder="1" applyAlignment="1">
      <alignment horizontal="center"/>
    </xf>
    <xf numFmtId="0" fontId="14" fillId="3" borderId="1" xfId="0" applyFont="1" applyFill="1" applyBorder="1" applyAlignment="1">
      <alignment horizontal="center"/>
    </xf>
    <xf numFmtId="0" fontId="0" fillId="3" borderId="1" xfId="0" applyFill="1" applyBorder="1" applyAlignment="1">
      <alignment horizontal="center"/>
    </xf>
    <xf numFmtId="0" fontId="14" fillId="17" borderId="1" xfId="0" applyFont="1" applyFill="1" applyBorder="1" applyAlignment="1">
      <alignment horizontal="center"/>
    </xf>
    <xf numFmtId="0" fontId="0" fillId="17" borderId="1" xfId="0" applyFill="1" applyBorder="1" applyAlignment="1">
      <alignment horizontal="center"/>
    </xf>
    <xf numFmtId="0" fontId="14" fillId="5" borderId="1" xfId="0" applyFont="1" applyFill="1" applyBorder="1" applyAlignment="1">
      <alignment horizontal="center"/>
    </xf>
    <xf numFmtId="0" fontId="0" fillId="5" borderId="1" xfId="0" applyFill="1" applyBorder="1" applyAlignment="1">
      <alignment horizontal="center"/>
    </xf>
    <xf numFmtId="0" fontId="14" fillId="30" borderId="1" xfId="0" applyFont="1" applyFill="1" applyBorder="1" applyAlignment="1">
      <alignment horizontal="center"/>
    </xf>
    <xf numFmtId="0" fontId="0" fillId="30" borderId="1" xfId="0" applyFill="1" applyBorder="1" applyAlignment="1">
      <alignment horizontal="center"/>
    </xf>
    <xf numFmtId="0" fontId="0" fillId="0" borderId="12"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top"/>
    </xf>
    <xf numFmtId="0" fontId="0" fillId="0" borderId="6" xfId="0" applyBorder="1" applyAlignment="1">
      <alignment horizontal="left" vertical="top"/>
    </xf>
    <xf numFmtId="0" fontId="20" fillId="0" borderId="2" xfId="0" applyFont="1" applyFill="1" applyBorder="1" applyAlignment="1">
      <alignment horizontal="center" vertical="center"/>
    </xf>
    <xf numFmtId="0" fontId="14" fillId="0" borderId="0" xfId="0" applyFont="1" applyAlignment="1">
      <alignment horizontal="right"/>
    </xf>
    <xf numFmtId="0" fontId="0" fillId="0" borderId="0" xfId="0" applyAlignment="1">
      <alignment horizontal="right"/>
    </xf>
    <xf numFmtId="0" fontId="14" fillId="0" borderId="0" xfId="0" applyFont="1" applyBorder="1" applyAlignment="1">
      <alignment horizontal="right"/>
    </xf>
    <xf numFmtId="0" fontId="22" fillId="25" borderId="22" xfId="0" applyFont="1" applyFill="1" applyBorder="1" applyAlignment="1">
      <alignment horizontal="left" vertical="center"/>
    </xf>
    <xf numFmtId="0" fontId="22" fillId="25" borderId="11" xfId="0" applyFont="1" applyFill="1" applyBorder="1" applyAlignment="1">
      <alignment horizontal="left" vertical="center"/>
    </xf>
    <xf numFmtId="0" fontId="22" fillId="25" borderId="24" xfId="0" applyFont="1" applyFill="1" applyBorder="1" applyAlignment="1">
      <alignment horizontal="left" vertical="center"/>
    </xf>
    <xf numFmtId="169" fontId="10" fillId="3" borderId="18" xfId="0" applyNumberFormat="1" applyFont="1" applyFill="1" applyBorder="1" applyAlignment="1">
      <alignment horizontal="center" vertical="center"/>
    </xf>
    <xf numFmtId="169" fontId="10" fillId="3" borderId="19" xfId="0" applyNumberFormat="1" applyFont="1" applyFill="1" applyBorder="1" applyAlignment="1">
      <alignment horizontal="center" vertical="center"/>
    </xf>
    <xf numFmtId="0" fontId="20" fillId="5" borderId="22" xfId="0" applyFont="1" applyFill="1" applyBorder="1" applyAlignment="1">
      <alignment horizontal="center" vertical="center"/>
    </xf>
    <xf numFmtId="0" fontId="20" fillId="5" borderId="24" xfId="0" applyFont="1" applyFill="1" applyBorder="1" applyAlignment="1">
      <alignment horizontal="center" vertical="center"/>
    </xf>
    <xf numFmtId="0" fontId="21" fillId="0" borderId="22" xfId="0" applyFont="1" applyBorder="1" applyAlignment="1">
      <alignment horizontal="center" vertical="center"/>
    </xf>
    <xf numFmtId="0" fontId="21" fillId="0" borderId="11" xfId="0" applyFont="1" applyBorder="1" applyAlignment="1">
      <alignment horizontal="center" vertical="center"/>
    </xf>
    <xf numFmtId="0" fontId="21" fillId="0" borderId="24" xfId="0" applyFont="1" applyBorder="1" applyAlignment="1">
      <alignment horizontal="center" vertical="center"/>
    </xf>
    <xf numFmtId="0" fontId="14" fillId="0" borderId="0" xfId="0" applyFont="1" applyBorder="1" applyAlignment="1">
      <alignment horizontal="center" vertical="center" wrapText="1"/>
    </xf>
    <xf numFmtId="2" fontId="14" fillId="0" borderId="0" xfId="0" applyNumberFormat="1" applyFont="1" applyBorder="1" applyAlignment="1">
      <alignment horizontal="center" vertical="center" wrapText="1"/>
    </xf>
    <xf numFmtId="0" fontId="14" fillId="0" borderId="0" xfId="0" applyFont="1" applyBorder="1" applyAlignment="1">
      <alignment horizontal="center" wrapText="1"/>
    </xf>
    <xf numFmtId="0" fontId="9" fillId="0" borderId="0" xfId="0" applyFont="1" applyBorder="1" applyAlignment="1">
      <alignment horizontal="center" wrapText="1"/>
    </xf>
    <xf numFmtId="170" fontId="9" fillId="0" borderId="0" xfId="0" applyNumberFormat="1" applyFont="1" applyBorder="1" applyAlignment="1">
      <alignment horizontal="center" wrapText="1"/>
    </xf>
    <xf numFmtId="0" fontId="22" fillId="0" borderId="0" xfId="0" applyFont="1" applyFill="1" applyBorder="1" applyAlignment="1">
      <alignment horizontal="left" vertical="center"/>
    </xf>
    <xf numFmtId="0" fontId="0" fillId="0" borderId="0" xfId="0" applyBorder="1" applyAlignment="1">
      <alignment horizontal="right"/>
    </xf>
    <xf numFmtId="0" fontId="9" fillId="0" borderId="13" xfId="0" applyFont="1" applyBorder="1" applyAlignment="1">
      <alignment horizontal="center"/>
    </xf>
    <xf numFmtId="0" fontId="23" fillId="5" borderId="22" xfId="0" applyFont="1" applyFill="1" applyBorder="1" applyAlignment="1">
      <alignment horizontal="center" vertical="center"/>
    </xf>
    <xf numFmtId="0" fontId="23" fillId="5" borderId="24" xfId="0" applyFont="1" applyFill="1" applyBorder="1" applyAlignment="1">
      <alignment horizontal="center" vertical="center"/>
    </xf>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Ecart entre objectif financier PEB et chiff. aff. PEB</a:t>
            </a:r>
          </a:p>
        </c:rich>
      </c:tx>
      <c:overlay val="0"/>
    </c:title>
    <c:autoTitleDeleted val="0"/>
    <c:plotArea>
      <c:layout>
        <c:manualLayout>
          <c:layoutTarget val="inner"/>
          <c:xMode val="edge"/>
          <c:yMode val="edge"/>
          <c:x val="0.12429203089980156"/>
          <c:y val="0.17307704184035819"/>
          <c:w val="0.84835335651165455"/>
          <c:h val="0.72011425042457933"/>
        </c:manualLayout>
      </c:layout>
      <c:barChart>
        <c:barDir val="col"/>
        <c:grouping val="clustered"/>
        <c:varyColors val="0"/>
        <c:ser>
          <c:idx val="0"/>
          <c:order val="0"/>
          <c:tx>
            <c:v>Ecart</c:v>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recap'!$BS$4:$BS$15</c:f>
              <c:numCache>
                <c:formatCode>General</c:formatCode>
                <c:ptCount val="12"/>
              </c:numCache>
            </c:numRef>
          </c:val>
        </c:ser>
        <c:dLbls>
          <c:showLegendKey val="0"/>
          <c:showVal val="0"/>
          <c:showCatName val="0"/>
          <c:showSerName val="0"/>
          <c:showPercent val="0"/>
          <c:showBubbleSize val="0"/>
        </c:dLbls>
        <c:gapWidth val="150"/>
        <c:axId val="74552448"/>
        <c:axId val="74553984"/>
      </c:barChart>
      <c:catAx>
        <c:axId val="74552448"/>
        <c:scaling>
          <c:orientation val="minMax"/>
        </c:scaling>
        <c:delete val="0"/>
        <c:axPos val="b"/>
        <c:numFmt formatCode="General" sourceLinked="0"/>
        <c:majorTickMark val="out"/>
        <c:minorTickMark val="none"/>
        <c:tickLblPos val="low"/>
        <c:txPr>
          <a:bodyPr/>
          <a:lstStyle/>
          <a:p>
            <a:pPr>
              <a:defRPr sz="800"/>
            </a:pPr>
            <a:endParaRPr lang="fr-FR"/>
          </a:p>
        </c:txPr>
        <c:crossAx val="74553984"/>
        <c:crosses val="autoZero"/>
        <c:auto val="1"/>
        <c:lblAlgn val="ctr"/>
        <c:lblOffset val="100"/>
        <c:noMultiLvlLbl val="0"/>
      </c:catAx>
      <c:valAx>
        <c:axId val="7455398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7455244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Olivier - Nbr PEB programmés et réalisés</a:t>
            </a:r>
          </a:p>
        </c:rich>
      </c:tx>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recap'!$E$3</c:f>
              <c:strCache>
                <c:ptCount val="1"/>
                <c:pt idx="0">
                  <c:v>Object PEB  Oli</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recap'!$E$4:$E$14</c:f>
              <c:numCache>
                <c:formatCode>General</c:formatCode>
                <c:ptCount val="11"/>
              </c:numCache>
            </c:numRef>
          </c:val>
        </c:ser>
        <c:ser>
          <c:idx val="1"/>
          <c:order val="1"/>
          <c:tx>
            <c:strRef>
              <c:f>'Tableau recap'!$K$3</c:f>
              <c:strCache>
                <c:ptCount val="1"/>
                <c:pt idx="0">
                  <c:v>Nbr P OLI</c:v>
                </c:pt>
              </c:strCache>
            </c:strRef>
          </c:tx>
          <c:spPr>
            <a:solidFill>
              <a:srgbClr val="92D050"/>
            </a:solidFill>
          </c:spPr>
          <c:invertIfNegative val="0"/>
          <c:trendline>
            <c:spPr>
              <a:ln w="38100">
                <a:solidFill>
                  <a:srgbClr val="FF0000"/>
                </a:solidFill>
              </a:ln>
            </c:spPr>
            <c:trendlineType val="linear"/>
            <c:dispRSqr val="0"/>
            <c:dispEq val="0"/>
          </c:trendline>
          <c:val>
            <c:numRef>
              <c:f>'Tableau recap'!$K$4:$K$15</c:f>
              <c:numCache>
                <c:formatCode>General</c:formatCode>
                <c:ptCount val="12"/>
                <c:pt idx="0">
                  <c:v>4</c:v>
                </c:pt>
                <c:pt idx="1">
                  <c:v>2</c:v>
                </c:pt>
                <c:pt idx="2">
                  <c:v>0</c:v>
                </c:pt>
                <c:pt idx="3">
                  <c:v>4</c:v>
                </c:pt>
                <c:pt idx="4">
                  <c:v>0</c:v>
                </c:pt>
                <c:pt idx="5">
                  <c:v>1</c:v>
                </c:pt>
                <c:pt idx="6">
                  <c:v>0</c:v>
                </c:pt>
                <c:pt idx="7">
                  <c:v>2</c:v>
                </c:pt>
                <c:pt idx="8">
                  <c:v>2</c:v>
                </c:pt>
                <c:pt idx="9">
                  <c:v>0</c:v>
                </c:pt>
                <c:pt idx="10">
                  <c:v>0</c:v>
                </c:pt>
                <c:pt idx="11">
                  <c:v>0</c:v>
                </c:pt>
              </c:numCache>
            </c:numRef>
          </c:val>
        </c:ser>
        <c:dLbls>
          <c:showLegendKey val="0"/>
          <c:showVal val="0"/>
          <c:showCatName val="0"/>
          <c:showSerName val="0"/>
          <c:showPercent val="0"/>
          <c:showBubbleSize val="0"/>
        </c:dLbls>
        <c:gapWidth val="150"/>
        <c:axId val="77996032"/>
        <c:axId val="77997568"/>
      </c:barChart>
      <c:catAx>
        <c:axId val="77996032"/>
        <c:scaling>
          <c:orientation val="minMax"/>
        </c:scaling>
        <c:delete val="0"/>
        <c:axPos val="b"/>
        <c:numFmt formatCode="General" sourceLinked="0"/>
        <c:majorTickMark val="out"/>
        <c:minorTickMark val="none"/>
        <c:tickLblPos val="low"/>
        <c:txPr>
          <a:bodyPr/>
          <a:lstStyle/>
          <a:p>
            <a:pPr>
              <a:defRPr sz="800"/>
            </a:pPr>
            <a:endParaRPr lang="fr-FR"/>
          </a:p>
        </c:txPr>
        <c:crossAx val="77997568"/>
        <c:crosses val="autoZero"/>
        <c:auto val="1"/>
        <c:lblAlgn val="ctr"/>
        <c:lblOffset val="100"/>
        <c:noMultiLvlLbl val="0"/>
      </c:catAx>
      <c:valAx>
        <c:axId val="77997568"/>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77996032"/>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1945399861109529"/>
          <c:y val="0.16946886184681459"/>
          <c:w val="0.35752358978762866"/>
          <c:h val="0.1981617752326413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Laurent - Nbr PEB programmés et réalisés</a:t>
            </a:r>
          </a:p>
        </c:rich>
      </c:tx>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recap'!$F$3</c:f>
              <c:strCache>
                <c:ptCount val="1"/>
                <c:pt idx="0">
                  <c:v>Object PEB  Laur</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recap'!$F$4:$F$14</c:f>
              <c:numCache>
                <c:formatCode>General</c:formatCode>
                <c:ptCount val="11"/>
              </c:numCache>
            </c:numRef>
          </c:val>
        </c:ser>
        <c:ser>
          <c:idx val="1"/>
          <c:order val="1"/>
          <c:tx>
            <c:strRef>
              <c:f>'Tableau recap'!$L$3</c:f>
              <c:strCache>
                <c:ptCount val="1"/>
                <c:pt idx="0">
                  <c:v>Nbr P LAUR</c:v>
                </c:pt>
              </c:strCache>
            </c:strRef>
          </c:tx>
          <c:spPr>
            <a:solidFill>
              <a:srgbClr val="92D050"/>
            </a:solidFill>
          </c:spPr>
          <c:invertIfNegative val="0"/>
          <c:trendline>
            <c:spPr>
              <a:ln w="38100">
                <a:solidFill>
                  <a:srgbClr val="FF0000"/>
                </a:solidFill>
              </a:ln>
            </c:spPr>
            <c:trendlineType val="linear"/>
            <c:dispRSqr val="0"/>
            <c:dispEq val="0"/>
          </c:trendline>
          <c:val>
            <c:numRef>
              <c:f>'Tableau recap'!$L$4:$L$15</c:f>
              <c:numCache>
                <c:formatCode>General</c:formatCode>
                <c:ptCount val="12"/>
                <c:pt idx="0">
                  <c:v>0</c:v>
                </c:pt>
                <c:pt idx="1">
                  <c:v>2</c:v>
                </c:pt>
                <c:pt idx="2">
                  <c:v>1</c:v>
                </c:pt>
                <c:pt idx="3">
                  <c:v>6</c:v>
                </c:pt>
                <c:pt idx="4">
                  <c:v>0</c:v>
                </c:pt>
                <c:pt idx="5">
                  <c:v>2</c:v>
                </c:pt>
                <c:pt idx="6">
                  <c:v>0</c:v>
                </c:pt>
                <c:pt idx="7">
                  <c:v>0</c:v>
                </c:pt>
                <c:pt idx="8">
                  <c:v>1</c:v>
                </c:pt>
                <c:pt idx="9">
                  <c:v>0</c:v>
                </c:pt>
                <c:pt idx="10">
                  <c:v>0</c:v>
                </c:pt>
                <c:pt idx="11">
                  <c:v>0</c:v>
                </c:pt>
              </c:numCache>
            </c:numRef>
          </c:val>
        </c:ser>
        <c:dLbls>
          <c:showLegendKey val="0"/>
          <c:showVal val="0"/>
          <c:showCatName val="0"/>
          <c:showSerName val="0"/>
          <c:showPercent val="0"/>
          <c:showBubbleSize val="0"/>
        </c:dLbls>
        <c:gapWidth val="150"/>
        <c:axId val="78023680"/>
        <c:axId val="78025472"/>
      </c:barChart>
      <c:catAx>
        <c:axId val="78023680"/>
        <c:scaling>
          <c:orientation val="minMax"/>
        </c:scaling>
        <c:delete val="0"/>
        <c:axPos val="b"/>
        <c:numFmt formatCode="General" sourceLinked="0"/>
        <c:majorTickMark val="out"/>
        <c:minorTickMark val="none"/>
        <c:tickLblPos val="low"/>
        <c:txPr>
          <a:bodyPr/>
          <a:lstStyle/>
          <a:p>
            <a:pPr>
              <a:defRPr sz="800"/>
            </a:pPr>
            <a:endParaRPr lang="fr-FR"/>
          </a:p>
        </c:txPr>
        <c:crossAx val="78025472"/>
        <c:crosses val="autoZero"/>
        <c:auto val="1"/>
        <c:lblAlgn val="ctr"/>
        <c:lblOffset val="100"/>
        <c:noMultiLvlLbl val="0"/>
      </c:catAx>
      <c:valAx>
        <c:axId val="78025472"/>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7802368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61094197521620019"/>
          <c:y val="0.15642090193271296"/>
          <c:w val="0.34778808731803007"/>
          <c:h val="0.20956000954426152"/>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Ecart entre Frais fixes et Revenu mensuel   </a:t>
            </a:r>
          </a:p>
        </c:rich>
      </c:tx>
      <c:overlay val="0"/>
    </c:title>
    <c:autoTitleDeleted val="0"/>
    <c:plotArea>
      <c:layout>
        <c:manualLayout>
          <c:layoutTarget val="inner"/>
          <c:xMode val="edge"/>
          <c:yMode val="edge"/>
          <c:x val="9.3894581670441873E-2"/>
          <c:y val="0.29696464412536666"/>
          <c:w val="0.87642433394455832"/>
          <c:h val="0.58409242962276775"/>
        </c:manualLayout>
      </c:layout>
      <c:lineChart>
        <c:grouping val="standard"/>
        <c:varyColors val="0"/>
        <c:ser>
          <c:idx val="0"/>
          <c:order val="0"/>
          <c:tx>
            <c:strRef>
              <c:f>'Tableau recap'!$J$3</c:f>
              <c:strCache>
                <c:ptCount val="1"/>
                <c:pt idx="0">
                  <c:v>Frais fixes</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recap'!$J$4:$J$15</c:f>
              <c:numCache>
                <c:formatCode>General</c:formatCode>
                <c:ptCount val="12"/>
              </c:numCache>
            </c:numRef>
          </c:val>
          <c:smooth val="0"/>
        </c:ser>
        <c:ser>
          <c:idx val="1"/>
          <c:order val="1"/>
          <c:tx>
            <c:strRef>
              <c:f>'Tableau recap'!$Y$3</c:f>
              <c:strCache>
                <c:ptCount val="1"/>
                <c:pt idx="0">
                  <c:v>Rev Tot mensuel</c:v>
                </c:pt>
              </c:strCache>
            </c:strRef>
          </c:tx>
          <c:spPr>
            <a:ln w="38100">
              <a:solidFill>
                <a:srgbClr val="00B050"/>
              </a:solidFill>
            </a:ln>
          </c:spPr>
          <c:marker>
            <c:symbol val="none"/>
          </c:marker>
          <c:trendline>
            <c:spPr>
              <a:ln w="25400">
                <a:solidFill>
                  <a:srgbClr val="FF0000"/>
                </a:solidFill>
              </a:ln>
            </c:spPr>
            <c:trendlineType val="linear"/>
            <c:dispRSqr val="0"/>
            <c:dispEq val="0"/>
          </c:trendline>
          <c:val>
            <c:numRef>
              <c:f>'Tableau recap'!$Y$4:$Y$15</c:f>
              <c:numCache>
                <c:formatCode>General</c:formatCode>
                <c:ptCount val="12"/>
                <c:pt idx="0">
                  <c:v>522.31801652892568</c:v>
                </c:pt>
                <c:pt idx="1">
                  <c:v>190.08462809917356</c:v>
                </c:pt>
                <c:pt idx="2">
                  <c:v>0</c:v>
                </c:pt>
                <c:pt idx="3">
                  <c:v>529.75603305785125</c:v>
                </c:pt>
                <c:pt idx="4">
                  <c:v>0</c:v>
                </c:pt>
                <c:pt idx="5">
                  <c:v>214.87801652892563</c:v>
                </c:pt>
                <c:pt idx="6">
                  <c:v>0</c:v>
                </c:pt>
                <c:pt idx="7">
                  <c:v>0</c:v>
                </c:pt>
                <c:pt idx="8">
                  <c:v>107.43801652892563</c:v>
                </c:pt>
                <c:pt idx="9">
                  <c:v>0</c:v>
                </c:pt>
                <c:pt idx="10">
                  <c:v>0</c:v>
                </c:pt>
                <c:pt idx="11">
                  <c:v>0</c:v>
                </c:pt>
              </c:numCache>
            </c:numRef>
          </c:val>
          <c:smooth val="0"/>
        </c:ser>
        <c:dLbls>
          <c:showLegendKey val="0"/>
          <c:showVal val="0"/>
          <c:showCatName val="0"/>
          <c:showSerName val="0"/>
          <c:showPercent val="0"/>
          <c:showBubbleSize val="0"/>
        </c:dLbls>
        <c:marker val="1"/>
        <c:smooth val="0"/>
        <c:axId val="78040448"/>
        <c:axId val="78046336"/>
      </c:lineChart>
      <c:catAx>
        <c:axId val="78040448"/>
        <c:scaling>
          <c:orientation val="minMax"/>
        </c:scaling>
        <c:delete val="0"/>
        <c:axPos val="b"/>
        <c:numFmt formatCode="General" sourceLinked="0"/>
        <c:majorTickMark val="none"/>
        <c:minorTickMark val="none"/>
        <c:tickLblPos val="low"/>
        <c:txPr>
          <a:bodyPr/>
          <a:lstStyle/>
          <a:p>
            <a:pPr>
              <a:defRPr sz="900"/>
            </a:pPr>
            <a:endParaRPr lang="fr-FR"/>
          </a:p>
        </c:txPr>
        <c:crossAx val="78046336"/>
        <c:crosses val="autoZero"/>
        <c:auto val="1"/>
        <c:lblAlgn val="ctr"/>
        <c:lblOffset val="100"/>
        <c:noMultiLvlLbl val="0"/>
      </c:catAx>
      <c:valAx>
        <c:axId val="78046336"/>
        <c:scaling>
          <c:orientation val="minMax"/>
        </c:scaling>
        <c:delete val="0"/>
        <c:axPos val="l"/>
        <c:majorGridlines/>
        <c:numFmt formatCode="General" sourceLinked="1"/>
        <c:majorTickMark val="none"/>
        <c:minorTickMark val="none"/>
        <c:tickLblPos val="nextTo"/>
        <c:txPr>
          <a:bodyPr/>
          <a:lstStyle/>
          <a:p>
            <a:pPr>
              <a:defRPr sz="900"/>
            </a:pPr>
            <a:endParaRPr lang="fr-FR"/>
          </a:p>
        </c:txPr>
        <c:crossAx val="7804044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10125883303048656"/>
          <c:y val="0.14477947609489988"/>
          <c:w val="0.87095586170031336"/>
          <c:h val="0.12925294213744656"/>
        </c:manualLayout>
      </c:layout>
      <c:overlay val="0"/>
    </c:legend>
    <c:plotVisOnly val="1"/>
    <c:dispBlanksAs val="gap"/>
    <c:showDLblsOverMax val="0"/>
  </c:chart>
  <c:spPr>
    <a:solidFill>
      <a:schemeClr val="accent5">
        <a:lumMod val="20000"/>
        <a:lumOff val="80000"/>
      </a:schemeClr>
    </a:solidFill>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Répartition</a:t>
            </a:r>
            <a:r>
              <a:rPr lang="en-US" sz="1200" baseline="0"/>
              <a:t> des états </a:t>
            </a:r>
            <a:r>
              <a:rPr lang="en-US" sz="1200"/>
              <a:t>PEB sur le mois en cours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recap'!$Z$3</c:f>
              <c:strCache>
                <c:ptCount val="1"/>
                <c:pt idx="0">
                  <c:v>Nbr P cmdés</c:v>
                </c:pt>
              </c:strCache>
            </c:strRef>
          </c:tx>
          <c:spPr>
            <a:solidFill>
              <a:srgbClr val="0070C0"/>
            </a:solidFill>
          </c:spPr>
          <c:invertIfNegative val="0"/>
          <c:dLbls>
            <c:delete val="1"/>
          </c:dLbls>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recap'!$Z$4:$Z$15</c:f>
              <c:numCache>
                <c:formatCode>General</c:formatCode>
                <c:ptCount val="12"/>
                <c:pt idx="0">
                  <c:v>2</c:v>
                </c:pt>
                <c:pt idx="1">
                  <c:v>0</c:v>
                </c:pt>
                <c:pt idx="2">
                  <c:v>1</c:v>
                </c:pt>
                <c:pt idx="3">
                  <c:v>2</c:v>
                </c:pt>
                <c:pt idx="4">
                  <c:v>0</c:v>
                </c:pt>
                <c:pt idx="5">
                  <c:v>1</c:v>
                </c:pt>
                <c:pt idx="6">
                  <c:v>0</c:v>
                </c:pt>
                <c:pt idx="7">
                  <c:v>0</c:v>
                </c:pt>
                <c:pt idx="8">
                  <c:v>1</c:v>
                </c:pt>
                <c:pt idx="9">
                  <c:v>0</c:v>
                </c:pt>
                <c:pt idx="10">
                  <c:v>0</c:v>
                </c:pt>
                <c:pt idx="11">
                  <c:v>0</c:v>
                </c:pt>
              </c:numCache>
            </c:numRef>
          </c:val>
        </c:ser>
        <c:ser>
          <c:idx val="1"/>
          <c:order val="1"/>
          <c:tx>
            <c:strRef>
              <c:f>'Tableau recap'!$AD$3</c:f>
              <c:strCache>
                <c:ptCount val="1"/>
                <c:pt idx="0">
                  <c:v>Nbr P envoyés</c:v>
                </c:pt>
              </c:strCache>
            </c:strRef>
          </c:tx>
          <c:spPr>
            <a:solidFill>
              <a:srgbClr val="92D050"/>
            </a:solidFill>
          </c:spPr>
          <c:invertIfNegative val="0"/>
          <c:dLbls>
            <c:delete val="1"/>
          </c:dLbls>
          <c:val>
            <c:numRef>
              <c:f>'Tableau recap'!$AD$4:$AD$15</c:f>
              <c:numCache>
                <c:formatCode>General</c:formatCode>
                <c:ptCount val="12"/>
                <c:pt idx="0">
                  <c:v>2</c:v>
                </c:pt>
                <c:pt idx="1">
                  <c:v>3</c:v>
                </c:pt>
                <c:pt idx="2">
                  <c:v>0</c:v>
                </c:pt>
                <c:pt idx="3">
                  <c:v>7</c:v>
                </c:pt>
                <c:pt idx="4">
                  <c:v>0</c:v>
                </c:pt>
                <c:pt idx="5">
                  <c:v>1</c:v>
                </c:pt>
                <c:pt idx="6">
                  <c:v>0</c:v>
                </c:pt>
                <c:pt idx="7">
                  <c:v>1</c:v>
                </c:pt>
                <c:pt idx="8">
                  <c:v>2</c:v>
                </c:pt>
                <c:pt idx="9">
                  <c:v>0</c:v>
                </c:pt>
                <c:pt idx="10">
                  <c:v>0</c:v>
                </c:pt>
                <c:pt idx="11">
                  <c:v>0</c:v>
                </c:pt>
              </c:numCache>
            </c:numRef>
          </c:val>
        </c:ser>
        <c:ser>
          <c:idx val="2"/>
          <c:order val="2"/>
          <c:tx>
            <c:strRef>
              <c:f>'Tableau recap'!$AH$3</c:f>
              <c:strCache>
                <c:ptCount val="1"/>
                <c:pt idx="0">
                  <c:v>Nbr P payés</c:v>
                </c:pt>
              </c:strCache>
            </c:strRef>
          </c:tx>
          <c:spPr>
            <a:solidFill>
              <a:schemeClr val="accent6">
                <a:lumMod val="75000"/>
              </a:schemeClr>
            </a:solidFill>
          </c:spPr>
          <c:invertIfNegative val="0"/>
          <c:dLbls>
            <c:delete val="1"/>
          </c:dLbls>
          <c:trendline>
            <c:spPr>
              <a:ln w="31750">
                <a:solidFill>
                  <a:srgbClr val="FF0000"/>
                </a:solidFill>
              </a:ln>
            </c:spPr>
            <c:trendlineType val="linear"/>
            <c:dispRSqr val="0"/>
            <c:dispEq val="0"/>
          </c:trendline>
          <c:val>
            <c:numRef>
              <c:f>'Tableau recap'!$AH$4:$AH$15</c:f>
              <c:numCache>
                <c:formatCode>General</c:formatCode>
                <c:ptCount val="12"/>
                <c:pt idx="0">
                  <c:v>0</c:v>
                </c:pt>
                <c:pt idx="1">
                  <c:v>1</c:v>
                </c:pt>
                <c:pt idx="2">
                  <c:v>0</c:v>
                </c:pt>
                <c:pt idx="3">
                  <c:v>1</c:v>
                </c:pt>
                <c:pt idx="4">
                  <c:v>0</c:v>
                </c:pt>
                <c:pt idx="5">
                  <c:v>1</c:v>
                </c:pt>
                <c:pt idx="6">
                  <c:v>0</c:v>
                </c:pt>
                <c:pt idx="7">
                  <c:v>1</c:v>
                </c:pt>
                <c:pt idx="8">
                  <c:v>0</c:v>
                </c:pt>
                <c:pt idx="9">
                  <c:v>0</c:v>
                </c:pt>
                <c:pt idx="10">
                  <c:v>0</c:v>
                </c:pt>
                <c:pt idx="11">
                  <c:v>0</c:v>
                </c:pt>
              </c:numCache>
            </c:numRef>
          </c:val>
        </c:ser>
        <c:dLbls>
          <c:dLblPos val="inBase"/>
          <c:showLegendKey val="0"/>
          <c:showVal val="1"/>
          <c:showCatName val="0"/>
          <c:showSerName val="0"/>
          <c:showPercent val="0"/>
          <c:showBubbleSize val="0"/>
        </c:dLbls>
        <c:gapWidth val="150"/>
        <c:axId val="217518848"/>
        <c:axId val="217520384"/>
      </c:barChart>
      <c:catAx>
        <c:axId val="217518848"/>
        <c:scaling>
          <c:orientation val="minMax"/>
        </c:scaling>
        <c:delete val="0"/>
        <c:axPos val="b"/>
        <c:numFmt formatCode="General" sourceLinked="0"/>
        <c:majorTickMark val="out"/>
        <c:minorTickMark val="none"/>
        <c:tickLblPos val="low"/>
        <c:txPr>
          <a:bodyPr/>
          <a:lstStyle/>
          <a:p>
            <a:pPr>
              <a:defRPr sz="800"/>
            </a:pPr>
            <a:endParaRPr lang="fr-FR"/>
          </a:p>
        </c:txPr>
        <c:crossAx val="217520384"/>
        <c:crosses val="autoZero"/>
        <c:auto val="1"/>
        <c:lblAlgn val="ctr"/>
        <c:lblOffset val="100"/>
        <c:noMultiLvlLbl val="0"/>
      </c:catAx>
      <c:valAx>
        <c:axId val="21752038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1751884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5974593020043415"/>
          <c:y val="0.19448718714501606"/>
          <c:w val="0.32120296007242422"/>
          <c:h val="0.30658453725028556"/>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Revenu</a:t>
            </a:r>
            <a:r>
              <a:rPr lang="en-US" sz="1200" baseline="0"/>
              <a:t> annuel PEB et nbre de PEB réalisés</a:t>
            </a:r>
            <a:endParaRPr lang="en-US" sz="1200"/>
          </a:p>
        </c:rich>
      </c:tx>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recap'!$AL$3</c:f>
              <c:strCache>
                <c:ptCount val="1"/>
                <c:pt idx="0">
                  <c:v>Ch aff annuel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General</c:formatCode>
                <c:ptCount val="12"/>
              </c:numCache>
            </c:numRef>
          </c:val>
        </c:ser>
        <c:dLbls>
          <c:showLegendKey val="0"/>
          <c:showVal val="0"/>
          <c:showCatName val="0"/>
          <c:showSerName val="0"/>
          <c:showPercent val="0"/>
          <c:showBubbleSize val="0"/>
        </c:dLbls>
        <c:gapWidth val="150"/>
        <c:axId val="217922176"/>
        <c:axId val="217928064"/>
      </c:barChart>
      <c:lineChart>
        <c:grouping val="standard"/>
        <c:varyColors val="0"/>
        <c:ser>
          <c:idx val="1"/>
          <c:order val="1"/>
          <c:tx>
            <c:strRef>
              <c:f>'Tableau recap'!$BT$3</c:f>
              <c:strCache>
                <c:ptCount val="1"/>
                <c:pt idx="0">
                  <c:v>Nbr de total PEB</c:v>
                </c:pt>
              </c:strCache>
            </c:strRef>
          </c:tx>
          <c:spPr>
            <a:ln w="38100"/>
          </c:spPr>
          <c:marker>
            <c:symbol val="none"/>
          </c:marker>
          <c:val>
            <c:numRef>
              <c:f>'Tableau recap'!$BT$4:$BT$15</c:f>
              <c:numCache>
                <c:formatCode>General</c:formatCode>
                <c:ptCount val="12"/>
              </c:numCache>
            </c:numRef>
          </c:val>
          <c:smooth val="0"/>
        </c:ser>
        <c:dLbls>
          <c:showLegendKey val="0"/>
          <c:showVal val="0"/>
          <c:showCatName val="0"/>
          <c:showSerName val="0"/>
          <c:showPercent val="0"/>
          <c:showBubbleSize val="0"/>
        </c:dLbls>
        <c:marker val="1"/>
        <c:smooth val="0"/>
        <c:axId val="217931136"/>
        <c:axId val="217929600"/>
      </c:lineChart>
      <c:catAx>
        <c:axId val="217922176"/>
        <c:scaling>
          <c:orientation val="minMax"/>
        </c:scaling>
        <c:delete val="0"/>
        <c:axPos val="b"/>
        <c:numFmt formatCode="General" sourceLinked="0"/>
        <c:majorTickMark val="out"/>
        <c:minorTickMark val="none"/>
        <c:tickLblPos val="low"/>
        <c:txPr>
          <a:bodyPr/>
          <a:lstStyle/>
          <a:p>
            <a:pPr>
              <a:defRPr sz="800"/>
            </a:pPr>
            <a:endParaRPr lang="fr-FR"/>
          </a:p>
        </c:txPr>
        <c:crossAx val="217928064"/>
        <c:crosses val="autoZero"/>
        <c:auto val="1"/>
        <c:lblAlgn val="ctr"/>
        <c:lblOffset val="100"/>
        <c:noMultiLvlLbl val="0"/>
      </c:catAx>
      <c:valAx>
        <c:axId val="217928064"/>
        <c:scaling>
          <c:orientation val="minMax"/>
        </c:scaling>
        <c:delete val="0"/>
        <c:axPos val="l"/>
        <c:majorGridlines/>
        <c:numFmt formatCode="General" sourceLinked="1"/>
        <c:majorTickMark val="out"/>
        <c:minorTickMark val="none"/>
        <c:tickLblPos val="nextTo"/>
        <c:txPr>
          <a:bodyPr/>
          <a:lstStyle/>
          <a:p>
            <a:pPr>
              <a:defRPr sz="800"/>
            </a:pPr>
            <a:endParaRPr lang="fr-FR"/>
          </a:p>
        </c:txPr>
        <c:crossAx val="217922176"/>
        <c:crosses val="autoZero"/>
        <c:crossBetween val="between"/>
      </c:valAx>
      <c:valAx>
        <c:axId val="217929600"/>
        <c:scaling>
          <c:orientation val="minMax"/>
        </c:scaling>
        <c:delete val="0"/>
        <c:axPos val="r"/>
        <c:numFmt formatCode="General" sourceLinked="1"/>
        <c:majorTickMark val="out"/>
        <c:minorTickMark val="none"/>
        <c:tickLblPos val="nextTo"/>
        <c:txPr>
          <a:bodyPr/>
          <a:lstStyle/>
          <a:p>
            <a:pPr>
              <a:defRPr sz="800">
                <a:solidFill>
                  <a:srgbClr val="FF0000"/>
                </a:solidFill>
              </a:defRPr>
            </a:pPr>
            <a:endParaRPr lang="fr-FR"/>
          </a:p>
        </c:txPr>
        <c:crossAx val="217931136"/>
        <c:crosses val="max"/>
        <c:crossBetween val="between"/>
      </c:valAx>
      <c:catAx>
        <c:axId val="217931136"/>
        <c:scaling>
          <c:orientation val="minMax"/>
        </c:scaling>
        <c:delete val="1"/>
        <c:axPos val="b"/>
        <c:majorTickMark val="out"/>
        <c:minorTickMark val="none"/>
        <c:tickLblPos val="nextTo"/>
        <c:crossAx val="217929600"/>
        <c:crosses val="autoZero"/>
        <c:auto val="1"/>
        <c:lblAlgn val="ctr"/>
        <c:lblOffset val="100"/>
        <c:noMultiLvlLbl val="0"/>
      </c:cat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6836139020297824"/>
          <c:y val="0.17924693106219261"/>
          <c:w val="0.26260604977345392"/>
          <c:h val="0.2007022435076266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Moyenne/jour</a:t>
            </a:r>
            <a:r>
              <a:rPr lang="en-US" sz="1200" baseline="0"/>
              <a:t> paiement des NOTAIRES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recap'!$BQ$3</c:f>
              <c:strCache>
                <c:ptCount val="1"/>
                <c:pt idx="0">
                  <c:v>ecart moyen NOTAIRE</c:v>
                </c:pt>
              </c:strCache>
            </c:strRef>
          </c:tx>
          <c:spPr>
            <a:solidFill>
              <a:srgbClr val="0070C0"/>
            </a:solidFill>
          </c:spPr>
          <c:invertIfNegative val="0"/>
          <c:dLbls>
            <c:delete val="1"/>
          </c:dLbls>
          <c:trendline>
            <c:spPr>
              <a:ln w="25400">
                <a:solidFill>
                  <a:srgbClr val="FF0000"/>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recap'!$BQ$4:$BQ$15</c:f>
              <c:numCache>
                <c:formatCode>General</c:formatCode>
                <c:ptCount val="12"/>
              </c:numCache>
            </c:numRef>
          </c:val>
        </c:ser>
        <c:dLbls>
          <c:dLblPos val="inBase"/>
          <c:showLegendKey val="0"/>
          <c:showVal val="1"/>
          <c:showCatName val="0"/>
          <c:showSerName val="0"/>
          <c:showPercent val="0"/>
          <c:showBubbleSize val="0"/>
        </c:dLbls>
        <c:gapWidth val="150"/>
        <c:axId val="217957120"/>
        <c:axId val="217958656"/>
      </c:barChart>
      <c:catAx>
        <c:axId val="217957120"/>
        <c:scaling>
          <c:orientation val="minMax"/>
        </c:scaling>
        <c:delete val="0"/>
        <c:axPos val="b"/>
        <c:numFmt formatCode="General" sourceLinked="0"/>
        <c:majorTickMark val="out"/>
        <c:minorTickMark val="none"/>
        <c:tickLblPos val="low"/>
        <c:txPr>
          <a:bodyPr/>
          <a:lstStyle/>
          <a:p>
            <a:pPr>
              <a:defRPr sz="800"/>
            </a:pPr>
            <a:endParaRPr lang="fr-FR"/>
          </a:p>
        </c:txPr>
        <c:crossAx val="217958656"/>
        <c:crosses val="autoZero"/>
        <c:auto val="1"/>
        <c:lblAlgn val="ctr"/>
        <c:lblOffset val="100"/>
        <c:noMultiLvlLbl val="0"/>
      </c:catAx>
      <c:valAx>
        <c:axId val="21795865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1795712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49762324120718437"/>
          <c:y val="0.19252917479653686"/>
          <c:w val="0.46519364329450086"/>
          <c:h val="0.100301699041973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Évolution</a:t>
            </a:r>
            <a:r>
              <a:rPr lang="en-US" sz="1200" baseline="0"/>
              <a:t> annuelles des impayés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recap'!$BA$3</c:f>
              <c:strCache>
                <c:ptCount val="1"/>
                <c:pt idx="0">
                  <c:v>Total impayé CLIENT</c:v>
                </c:pt>
              </c:strCache>
            </c:strRef>
          </c:tx>
          <c:spPr>
            <a:solidFill>
              <a:srgbClr val="0070C0"/>
            </a:solidFill>
          </c:spPr>
          <c:invertIfNegative val="0"/>
          <c:dLbls>
            <c:delete val="1"/>
          </c:dLbls>
          <c:trendline>
            <c:spPr>
              <a:ln w="25400">
                <a:solidFill>
                  <a:schemeClr val="tx2"/>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recap'!$BA$4:$BA$15</c:f>
              <c:numCache>
                <c:formatCode>General</c:formatCode>
                <c:ptCount val="12"/>
                <c:pt idx="0">
                  <c:v>0</c:v>
                </c:pt>
                <c:pt idx="1">
                  <c:v>1</c:v>
                </c:pt>
                <c:pt idx="2">
                  <c:v>0</c:v>
                </c:pt>
                <c:pt idx="3">
                  <c:v>0</c:v>
                </c:pt>
                <c:pt idx="4">
                  <c:v>0</c:v>
                </c:pt>
                <c:pt idx="5">
                  <c:v>0</c:v>
                </c:pt>
                <c:pt idx="6">
                  <c:v>0</c:v>
                </c:pt>
                <c:pt idx="7">
                  <c:v>0</c:v>
                </c:pt>
                <c:pt idx="8">
                  <c:v>0</c:v>
                </c:pt>
                <c:pt idx="9">
                  <c:v>0</c:v>
                </c:pt>
                <c:pt idx="10">
                  <c:v>0</c:v>
                </c:pt>
                <c:pt idx="11">
                  <c:v>0</c:v>
                </c:pt>
              </c:numCache>
            </c:numRef>
          </c:val>
        </c:ser>
        <c:ser>
          <c:idx val="1"/>
          <c:order val="1"/>
          <c:tx>
            <c:strRef>
              <c:f>'Tableau recap'!$BE$3</c:f>
              <c:strCache>
                <c:ptCount val="1"/>
                <c:pt idx="0">
                  <c:v>Total impayé AGENCE</c:v>
                </c:pt>
              </c:strCache>
            </c:strRef>
          </c:tx>
          <c:spPr>
            <a:solidFill>
              <a:srgbClr val="92D050"/>
            </a:solidFill>
          </c:spPr>
          <c:invertIfNegative val="0"/>
          <c:dLbls>
            <c:delete val="1"/>
          </c:dLbls>
          <c:trendline>
            <c:spPr>
              <a:ln w="25400">
                <a:solidFill>
                  <a:srgbClr val="92D050"/>
                </a:solidFill>
              </a:ln>
            </c:spPr>
            <c:trendlineType val="linear"/>
            <c:dispRSqr val="0"/>
            <c:dispEq val="0"/>
          </c:trendline>
          <c:val>
            <c:numRef>
              <c:f>'Tableau recap'!$BE$4:$BE$15</c:f>
              <c:numCache>
                <c:formatCode>General</c:formatCode>
                <c:ptCount val="12"/>
                <c:pt idx="0">
                  <c:v>1</c:v>
                </c:pt>
                <c:pt idx="1">
                  <c:v>0</c:v>
                </c:pt>
                <c:pt idx="2">
                  <c:v>0</c:v>
                </c:pt>
                <c:pt idx="3">
                  <c:v>0</c:v>
                </c:pt>
                <c:pt idx="4">
                  <c:v>0</c:v>
                </c:pt>
                <c:pt idx="5">
                  <c:v>0</c:v>
                </c:pt>
                <c:pt idx="6">
                  <c:v>0</c:v>
                </c:pt>
                <c:pt idx="7">
                  <c:v>0</c:v>
                </c:pt>
                <c:pt idx="8">
                  <c:v>0</c:v>
                </c:pt>
                <c:pt idx="9">
                  <c:v>0</c:v>
                </c:pt>
                <c:pt idx="10">
                  <c:v>0</c:v>
                </c:pt>
                <c:pt idx="11">
                  <c:v>0</c:v>
                </c:pt>
              </c:numCache>
            </c:numRef>
          </c:val>
        </c:ser>
        <c:ser>
          <c:idx val="2"/>
          <c:order val="2"/>
          <c:tx>
            <c:strRef>
              <c:f>'Tableau recap'!$BI$3</c:f>
              <c:strCache>
                <c:ptCount val="1"/>
                <c:pt idx="0">
                  <c:v>Total impayé NOTAIRE</c:v>
                </c:pt>
              </c:strCache>
            </c:strRef>
          </c:tx>
          <c:spPr>
            <a:solidFill>
              <a:schemeClr val="accent6">
                <a:lumMod val="75000"/>
              </a:schemeClr>
            </a:solidFill>
          </c:spPr>
          <c:invertIfNegative val="0"/>
          <c:dLbls>
            <c:delete val="1"/>
          </c:dLbls>
          <c:trendline>
            <c:spPr>
              <a:ln w="25400">
                <a:solidFill>
                  <a:schemeClr val="accent6"/>
                </a:solidFill>
              </a:ln>
            </c:spPr>
            <c:trendlineType val="linear"/>
            <c:dispRSqr val="0"/>
            <c:dispEq val="0"/>
          </c:trendline>
          <c:val>
            <c:numRef>
              <c:f>'Tableau recap'!$BI$4:$BI$15</c:f>
              <c:numCache>
                <c:formatCode>General</c:formatCode>
                <c:ptCount val="12"/>
                <c:pt idx="0">
                  <c:v>1</c:v>
                </c:pt>
                <c:pt idx="1">
                  <c:v>2</c:v>
                </c:pt>
                <c:pt idx="2">
                  <c:v>0</c:v>
                </c:pt>
                <c:pt idx="3">
                  <c:v>7</c:v>
                </c:pt>
                <c:pt idx="4">
                  <c:v>0</c:v>
                </c:pt>
                <c:pt idx="5">
                  <c:v>1</c:v>
                </c:pt>
                <c:pt idx="6">
                  <c:v>0</c:v>
                </c:pt>
                <c:pt idx="7">
                  <c:v>1</c:v>
                </c:pt>
                <c:pt idx="8">
                  <c:v>2</c:v>
                </c:pt>
                <c:pt idx="9">
                  <c:v>0</c:v>
                </c:pt>
                <c:pt idx="10">
                  <c:v>0</c:v>
                </c:pt>
                <c:pt idx="11">
                  <c:v>0</c:v>
                </c:pt>
              </c:numCache>
            </c:numRef>
          </c:val>
        </c:ser>
        <c:dLbls>
          <c:dLblPos val="inBase"/>
          <c:showLegendKey val="0"/>
          <c:showVal val="1"/>
          <c:showCatName val="0"/>
          <c:showSerName val="0"/>
          <c:showPercent val="0"/>
          <c:showBubbleSize val="0"/>
        </c:dLbls>
        <c:gapWidth val="150"/>
        <c:axId val="223582464"/>
        <c:axId val="223592448"/>
      </c:barChart>
      <c:catAx>
        <c:axId val="223582464"/>
        <c:scaling>
          <c:orientation val="minMax"/>
        </c:scaling>
        <c:delete val="0"/>
        <c:axPos val="b"/>
        <c:numFmt formatCode="General" sourceLinked="0"/>
        <c:majorTickMark val="out"/>
        <c:minorTickMark val="none"/>
        <c:tickLblPos val="low"/>
        <c:txPr>
          <a:bodyPr/>
          <a:lstStyle/>
          <a:p>
            <a:pPr>
              <a:defRPr sz="800"/>
            </a:pPr>
            <a:endParaRPr lang="fr-FR"/>
          </a:p>
        </c:txPr>
        <c:crossAx val="223592448"/>
        <c:crosses val="autoZero"/>
        <c:auto val="1"/>
        <c:lblAlgn val="ctr"/>
        <c:lblOffset val="100"/>
        <c:noMultiLvlLbl val="0"/>
      </c:catAx>
      <c:valAx>
        <c:axId val="223592448"/>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2358246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2463413493836017"/>
          <c:y val="0.182096232933455"/>
          <c:w val="0.34800327119054691"/>
          <c:h val="0.3243416350745475"/>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Chiffre</a:t>
            </a:r>
            <a:r>
              <a:rPr lang="en-US" sz="1200" baseline="0"/>
              <a:t> Aff. mensuel et actualisé</a:t>
            </a:r>
            <a:endParaRPr lang="en-US" sz="1200"/>
          </a:p>
        </c:rich>
      </c:tx>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recap'!$AS$3</c:f>
              <c:strCache>
                <c:ptCount val="1"/>
                <c:pt idx="0">
                  <c:v>Chif. Aff. Mensuel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recap'!$AS$4:$AS$15</c:f>
              <c:numCache>
                <c:formatCode>General</c:formatCode>
                <c:ptCount val="12"/>
              </c:numCache>
            </c:numRef>
          </c:val>
        </c:ser>
        <c:ser>
          <c:idx val="1"/>
          <c:order val="1"/>
          <c:tx>
            <c:strRef>
              <c:f>'Tableau recap'!$AU$3</c:f>
              <c:strCache>
                <c:ptCount val="1"/>
                <c:pt idx="0">
                  <c:v>Montant ACTUALISÉ</c:v>
                </c:pt>
              </c:strCache>
            </c:strRef>
          </c:tx>
          <c:spPr>
            <a:solidFill>
              <a:srgbClr val="92D050"/>
            </a:solidFill>
          </c:spPr>
          <c:invertIfNegative val="0"/>
          <c:trendline>
            <c:spPr>
              <a:ln w="38100">
                <a:solidFill>
                  <a:srgbClr val="FF0000"/>
                </a:solidFill>
              </a:ln>
            </c:spPr>
            <c:trendlineType val="linear"/>
            <c:dispRSqr val="0"/>
            <c:dispEq val="0"/>
          </c:trendline>
          <c:val>
            <c:numRef>
              <c:f>'Tableau recap'!$AU$4:$AU$15</c:f>
              <c:numCache>
                <c:formatCode>General</c:formatCode>
                <c:ptCount val="12"/>
              </c:numCache>
            </c:numRef>
          </c:val>
        </c:ser>
        <c:dLbls>
          <c:showLegendKey val="0"/>
          <c:showVal val="0"/>
          <c:showCatName val="0"/>
          <c:showSerName val="0"/>
          <c:showPercent val="0"/>
          <c:showBubbleSize val="0"/>
        </c:dLbls>
        <c:gapWidth val="150"/>
        <c:axId val="224228480"/>
        <c:axId val="224230016"/>
      </c:barChart>
      <c:catAx>
        <c:axId val="224228480"/>
        <c:scaling>
          <c:orientation val="minMax"/>
        </c:scaling>
        <c:delete val="0"/>
        <c:axPos val="b"/>
        <c:numFmt formatCode="General" sourceLinked="0"/>
        <c:majorTickMark val="out"/>
        <c:minorTickMark val="none"/>
        <c:tickLblPos val="low"/>
        <c:txPr>
          <a:bodyPr/>
          <a:lstStyle/>
          <a:p>
            <a:pPr>
              <a:defRPr sz="800"/>
            </a:pPr>
            <a:endParaRPr lang="fr-FR"/>
          </a:p>
        </c:txPr>
        <c:crossAx val="224230016"/>
        <c:crosses val="autoZero"/>
        <c:auto val="1"/>
        <c:lblAlgn val="ctr"/>
        <c:lblOffset val="100"/>
        <c:noMultiLvlLbl val="0"/>
      </c:catAx>
      <c:valAx>
        <c:axId val="22423001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2422848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48657177930506529"/>
          <c:y val="0.20221550581448422"/>
          <c:w val="0.4763664901188725"/>
          <c:h val="0.18144601299786961"/>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Répartition du chiffre d'affaire   </a:t>
            </a:r>
          </a:p>
        </c:rich>
      </c:tx>
      <c:overlay val="0"/>
    </c:title>
    <c:autoTitleDeleted val="0"/>
    <c:plotArea>
      <c:layout>
        <c:manualLayout>
          <c:layoutTarget val="inner"/>
          <c:xMode val="edge"/>
          <c:yMode val="edge"/>
          <c:x val="9.3894581670441873E-2"/>
          <c:y val="0.19046449686399478"/>
          <c:w val="0.87642433394455832"/>
          <c:h val="0.69005194622573029"/>
        </c:manualLayout>
      </c:layout>
      <c:lineChart>
        <c:grouping val="standard"/>
        <c:varyColors val="0"/>
        <c:ser>
          <c:idx val="0"/>
          <c:order val="0"/>
          <c:tx>
            <c:strRef>
              <c:f>'Tableau recap'!$AL$3</c:f>
              <c:strCache>
                <c:ptCount val="1"/>
                <c:pt idx="0">
                  <c:v>Ch aff annuel</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General</c:formatCode>
                <c:ptCount val="12"/>
              </c:numCache>
            </c:numRef>
          </c:val>
          <c:smooth val="0"/>
        </c:ser>
        <c:ser>
          <c:idx val="1"/>
          <c:order val="1"/>
          <c:tx>
            <c:strRef>
              <c:f>'Tableau recap'!$AN$3</c:f>
              <c:strCache>
                <c:ptCount val="1"/>
                <c:pt idx="0">
                  <c:v>Total AN impayé</c:v>
                </c:pt>
              </c:strCache>
            </c:strRef>
          </c:tx>
          <c:marker>
            <c:symbol val="none"/>
          </c:marker>
          <c:val>
            <c:numRef>
              <c:f>'Tableau recap'!$AN$4:$AN$15</c:f>
              <c:numCache>
                <c:formatCode>General</c:formatCode>
                <c:ptCount val="12"/>
              </c:numCache>
            </c:numRef>
          </c:val>
          <c:smooth val="0"/>
        </c:ser>
        <c:ser>
          <c:idx val="2"/>
          <c:order val="2"/>
          <c:tx>
            <c:strRef>
              <c:f>'Tableau recap'!$AO$3</c:f>
              <c:strCache>
                <c:ptCount val="1"/>
                <c:pt idx="0">
                  <c:v>Total AN payé</c:v>
                </c:pt>
              </c:strCache>
            </c:strRef>
          </c:tx>
          <c:marker>
            <c:symbol val="none"/>
          </c:marker>
          <c:val>
            <c:numRef>
              <c:f>'Tableau recap'!$AO$4:$AO$15</c:f>
              <c:numCache>
                <c:formatCode>General</c:formatCode>
                <c:ptCount val="12"/>
              </c:numCache>
            </c:numRef>
          </c:val>
          <c:smooth val="0"/>
        </c:ser>
        <c:dLbls>
          <c:showLegendKey val="0"/>
          <c:showVal val="0"/>
          <c:showCatName val="0"/>
          <c:showSerName val="0"/>
          <c:showPercent val="0"/>
          <c:showBubbleSize val="0"/>
        </c:dLbls>
        <c:marker val="1"/>
        <c:smooth val="0"/>
        <c:axId val="225031680"/>
        <c:axId val="225033216"/>
      </c:lineChart>
      <c:catAx>
        <c:axId val="225031680"/>
        <c:scaling>
          <c:orientation val="minMax"/>
        </c:scaling>
        <c:delete val="0"/>
        <c:axPos val="b"/>
        <c:numFmt formatCode="General" sourceLinked="0"/>
        <c:majorTickMark val="none"/>
        <c:minorTickMark val="none"/>
        <c:tickLblPos val="low"/>
        <c:crossAx val="225033216"/>
        <c:crosses val="autoZero"/>
        <c:auto val="1"/>
        <c:lblAlgn val="ctr"/>
        <c:lblOffset val="100"/>
        <c:noMultiLvlLbl val="0"/>
      </c:catAx>
      <c:valAx>
        <c:axId val="225033216"/>
        <c:scaling>
          <c:orientation val="minMax"/>
        </c:scaling>
        <c:delete val="0"/>
        <c:axPos val="l"/>
        <c:majorGridlines/>
        <c:numFmt formatCode="General" sourceLinked="1"/>
        <c:majorTickMark val="none"/>
        <c:minorTickMark val="none"/>
        <c:tickLblPos val="nextTo"/>
        <c:crossAx val="225031680"/>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manualLayout>
          <c:xMode val="edge"/>
          <c:yMode val="edge"/>
          <c:x val="0.65620745038541273"/>
          <c:y val="0.21982880222445481"/>
          <c:w val="0.31484428640933415"/>
          <c:h val="0.27447153976517391"/>
        </c:manualLayout>
      </c:layout>
      <c:overlay val="0"/>
    </c:legend>
    <c:plotVisOnly val="1"/>
    <c:dispBlanksAs val="gap"/>
    <c:showDLblsOverMax val="0"/>
  </c:chart>
  <c:spPr>
    <a:solidFill>
      <a:schemeClr val="accent5">
        <a:lumMod val="20000"/>
        <a:lumOff val="80000"/>
      </a:schemeClr>
    </a:solidFill>
  </c:spPr>
  <c:txPr>
    <a:bodyPr/>
    <a:lstStyle/>
    <a:p>
      <a:pPr>
        <a:defRPr sz="800"/>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gif"/><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image" Target="../media/image1.gif"/><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15</xdr:col>
      <xdr:colOff>127000</xdr:colOff>
      <xdr:row>21</xdr:row>
      <xdr:rowOff>10584</xdr:rowOff>
    </xdr:from>
    <xdr:to>
      <xdr:col>18</xdr:col>
      <xdr:colOff>296333</xdr:colOff>
      <xdr:row>24</xdr:row>
      <xdr:rowOff>21168</xdr:rowOff>
    </xdr:to>
    <xdr:sp macro="" textlink="">
      <xdr:nvSpPr>
        <xdr:cNvPr id="2" name="ZoneTexte 1"/>
        <xdr:cNvSpPr txBox="1"/>
      </xdr:nvSpPr>
      <xdr:spPr>
        <a:xfrm>
          <a:off x="8540750" y="3693584"/>
          <a:ext cx="2010833" cy="486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Pour le moment, Revenu total PEB est calculé dans la colonne</a:t>
          </a:r>
        </a:p>
      </xdr:txBody>
    </xdr:sp>
    <xdr:clientData/>
  </xdr:twoCellAnchor>
  <xdr:twoCellAnchor>
    <xdr:from>
      <xdr:col>17</xdr:col>
      <xdr:colOff>148166</xdr:colOff>
      <xdr:row>15</xdr:row>
      <xdr:rowOff>52917</xdr:rowOff>
    </xdr:from>
    <xdr:to>
      <xdr:col>18</xdr:col>
      <xdr:colOff>317500</xdr:colOff>
      <xdr:row>20</xdr:row>
      <xdr:rowOff>127001</xdr:rowOff>
    </xdr:to>
    <xdr:cxnSp macro="">
      <xdr:nvCxnSpPr>
        <xdr:cNvPr id="4" name="Connecteur droit avec flèche 3"/>
        <xdr:cNvCxnSpPr/>
      </xdr:nvCxnSpPr>
      <xdr:spPr>
        <a:xfrm flipV="1">
          <a:off x="9789583" y="2783417"/>
          <a:ext cx="783167" cy="867834"/>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20</xdr:col>
      <xdr:colOff>391583</xdr:colOff>
      <xdr:row>20</xdr:row>
      <xdr:rowOff>137584</xdr:rowOff>
    </xdr:from>
    <xdr:to>
      <xdr:col>24</xdr:col>
      <xdr:colOff>31750</xdr:colOff>
      <xdr:row>23</xdr:row>
      <xdr:rowOff>148168</xdr:rowOff>
    </xdr:to>
    <xdr:sp macro="" textlink="">
      <xdr:nvSpPr>
        <xdr:cNvPr id="7" name="ZoneTexte 6"/>
        <xdr:cNvSpPr txBox="1"/>
      </xdr:nvSpPr>
      <xdr:spPr>
        <a:xfrm>
          <a:off x="11874500" y="3661834"/>
          <a:ext cx="2010833" cy="486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 ajouté Benefice</a:t>
          </a:r>
          <a:r>
            <a:rPr lang="fr-CA" sz="1100" baseline="0"/>
            <a:t> E car c'est ça qui  interesse.</a:t>
          </a:r>
          <a:endParaRPr lang="fr-CA" sz="1100"/>
        </a:p>
      </xdr:txBody>
    </xdr:sp>
    <xdr:clientData/>
  </xdr:twoCellAnchor>
  <xdr:twoCellAnchor>
    <xdr:from>
      <xdr:col>22</xdr:col>
      <xdr:colOff>476250</xdr:colOff>
      <xdr:row>15</xdr:row>
      <xdr:rowOff>31750</xdr:rowOff>
    </xdr:from>
    <xdr:to>
      <xdr:col>23</xdr:col>
      <xdr:colOff>328083</xdr:colOff>
      <xdr:row>20</xdr:row>
      <xdr:rowOff>127001</xdr:rowOff>
    </xdr:to>
    <xdr:cxnSp macro="">
      <xdr:nvCxnSpPr>
        <xdr:cNvPr id="8" name="Connecteur droit avec flèche 7"/>
        <xdr:cNvCxnSpPr/>
      </xdr:nvCxnSpPr>
      <xdr:spPr>
        <a:xfrm flipV="1">
          <a:off x="13102167" y="2762250"/>
          <a:ext cx="465666" cy="889001"/>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36</xdr:col>
      <xdr:colOff>433916</xdr:colOff>
      <xdr:row>19</xdr:row>
      <xdr:rowOff>148165</xdr:rowOff>
    </xdr:from>
    <xdr:to>
      <xdr:col>40</xdr:col>
      <xdr:colOff>21166</xdr:colOff>
      <xdr:row>25</xdr:row>
      <xdr:rowOff>63498</xdr:rowOff>
    </xdr:to>
    <xdr:sp macro="" textlink="">
      <xdr:nvSpPr>
        <xdr:cNvPr id="12" name="ZoneTexte 11"/>
        <xdr:cNvSpPr txBox="1"/>
      </xdr:nvSpPr>
      <xdr:spPr>
        <a:xfrm>
          <a:off x="20087166" y="3513665"/>
          <a:ext cx="2010833" cy="867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C'est ici que j'ai de la misere car  j'aimerais qu'a chaque fin de période il y ait le cumul des périodes précédentes.</a:t>
          </a:r>
        </a:p>
      </xdr:txBody>
    </xdr:sp>
    <xdr:clientData/>
  </xdr:twoCellAnchor>
  <xdr:twoCellAnchor>
    <xdr:from>
      <xdr:col>37</xdr:col>
      <xdr:colOff>370417</xdr:colOff>
      <xdr:row>15</xdr:row>
      <xdr:rowOff>31750</xdr:rowOff>
    </xdr:from>
    <xdr:to>
      <xdr:col>38</xdr:col>
      <xdr:colOff>433916</xdr:colOff>
      <xdr:row>19</xdr:row>
      <xdr:rowOff>137586</xdr:rowOff>
    </xdr:to>
    <xdr:cxnSp macro="">
      <xdr:nvCxnSpPr>
        <xdr:cNvPr id="13" name="Connecteur droit avec flèche 12"/>
        <xdr:cNvCxnSpPr/>
      </xdr:nvCxnSpPr>
      <xdr:spPr>
        <a:xfrm flipH="1" flipV="1">
          <a:off x="20468167" y="2762250"/>
          <a:ext cx="698499" cy="740836"/>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43</xdr:col>
      <xdr:colOff>63500</xdr:colOff>
      <xdr:row>19</xdr:row>
      <xdr:rowOff>105833</xdr:rowOff>
    </xdr:from>
    <xdr:to>
      <xdr:col>46</xdr:col>
      <xdr:colOff>232833</xdr:colOff>
      <xdr:row>25</xdr:row>
      <xdr:rowOff>116417</xdr:rowOff>
    </xdr:to>
    <xdr:sp macro="" textlink="">
      <xdr:nvSpPr>
        <xdr:cNvPr id="15" name="ZoneTexte 14"/>
        <xdr:cNvSpPr txBox="1"/>
      </xdr:nvSpPr>
      <xdr:spPr>
        <a:xfrm>
          <a:off x="23876000" y="3471333"/>
          <a:ext cx="2010833" cy="963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Ici il faudra bloquer la valeur pour la période terminée. Montant figé devra rester la dernière valeur du dernier jour de la période en cours.</a:t>
          </a:r>
        </a:p>
      </xdr:txBody>
    </xdr:sp>
    <xdr:clientData/>
  </xdr:twoCellAnchor>
  <xdr:twoCellAnchor>
    <xdr:from>
      <xdr:col>45</xdr:col>
      <xdr:colOff>84666</xdr:colOff>
      <xdr:row>15</xdr:row>
      <xdr:rowOff>42333</xdr:rowOff>
    </xdr:from>
    <xdr:to>
      <xdr:col>45</xdr:col>
      <xdr:colOff>285750</xdr:colOff>
      <xdr:row>19</xdr:row>
      <xdr:rowOff>105836</xdr:rowOff>
    </xdr:to>
    <xdr:cxnSp macro="">
      <xdr:nvCxnSpPr>
        <xdr:cNvPr id="16" name="Connecteur droit avec flèche 15"/>
        <xdr:cNvCxnSpPr/>
      </xdr:nvCxnSpPr>
      <xdr:spPr>
        <a:xfrm flipV="1">
          <a:off x="25093083" y="2772833"/>
          <a:ext cx="201084" cy="698503"/>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85725</xdr:rowOff>
    </xdr:from>
    <xdr:to>
      <xdr:col>5</xdr:col>
      <xdr:colOff>400050</xdr:colOff>
      <xdr:row>24</xdr:row>
      <xdr:rowOff>85725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31</xdr:row>
      <xdr:rowOff>85725</xdr:rowOff>
    </xdr:from>
    <xdr:to>
      <xdr:col>5</xdr:col>
      <xdr:colOff>381000</xdr:colOff>
      <xdr:row>44</xdr:row>
      <xdr:rowOff>76200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483577</xdr:colOff>
      <xdr:row>31</xdr:row>
      <xdr:rowOff>85725</xdr:rowOff>
    </xdr:from>
    <xdr:to>
      <xdr:col>11</xdr:col>
      <xdr:colOff>0</xdr:colOff>
      <xdr:row>44</xdr:row>
      <xdr:rowOff>76200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514351</xdr:colOff>
      <xdr:row>12</xdr:row>
      <xdr:rowOff>87923</xdr:rowOff>
    </xdr:from>
    <xdr:to>
      <xdr:col>11</xdr:col>
      <xdr:colOff>1</xdr:colOff>
      <xdr:row>24</xdr:row>
      <xdr:rowOff>87923</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14654</xdr:colOff>
      <xdr:row>50</xdr:row>
      <xdr:rowOff>58616</xdr:rowOff>
    </xdr:from>
    <xdr:to>
      <xdr:col>5</xdr:col>
      <xdr:colOff>366346</xdr:colOff>
      <xdr:row>62</xdr:row>
      <xdr:rowOff>7327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0</xdr:colOff>
      <xdr:row>10</xdr:row>
      <xdr:rowOff>0</xdr:rowOff>
    </xdr:from>
    <xdr:to>
      <xdr:col>13</xdr:col>
      <xdr:colOff>304800</xdr:colOff>
      <xdr:row>11</xdr:row>
      <xdr:rowOff>142875</xdr:rowOff>
    </xdr:to>
    <xdr:sp macro="" textlink="">
      <xdr:nvSpPr>
        <xdr:cNvPr id="13313" name="AutoShape 1" descr="Résultats de recherche d'images pour « graphique baromètre excel »"/>
        <xdr:cNvSpPr>
          <a:spLocks noChangeAspect="1" noChangeArrowheads="1"/>
        </xdr:cNvSpPr>
      </xdr:nvSpPr>
      <xdr:spPr bwMode="auto">
        <a:xfrm>
          <a:off x="9648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11</xdr:row>
      <xdr:rowOff>142875</xdr:rowOff>
    </xdr:to>
    <xdr:sp macro="" textlink="">
      <xdr:nvSpPr>
        <xdr:cNvPr id="13315" name="AutoShape 3" descr="Résultats de recherche d'images pour « graphique baromètre excel »"/>
        <xdr:cNvSpPr>
          <a:spLocks noChangeAspect="1" noChangeArrowheads="1"/>
        </xdr:cNvSpPr>
      </xdr:nvSpPr>
      <xdr:spPr bwMode="auto">
        <a:xfrm>
          <a:off x="8886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8</xdr:row>
      <xdr:rowOff>142875</xdr:rowOff>
    </xdr:to>
    <xdr:sp macro="" textlink="">
      <xdr:nvSpPr>
        <xdr:cNvPr id="13317" name="AutoShape 5" descr="Résultats de recherche d'images pour « graphique baromètre excel »"/>
        <xdr:cNvSpPr>
          <a:spLocks noChangeAspect="1" noChangeArrowheads="1"/>
        </xdr:cNvSpPr>
      </xdr:nvSpPr>
      <xdr:spPr bwMode="auto">
        <a:xfrm>
          <a:off x="8886825" y="14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305428</xdr:colOff>
      <xdr:row>3</xdr:row>
      <xdr:rowOff>142875</xdr:rowOff>
    </xdr:to>
    <xdr:pic>
      <xdr:nvPicPr>
        <xdr:cNvPr id="11" name="Image 10"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436564</xdr:colOff>
      <xdr:row>36</xdr:row>
      <xdr:rowOff>30163</xdr:rowOff>
    </xdr:from>
    <xdr:to>
      <xdr:col>10</xdr:col>
      <xdr:colOff>841376</xdr:colOff>
      <xdr:row>48</xdr:row>
      <xdr:rowOff>79376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436562</xdr:colOff>
      <xdr:row>49</xdr:row>
      <xdr:rowOff>39687</xdr:rowOff>
    </xdr:from>
    <xdr:to>
      <xdr:col>10</xdr:col>
      <xdr:colOff>834660</xdr:colOff>
      <xdr:row>61</xdr:row>
      <xdr:rowOff>118452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7938</xdr:colOff>
      <xdr:row>49</xdr:row>
      <xdr:rowOff>39687</xdr:rowOff>
    </xdr:from>
    <xdr:to>
      <xdr:col>5</xdr:col>
      <xdr:colOff>359630</xdr:colOff>
      <xdr:row>61</xdr:row>
      <xdr:rowOff>118452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47625</xdr:colOff>
      <xdr:row>12</xdr:row>
      <xdr:rowOff>15875</xdr:rowOff>
    </xdr:from>
    <xdr:to>
      <xdr:col>11</xdr:col>
      <xdr:colOff>7938</xdr:colOff>
      <xdr:row>27</xdr:row>
      <xdr:rowOff>7937</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15874</xdr:colOff>
      <xdr:row>36</xdr:row>
      <xdr:rowOff>31750</xdr:rowOff>
    </xdr:from>
    <xdr:to>
      <xdr:col>5</xdr:col>
      <xdr:colOff>326413</xdr:colOff>
      <xdr:row>48</xdr:row>
      <xdr:rowOff>68995</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305428</xdr:colOff>
      <xdr:row>3</xdr:row>
      <xdr:rowOff>142875</xdr:rowOff>
    </xdr:to>
    <xdr:pic>
      <xdr:nvPicPr>
        <xdr:cNvPr id="9" name="Image 8"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G29"/>
  <sheetViews>
    <sheetView topLeftCell="B1" zoomScaleNormal="100" workbookViewId="0">
      <selection activeCell="P32" sqref="P32"/>
    </sheetView>
  </sheetViews>
  <sheetFormatPr baseColWidth="10" defaultColWidth="11.42578125" defaultRowHeight="15"/>
  <cols>
    <col min="1" max="1" width="13.5703125" style="237" customWidth="1"/>
    <col min="2" max="2" width="6.140625" style="238" customWidth="1"/>
    <col min="3" max="3" width="16" style="237" customWidth="1"/>
    <col min="4" max="4" width="32.140625" style="238" hidden="1" customWidth="1"/>
    <col min="5" max="5" width="28.28515625" style="239" hidden="1" customWidth="1"/>
    <col min="6" max="6" width="9" style="237" hidden="1" customWidth="1"/>
    <col min="7" max="7" width="20" style="237" hidden="1" customWidth="1"/>
    <col min="8" max="8" width="17" style="237" hidden="1" customWidth="1"/>
    <col min="9" max="9" width="17.7109375" style="237" hidden="1" customWidth="1"/>
    <col min="10" max="10" width="31.140625" style="237" hidden="1" customWidth="1"/>
    <col min="11" max="11" width="31.85546875" style="239" hidden="1" customWidth="1"/>
    <col min="12" max="12" width="10" style="237" hidden="1" customWidth="1"/>
    <col min="13" max="13" width="20.5703125" style="237" hidden="1" customWidth="1"/>
    <col min="14" max="14" width="15.5703125" style="238" customWidth="1"/>
    <col min="15" max="15" width="15" style="237" customWidth="1"/>
    <col min="16" max="16" width="11.7109375" style="237" customWidth="1"/>
    <col min="17" max="17" width="23.7109375" style="238" customWidth="1"/>
    <col min="18" max="18" width="33.5703125" style="237" customWidth="1"/>
    <col min="19" max="19" width="32.85546875" style="237" customWidth="1"/>
    <col min="20" max="20" width="7.140625" style="237" customWidth="1"/>
    <col min="21" max="21" width="24.42578125" style="237" customWidth="1"/>
    <col min="22" max="22" width="8.42578125" style="238" customWidth="1"/>
    <col min="23" max="23" width="11.7109375" style="237" customWidth="1"/>
    <col min="24" max="24" width="16.7109375" style="237" hidden="1" customWidth="1"/>
    <col min="25" max="25" width="12.7109375" style="237" hidden="1" customWidth="1"/>
    <col min="26" max="26" width="13.140625" style="237" hidden="1" customWidth="1"/>
    <col min="27" max="27" width="13.7109375" style="237" hidden="1" customWidth="1"/>
    <col min="28" max="28" width="3.85546875" style="237" customWidth="1"/>
    <col min="29" max="29" width="8" style="237" customWidth="1"/>
    <col min="30" max="30" width="11" style="237" customWidth="1"/>
    <col min="31" max="31" width="8" style="237" customWidth="1"/>
    <col min="32" max="32" width="15.7109375" style="237" customWidth="1"/>
    <col min="33" max="33" width="3.7109375" style="237" customWidth="1"/>
    <col min="34" max="34" width="8.5703125" style="237" customWidth="1"/>
    <col min="35" max="35" width="11" style="237" customWidth="1"/>
    <col min="36" max="36" width="8" style="237" customWidth="1"/>
    <col min="37" max="37" width="13.7109375" style="237" customWidth="1"/>
    <col min="38" max="38" width="4.28515625" style="237" customWidth="1"/>
    <col min="39" max="39" width="8.5703125" style="237" customWidth="1"/>
    <col min="40" max="40" width="11" style="237" customWidth="1"/>
    <col min="41" max="41" width="8" style="237" customWidth="1"/>
    <col min="42" max="42" width="15.7109375" style="237" customWidth="1"/>
    <col min="43" max="43" width="4.140625" style="237" customWidth="1"/>
    <col min="44" max="44" width="8.5703125" style="237" customWidth="1"/>
    <col min="45" max="45" width="11" style="237" customWidth="1"/>
    <col min="46" max="46" width="8" style="237" customWidth="1"/>
    <col min="47" max="47" width="20.28515625" style="237" customWidth="1"/>
    <col min="48" max="48" width="26.28515625" style="237" customWidth="1"/>
    <col min="49" max="49" width="26.140625" style="237" customWidth="1"/>
    <col min="50" max="50" width="12" style="237" customWidth="1"/>
    <col min="51" max="51" width="18.5703125" style="237" customWidth="1"/>
    <col min="52" max="52" width="12" style="237" customWidth="1"/>
    <col min="53" max="53" width="14.140625" style="237" customWidth="1"/>
    <col min="54" max="54" width="12.28515625" style="237" customWidth="1"/>
    <col min="55" max="55" width="14.85546875" style="237" customWidth="1"/>
    <col min="56" max="56" width="14.42578125" style="237" customWidth="1"/>
    <col min="57" max="57" width="11.42578125" style="237" customWidth="1"/>
    <col min="58" max="58" width="11.5703125" style="237" customWidth="1"/>
    <col min="59" max="64" width="9.42578125" style="237" customWidth="1"/>
    <col min="65" max="65" width="9" style="237" customWidth="1"/>
    <col min="66" max="69" width="7.42578125" style="237" customWidth="1"/>
    <col min="70" max="70" width="9.42578125" style="237" customWidth="1"/>
    <col min="71" max="74" width="11.42578125" style="237" customWidth="1"/>
    <col min="75" max="75" width="15.7109375" style="237" customWidth="1"/>
    <col min="76" max="76" width="8.140625" style="237" customWidth="1"/>
    <col min="77" max="77" width="14" style="237" customWidth="1"/>
    <col min="78" max="78" width="8.140625" style="237" customWidth="1"/>
    <col min="79" max="79" width="9.85546875" style="237" customWidth="1"/>
    <col min="80" max="80" width="10" style="237" customWidth="1"/>
    <col min="81" max="81" width="9.5703125" style="237" customWidth="1"/>
    <col min="82" max="82" width="23.42578125" style="237" customWidth="1"/>
    <col min="83" max="83" width="34.140625" style="237" customWidth="1"/>
    <col min="84" max="84" width="11.42578125" style="237" customWidth="1"/>
    <col min="85" max="85" width="15.7109375" style="237" customWidth="1"/>
    <col min="86" max="86" width="17.85546875" style="237" customWidth="1"/>
    <col min="87" max="87" width="25.42578125" style="237" customWidth="1"/>
    <col min="88" max="88" width="11.42578125" style="237" customWidth="1"/>
    <col min="89" max="89" width="24.5703125" style="237" customWidth="1"/>
    <col min="90" max="90" width="11.42578125" style="237" customWidth="1"/>
    <col min="91" max="91" width="14.28515625" style="237" customWidth="1"/>
    <col min="92" max="92" width="17.85546875" style="237" customWidth="1"/>
    <col min="93" max="94" width="11.42578125" style="237" customWidth="1"/>
    <col min="95" max="95" width="12.5703125" style="237" customWidth="1"/>
    <col min="96" max="96" width="11.42578125" style="237" customWidth="1"/>
    <col min="97" max="97" width="12.85546875" style="237" customWidth="1"/>
    <col min="98" max="98" width="15.7109375" style="237" customWidth="1"/>
    <col min="99" max="112" width="11.42578125" style="237"/>
    <col min="113" max="113" width="14.42578125" style="237" customWidth="1"/>
    <col min="114" max="114" width="15.7109375" style="237" customWidth="1"/>
    <col min="115" max="116" width="11.42578125" style="237"/>
    <col min="117" max="117" width="14.42578125" style="237" customWidth="1"/>
    <col min="118" max="123" width="11.42578125" style="237"/>
    <col min="124" max="125" width="14.5703125" style="237" customWidth="1"/>
    <col min="126" max="126" width="13.28515625" style="237" bestFit="1" customWidth="1"/>
    <col min="127" max="127" width="13.5703125" style="237" customWidth="1"/>
    <col min="128" max="128" width="11.42578125" style="237"/>
    <col min="129" max="129" width="14.28515625" style="237" customWidth="1"/>
    <col min="130" max="130" width="14.140625" style="237" customWidth="1"/>
    <col min="131" max="137" width="11.42578125" style="237"/>
    <col min="138" max="16384" width="11.42578125" style="240"/>
  </cols>
  <sheetData>
    <row r="1" spans="1:137" s="64" customFormat="1" ht="15.75" thickBot="1">
      <c r="A1" s="265" t="s">
        <v>38</v>
      </c>
      <c r="B1" s="266"/>
      <c r="C1" s="266"/>
      <c r="D1" s="267" t="s">
        <v>10</v>
      </c>
      <c r="E1" s="268"/>
      <c r="F1" s="268"/>
      <c r="G1" s="268"/>
      <c r="H1" s="268"/>
      <c r="I1" s="268"/>
      <c r="J1" s="269"/>
      <c r="K1" s="270" t="s">
        <v>11</v>
      </c>
      <c r="L1" s="271"/>
      <c r="M1" s="272"/>
      <c r="N1" s="276" t="s">
        <v>15</v>
      </c>
      <c r="O1" s="277"/>
      <c r="P1" s="278"/>
      <c r="Q1" s="132"/>
      <c r="R1" s="273" t="s">
        <v>12</v>
      </c>
      <c r="S1" s="274"/>
      <c r="T1" s="274"/>
      <c r="U1" s="275"/>
      <c r="V1" s="260" t="s">
        <v>19</v>
      </c>
      <c r="W1" s="261"/>
      <c r="X1" s="261"/>
      <c r="Y1" s="261"/>
      <c r="Z1" s="261"/>
      <c r="AA1" s="262"/>
      <c r="AB1" s="263" t="s">
        <v>25</v>
      </c>
      <c r="AC1" s="264"/>
      <c r="AD1" s="264"/>
      <c r="AE1" s="264"/>
      <c r="AF1" s="264"/>
      <c r="AG1" s="264"/>
      <c r="AH1" s="264"/>
      <c r="AI1" s="264"/>
      <c r="AJ1" s="264"/>
      <c r="AK1" s="264"/>
      <c r="AL1" s="264"/>
      <c r="AM1" s="264"/>
      <c r="AN1" s="264"/>
      <c r="AO1" s="264"/>
      <c r="AP1" s="264"/>
      <c r="AQ1" s="264"/>
      <c r="AR1" s="264"/>
      <c r="AS1" s="264"/>
      <c r="AT1" s="264"/>
      <c r="AU1" s="264"/>
      <c r="AV1" s="287" t="s">
        <v>24</v>
      </c>
      <c r="AW1" s="287"/>
      <c r="AX1" s="286" t="s">
        <v>34</v>
      </c>
      <c r="AY1" s="286"/>
      <c r="AZ1" s="286"/>
      <c r="BA1" s="286"/>
      <c r="BB1" s="279"/>
      <c r="BC1" s="280"/>
      <c r="BD1" s="280"/>
      <c r="BE1" s="280"/>
      <c r="BF1" s="280"/>
      <c r="BG1" s="280"/>
      <c r="BH1" s="280"/>
      <c r="BI1" s="280"/>
      <c r="BJ1" s="280"/>
      <c r="BK1" s="281"/>
      <c r="BL1" s="282" t="s">
        <v>39</v>
      </c>
      <c r="BM1" s="282"/>
      <c r="BN1" s="282"/>
      <c r="BO1" s="282"/>
      <c r="BP1" s="282"/>
      <c r="BQ1" s="282"/>
      <c r="BR1" s="282"/>
      <c r="BS1" s="283" t="s">
        <v>40</v>
      </c>
      <c r="BT1" s="284"/>
      <c r="BU1" s="284"/>
      <c r="BV1" s="285"/>
      <c r="BW1" s="3"/>
      <c r="BX1" s="3"/>
      <c r="BY1" s="3"/>
      <c r="BZ1" s="3"/>
      <c r="CA1" s="3"/>
      <c r="CB1" s="3"/>
      <c r="CC1" s="3"/>
      <c r="CD1" s="3"/>
      <c r="CE1" s="3"/>
      <c r="CF1" s="3"/>
      <c r="CG1" s="3"/>
      <c r="CH1" s="3"/>
      <c r="CI1" s="3"/>
      <c r="CJ1" s="3"/>
      <c r="CK1" s="3"/>
      <c r="CL1" s="3"/>
      <c r="CM1" s="3"/>
      <c r="CN1" s="3"/>
      <c r="CO1" s="3"/>
      <c r="CP1" s="3"/>
      <c r="CQ1" s="3"/>
      <c r="CR1" s="3"/>
      <c r="CS1" s="3"/>
      <c r="CT1" s="133"/>
      <c r="CU1" s="3"/>
      <c r="CV1" s="3"/>
      <c r="CW1" s="3"/>
      <c r="CX1" s="3"/>
      <c r="CY1" s="3"/>
      <c r="CZ1" s="3"/>
      <c r="DA1" s="3"/>
      <c r="DB1" s="3"/>
      <c r="DC1" s="3"/>
      <c r="DD1" s="3"/>
      <c r="DE1" s="3"/>
      <c r="DF1" s="3"/>
      <c r="DG1" s="3"/>
      <c r="DH1" s="3"/>
      <c r="DI1" s="134"/>
      <c r="DJ1" s="3"/>
      <c r="DK1" s="3"/>
      <c r="DL1" s="3"/>
      <c r="DM1" s="134"/>
      <c r="DN1" s="3"/>
      <c r="DO1" s="3"/>
      <c r="DP1" s="3"/>
      <c r="DQ1" s="3"/>
      <c r="DR1" s="3"/>
      <c r="DS1" s="3"/>
      <c r="DT1" s="134"/>
      <c r="DU1" s="135"/>
      <c r="DV1" s="3"/>
      <c r="DW1" s="3"/>
      <c r="DX1" s="3"/>
      <c r="DY1" s="135"/>
      <c r="DZ1" s="135"/>
      <c r="EA1" s="3"/>
      <c r="EB1" s="3"/>
      <c r="EC1" s="3"/>
      <c r="ED1" s="3"/>
      <c r="EE1" s="3"/>
      <c r="EF1" s="3"/>
      <c r="EG1" s="3"/>
    </row>
    <row r="2" spans="1:137" s="65" customFormat="1" ht="45" customHeight="1" thickBot="1">
      <c r="A2" s="6" t="s">
        <v>8</v>
      </c>
      <c r="B2" s="7" t="s">
        <v>0</v>
      </c>
      <c r="C2" s="25" t="s">
        <v>23</v>
      </c>
      <c r="D2" s="8" t="s">
        <v>41</v>
      </c>
      <c r="E2" s="8" t="s">
        <v>42</v>
      </c>
      <c r="F2" s="9" t="s">
        <v>43</v>
      </c>
      <c r="G2" s="8" t="s">
        <v>44</v>
      </c>
      <c r="H2" s="10" t="s">
        <v>45</v>
      </c>
      <c r="I2" s="8" t="s">
        <v>46</v>
      </c>
      <c r="J2" s="8" t="s">
        <v>47</v>
      </c>
      <c r="K2" s="11" t="s">
        <v>48</v>
      </c>
      <c r="L2" s="11" t="s">
        <v>49</v>
      </c>
      <c r="M2" s="11" t="s">
        <v>50</v>
      </c>
      <c r="N2" s="26" t="s">
        <v>51</v>
      </c>
      <c r="O2" s="26" t="s">
        <v>16</v>
      </c>
      <c r="P2" s="26" t="s">
        <v>17</v>
      </c>
      <c r="Q2" s="12" t="s">
        <v>52</v>
      </c>
      <c r="R2" s="2" t="s">
        <v>53</v>
      </c>
      <c r="S2" s="2" t="s">
        <v>54</v>
      </c>
      <c r="T2" s="13" t="s">
        <v>55</v>
      </c>
      <c r="U2" s="2" t="s">
        <v>56</v>
      </c>
      <c r="V2" s="14" t="s">
        <v>9</v>
      </c>
      <c r="W2" s="14" t="s">
        <v>13</v>
      </c>
      <c r="X2" s="15" t="s">
        <v>57</v>
      </c>
      <c r="Y2" s="14" t="s">
        <v>14</v>
      </c>
      <c r="Z2" s="16" t="s">
        <v>18</v>
      </c>
      <c r="AA2" s="136" t="s">
        <v>58</v>
      </c>
      <c r="AB2" s="17" t="s">
        <v>59</v>
      </c>
      <c r="AC2" s="18" t="s">
        <v>1</v>
      </c>
      <c r="AD2" s="18" t="s">
        <v>26</v>
      </c>
      <c r="AE2" s="18" t="s">
        <v>20</v>
      </c>
      <c r="AF2" s="19" t="s">
        <v>24</v>
      </c>
      <c r="AG2" s="17" t="s">
        <v>60</v>
      </c>
      <c r="AH2" s="18" t="s">
        <v>1</v>
      </c>
      <c r="AI2" s="18" t="s">
        <v>26</v>
      </c>
      <c r="AJ2" s="18" t="s">
        <v>20</v>
      </c>
      <c r="AK2" s="19" t="s">
        <v>24</v>
      </c>
      <c r="AL2" s="17" t="s">
        <v>61</v>
      </c>
      <c r="AM2" s="18" t="s">
        <v>1</v>
      </c>
      <c r="AN2" s="18" t="s">
        <v>26</v>
      </c>
      <c r="AO2" s="18" t="s">
        <v>20</v>
      </c>
      <c r="AP2" s="19" t="s">
        <v>24</v>
      </c>
      <c r="AQ2" s="20" t="s">
        <v>62</v>
      </c>
      <c r="AR2" s="18" t="s">
        <v>1</v>
      </c>
      <c r="AS2" s="18" t="s">
        <v>26</v>
      </c>
      <c r="AT2" s="18" t="s">
        <v>20</v>
      </c>
      <c r="AU2" s="22" t="s">
        <v>31</v>
      </c>
      <c r="AV2" s="23" t="s">
        <v>63</v>
      </c>
      <c r="AW2" s="23" t="s">
        <v>64</v>
      </c>
      <c r="AX2" s="28" t="s">
        <v>35</v>
      </c>
      <c r="AY2" s="28" t="s">
        <v>65</v>
      </c>
      <c r="AZ2" s="28" t="s">
        <v>36</v>
      </c>
      <c r="BA2" s="29" t="s">
        <v>37</v>
      </c>
      <c r="BB2" s="30" t="s">
        <v>66</v>
      </c>
      <c r="BC2" s="30" t="s">
        <v>67</v>
      </c>
      <c r="BD2" s="30" t="s">
        <v>68</v>
      </c>
      <c r="BE2" s="31" t="s">
        <v>69</v>
      </c>
      <c r="BF2" s="31" t="s">
        <v>70</v>
      </c>
      <c r="BG2" s="31" t="s">
        <v>71</v>
      </c>
      <c r="BH2" s="31" t="s">
        <v>72</v>
      </c>
      <c r="BI2" s="31" t="s">
        <v>73</v>
      </c>
      <c r="BJ2" s="31" t="s">
        <v>74</v>
      </c>
      <c r="BK2" s="31" t="s">
        <v>75</v>
      </c>
      <c r="BL2" s="32" t="s">
        <v>76</v>
      </c>
      <c r="BM2" s="32" t="s">
        <v>77</v>
      </c>
      <c r="BN2" s="33" t="s">
        <v>78</v>
      </c>
      <c r="BO2" s="33" t="s">
        <v>79</v>
      </c>
      <c r="BP2" s="33" t="s">
        <v>80</v>
      </c>
      <c r="BQ2" s="33" t="s">
        <v>81</v>
      </c>
      <c r="BR2" s="33" t="s">
        <v>82</v>
      </c>
      <c r="BS2" s="34" t="s">
        <v>83</v>
      </c>
      <c r="BT2" s="34" t="s">
        <v>84</v>
      </c>
      <c r="BU2" s="34" t="s">
        <v>85</v>
      </c>
      <c r="BV2" s="34" t="s">
        <v>86</v>
      </c>
      <c r="BW2" s="35" t="s">
        <v>87</v>
      </c>
      <c r="BX2" s="33" t="s">
        <v>88</v>
      </c>
      <c r="BY2" s="33" t="s">
        <v>89</v>
      </c>
      <c r="BZ2" s="36" t="s">
        <v>90</v>
      </c>
      <c r="CA2" s="36" t="s">
        <v>91</v>
      </c>
      <c r="CB2" s="36" t="s">
        <v>92</v>
      </c>
      <c r="CC2" s="36" t="s">
        <v>93</v>
      </c>
      <c r="CD2" s="36" t="s">
        <v>94</v>
      </c>
      <c r="CE2" s="32" t="s">
        <v>95</v>
      </c>
      <c r="CF2" s="37" t="s">
        <v>96</v>
      </c>
      <c r="CG2" s="36" t="s">
        <v>97</v>
      </c>
      <c r="CH2" s="36" t="s">
        <v>98</v>
      </c>
      <c r="CI2" s="36" t="s">
        <v>99</v>
      </c>
      <c r="CJ2" s="38" t="s">
        <v>100</v>
      </c>
      <c r="CK2" s="34" t="s">
        <v>101</v>
      </c>
      <c r="CL2" s="39" t="s">
        <v>102</v>
      </c>
      <c r="CM2" s="36" t="s">
        <v>103</v>
      </c>
      <c r="CN2" s="36" t="s">
        <v>104</v>
      </c>
      <c r="CO2" s="36" t="s">
        <v>105</v>
      </c>
      <c r="CP2" s="36" t="s">
        <v>106</v>
      </c>
      <c r="CQ2" s="36" t="s">
        <v>107</v>
      </c>
      <c r="CR2" s="40" t="s">
        <v>108</v>
      </c>
      <c r="CS2" s="40" t="s">
        <v>109</v>
      </c>
      <c r="CT2" s="37" t="s">
        <v>110</v>
      </c>
      <c r="CU2" s="41" t="s">
        <v>111</v>
      </c>
      <c r="CV2" s="41" t="s">
        <v>112</v>
      </c>
      <c r="CW2" s="41" t="s">
        <v>113</v>
      </c>
      <c r="CX2" s="41" t="s">
        <v>114</v>
      </c>
      <c r="CY2" s="32" t="s">
        <v>115</v>
      </c>
      <c r="CZ2" s="37" t="s">
        <v>116</v>
      </c>
      <c r="DA2" s="42" t="s">
        <v>117</v>
      </c>
      <c r="DB2" s="42" t="s">
        <v>118</v>
      </c>
      <c r="DC2" s="42" t="s">
        <v>119</v>
      </c>
      <c r="DD2" s="42" t="s">
        <v>120</v>
      </c>
      <c r="DE2" s="42" t="s">
        <v>121</v>
      </c>
      <c r="DF2" s="42" t="s">
        <v>122</v>
      </c>
      <c r="DG2" s="42" t="s">
        <v>123</v>
      </c>
      <c r="DH2" s="43" t="s">
        <v>124</v>
      </c>
      <c r="DI2" s="44" t="s">
        <v>125</v>
      </c>
      <c r="DJ2" s="45" t="s">
        <v>126</v>
      </c>
      <c r="DK2" s="32" t="s">
        <v>127</v>
      </c>
      <c r="DL2" s="32" t="s">
        <v>128</v>
      </c>
      <c r="DM2" s="46" t="s">
        <v>129</v>
      </c>
      <c r="DN2" s="32" t="s">
        <v>130</v>
      </c>
      <c r="DO2" s="43" t="s">
        <v>131</v>
      </c>
      <c r="DP2" s="40" t="s">
        <v>132</v>
      </c>
      <c r="DQ2" s="47" t="s">
        <v>133</v>
      </c>
      <c r="DR2" s="40" t="s">
        <v>134</v>
      </c>
      <c r="DS2" s="40" t="s">
        <v>135</v>
      </c>
      <c r="DT2" s="48" t="s">
        <v>136</v>
      </c>
      <c r="DU2" s="48" t="s">
        <v>137</v>
      </c>
      <c r="DV2" s="43" t="s">
        <v>138</v>
      </c>
      <c r="DW2" s="38" t="s">
        <v>139</v>
      </c>
      <c r="DX2" s="38" t="s">
        <v>140</v>
      </c>
      <c r="DY2" s="49" t="s">
        <v>141</v>
      </c>
      <c r="DZ2" s="49" t="s">
        <v>142</v>
      </c>
      <c r="EA2" s="31" t="s">
        <v>143</v>
      </c>
      <c r="EB2" s="31" t="s">
        <v>144</v>
      </c>
      <c r="EC2" s="31" t="s">
        <v>145</v>
      </c>
      <c r="ED2" s="31" t="s">
        <v>146</v>
      </c>
      <c r="EE2" s="31" t="s">
        <v>147</v>
      </c>
      <c r="EF2" s="31" t="s">
        <v>148</v>
      </c>
      <c r="EG2" s="63" t="s">
        <v>149</v>
      </c>
    </row>
    <row r="3" spans="1:137" s="66" customFormat="1">
      <c r="A3" s="1">
        <v>150089</v>
      </c>
      <c r="B3" s="1" t="s">
        <v>3</v>
      </c>
      <c r="C3" s="137">
        <v>42030</v>
      </c>
      <c r="D3" s="138" t="s">
        <v>150</v>
      </c>
      <c r="E3" s="70" t="s">
        <v>151</v>
      </c>
      <c r="F3" s="71">
        <v>7380</v>
      </c>
      <c r="G3" s="70" t="s">
        <v>152</v>
      </c>
      <c r="H3" s="5" t="s">
        <v>30</v>
      </c>
      <c r="I3" s="139" t="s">
        <v>30</v>
      </c>
      <c r="J3" s="1" t="s">
        <v>30</v>
      </c>
      <c r="K3" s="70" t="s">
        <v>153</v>
      </c>
      <c r="L3" s="1">
        <v>7301</v>
      </c>
      <c r="M3" s="4" t="s">
        <v>154</v>
      </c>
      <c r="N3" s="140">
        <v>42031</v>
      </c>
      <c r="O3" s="141"/>
      <c r="P3" s="141"/>
      <c r="Q3" s="142" t="s">
        <v>155</v>
      </c>
      <c r="R3" s="70" t="s">
        <v>155</v>
      </c>
      <c r="S3" s="70" t="s">
        <v>156</v>
      </c>
      <c r="T3" s="71">
        <v>7300</v>
      </c>
      <c r="U3" s="1" t="s">
        <v>157</v>
      </c>
      <c r="V3" s="1" t="s">
        <v>7</v>
      </c>
      <c r="W3" s="1" t="s">
        <v>32</v>
      </c>
      <c r="X3" s="143"/>
      <c r="Y3" s="1" t="s">
        <v>5</v>
      </c>
      <c r="Z3" s="73" t="s">
        <v>29</v>
      </c>
      <c r="AA3" s="73" t="s">
        <v>27</v>
      </c>
      <c r="AB3" s="144">
        <v>1</v>
      </c>
      <c r="AC3" s="145">
        <v>190.08264462809919</v>
      </c>
      <c r="AD3" s="145">
        <v>0</v>
      </c>
      <c r="AE3" s="145">
        <v>21</v>
      </c>
      <c r="AF3" s="142" t="s">
        <v>5</v>
      </c>
      <c r="AG3" s="74">
        <v>1</v>
      </c>
      <c r="AH3" s="76">
        <v>107.43801652892563</v>
      </c>
      <c r="AI3" s="145">
        <v>0</v>
      </c>
      <c r="AJ3" s="145">
        <v>21</v>
      </c>
      <c r="AK3" s="1" t="s">
        <v>5</v>
      </c>
      <c r="AL3" s="74">
        <v>1</v>
      </c>
      <c r="AM3" s="76">
        <v>100</v>
      </c>
      <c r="AN3" s="145">
        <v>0</v>
      </c>
      <c r="AO3" s="145">
        <v>0</v>
      </c>
      <c r="AP3" s="77" t="s">
        <v>5</v>
      </c>
      <c r="AQ3" s="74">
        <v>0</v>
      </c>
      <c r="AR3" s="76">
        <v>0</v>
      </c>
      <c r="AS3" s="145">
        <v>0</v>
      </c>
      <c r="AT3" s="145">
        <v>0</v>
      </c>
      <c r="AU3" s="77" t="s">
        <v>5</v>
      </c>
      <c r="AV3" s="77" t="s">
        <v>5</v>
      </c>
      <c r="AW3" s="146" t="s">
        <v>5</v>
      </c>
      <c r="AX3" s="4"/>
      <c r="AY3" s="4"/>
      <c r="AZ3" s="4"/>
      <c r="BA3" s="27"/>
      <c r="BB3" s="50" t="s">
        <v>158</v>
      </c>
      <c r="BC3" s="147">
        <v>42068</v>
      </c>
      <c r="BD3" s="148">
        <v>42068</v>
      </c>
      <c r="BE3" s="149">
        <v>297.52</v>
      </c>
      <c r="BF3" s="150">
        <v>360</v>
      </c>
      <c r="BG3" s="151"/>
      <c r="BH3" s="51">
        <v>1</v>
      </c>
      <c r="BI3" s="52">
        <v>1</v>
      </c>
      <c r="BJ3" s="51" t="s">
        <v>159</v>
      </c>
      <c r="BK3" s="152"/>
      <c r="BL3" s="4"/>
      <c r="BM3" s="4"/>
      <c r="BN3" s="4"/>
      <c r="BO3" s="4"/>
      <c r="BP3" s="4"/>
      <c r="BQ3" s="4"/>
      <c r="BR3" s="4"/>
      <c r="BS3" s="153">
        <f t="shared" ref="BS3:BS20" si="0">+AB3*AC3</f>
        <v>190.08264462809919</v>
      </c>
      <c r="BT3" s="153">
        <f t="shared" ref="BT3:BT20" si="1">+AH3*AG3</f>
        <v>107.43801652892563</v>
      </c>
      <c r="BU3" s="153">
        <f t="shared" ref="BU3:BU20" si="2">+AL3*AM3</f>
        <v>100</v>
      </c>
      <c r="BV3" s="153">
        <f t="shared" ref="BV3:BV20" si="3">+AQ3*AR3</f>
        <v>0</v>
      </c>
      <c r="BW3" s="147">
        <v>42030</v>
      </c>
      <c r="BX3" s="80"/>
      <c r="BY3" s="80"/>
      <c r="BZ3" s="80"/>
      <c r="CA3" s="80"/>
      <c r="CB3" s="80"/>
      <c r="CC3" s="80"/>
      <c r="CD3" s="80"/>
      <c r="CE3" s="80"/>
      <c r="CF3" s="80"/>
      <c r="CG3" s="80"/>
      <c r="CH3" s="80"/>
      <c r="CI3" s="80"/>
      <c r="CJ3" s="80"/>
      <c r="CK3" s="80"/>
      <c r="CL3" s="80"/>
      <c r="CM3" s="80"/>
      <c r="CN3" s="80"/>
      <c r="CO3" s="80"/>
      <c r="CP3" s="80"/>
      <c r="CQ3" s="80"/>
      <c r="CR3" s="80"/>
      <c r="CS3" s="80"/>
      <c r="CT3" s="154"/>
      <c r="CU3" s="80"/>
      <c r="CV3" s="80"/>
      <c r="CW3" s="80"/>
      <c r="CX3" s="80"/>
      <c r="CY3" s="80"/>
      <c r="CZ3" s="80"/>
      <c r="DA3" s="80"/>
      <c r="DB3" s="80"/>
      <c r="DC3" s="80"/>
      <c r="DD3" s="80"/>
      <c r="DE3" s="80"/>
      <c r="DF3" s="80"/>
      <c r="DG3" s="80"/>
      <c r="DH3" s="80"/>
      <c r="DI3" s="155"/>
      <c r="DJ3" s="80"/>
      <c r="DK3" s="80"/>
      <c r="DL3" s="80"/>
      <c r="DM3" s="155"/>
      <c r="DN3" s="80"/>
      <c r="DO3" s="80"/>
      <c r="DP3" s="80"/>
      <c r="DQ3" s="80"/>
      <c r="DR3" s="80"/>
      <c r="DS3" s="80"/>
      <c r="DT3" s="155"/>
      <c r="DU3" s="156"/>
      <c r="DV3" s="80" t="s">
        <v>299</v>
      </c>
      <c r="DW3" s="80"/>
      <c r="DX3" s="80"/>
      <c r="DY3" s="156"/>
      <c r="DZ3" s="156"/>
      <c r="EA3" s="53">
        <f t="shared" ref="EA3:EA25" si="4">AB3*AC3</f>
        <v>190.08264462809919</v>
      </c>
      <c r="EB3" s="53">
        <f t="shared" ref="EB3:EB25" si="5">AG3*AH3</f>
        <v>107.43801652892563</v>
      </c>
      <c r="EC3" s="53">
        <f t="shared" ref="EC3:EC25" si="6">AL3*AM3</f>
        <v>100</v>
      </c>
      <c r="ED3" s="53">
        <f t="shared" ref="ED3:ED25" si="7">AQ3*AR3</f>
        <v>0</v>
      </c>
      <c r="EE3" s="53">
        <f t="shared" ref="EE3:EE25" si="8">EA3+EB3+EC3+ED3</f>
        <v>397.52066115702485</v>
      </c>
      <c r="EF3" s="53">
        <f t="shared" ref="EF3:EF25" si="9">EE3*0.21</f>
        <v>83.47933884297521</v>
      </c>
      <c r="EG3" s="53">
        <f t="shared" ref="EG3:EG25" si="10">EE3+EF3</f>
        <v>481.00000000000006</v>
      </c>
    </row>
    <row r="4" spans="1:137" s="66" customFormat="1">
      <c r="A4" s="1">
        <v>150116</v>
      </c>
      <c r="B4" s="1" t="s">
        <v>2</v>
      </c>
      <c r="C4" s="157">
        <v>42037</v>
      </c>
      <c r="D4" s="138" t="s">
        <v>160</v>
      </c>
      <c r="E4" s="70" t="s">
        <v>161</v>
      </c>
      <c r="F4" s="71">
        <v>7100</v>
      </c>
      <c r="G4" s="70" t="s">
        <v>162</v>
      </c>
      <c r="H4" s="158" t="s">
        <v>30</v>
      </c>
      <c r="I4" s="139" t="s">
        <v>30</v>
      </c>
      <c r="J4" s="1" t="s">
        <v>30</v>
      </c>
      <c r="K4" s="70" t="s">
        <v>161</v>
      </c>
      <c r="L4" s="1">
        <v>7100</v>
      </c>
      <c r="M4" s="4" t="s">
        <v>162</v>
      </c>
      <c r="N4" s="141">
        <v>42038</v>
      </c>
      <c r="O4" s="141"/>
      <c r="P4" s="141"/>
      <c r="Q4" s="142" t="s">
        <v>163</v>
      </c>
      <c r="R4" s="70" t="s">
        <v>163</v>
      </c>
      <c r="S4" s="70" t="s">
        <v>164</v>
      </c>
      <c r="T4" s="71">
        <v>7190</v>
      </c>
      <c r="U4" s="1" t="s">
        <v>165</v>
      </c>
      <c r="V4" s="1" t="s">
        <v>7</v>
      </c>
      <c r="W4" s="1" t="s">
        <v>32</v>
      </c>
      <c r="X4" s="143"/>
      <c r="Y4" s="1" t="s">
        <v>5</v>
      </c>
      <c r="Z4" s="73" t="s">
        <v>29</v>
      </c>
      <c r="AA4" s="73" t="s">
        <v>27</v>
      </c>
      <c r="AB4" s="144">
        <v>1</v>
      </c>
      <c r="AC4" s="145">
        <v>190.08264462809919</v>
      </c>
      <c r="AD4" s="145">
        <v>0</v>
      </c>
      <c r="AE4" s="145">
        <v>21</v>
      </c>
      <c r="AF4" s="142" t="s">
        <v>5</v>
      </c>
      <c r="AG4" s="74">
        <v>0</v>
      </c>
      <c r="AH4" s="159">
        <v>0</v>
      </c>
      <c r="AI4" s="160">
        <v>0</v>
      </c>
      <c r="AJ4" s="160">
        <v>0</v>
      </c>
      <c r="AK4" s="1" t="s">
        <v>5</v>
      </c>
      <c r="AL4" s="74">
        <v>1</v>
      </c>
      <c r="AM4" s="255">
        <v>0</v>
      </c>
      <c r="AN4" s="145">
        <v>0</v>
      </c>
      <c r="AO4" s="145">
        <v>0</v>
      </c>
      <c r="AP4" s="77" t="s">
        <v>5</v>
      </c>
      <c r="AQ4" s="74">
        <v>0</v>
      </c>
      <c r="AR4" s="76">
        <v>0</v>
      </c>
      <c r="AS4" s="145">
        <v>0</v>
      </c>
      <c r="AT4" s="145">
        <v>0</v>
      </c>
      <c r="AU4" s="77" t="s">
        <v>5</v>
      </c>
      <c r="AV4" s="77" t="s">
        <v>5</v>
      </c>
      <c r="AW4" s="146" t="s">
        <v>5</v>
      </c>
      <c r="AX4" s="4"/>
      <c r="AY4" s="4"/>
      <c r="AZ4" s="4"/>
      <c r="BA4" s="27"/>
      <c r="BB4" s="50" t="s">
        <v>32</v>
      </c>
      <c r="BC4" s="161"/>
      <c r="BD4" s="162"/>
      <c r="BE4" s="150">
        <v>190.08</v>
      </c>
      <c r="BF4" s="150">
        <v>230</v>
      </c>
      <c r="BG4" s="151"/>
      <c r="BH4" s="51">
        <v>1</v>
      </c>
      <c r="BI4" s="54"/>
      <c r="BJ4" s="54"/>
      <c r="BK4" s="163"/>
      <c r="BL4" s="4"/>
      <c r="BM4" s="4"/>
      <c r="BN4" s="4"/>
      <c r="BO4" s="4"/>
      <c r="BP4" s="4"/>
      <c r="BQ4" s="4"/>
      <c r="BR4" s="4"/>
      <c r="BS4" s="153">
        <f t="shared" si="0"/>
        <v>190.08264462809919</v>
      </c>
      <c r="BT4" s="153">
        <f t="shared" si="1"/>
        <v>0</v>
      </c>
      <c r="BU4" s="153">
        <f t="shared" si="2"/>
        <v>0</v>
      </c>
      <c r="BV4" s="153">
        <f t="shared" si="3"/>
        <v>0</v>
      </c>
      <c r="BW4" s="147">
        <v>42037</v>
      </c>
      <c r="BX4" s="80"/>
      <c r="BY4" s="80"/>
      <c r="BZ4" s="80"/>
      <c r="CA4" s="80"/>
      <c r="CB4" s="80"/>
      <c r="CC4" s="80"/>
      <c r="CD4" s="80"/>
      <c r="CE4" s="80"/>
      <c r="CF4" s="80"/>
      <c r="CG4" s="80"/>
      <c r="CH4" s="80"/>
      <c r="CI4" s="80"/>
      <c r="CJ4" s="80"/>
      <c r="CK4" s="80"/>
      <c r="CL4" s="80"/>
      <c r="CM4" s="80"/>
      <c r="CN4" s="80"/>
      <c r="CO4" s="80"/>
      <c r="CP4" s="80"/>
      <c r="CQ4" s="80"/>
      <c r="CR4" s="80"/>
      <c r="CS4" s="80"/>
      <c r="CT4" s="154"/>
      <c r="CU4" s="80"/>
      <c r="CV4" s="80"/>
      <c r="CW4" s="80"/>
      <c r="CX4" s="80"/>
      <c r="CY4" s="80"/>
      <c r="CZ4" s="80"/>
      <c r="DA4" s="80"/>
      <c r="DB4" s="80"/>
      <c r="DC4" s="80"/>
      <c r="DD4" s="80"/>
      <c r="DE4" s="80"/>
      <c r="DF4" s="80"/>
      <c r="DG4" s="80"/>
      <c r="DH4" s="80"/>
      <c r="DI4" s="155"/>
      <c r="DJ4" s="80"/>
      <c r="DK4" s="80"/>
      <c r="DL4" s="80"/>
      <c r="DM4" s="155"/>
      <c r="DN4" s="80"/>
      <c r="DO4" s="80"/>
      <c r="DP4" s="80"/>
      <c r="DQ4" s="80"/>
      <c r="DR4" s="80"/>
      <c r="DS4" s="80"/>
      <c r="DT4" s="155"/>
      <c r="DU4" s="156"/>
      <c r="DV4" s="80"/>
      <c r="DW4" s="80"/>
      <c r="DX4" s="80"/>
      <c r="DY4" s="156"/>
      <c r="DZ4" s="156"/>
      <c r="EA4" s="53">
        <f t="shared" si="4"/>
        <v>190.08264462809919</v>
      </c>
      <c r="EB4" s="53">
        <f t="shared" si="5"/>
        <v>0</v>
      </c>
      <c r="EC4" s="53">
        <f t="shared" si="6"/>
        <v>0</v>
      </c>
      <c r="ED4" s="53">
        <f t="shared" si="7"/>
        <v>0</v>
      </c>
      <c r="EE4" s="53">
        <f t="shared" si="8"/>
        <v>190.08264462809919</v>
      </c>
      <c r="EF4" s="53">
        <f t="shared" si="9"/>
        <v>39.917355371900825</v>
      </c>
      <c r="EG4" s="53">
        <f t="shared" si="10"/>
        <v>230</v>
      </c>
    </row>
    <row r="5" spans="1:137" s="66" customFormat="1">
      <c r="A5" s="1">
        <v>150128</v>
      </c>
      <c r="B5" s="1" t="s">
        <v>3</v>
      </c>
      <c r="C5" s="137">
        <v>42039</v>
      </c>
      <c r="D5" s="51" t="s">
        <v>166</v>
      </c>
      <c r="E5" s="164" t="s">
        <v>167</v>
      </c>
      <c r="F5" s="71">
        <v>7971</v>
      </c>
      <c r="G5" s="164" t="s">
        <v>168</v>
      </c>
      <c r="H5" s="158" t="s">
        <v>30</v>
      </c>
      <c r="I5" s="139" t="s">
        <v>30</v>
      </c>
      <c r="J5" s="1" t="s">
        <v>30</v>
      </c>
      <c r="K5" s="164" t="s">
        <v>167</v>
      </c>
      <c r="L5" s="1">
        <v>7971</v>
      </c>
      <c r="M5" s="164" t="s">
        <v>168</v>
      </c>
      <c r="N5" s="140">
        <v>42040</v>
      </c>
      <c r="O5" s="141"/>
      <c r="P5" s="141"/>
      <c r="Q5" s="51" t="s">
        <v>169</v>
      </c>
      <c r="R5" s="164" t="s">
        <v>169</v>
      </c>
      <c r="S5" s="164" t="s">
        <v>170</v>
      </c>
      <c r="T5" s="71">
        <v>7322</v>
      </c>
      <c r="U5" s="51" t="s">
        <v>171</v>
      </c>
      <c r="V5" s="1" t="s">
        <v>6</v>
      </c>
      <c r="W5" s="1" t="s">
        <v>32</v>
      </c>
      <c r="X5" s="143"/>
      <c r="Y5" s="1" t="s">
        <v>5</v>
      </c>
      <c r="Z5" s="73" t="s">
        <v>29</v>
      </c>
      <c r="AA5" s="73" t="s">
        <v>27</v>
      </c>
      <c r="AB5" s="144">
        <v>1</v>
      </c>
      <c r="AC5" s="160">
        <v>190.08264462809919</v>
      </c>
      <c r="AD5" s="160">
        <v>0</v>
      </c>
      <c r="AE5" s="160">
        <v>21</v>
      </c>
      <c r="AF5" s="142" t="s">
        <v>5</v>
      </c>
      <c r="AG5" s="74">
        <v>0</v>
      </c>
      <c r="AH5" s="159">
        <v>0</v>
      </c>
      <c r="AI5" s="160">
        <v>0</v>
      </c>
      <c r="AJ5" s="160">
        <v>0</v>
      </c>
      <c r="AK5" s="1" t="s">
        <v>5</v>
      </c>
      <c r="AL5" s="165">
        <v>1</v>
      </c>
      <c r="AM5" s="159">
        <v>0</v>
      </c>
      <c r="AN5" s="160">
        <v>0</v>
      </c>
      <c r="AO5" s="160">
        <v>0</v>
      </c>
      <c r="AP5" s="77" t="s">
        <v>5</v>
      </c>
      <c r="AQ5" s="165">
        <v>0</v>
      </c>
      <c r="AR5" s="159">
        <v>0</v>
      </c>
      <c r="AS5" s="160">
        <v>0</v>
      </c>
      <c r="AT5" s="160">
        <v>0</v>
      </c>
      <c r="AU5" s="77" t="s">
        <v>5</v>
      </c>
      <c r="AV5" s="77" t="s">
        <v>5</v>
      </c>
      <c r="AW5" s="146" t="s">
        <v>5</v>
      </c>
      <c r="AX5" s="4"/>
      <c r="AY5" s="4"/>
      <c r="AZ5" s="4"/>
      <c r="BA5" s="27"/>
      <c r="BB5" s="55"/>
      <c r="BC5" s="161"/>
      <c r="BD5" s="162"/>
      <c r="BE5" s="150">
        <v>190.08</v>
      </c>
      <c r="BF5" s="150">
        <v>230</v>
      </c>
      <c r="BG5" s="151"/>
      <c r="BH5" s="51">
        <v>1</v>
      </c>
      <c r="BI5" s="54"/>
      <c r="BJ5" s="54"/>
      <c r="BK5" s="163"/>
      <c r="BL5" s="4"/>
      <c r="BM5" s="4"/>
      <c r="BN5" s="4"/>
      <c r="BO5" s="4"/>
      <c r="BP5" s="4"/>
      <c r="BQ5" s="4"/>
      <c r="BR5" s="4"/>
      <c r="BS5" s="153">
        <f t="shared" si="0"/>
        <v>190.08264462809919</v>
      </c>
      <c r="BT5" s="153">
        <f t="shared" si="1"/>
        <v>0</v>
      </c>
      <c r="BU5" s="153">
        <f t="shared" si="2"/>
        <v>0</v>
      </c>
      <c r="BV5" s="153">
        <f t="shared" si="3"/>
        <v>0</v>
      </c>
      <c r="BW5" s="147">
        <v>42039</v>
      </c>
      <c r="BX5" s="80"/>
      <c r="BY5" s="80"/>
      <c r="BZ5" s="80"/>
      <c r="CA5" s="80"/>
      <c r="CB5" s="80"/>
      <c r="CC5" s="80"/>
      <c r="CD5" s="80"/>
      <c r="CE5" s="80"/>
      <c r="CF5" s="80"/>
      <c r="CG5" s="80"/>
      <c r="CH5" s="80"/>
      <c r="CI5" s="80"/>
      <c r="CJ5" s="80"/>
      <c r="CK5" s="80"/>
      <c r="CL5" s="80"/>
      <c r="CM5" s="80"/>
      <c r="CN5" s="80"/>
      <c r="CO5" s="80"/>
      <c r="CP5" s="80"/>
      <c r="CQ5" s="80"/>
      <c r="CR5" s="80"/>
      <c r="CS5" s="80"/>
      <c r="CT5" s="154"/>
      <c r="CU5" s="80"/>
      <c r="CV5" s="80"/>
      <c r="CW5" s="80"/>
      <c r="CX5" s="80"/>
      <c r="CY5" s="80"/>
      <c r="CZ5" s="80"/>
      <c r="DA5" s="80"/>
      <c r="DB5" s="80"/>
      <c r="DC5" s="80"/>
      <c r="DD5" s="80"/>
      <c r="DE5" s="80"/>
      <c r="DF5" s="80"/>
      <c r="DG5" s="80"/>
      <c r="DH5" s="80"/>
      <c r="DI5" s="155"/>
      <c r="DJ5" s="80"/>
      <c r="DK5" s="80"/>
      <c r="DL5" s="80"/>
      <c r="DM5" s="155"/>
      <c r="DN5" s="80"/>
      <c r="DO5" s="80"/>
      <c r="DP5" s="80"/>
      <c r="DQ5" s="80"/>
      <c r="DR5" s="80"/>
      <c r="DS5" s="80"/>
      <c r="DT5" s="155"/>
      <c r="DU5" s="156"/>
      <c r="DV5" s="80"/>
      <c r="DW5" s="80"/>
      <c r="DX5" s="80"/>
      <c r="DY5" s="156"/>
      <c r="DZ5" s="156"/>
      <c r="EA5" s="53">
        <f t="shared" si="4"/>
        <v>190.08264462809919</v>
      </c>
      <c r="EB5" s="53">
        <f t="shared" si="5"/>
        <v>0</v>
      </c>
      <c r="EC5" s="53">
        <f t="shared" si="6"/>
        <v>0</v>
      </c>
      <c r="ED5" s="53">
        <f t="shared" si="7"/>
        <v>0</v>
      </c>
      <c r="EE5" s="53">
        <f t="shared" si="8"/>
        <v>190.08264462809919</v>
      </c>
      <c r="EF5" s="53">
        <f t="shared" si="9"/>
        <v>39.917355371900825</v>
      </c>
      <c r="EG5" s="53">
        <f t="shared" si="10"/>
        <v>230</v>
      </c>
    </row>
    <row r="6" spans="1:137" s="66" customFormat="1">
      <c r="A6" s="166">
        <v>150168</v>
      </c>
      <c r="B6" s="166" t="s">
        <v>2</v>
      </c>
      <c r="C6" s="137">
        <v>42051</v>
      </c>
      <c r="D6" s="167" t="s">
        <v>172</v>
      </c>
      <c r="E6" s="168" t="s">
        <v>173</v>
      </c>
      <c r="F6" s="169">
        <v>7140</v>
      </c>
      <c r="G6" s="166" t="s">
        <v>174</v>
      </c>
      <c r="H6" s="158" t="s">
        <v>30</v>
      </c>
      <c r="I6" s="170" t="s">
        <v>30</v>
      </c>
      <c r="J6" s="166" t="s">
        <v>30</v>
      </c>
      <c r="K6" s="168" t="s">
        <v>173</v>
      </c>
      <c r="L6" s="166">
        <v>7140</v>
      </c>
      <c r="M6" s="168" t="s">
        <v>174</v>
      </c>
      <c r="N6" s="140">
        <v>42052</v>
      </c>
      <c r="O6" s="140"/>
      <c r="P6" s="140"/>
      <c r="Q6" s="1" t="s">
        <v>175</v>
      </c>
      <c r="R6" s="168" t="s">
        <v>175</v>
      </c>
      <c r="S6" s="168" t="s">
        <v>176</v>
      </c>
      <c r="T6" s="169">
        <v>7180</v>
      </c>
      <c r="U6" s="166" t="s">
        <v>177</v>
      </c>
      <c r="V6" s="166" t="s">
        <v>7</v>
      </c>
      <c r="W6" s="166" t="s">
        <v>285</v>
      </c>
      <c r="X6" s="140">
        <v>42056</v>
      </c>
      <c r="Y6" s="166" t="s">
        <v>22</v>
      </c>
      <c r="Z6" s="171" t="s">
        <v>29</v>
      </c>
      <c r="AA6" s="171" t="s">
        <v>27</v>
      </c>
      <c r="AB6" s="172">
        <v>1</v>
      </c>
      <c r="AC6" s="160">
        <v>190.08</v>
      </c>
      <c r="AD6" s="160">
        <v>0</v>
      </c>
      <c r="AE6" s="160">
        <v>21</v>
      </c>
      <c r="AF6" s="172" t="s">
        <v>5</v>
      </c>
      <c r="AG6" s="166">
        <v>1</v>
      </c>
      <c r="AH6" s="76">
        <v>107.44</v>
      </c>
      <c r="AI6" s="145">
        <v>0</v>
      </c>
      <c r="AJ6" s="145">
        <v>21</v>
      </c>
      <c r="AK6" s="166" t="s">
        <v>5</v>
      </c>
      <c r="AL6" s="166">
        <v>1</v>
      </c>
      <c r="AM6" s="76">
        <v>0</v>
      </c>
      <c r="AN6" s="160">
        <v>0</v>
      </c>
      <c r="AO6" s="160">
        <v>0</v>
      </c>
      <c r="AP6" s="173"/>
      <c r="AQ6" s="169">
        <v>0</v>
      </c>
      <c r="AR6" s="159">
        <v>0</v>
      </c>
      <c r="AS6" s="160">
        <v>0</v>
      </c>
      <c r="AT6" s="160">
        <v>0</v>
      </c>
      <c r="AU6" s="173"/>
      <c r="AV6" s="173" t="s">
        <v>5</v>
      </c>
      <c r="AW6" s="174" t="s">
        <v>5</v>
      </c>
      <c r="AX6" s="4"/>
      <c r="AY6" s="4"/>
      <c r="AZ6" s="4"/>
      <c r="BA6" s="27"/>
      <c r="BB6" s="50" t="s">
        <v>32</v>
      </c>
      <c r="BC6" s="175">
        <v>42055</v>
      </c>
      <c r="BD6" s="176">
        <v>42055</v>
      </c>
      <c r="BE6" s="150">
        <v>297.52</v>
      </c>
      <c r="BF6" s="150">
        <v>360</v>
      </c>
      <c r="BG6" s="151"/>
      <c r="BH6" s="51">
        <v>1</v>
      </c>
      <c r="BI6" s="52">
        <v>1</v>
      </c>
      <c r="BJ6" s="51" t="s">
        <v>159</v>
      </c>
      <c r="BK6" s="177"/>
      <c r="BL6" s="4"/>
      <c r="BM6" s="4"/>
      <c r="BN6" s="4"/>
      <c r="BO6" s="4"/>
      <c r="BP6" s="4"/>
      <c r="BQ6" s="4"/>
      <c r="BR6" s="4"/>
      <c r="BS6" s="153">
        <f t="shared" si="0"/>
        <v>190.08</v>
      </c>
      <c r="BT6" s="153">
        <f t="shared" si="1"/>
        <v>107.44</v>
      </c>
      <c r="BU6" s="153">
        <f t="shared" si="2"/>
        <v>0</v>
      </c>
      <c r="BV6" s="153">
        <f t="shared" si="3"/>
        <v>0</v>
      </c>
      <c r="BW6" s="147">
        <v>42051</v>
      </c>
      <c r="BX6" s="80"/>
      <c r="BY6" s="80"/>
      <c r="BZ6" s="80"/>
      <c r="CA6" s="80"/>
      <c r="CB6" s="80"/>
      <c r="CC6" s="80"/>
      <c r="CD6" s="80"/>
      <c r="CE6" s="80"/>
      <c r="CF6" s="80"/>
      <c r="CG6" s="80"/>
      <c r="CH6" s="80"/>
      <c r="CI6" s="80"/>
      <c r="CJ6" s="80"/>
      <c r="CK6" s="80"/>
      <c r="CL6" s="80"/>
      <c r="CM6" s="80"/>
      <c r="CN6" s="80"/>
      <c r="CO6" s="80"/>
      <c r="CP6" s="80"/>
      <c r="CQ6" s="80"/>
      <c r="CR6" s="80"/>
      <c r="CS6" s="80"/>
      <c r="CT6" s="154"/>
      <c r="CU6" s="80"/>
      <c r="CV6" s="80"/>
      <c r="CW6" s="80"/>
      <c r="CX6" s="80"/>
      <c r="CY6" s="80"/>
      <c r="CZ6" s="80"/>
      <c r="DA6" s="80"/>
      <c r="DB6" s="80"/>
      <c r="DC6" s="80"/>
      <c r="DD6" s="80"/>
      <c r="DE6" s="80"/>
      <c r="DF6" s="80"/>
      <c r="DG6" s="80"/>
      <c r="DH6" s="80"/>
      <c r="DI6" s="155"/>
      <c r="DJ6" s="80"/>
      <c r="DK6" s="80"/>
      <c r="DL6" s="80"/>
      <c r="DM6" s="155"/>
      <c r="DN6" s="80"/>
      <c r="DO6" s="80"/>
      <c r="DP6" s="80"/>
      <c r="DQ6" s="80"/>
      <c r="DR6" s="80"/>
      <c r="DS6" s="80"/>
      <c r="DT6" s="155"/>
      <c r="DU6" s="156"/>
      <c r="DV6" s="80" t="s">
        <v>300</v>
      </c>
      <c r="DW6" s="80"/>
      <c r="DX6" s="80"/>
      <c r="DY6" s="156"/>
      <c r="DZ6" s="156"/>
      <c r="EA6" s="53">
        <f t="shared" si="4"/>
        <v>190.08</v>
      </c>
      <c r="EB6" s="53">
        <f t="shared" si="5"/>
        <v>107.44</v>
      </c>
      <c r="EC6" s="53">
        <f t="shared" si="6"/>
        <v>0</v>
      </c>
      <c r="ED6" s="53">
        <f t="shared" si="7"/>
        <v>0</v>
      </c>
      <c r="EE6" s="53">
        <f t="shared" si="8"/>
        <v>297.52</v>
      </c>
      <c r="EF6" s="53">
        <f t="shared" si="9"/>
        <v>62.479199999999992</v>
      </c>
      <c r="EG6" s="53">
        <f t="shared" si="10"/>
        <v>359.99919999999997</v>
      </c>
    </row>
    <row r="7" spans="1:137" s="66" customFormat="1">
      <c r="A7" s="166">
        <v>150178</v>
      </c>
      <c r="B7" s="166" t="s">
        <v>3</v>
      </c>
      <c r="C7" s="137">
        <v>42052</v>
      </c>
      <c r="D7" s="58" t="s">
        <v>178</v>
      </c>
      <c r="E7" s="178" t="s">
        <v>179</v>
      </c>
      <c r="F7" s="169">
        <v>7330</v>
      </c>
      <c r="G7" s="58" t="s">
        <v>180</v>
      </c>
      <c r="H7" s="158" t="s">
        <v>30</v>
      </c>
      <c r="I7" s="170" t="s">
        <v>30</v>
      </c>
      <c r="J7" s="62" t="s">
        <v>30</v>
      </c>
      <c r="K7" s="178" t="s">
        <v>179</v>
      </c>
      <c r="L7" s="169">
        <v>7330</v>
      </c>
      <c r="M7" s="178" t="s">
        <v>180</v>
      </c>
      <c r="N7" s="179">
        <v>42053</v>
      </c>
      <c r="O7" s="140"/>
      <c r="P7" s="140"/>
      <c r="Q7" s="58" t="s">
        <v>155</v>
      </c>
      <c r="R7" s="178" t="s">
        <v>155</v>
      </c>
      <c r="S7" s="178" t="s">
        <v>156</v>
      </c>
      <c r="T7" s="169">
        <v>7300</v>
      </c>
      <c r="U7" s="58" t="s">
        <v>157</v>
      </c>
      <c r="V7" s="166" t="s">
        <v>7</v>
      </c>
      <c r="W7" s="166" t="s">
        <v>32</v>
      </c>
      <c r="X7" s="180"/>
      <c r="Y7" s="166" t="s">
        <v>5</v>
      </c>
      <c r="Z7" s="171" t="s">
        <v>29</v>
      </c>
      <c r="AA7" s="171" t="s">
        <v>27</v>
      </c>
      <c r="AB7" s="181">
        <v>1</v>
      </c>
      <c r="AC7" s="160">
        <v>165.28925619834712</v>
      </c>
      <c r="AD7" s="160">
        <v>0</v>
      </c>
      <c r="AE7" s="160">
        <v>21</v>
      </c>
      <c r="AF7" s="172" t="s">
        <v>5</v>
      </c>
      <c r="AG7" s="165">
        <v>1</v>
      </c>
      <c r="AH7" s="159">
        <v>82.644628099173559</v>
      </c>
      <c r="AI7" s="160">
        <v>0</v>
      </c>
      <c r="AJ7" s="160">
        <v>21</v>
      </c>
      <c r="AK7" s="166" t="s">
        <v>5</v>
      </c>
      <c r="AL7" s="165">
        <v>1</v>
      </c>
      <c r="AM7" s="159">
        <v>0</v>
      </c>
      <c r="AN7" s="160">
        <v>0</v>
      </c>
      <c r="AO7" s="160">
        <v>0</v>
      </c>
      <c r="AP7" s="173" t="s">
        <v>5</v>
      </c>
      <c r="AQ7" s="165">
        <v>0</v>
      </c>
      <c r="AR7" s="159">
        <v>0</v>
      </c>
      <c r="AS7" s="160">
        <v>0</v>
      </c>
      <c r="AT7" s="160">
        <v>0</v>
      </c>
      <c r="AU7" s="173" t="s">
        <v>5</v>
      </c>
      <c r="AV7" s="173" t="s">
        <v>5</v>
      </c>
      <c r="AW7" s="174" t="s">
        <v>5</v>
      </c>
      <c r="AX7" s="4"/>
      <c r="AY7" s="4"/>
      <c r="AZ7" s="4"/>
      <c r="BA7" s="27"/>
      <c r="BB7" s="50" t="s">
        <v>181</v>
      </c>
      <c r="BC7" s="161"/>
      <c r="BD7" s="176">
        <v>42068</v>
      </c>
      <c r="BE7" s="150">
        <v>247.93</v>
      </c>
      <c r="BF7" s="150">
        <v>300</v>
      </c>
      <c r="BG7" s="151"/>
      <c r="BH7" s="51">
        <v>1</v>
      </c>
      <c r="BI7" s="52">
        <v>1</v>
      </c>
      <c r="BJ7" s="51" t="s">
        <v>159</v>
      </c>
      <c r="BK7" s="177"/>
      <c r="BL7" s="4"/>
      <c r="BM7" s="4"/>
      <c r="BN7" s="4"/>
      <c r="BO7" s="4"/>
      <c r="BP7" s="4"/>
      <c r="BQ7" s="4"/>
      <c r="BR7" s="4"/>
      <c r="BS7" s="153">
        <f t="shared" si="0"/>
        <v>165.28925619834712</v>
      </c>
      <c r="BT7" s="153">
        <f t="shared" si="1"/>
        <v>82.644628099173559</v>
      </c>
      <c r="BU7" s="153">
        <f t="shared" si="2"/>
        <v>0</v>
      </c>
      <c r="BV7" s="153">
        <f t="shared" si="3"/>
        <v>0</v>
      </c>
      <c r="BW7" s="182"/>
      <c r="BX7" s="80"/>
      <c r="BY7" s="80"/>
      <c r="BZ7" s="80"/>
      <c r="CA7" s="80"/>
      <c r="CB7" s="80"/>
      <c r="CC7" s="80"/>
      <c r="CD7" s="80"/>
      <c r="CE7" s="80"/>
      <c r="CF7" s="80"/>
      <c r="CG7" s="80"/>
      <c r="CH7" s="80"/>
      <c r="CI7" s="80"/>
      <c r="CJ7" s="80"/>
      <c r="CK7" s="80"/>
      <c r="CL7" s="80"/>
      <c r="CM7" s="80"/>
      <c r="CN7" s="80"/>
      <c r="CO7" s="80"/>
      <c r="CP7" s="80"/>
      <c r="CQ7" s="80"/>
      <c r="CR7" s="80"/>
      <c r="CS7" s="80"/>
      <c r="CT7" s="154"/>
      <c r="CU7" s="80"/>
      <c r="CV7" s="80"/>
      <c r="CW7" s="80"/>
      <c r="CX7" s="80"/>
      <c r="CY7" s="80"/>
      <c r="CZ7" s="80"/>
      <c r="DA7" s="80"/>
      <c r="DB7" s="80"/>
      <c r="DC7" s="80"/>
      <c r="DD7" s="80"/>
      <c r="DE7" s="80"/>
      <c r="DF7" s="80"/>
      <c r="DG7" s="80"/>
      <c r="DH7" s="80"/>
      <c r="DI7" s="155"/>
      <c r="DJ7" s="80"/>
      <c r="DK7" s="80"/>
      <c r="DL7" s="80"/>
      <c r="DM7" s="155"/>
      <c r="DN7" s="80"/>
      <c r="DO7" s="80"/>
      <c r="DP7" s="80"/>
      <c r="DQ7" s="80"/>
      <c r="DR7" s="80"/>
      <c r="DS7" s="80"/>
      <c r="DT7" s="155"/>
      <c r="DU7" s="156"/>
      <c r="DV7" s="80"/>
      <c r="DW7" s="80"/>
      <c r="DX7" s="80"/>
      <c r="DY7" s="156"/>
      <c r="DZ7" s="156"/>
      <c r="EA7" s="53">
        <f t="shared" si="4"/>
        <v>165.28925619834712</v>
      </c>
      <c r="EB7" s="53">
        <f t="shared" si="5"/>
        <v>82.644628099173559</v>
      </c>
      <c r="EC7" s="53">
        <f t="shared" si="6"/>
        <v>0</v>
      </c>
      <c r="ED7" s="53">
        <f t="shared" si="7"/>
        <v>0</v>
      </c>
      <c r="EE7" s="53">
        <f t="shared" si="8"/>
        <v>247.93388429752068</v>
      </c>
      <c r="EF7" s="53">
        <f t="shared" si="9"/>
        <v>52.066115702479337</v>
      </c>
      <c r="EG7" s="53">
        <f t="shared" si="10"/>
        <v>300</v>
      </c>
    </row>
    <row r="8" spans="1:137" s="66" customFormat="1">
      <c r="A8" s="183">
        <v>150282</v>
      </c>
      <c r="B8" s="51" t="s">
        <v>2</v>
      </c>
      <c r="C8" s="184">
        <v>42072</v>
      </c>
      <c r="D8" s="51" t="s">
        <v>183</v>
      </c>
      <c r="E8" s="164" t="s">
        <v>184</v>
      </c>
      <c r="F8" s="51">
        <v>7170</v>
      </c>
      <c r="G8" s="51" t="s">
        <v>185</v>
      </c>
      <c r="H8" s="57" t="s">
        <v>30</v>
      </c>
      <c r="I8" s="57" t="s">
        <v>30</v>
      </c>
      <c r="J8" s="57" t="s">
        <v>30</v>
      </c>
      <c r="K8" s="164" t="s">
        <v>184</v>
      </c>
      <c r="L8" s="51">
        <v>7170</v>
      </c>
      <c r="M8" s="51" t="s">
        <v>185</v>
      </c>
      <c r="N8" s="184">
        <v>42073</v>
      </c>
      <c r="O8" s="185"/>
      <c r="P8" s="185"/>
      <c r="Q8" s="51" t="s">
        <v>163</v>
      </c>
      <c r="R8" s="164" t="s">
        <v>163</v>
      </c>
      <c r="S8" s="164" t="s">
        <v>164</v>
      </c>
      <c r="T8" s="51">
        <v>7190</v>
      </c>
      <c r="U8" s="51" t="s">
        <v>165</v>
      </c>
      <c r="V8" s="186" t="s">
        <v>7</v>
      </c>
      <c r="W8" s="187"/>
      <c r="X8" s="187"/>
      <c r="Y8" s="54" t="s">
        <v>5</v>
      </c>
      <c r="Z8" s="54" t="s">
        <v>29</v>
      </c>
      <c r="AA8" s="54" t="s">
        <v>27</v>
      </c>
      <c r="AB8" s="188">
        <v>1</v>
      </c>
      <c r="AC8" s="189">
        <v>190.08264462809919</v>
      </c>
      <c r="AD8" s="145">
        <v>0</v>
      </c>
      <c r="AE8" s="145">
        <v>21</v>
      </c>
      <c r="AF8" s="57" t="s">
        <v>5</v>
      </c>
      <c r="AG8" s="188">
        <v>0</v>
      </c>
      <c r="AH8" s="76">
        <v>0</v>
      </c>
      <c r="AI8" s="145">
        <v>0</v>
      </c>
      <c r="AJ8" s="145">
        <v>0</v>
      </c>
      <c r="AK8" s="57" t="s">
        <v>5</v>
      </c>
      <c r="AL8" s="188">
        <v>1</v>
      </c>
      <c r="AM8" s="256">
        <v>0</v>
      </c>
      <c r="AN8" s="145">
        <v>0</v>
      </c>
      <c r="AO8" s="145">
        <v>0</v>
      </c>
      <c r="AP8" s="57" t="s">
        <v>5</v>
      </c>
      <c r="AQ8" s="188">
        <v>0</v>
      </c>
      <c r="AR8" s="76">
        <v>0</v>
      </c>
      <c r="AS8" s="145">
        <v>0</v>
      </c>
      <c r="AT8" s="145">
        <v>0</v>
      </c>
      <c r="AU8" s="57" t="s">
        <v>5</v>
      </c>
      <c r="AV8" s="57" t="s">
        <v>5</v>
      </c>
      <c r="AW8" s="190" t="s">
        <v>5</v>
      </c>
      <c r="AX8" s="57"/>
      <c r="AY8" s="57"/>
      <c r="AZ8" s="57"/>
      <c r="BA8" s="57"/>
      <c r="BB8" s="50" t="s">
        <v>32</v>
      </c>
      <c r="BC8" s="175">
        <v>42076</v>
      </c>
      <c r="BD8" s="176">
        <v>42076</v>
      </c>
      <c r="BE8" s="150">
        <v>190.08</v>
      </c>
      <c r="BF8" s="150">
        <v>230</v>
      </c>
      <c r="BG8" s="151"/>
      <c r="BH8" s="51">
        <v>1</v>
      </c>
      <c r="BI8" s="54"/>
      <c r="BJ8" s="54"/>
      <c r="BK8" s="177"/>
      <c r="BL8" s="57"/>
      <c r="BM8" s="57"/>
      <c r="BN8" s="57"/>
      <c r="BO8" s="57"/>
      <c r="BP8" s="57"/>
      <c r="BQ8" s="57"/>
      <c r="BR8" s="57"/>
      <c r="BS8" s="191">
        <f t="shared" si="0"/>
        <v>190.08264462809919</v>
      </c>
      <c r="BT8" s="192">
        <f t="shared" si="1"/>
        <v>0</v>
      </c>
      <c r="BU8" s="192">
        <f t="shared" si="2"/>
        <v>0</v>
      </c>
      <c r="BV8" s="192">
        <f t="shared" si="3"/>
        <v>0</v>
      </c>
      <c r="BW8" s="147">
        <v>42072</v>
      </c>
      <c r="BX8" s="80"/>
      <c r="BY8" s="80"/>
      <c r="BZ8" s="80"/>
      <c r="CA8" s="80"/>
      <c r="CB8" s="80"/>
      <c r="CC8" s="80"/>
      <c r="CD8" s="80"/>
      <c r="CE8" s="80"/>
      <c r="CF8" s="80"/>
      <c r="CG8" s="80"/>
      <c r="CH8" s="80"/>
      <c r="CI8" s="80"/>
      <c r="CJ8" s="80"/>
      <c r="CK8" s="80"/>
      <c r="CL8" s="80"/>
      <c r="CM8" s="80"/>
      <c r="CN8" s="80"/>
      <c r="CO8" s="80"/>
      <c r="CP8" s="80"/>
      <c r="CQ8" s="80"/>
      <c r="CR8" s="80"/>
      <c r="CS8" s="80"/>
      <c r="CT8" s="154"/>
      <c r="CU8" s="80"/>
      <c r="CV8" s="80"/>
      <c r="CW8" s="80"/>
      <c r="CX8" s="80"/>
      <c r="CY8" s="80"/>
      <c r="CZ8" s="80"/>
      <c r="DA8" s="80"/>
      <c r="DB8" s="80"/>
      <c r="DC8" s="80"/>
      <c r="DD8" s="80"/>
      <c r="DE8" s="80"/>
      <c r="DF8" s="80"/>
      <c r="DG8" s="80"/>
      <c r="DH8" s="80"/>
      <c r="DI8" s="155"/>
      <c r="DJ8" s="80"/>
      <c r="DK8" s="80"/>
      <c r="DL8" s="80"/>
      <c r="DM8" s="155"/>
      <c r="DN8" s="80"/>
      <c r="DO8" s="80"/>
      <c r="DP8" s="80"/>
      <c r="DQ8" s="80"/>
      <c r="DR8" s="80"/>
      <c r="DS8" s="80"/>
      <c r="DT8" s="155"/>
      <c r="DU8" s="156"/>
      <c r="DV8" s="80" t="s">
        <v>301</v>
      </c>
      <c r="DW8" s="80"/>
      <c r="DX8" s="80"/>
      <c r="DY8" s="156"/>
      <c r="DZ8" s="156"/>
      <c r="EA8" s="53">
        <f t="shared" si="4"/>
        <v>190.08264462809919</v>
      </c>
      <c r="EB8" s="53">
        <f t="shared" si="5"/>
        <v>0</v>
      </c>
      <c r="EC8" s="53">
        <f t="shared" si="6"/>
        <v>0</v>
      </c>
      <c r="ED8" s="53">
        <f t="shared" si="7"/>
        <v>0</v>
      </c>
      <c r="EE8" s="53">
        <f t="shared" si="8"/>
        <v>190.08264462809919</v>
      </c>
      <c r="EF8" s="53">
        <f t="shared" si="9"/>
        <v>39.917355371900825</v>
      </c>
      <c r="EG8" s="53">
        <f t="shared" si="10"/>
        <v>230</v>
      </c>
    </row>
    <row r="9" spans="1:137" s="66" customFormat="1">
      <c r="A9" s="51">
        <v>150456</v>
      </c>
      <c r="B9" s="51" t="s">
        <v>3</v>
      </c>
      <c r="C9" s="184">
        <v>42107</v>
      </c>
      <c r="D9" s="51" t="s">
        <v>187</v>
      </c>
      <c r="E9" s="164" t="s">
        <v>188</v>
      </c>
      <c r="F9" s="51">
        <v>7300</v>
      </c>
      <c r="G9" s="51" t="s">
        <v>157</v>
      </c>
      <c r="H9" s="62" t="s">
        <v>30</v>
      </c>
      <c r="I9" s="62" t="s">
        <v>30</v>
      </c>
      <c r="J9" s="57" t="s">
        <v>30</v>
      </c>
      <c r="K9" s="164" t="s">
        <v>189</v>
      </c>
      <c r="L9" s="51">
        <v>7300</v>
      </c>
      <c r="M9" s="51" t="s">
        <v>157</v>
      </c>
      <c r="N9" s="184">
        <v>42109</v>
      </c>
      <c r="O9" s="185"/>
      <c r="P9" s="185"/>
      <c r="Q9" s="1" t="s">
        <v>155</v>
      </c>
      <c r="R9" s="164" t="s">
        <v>155</v>
      </c>
      <c r="S9" s="164" t="s">
        <v>156</v>
      </c>
      <c r="T9" s="51">
        <v>7300</v>
      </c>
      <c r="U9" s="51" t="s">
        <v>157</v>
      </c>
      <c r="V9" s="186" t="s">
        <v>7</v>
      </c>
      <c r="W9" s="187" t="s">
        <v>32</v>
      </c>
      <c r="X9" s="187"/>
      <c r="Y9" s="54" t="s">
        <v>5</v>
      </c>
      <c r="Z9" s="54" t="s">
        <v>29</v>
      </c>
      <c r="AA9" s="193" t="s">
        <v>27</v>
      </c>
      <c r="AB9" s="194">
        <v>1</v>
      </c>
      <c r="AC9" s="189">
        <v>190.08264462809919</v>
      </c>
      <c r="AD9" s="145">
        <v>0</v>
      </c>
      <c r="AE9" s="145">
        <v>21</v>
      </c>
      <c r="AF9" s="57" t="s">
        <v>5</v>
      </c>
      <c r="AG9" s="188">
        <v>0</v>
      </c>
      <c r="AH9" s="189">
        <v>0</v>
      </c>
      <c r="AI9" s="189">
        <v>0</v>
      </c>
      <c r="AJ9" s="145">
        <v>0</v>
      </c>
      <c r="AK9" s="57" t="s">
        <v>5</v>
      </c>
      <c r="AL9" s="195">
        <v>0</v>
      </c>
      <c r="AM9" s="196">
        <v>0</v>
      </c>
      <c r="AN9" s="196">
        <v>0</v>
      </c>
      <c r="AO9" s="160">
        <v>0</v>
      </c>
      <c r="AP9" s="62" t="s">
        <v>5</v>
      </c>
      <c r="AQ9" s="195">
        <v>0</v>
      </c>
      <c r="AR9" s="196">
        <v>0</v>
      </c>
      <c r="AS9" s="196">
        <v>0</v>
      </c>
      <c r="AT9" s="160">
        <v>0</v>
      </c>
      <c r="AU9" s="57" t="s">
        <v>5</v>
      </c>
      <c r="AV9" s="57" t="s">
        <v>5</v>
      </c>
      <c r="AW9" s="190" t="s">
        <v>5</v>
      </c>
      <c r="AX9" s="57"/>
      <c r="AY9" s="57"/>
      <c r="AZ9" s="57"/>
      <c r="BA9" s="57"/>
      <c r="BB9" s="56" t="s">
        <v>32</v>
      </c>
      <c r="BC9" s="175">
        <v>42115</v>
      </c>
      <c r="BD9" s="176">
        <v>42115</v>
      </c>
      <c r="BE9" s="149">
        <v>190.08</v>
      </c>
      <c r="BF9" s="150">
        <v>230</v>
      </c>
      <c r="BG9" s="57"/>
      <c r="BH9" s="51">
        <v>1</v>
      </c>
      <c r="BI9" s="57"/>
      <c r="BJ9" s="57"/>
      <c r="BK9" s="190"/>
      <c r="BL9" s="57"/>
      <c r="BM9" s="57"/>
      <c r="BN9" s="57"/>
      <c r="BO9" s="57"/>
      <c r="BP9" s="57"/>
      <c r="BQ9" s="57"/>
      <c r="BR9" s="57"/>
      <c r="BS9" s="191">
        <f t="shared" si="0"/>
        <v>190.08264462809919</v>
      </c>
      <c r="BT9" s="192">
        <f t="shared" si="1"/>
        <v>0</v>
      </c>
      <c r="BU9" s="192">
        <f t="shared" si="2"/>
        <v>0</v>
      </c>
      <c r="BV9" s="192">
        <f t="shared" si="3"/>
        <v>0</v>
      </c>
      <c r="BW9" s="197">
        <v>42109</v>
      </c>
      <c r="BX9" s="80"/>
      <c r="BY9" s="80"/>
      <c r="BZ9" s="80"/>
      <c r="CA9" s="80"/>
      <c r="CB9" s="80"/>
      <c r="CC9" s="80"/>
      <c r="CD9" s="80"/>
      <c r="CE9" s="80"/>
      <c r="CF9" s="80"/>
      <c r="CG9" s="80"/>
      <c r="CH9" s="80"/>
      <c r="CI9" s="80"/>
      <c r="CJ9" s="80"/>
      <c r="CK9" s="80"/>
      <c r="CL9" s="80"/>
      <c r="CM9" s="80"/>
      <c r="CN9" s="80"/>
      <c r="CO9" s="80"/>
      <c r="CP9" s="80"/>
      <c r="CQ9" s="80"/>
      <c r="CR9" s="80"/>
      <c r="CS9" s="80"/>
      <c r="CT9" s="154"/>
      <c r="CU9" s="80"/>
      <c r="CV9" s="80"/>
      <c r="CW9" s="80"/>
      <c r="CX9" s="80"/>
      <c r="CY9" s="80"/>
      <c r="CZ9" s="80"/>
      <c r="DA9" s="80"/>
      <c r="DB9" s="80"/>
      <c r="DC9" s="80"/>
      <c r="DD9" s="80"/>
      <c r="DE9" s="80"/>
      <c r="DF9" s="80"/>
      <c r="DG9" s="80"/>
      <c r="DH9" s="80"/>
      <c r="DI9" s="155"/>
      <c r="DJ9" s="80"/>
      <c r="DK9" s="80"/>
      <c r="DL9" s="80"/>
      <c r="DM9" s="155"/>
      <c r="DN9" s="80"/>
      <c r="DO9" s="80"/>
      <c r="DP9" s="80"/>
      <c r="DQ9" s="80"/>
      <c r="DR9" s="80"/>
      <c r="DS9" s="80"/>
      <c r="DT9" s="155"/>
      <c r="DU9" s="156"/>
      <c r="DV9" s="80"/>
      <c r="DW9" s="80"/>
      <c r="DX9" s="80"/>
      <c r="DY9" s="156"/>
      <c r="DZ9" s="156"/>
      <c r="EA9" s="53">
        <f t="shared" si="4"/>
        <v>190.08264462809919</v>
      </c>
      <c r="EB9" s="53">
        <f t="shared" si="5"/>
        <v>0</v>
      </c>
      <c r="EC9" s="53">
        <f t="shared" si="6"/>
        <v>0</v>
      </c>
      <c r="ED9" s="53">
        <f t="shared" si="7"/>
        <v>0</v>
      </c>
      <c r="EE9" s="53">
        <f t="shared" si="8"/>
        <v>190.08264462809919</v>
      </c>
      <c r="EF9" s="53">
        <f t="shared" si="9"/>
        <v>39.917355371900825</v>
      </c>
      <c r="EG9" s="53">
        <f t="shared" si="10"/>
        <v>230</v>
      </c>
    </row>
    <row r="10" spans="1:137" s="66" customFormat="1" ht="30">
      <c r="A10" s="198">
        <v>150477</v>
      </c>
      <c r="B10" s="51" t="s">
        <v>2</v>
      </c>
      <c r="C10" s="184">
        <v>42111</v>
      </c>
      <c r="D10" s="51" t="s">
        <v>190</v>
      </c>
      <c r="E10" s="199" t="s">
        <v>191</v>
      </c>
      <c r="F10" s="200">
        <v>7090</v>
      </c>
      <c r="G10" s="200" t="s">
        <v>192</v>
      </c>
      <c r="H10" s="60" t="s">
        <v>30</v>
      </c>
      <c r="I10" s="57" t="s">
        <v>30</v>
      </c>
      <c r="J10" s="57" t="s">
        <v>30</v>
      </c>
      <c r="K10" s="164" t="s">
        <v>191</v>
      </c>
      <c r="L10" s="51">
        <v>7090</v>
      </c>
      <c r="M10" s="51" t="s">
        <v>192</v>
      </c>
      <c r="N10" s="184">
        <v>42114</v>
      </c>
      <c r="O10" s="185"/>
      <c r="P10" s="185"/>
      <c r="Q10" s="51" t="s">
        <v>193</v>
      </c>
      <c r="R10" s="164" t="s">
        <v>193</v>
      </c>
      <c r="S10" s="164" t="s">
        <v>194</v>
      </c>
      <c r="T10" s="51">
        <v>7090</v>
      </c>
      <c r="U10" s="51" t="s">
        <v>195</v>
      </c>
      <c r="V10" s="186" t="s">
        <v>7</v>
      </c>
      <c r="W10" s="187" t="s">
        <v>32</v>
      </c>
      <c r="X10" s="187"/>
      <c r="Y10" s="54"/>
      <c r="Z10" s="54"/>
      <c r="AA10" s="193" t="s">
        <v>159</v>
      </c>
      <c r="AB10" s="51">
        <v>1</v>
      </c>
      <c r="AC10" s="185">
        <v>190.08</v>
      </c>
      <c r="AD10" s="145">
        <v>0</v>
      </c>
      <c r="AE10" s="145">
        <v>21</v>
      </c>
      <c r="AF10" s="57"/>
      <c r="AG10" s="51">
        <v>1</v>
      </c>
      <c r="AH10" s="185">
        <v>107.44</v>
      </c>
      <c r="AI10" s="145">
        <v>0</v>
      </c>
      <c r="AJ10" s="145">
        <v>21</v>
      </c>
      <c r="AK10" s="57"/>
      <c r="AL10" s="54">
        <v>1</v>
      </c>
      <c r="AM10" s="196">
        <v>0</v>
      </c>
      <c r="AN10" s="189">
        <v>0</v>
      </c>
      <c r="AO10" s="145">
        <v>0</v>
      </c>
      <c r="AP10" s="57"/>
      <c r="AQ10" s="54">
        <v>0</v>
      </c>
      <c r="AR10" s="189">
        <v>0</v>
      </c>
      <c r="AS10" s="189">
        <v>0</v>
      </c>
      <c r="AT10" s="145">
        <v>0</v>
      </c>
      <c r="AU10" s="57"/>
      <c r="AV10" s="57" t="s">
        <v>196</v>
      </c>
      <c r="AW10" s="190"/>
      <c r="AX10" s="57"/>
      <c r="AY10" s="57"/>
      <c r="AZ10" s="57"/>
      <c r="BA10" s="57"/>
      <c r="BB10" s="56" t="s">
        <v>197</v>
      </c>
      <c r="BC10" s="68" t="s">
        <v>198</v>
      </c>
      <c r="BD10" s="68" t="s">
        <v>198</v>
      </c>
      <c r="BE10" s="201">
        <v>297.52</v>
      </c>
      <c r="BF10" s="202">
        <v>360</v>
      </c>
      <c r="BG10" s="62"/>
      <c r="BH10" s="58">
        <v>1</v>
      </c>
      <c r="BI10" s="52">
        <v>1</v>
      </c>
      <c r="BJ10" s="59" t="s">
        <v>159</v>
      </c>
      <c r="BK10" s="190"/>
      <c r="BL10" s="57"/>
      <c r="BM10" s="57"/>
      <c r="BN10" s="57"/>
      <c r="BO10" s="57"/>
      <c r="BP10" s="57"/>
      <c r="BQ10" s="57"/>
      <c r="BR10" s="57"/>
      <c r="BS10" s="191">
        <f t="shared" si="0"/>
        <v>190.08</v>
      </c>
      <c r="BT10" s="192">
        <f t="shared" si="1"/>
        <v>107.44</v>
      </c>
      <c r="BU10" s="192">
        <f t="shared" si="2"/>
        <v>0</v>
      </c>
      <c r="BV10" s="192">
        <f t="shared" si="3"/>
        <v>0</v>
      </c>
      <c r="BW10" s="147">
        <v>42111</v>
      </c>
      <c r="BX10" s="80"/>
      <c r="BY10" s="80"/>
      <c r="BZ10" s="80"/>
      <c r="CA10" s="80"/>
      <c r="CB10" s="80"/>
      <c r="CC10" s="80"/>
      <c r="CD10" s="80"/>
      <c r="CE10" s="80"/>
      <c r="CF10" s="80"/>
      <c r="CG10" s="80"/>
      <c r="CH10" s="80"/>
      <c r="CI10" s="80"/>
      <c r="CJ10" s="80"/>
      <c r="CK10" s="80"/>
      <c r="CL10" s="80"/>
      <c r="CM10" s="80"/>
      <c r="CN10" s="80"/>
      <c r="CO10" s="80"/>
      <c r="CP10" s="80"/>
      <c r="CQ10" s="80"/>
      <c r="CR10" s="80"/>
      <c r="CS10" s="80"/>
      <c r="CT10" s="154"/>
      <c r="CU10" s="80"/>
      <c r="CV10" s="80"/>
      <c r="CW10" s="80"/>
      <c r="CX10" s="80"/>
      <c r="CY10" s="80"/>
      <c r="CZ10" s="80"/>
      <c r="DA10" s="80"/>
      <c r="DB10" s="80"/>
      <c r="DC10" s="80"/>
      <c r="DD10" s="80"/>
      <c r="DE10" s="80"/>
      <c r="DF10" s="80"/>
      <c r="DG10" s="80"/>
      <c r="DH10" s="80"/>
      <c r="DI10" s="155"/>
      <c r="DJ10" s="80"/>
      <c r="DK10" s="80"/>
      <c r="DL10" s="80"/>
      <c r="DM10" s="155"/>
      <c r="DN10" s="80"/>
      <c r="DO10" s="80"/>
      <c r="DP10" s="80"/>
      <c r="DQ10" s="80"/>
      <c r="DR10" s="80"/>
      <c r="DS10" s="80"/>
      <c r="DT10" s="155"/>
      <c r="DU10" s="156"/>
      <c r="DV10" s="80" t="s">
        <v>302</v>
      </c>
      <c r="DW10" s="80"/>
      <c r="DX10" s="80"/>
      <c r="DY10" s="156"/>
      <c r="DZ10" s="156"/>
      <c r="EA10" s="53">
        <f t="shared" si="4"/>
        <v>190.08</v>
      </c>
      <c r="EB10" s="53">
        <f t="shared" si="5"/>
        <v>107.44</v>
      </c>
      <c r="EC10" s="53">
        <f t="shared" si="6"/>
        <v>0</v>
      </c>
      <c r="ED10" s="53">
        <f t="shared" si="7"/>
        <v>0</v>
      </c>
      <c r="EE10" s="53">
        <f t="shared" si="8"/>
        <v>297.52</v>
      </c>
      <c r="EF10" s="53">
        <f t="shared" si="9"/>
        <v>62.479199999999992</v>
      </c>
      <c r="EG10" s="53">
        <f t="shared" si="10"/>
        <v>359.99919999999997</v>
      </c>
    </row>
    <row r="11" spans="1:137" s="66" customFormat="1">
      <c r="A11" s="198">
        <v>150481</v>
      </c>
      <c r="B11" s="51" t="s">
        <v>2</v>
      </c>
      <c r="C11" s="203">
        <v>42111</v>
      </c>
      <c r="D11" s="51" t="s">
        <v>199</v>
      </c>
      <c r="E11" s="164" t="s">
        <v>200</v>
      </c>
      <c r="F11" s="204">
        <v>7090</v>
      </c>
      <c r="G11" s="51" t="s">
        <v>201</v>
      </c>
      <c r="H11" s="51" t="s">
        <v>202</v>
      </c>
      <c r="I11" s="57" t="s">
        <v>30</v>
      </c>
      <c r="J11" s="57" t="s">
        <v>30</v>
      </c>
      <c r="K11" s="164" t="s">
        <v>200</v>
      </c>
      <c r="L11" s="51">
        <v>7090</v>
      </c>
      <c r="M11" s="51" t="s">
        <v>201</v>
      </c>
      <c r="N11" s="205">
        <v>42114</v>
      </c>
      <c r="O11" s="185"/>
      <c r="P11" s="206"/>
      <c r="Q11" s="51" t="s">
        <v>163</v>
      </c>
      <c r="R11" s="164" t="s">
        <v>163</v>
      </c>
      <c r="S11" s="164" t="s">
        <v>203</v>
      </c>
      <c r="T11" s="51">
        <v>7090</v>
      </c>
      <c r="U11" s="51" t="s">
        <v>201</v>
      </c>
      <c r="V11" s="186" t="s">
        <v>6</v>
      </c>
      <c r="W11" s="187"/>
      <c r="X11" s="205">
        <v>42114</v>
      </c>
      <c r="Y11" s="54" t="s">
        <v>21</v>
      </c>
      <c r="Z11" s="54" t="s">
        <v>29</v>
      </c>
      <c r="AA11" s="193" t="s">
        <v>27</v>
      </c>
      <c r="AB11" s="194">
        <v>1</v>
      </c>
      <c r="AC11" s="189">
        <v>190.08264462809919</v>
      </c>
      <c r="AD11" s="145">
        <v>0</v>
      </c>
      <c r="AE11" s="145">
        <v>21</v>
      </c>
      <c r="AF11" s="57" t="s">
        <v>5</v>
      </c>
      <c r="AG11" s="188">
        <v>0</v>
      </c>
      <c r="AH11" s="189">
        <v>0</v>
      </c>
      <c r="AI11" s="189">
        <v>0</v>
      </c>
      <c r="AJ11" s="145">
        <v>0</v>
      </c>
      <c r="AK11" s="57" t="s">
        <v>5</v>
      </c>
      <c r="AL11" s="188">
        <v>1</v>
      </c>
      <c r="AM11" s="196">
        <v>0</v>
      </c>
      <c r="AN11" s="189">
        <v>0</v>
      </c>
      <c r="AO11" s="145">
        <v>0</v>
      </c>
      <c r="AP11" s="57" t="s">
        <v>5</v>
      </c>
      <c r="AQ11" s="188">
        <v>0</v>
      </c>
      <c r="AR11" s="189">
        <v>0</v>
      </c>
      <c r="AS11" s="189">
        <v>0</v>
      </c>
      <c r="AT11" s="145">
        <v>0</v>
      </c>
      <c r="AU11" s="57" t="s">
        <v>5</v>
      </c>
      <c r="AV11" s="57" t="s">
        <v>5</v>
      </c>
      <c r="AW11" s="190" t="s">
        <v>5</v>
      </c>
      <c r="AX11" s="57"/>
      <c r="AY11" s="57"/>
      <c r="AZ11" s="57"/>
      <c r="BA11" s="57"/>
      <c r="BB11" s="50" t="s">
        <v>186</v>
      </c>
      <c r="BC11" s="175">
        <v>42131</v>
      </c>
      <c r="BD11" s="176">
        <v>42131</v>
      </c>
      <c r="BE11" s="149">
        <v>190.08</v>
      </c>
      <c r="BF11" s="150">
        <v>230</v>
      </c>
      <c r="BG11" s="151"/>
      <c r="BH11" s="51">
        <v>1</v>
      </c>
      <c r="BI11" s="54"/>
      <c r="BJ11" s="60"/>
      <c r="BK11" s="190"/>
      <c r="BL11" s="57"/>
      <c r="BM11" s="57"/>
      <c r="BN11" s="57"/>
      <c r="BO11" s="57"/>
      <c r="BP11" s="57"/>
      <c r="BQ11" s="57"/>
      <c r="BR11" s="57"/>
      <c r="BS11" s="191">
        <f t="shared" si="0"/>
        <v>190.08264462809919</v>
      </c>
      <c r="BT11" s="192">
        <f t="shared" si="1"/>
        <v>0</v>
      </c>
      <c r="BU11" s="192">
        <f t="shared" si="2"/>
        <v>0</v>
      </c>
      <c r="BV11" s="192">
        <f t="shared" si="3"/>
        <v>0</v>
      </c>
      <c r="BW11" s="147">
        <v>42114</v>
      </c>
      <c r="BX11" s="80"/>
      <c r="BY11" s="80"/>
      <c r="BZ11" s="80"/>
      <c r="CA11" s="80"/>
      <c r="CB11" s="80"/>
      <c r="CC11" s="80"/>
      <c r="CD11" s="80"/>
      <c r="CE11" s="80"/>
      <c r="CF11" s="80"/>
      <c r="CG11" s="80"/>
      <c r="CH11" s="80"/>
      <c r="CI11" s="80"/>
      <c r="CJ11" s="80"/>
      <c r="CK11" s="80"/>
      <c r="CL11" s="80"/>
      <c r="CM11" s="80"/>
      <c r="CN11" s="80"/>
      <c r="CO11" s="80"/>
      <c r="CP11" s="80"/>
      <c r="CQ11" s="80"/>
      <c r="CR11" s="80"/>
      <c r="CS11" s="80"/>
      <c r="CT11" s="154"/>
      <c r="CU11" s="80"/>
      <c r="CV11" s="80"/>
      <c r="CW11" s="80"/>
      <c r="CX11" s="80"/>
      <c r="CY11" s="80"/>
      <c r="CZ11" s="80"/>
      <c r="DA11" s="80"/>
      <c r="DB11" s="80"/>
      <c r="DC11" s="80"/>
      <c r="DD11" s="80"/>
      <c r="DE11" s="80"/>
      <c r="DF11" s="80"/>
      <c r="DG11" s="80"/>
      <c r="DH11" s="80"/>
      <c r="DI11" s="155"/>
      <c r="DJ11" s="80"/>
      <c r="DK11" s="80"/>
      <c r="DL11" s="80"/>
      <c r="DM11" s="155"/>
      <c r="DN11" s="80"/>
      <c r="DO11" s="80"/>
      <c r="DP11" s="80"/>
      <c r="DQ11" s="80"/>
      <c r="DR11" s="80"/>
      <c r="DS11" s="80"/>
      <c r="DT11" s="155"/>
      <c r="DU11" s="156"/>
      <c r="DV11" s="80"/>
      <c r="DW11" s="80"/>
      <c r="DX11" s="80"/>
      <c r="DY11" s="156"/>
      <c r="DZ11" s="156"/>
      <c r="EA11" s="53">
        <f t="shared" si="4"/>
        <v>190.08264462809919</v>
      </c>
      <c r="EB11" s="53">
        <f t="shared" si="5"/>
        <v>0</v>
      </c>
      <c r="EC11" s="53">
        <f t="shared" si="6"/>
        <v>0</v>
      </c>
      <c r="ED11" s="53">
        <f t="shared" si="7"/>
        <v>0</v>
      </c>
      <c r="EE11" s="53">
        <f t="shared" si="8"/>
        <v>190.08264462809919</v>
      </c>
      <c r="EF11" s="53">
        <f t="shared" si="9"/>
        <v>39.917355371900825</v>
      </c>
      <c r="EG11" s="53">
        <f t="shared" si="10"/>
        <v>230</v>
      </c>
    </row>
    <row r="12" spans="1:137" s="66" customFormat="1">
      <c r="A12" s="186">
        <v>150493</v>
      </c>
      <c r="B12" s="51" t="s">
        <v>2</v>
      </c>
      <c r="C12" s="184">
        <v>42115</v>
      </c>
      <c r="D12" s="51" t="s">
        <v>204</v>
      </c>
      <c r="E12" s="164" t="s">
        <v>205</v>
      </c>
      <c r="F12" s="51">
        <v>7331</v>
      </c>
      <c r="G12" s="51" t="s">
        <v>206</v>
      </c>
      <c r="H12" s="51" t="s">
        <v>207</v>
      </c>
      <c r="I12" s="57" t="s">
        <v>30</v>
      </c>
      <c r="J12" s="51" t="s">
        <v>208</v>
      </c>
      <c r="K12" s="164" t="s">
        <v>209</v>
      </c>
      <c r="L12" s="51">
        <v>7601</v>
      </c>
      <c r="M12" s="51" t="s">
        <v>210</v>
      </c>
      <c r="N12" s="184">
        <v>42116</v>
      </c>
      <c r="O12" s="185"/>
      <c r="P12" s="185"/>
      <c r="Q12" s="51" t="s">
        <v>169</v>
      </c>
      <c r="R12" s="164" t="s">
        <v>169</v>
      </c>
      <c r="S12" s="164" t="s">
        <v>170</v>
      </c>
      <c r="T12" s="51">
        <v>7322</v>
      </c>
      <c r="U12" s="51" t="s">
        <v>171</v>
      </c>
      <c r="V12" s="186" t="s">
        <v>7</v>
      </c>
      <c r="W12" s="187" t="s">
        <v>32</v>
      </c>
      <c r="X12" s="187"/>
      <c r="Y12" s="54" t="s">
        <v>5</v>
      </c>
      <c r="Z12" s="54" t="s">
        <v>29</v>
      </c>
      <c r="AA12" s="193" t="s">
        <v>27</v>
      </c>
      <c r="AB12" s="194">
        <v>3</v>
      </c>
      <c r="AC12" s="160">
        <v>140.48760330578514</v>
      </c>
      <c r="AD12" s="160">
        <v>0</v>
      </c>
      <c r="AE12" s="160">
        <v>21</v>
      </c>
      <c r="AF12" s="57" t="s">
        <v>5</v>
      </c>
      <c r="AG12" s="188">
        <v>0</v>
      </c>
      <c r="AH12" s="196">
        <v>0</v>
      </c>
      <c r="AI12" s="196">
        <v>0</v>
      </c>
      <c r="AJ12" s="160">
        <v>0</v>
      </c>
      <c r="AK12" s="57" t="s">
        <v>5</v>
      </c>
      <c r="AL12" s="195">
        <v>1</v>
      </c>
      <c r="AM12" s="196">
        <v>100</v>
      </c>
      <c r="AN12" s="196">
        <v>0</v>
      </c>
      <c r="AO12" s="160">
        <v>0</v>
      </c>
      <c r="AP12" s="57" t="s">
        <v>5</v>
      </c>
      <c r="AQ12" s="195">
        <v>0</v>
      </c>
      <c r="AR12" s="196">
        <v>0</v>
      </c>
      <c r="AS12" s="196">
        <v>0</v>
      </c>
      <c r="AT12" s="160">
        <v>0</v>
      </c>
      <c r="AU12" s="57" t="s">
        <v>5</v>
      </c>
      <c r="AV12" s="57" t="s">
        <v>5</v>
      </c>
      <c r="AW12" s="190" t="s">
        <v>5</v>
      </c>
      <c r="AX12" s="57"/>
      <c r="AY12" s="57"/>
      <c r="AZ12" s="57"/>
      <c r="BA12" s="57"/>
      <c r="BB12" s="61" t="s">
        <v>186</v>
      </c>
      <c r="BC12" s="175">
        <v>42117</v>
      </c>
      <c r="BD12" s="207">
        <v>42117</v>
      </c>
      <c r="BE12" s="201">
        <v>421.49</v>
      </c>
      <c r="BF12" s="201">
        <v>510</v>
      </c>
      <c r="BG12" s="62"/>
      <c r="BH12" s="58">
        <v>3</v>
      </c>
      <c r="BI12" s="62"/>
      <c r="BJ12" s="62"/>
      <c r="BK12" s="190"/>
      <c r="BL12" s="57"/>
      <c r="BM12" s="57"/>
      <c r="BN12" s="57"/>
      <c r="BO12" s="57"/>
      <c r="BP12" s="57"/>
      <c r="BQ12" s="57"/>
      <c r="BR12" s="57"/>
      <c r="BS12" s="191">
        <f t="shared" si="0"/>
        <v>421.46280991735546</v>
      </c>
      <c r="BT12" s="192">
        <f t="shared" si="1"/>
        <v>0</v>
      </c>
      <c r="BU12" s="192">
        <f t="shared" si="2"/>
        <v>100</v>
      </c>
      <c r="BV12" s="192">
        <f t="shared" si="3"/>
        <v>0</v>
      </c>
      <c r="BW12" s="147">
        <v>42115</v>
      </c>
      <c r="BX12" s="80"/>
      <c r="BY12" s="80"/>
      <c r="BZ12" s="80"/>
      <c r="CA12" s="80"/>
      <c r="CB12" s="80"/>
      <c r="CC12" s="80"/>
      <c r="CD12" s="80"/>
      <c r="CE12" s="80"/>
      <c r="CF12" s="80"/>
      <c r="CG12" s="80"/>
      <c r="CH12" s="80"/>
      <c r="CI12" s="80"/>
      <c r="CJ12" s="80"/>
      <c r="CK12" s="80"/>
      <c r="CL12" s="80"/>
      <c r="CM12" s="80"/>
      <c r="CN12" s="80"/>
      <c r="CO12" s="80"/>
      <c r="CP12" s="80"/>
      <c r="CQ12" s="80"/>
      <c r="CR12" s="80"/>
      <c r="CS12" s="80"/>
      <c r="CT12" s="154"/>
      <c r="CU12" s="80"/>
      <c r="CV12" s="80"/>
      <c r="CW12" s="80"/>
      <c r="CX12" s="80"/>
      <c r="CY12" s="80"/>
      <c r="CZ12" s="80"/>
      <c r="DA12" s="80"/>
      <c r="DB12" s="80"/>
      <c r="DC12" s="80"/>
      <c r="DD12" s="80"/>
      <c r="DE12" s="80"/>
      <c r="DF12" s="80"/>
      <c r="DG12" s="80"/>
      <c r="DH12" s="80"/>
      <c r="DI12" s="155"/>
      <c r="DJ12" s="80"/>
      <c r="DK12" s="80"/>
      <c r="DL12" s="80"/>
      <c r="DM12" s="155"/>
      <c r="DN12" s="80"/>
      <c r="DO12" s="80"/>
      <c r="DP12" s="80"/>
      <c r="DQ12" s="80"/>
      <c r="DR12" s="80"/>
      <c r="DS12" s="80"/>
      <c r="DT12" s="155"/>
      <c r="DU12" s="156"/>
      <c r="DV12" s="80"/>
      <c r="DW12" s="80"/>
      <c r="DX12" s="80"/>
      <c r="DY12" s="156"/>
      <c r="DZ12" s="156"/>
      <c r="EA12" s="53">
        <f t="shared" si="4"/>
        <v>421.46280991735546</v>
      </c>
      <c r="EB12" s="53">
        <f t="shared" si="5"/>
        <v>0</v>
      </c>
      <c r="EC12" s="53">
        <f t="shared" si="6"/>
        <v>100</v>
      </c>
      <c r="ED12" s="53">
        <f t="shared" si="7"/>
        <v>0</v>
      </c>
      <c r="EE12" s="53">
        <f t="shared" si="8"/>
        <v>521.46280991735546</v>
      </c>
      <c r="EF12" s="53">
        <f t="shared" si="9"/>
        <v>109.50719008264464</v>
      </c>
      <c r="EG12" s="53">
        <f t="shared" si="10"/>
        <v>630.97000000000014</v>
      </c>
    </row>
    <row r="13" spans="1:137" s="66" customFormat="1">
      <c r="A13" s="183">
        <v>150510</v>
      </c>
      <c r="B13" s="51" t="s">
        <v>3</v>
      </c>
      <c r="C13" s="184">
        <v>42117</v>
      </c>
      <c r="D13" s="51" t="s">
        <v>211</v>
      </c>
      <c r="E13" s="164" t="s">
        <v>212</v>
      </c>
      <c r="F13" s="51">
        <v>7300</v>
      </c>
      <c r="G13" s="51" t="s">
        <v>157</v>
      </c>
      <c r="H13" s="58" t="s">
        <v>213</v>
      </c>
      <c r="I13" s="62" t="s">
        <v>30</v>
      </c>
      <c r="J13" s="57" t="s">
        <v>30</v>
      </c>
      <c r="K13" s="164" t="s">
        <v>212</v>
      </c>
      <c r="L13" s="51">
        <v>7300</v>
      </c>
      <c r="M13" s="51" t="s">
        <v>157</v>
      </c>
      <c r="N13" s="179">
        <v>42118</v>
      </c>
      <c r="O13" s="208"/>
      <c r="P13" s="208"/>
      <c r="Q13" s="58" t="s">
        <v>214</v>
      </c>
      <c r="R13" s="178" t="s">
        <v>214</v>
      </c>
      <c r="S13" s="178" t="s">
        <v>215</v>
      </c>
      <c r="T13" s="58">
        <v>7370</v>
      </c>
      <c r="U13" s="58" t="s">
        <v>216</v>
      </c>
      <c r="V13" s="186" t="s">
        <v>7</v>
      </c>
      <c r="W13" s="187"/>
      <c r="X13" s="187"/>
      <c r="Y13" s="209" t="s">
        <v>5</v>
      </c>
      <c r="Z13" s="209" t="s">
        <v>29</v>
      </c>
      <c r="AA13" s="209" t="s">
        <v>27</v>
      </c>
      <c r="AB13" s="210">
        <v>1</v>
      </c>
      <c r="AC13" s="196">
        <v>190.08264462809919</v>
      </c>
      <c r="AD13" s="160">
        <v>0</v>
      </c>
      <c r="AE13" s="160">
        <v>21</v>
      </c>
      <c r="AF13" s="62" t="s">
        <v>5</v>
      </c>
      <c r="AG13" s="210">
        <v>1</v>
      </c>
      <c r="AH13" s="196">
        <v>107.43801652892563</v>
      </c>
      <c r="AI13" s="160">
        <v>0</v>
      </c>
      <c r="AJ13" s="160">
        <v>21</v>
      </c>
      <c r="AK13" s="57" t="s">
        <v>5</v>
      </c>
      <c r="AL13" s="195">
        <v>0</v>
      </c>
      <c r="AM13" s="196">
        <v>0</v>
      </c>
      <c r="AN13" s="196">
        <v>0</v>
      </c>
      <c r="AO13" s="160">
        <v>0</v>
      </c>
      <c r="AP13" s="62" t="s">
        <v>5</v>
      </c>
      <c r="AQ13" s="195">
        <v>0</v>
      </c>
      <c r="AR13" s="196">
        <v>0</v>
      </c>
      <c r="AS13" s="196">
        <v>0</v>
      </c>
      <c r="AT13" s="160">
        <v>0</v>
      </c>
      <c r="AU13" s="57" t="s">
        <v>5</v>
      </c>
      <c r="AV13" s="62" t="s">
        <v>5</v>
      </c>
      <c r="AW13" s="211" t="s">
        <v>5</v>
      </c>
      <c r="AX13" s="57"/>
      <c r="AY13" s="57"/>
      <c r="AZ13" s="57"/>
      <c r="BA13" s="57"/>
      <c r="BB13" s="50" t="s">
        <v>182</v>
      </c>
      <c r="BC13" s="175">
        <v>42142</v>
      </c>
      <c r="BD13" s="176">
        <v>42142</v>
      </c>
      <c r="BE13" s="149">
        <v>297.52</v>
      </c>
      <c r="BF13" s="150">
        <v>360</v>
      </c>
      <c r="BG13" s="151"/>
      <c r="BH13" s="51">
        <v>1</v>
      </c>
      <c r="BI13" s="52">
        <v>1</v>
      </c>
      <c r="BJ13" s="51" t="s">
        <v>159</v>
      </c>
      <c r="BK13" s="212"/>
      <c r="BL13" s="57"/>
      <c r="BM13" s="57"/>
      <c r="BN13" s="57"/>
      <c r="BO13" s="57"/>
      <c r="BP13" s="57"/>
      <c r="BQ13" s="57"/>
      <c r="BR13" s="57"/>
      <c r="BS13" s="191">
        <f t="shared" si="0"/>
        <v>190.08264462809919</v>
      </c>
      <c r="BT13" s="192">
        <f t="shared" si="1"/>
        <v>107.43801652892563</v>
      </c>
      <c r="BU13" s="192">
        <f t="shared" si="2"/>
        <v>0</v>
      </c>
      <c r="BV13" s="192">
        <f t="shared" si="3"/>
        <v>0</v>
      </c>
      <c r="BW13" s="147">
        <v>42118</v>
      </c>
      <c r="BX13" s="80"/>
      <c r="BY13" s="80"/>
      <c r="BZ13" s="80"/>
      <c r="CA13" s="80"/>
      <c r="CB13" s="80"/>
      <c r="CC13" s="80"/>
      <c r="CD13" s="80"/>
      <c r="CE13" s="80"/>
      <c r="CF13" s="80"/>
      <c r="CG13" s="80"/>
      <c r="CH13" s="80"/>
      <c r="CI13" s="80"/>
      <c r="CJ13" s="80"/>
      <c r="CK13" s="80"/>
      <c r="CL13" s="80"/>
      <c r="CM13" s="80"/>
      <c r="CN13" s="80"/>
      <c r="CO13" s="80"/>
      <c r="CP13" s="80"/>
      <c r="CQ13" s="80"/>
      <c r="CR13" s="80"/>
      <c r="CS13" s="80"/>
      <c r="CT13" s="154"/>
      <c r="CU13" s="80"/>
      <c r="CV13" s="80"/>
      <c r="CW13" s="80"/>
      <c r="CX13" s="80"/>
      <c r="CY13" s="80"/>
      <c r="CZ13" s="80"/>
      <c r="DA13" s="80"/>
      <c r="DB13" s="80"/>
      <c r="DC13" s="80"/>
      <c r="DD13" s="80"/>
      <c r="DE13" s="80"/>
      <c r="DF13" s="80"/>
      <c r="DG13" s="80"/>
      <c r="DH13" s="80"/>
      <c r="DI13" s="155"/>
      <c r="DJ13" s="80"/>
      <c r="DK13" s="80"/>
      <c r="DL13" s="80"/>
      <c r="DM13" s="155"/>
      <c r="DN13" s="80"/>
      <c r="DO13" s="80"/>
      <c r="DP13" s="80"/>
      <c r="DQ13" s="80"/>
      <c r="DR13" s="80"/>
      <c r="DS13" s="80"/>
      <c r="DT13" s="155"/>
      <c r="DU13" s="156"/>
      <c r="DV13" s="80" t="s">
        <v>303</v>
      </c>
      <c r="DW13" s="80"/>
      <c r="DX13" s="80"/>
      <c r="DY13" s="156"/>
      <c r="DZ13" s="156"/>
      <c r="EA13" s="53">
        <f t="shared" si="4"/>
        <v>190.08264462809919</v>
      </c>
      <c r="EB13" s="53">
        <f t="shared" si="5"/>
        <v>107.43801652892563</v>
      </c>
      <c r="EC13" s="53">
        <f t="shared" si="6"/>
        <v>0</v>
      </c>
      <c r="ED13" s="53">
        <f t="shared" si="7"/>
        <v>0</v>
      </c>
      <c r="EE13" s="53">
        <f t="shared" si="8"/>
        <v>297.52066115702485</v>
      </c>
      <c r="EF13" s="53">
        <f t="shared" si="9"/>
        <v>62.479338842975217</v>
      </c>
      <c r="EG13" s="53">
        <f t="shared" si="10"/>
        <v>360.00000000000006</v>
      </c>
    </row>
    <row r="14" spans="1:137" s="66" customFormat="1">
      <c r="A14" s="183">
        <v>150524</v>
      </c>
      <c r="B14" s="51" t="s">
        <v>3</v>
      </c>
      <c r="C14" s="179">
        <v>42121</v>
      </c>
      <c r="D14" s="51" t="s">
        <v>217</v>
      </c>
      <c r="E14" s="164" t="s">
        <v>218</v>
      </c>
      <c r="F14" s="51">
        <v>7390</v>
      </c>
      <c r="G14" s="51" t="s">
        <v>219</v>
      </c>
      <c r="H14" s="58" t="s">
        <v>220</v>
      </c>
      <c r="I14" s="57" t="s">
        <v>30</v>
      </c>
      <c r="J14" s="51" t="s">
        <v>221</v>
      </c>
      <c r="K14" s="164" t="s">
        <v>218</v>
      </c>
      <c r="L14" s="51">
        <v>7390</v>
      </c>
      <c r="M14" s="51" t="s">
        <v>219</v>
      </c>
      <c r="N14" s="179">
        <v>42122</v>
      </c>
      <c r="O14" s="185"/>
      <c r="P14" s="185"/>
      <c r="Q14" s="51" t="s">
        <v>155</v>
      </c>
      <c r="R14" s="164" t="s">
        <v>155</v>
      </c>
      <c r="S14" s="164" t="s">
        <v>222</v>
      </c>
      <c r="T14" s="51">
        <v>7300</v>
      </c>
      <c r="U14" s="51" t="s">
        <v>157</v>
      </c>
      <c r="V14" s="186" t="s">
        <v>7</v>
      </c>
      <c r="W14" s="187" t="s">
        <v>32</v>
      </c>
      <c r="X14" s="187"/>
      <c r="Y14" s="54"/>
      <c r="Z14" s="54"/>
      <c r="AA14" s="54" t="s">
        <v>27</v>
      </c>
      <c r="AB14" s="58">
        <v>1</v>
      </c>
      <c r="AC14" s="208">
        <v>190.08</v>
      </c>
      <c r="AD14" s="160">
        <v>0</v>
      </c>
      <c r="AE14" s="160">
        <v>21</v>
      </c>
      <c r="AF14" s="57"/>
      <c r="AG14" s="54">
        <v>0</v>
      </c>
      <c r="AH14" s="189">
        <v>0</v>
      </c>
      <c r="AI14" s="189">
        <v>0</v>
      </c>
      <c r="AJ14" s="145">
        <v>0</v>
      </c>
      <c r="AK14" s="57"/>
      <c r="AL14" s="209">
        <v>0</v>
      </c>
      <c r="AM14" s="196">
        <v>0</v>
      </c>
      <c r="AN14" s="196">
        <v>0</v>
      </c>
      <c r="AO14" s="160">
        <v>0</v>
      </c>
      <c r="AP14" s="62"/>
      <c r="AQ14" s="209">
        <v>0</v>
      </c>
      <c r="AR14" s="196">
        <v>0</v>
      </c>
      <c r="AS14" s="196">
        <v>0</v>
      </c>
      <c r="AT14" s="160">
        <v>0</v>
      </c>
      <c r="AU14" s="57"/>
      <c r="AV14" s="57"/>
      <c r="AW14" s="190"/>
      <c r="AX14" s="57"/>
      <c r="AY14" s="57"/>
      <c r="AZ14" s="57"/>
      <c r="BA14" s="57"/>
      <c r="BB14" s="50" t="s">
        <v>186</v>
      </c>
      <c r="BC14" s="175">
        <v>42128</v>
      </c>
      <c r="BD14" s="176">
        <v>42128</v>
      </c>
      <c r="BE14" s="149">
        <v>190.08</v>
      </c>
      <c r="BF14" s="150">
        <v>230</v>
      </c>
      <c r="BG14" s="151"/>
      <c r="BH14" s="51">
        <v>1</v>
      </c>
      <c r="BI14" s="54"/>
      <c r="BJ14" s="54"/>
      <c r="BK14" s="213"/>
      <c r="BL14" s="57"/>
      <c r="BM14" s="57"/>
      <c r="BN14" s="57"/>
      <c r="BO14" s="57"/>
      <c r="BP14" s="57"/>
      <c r="BQ14" s="57"/>
      <c r="BR14" s="57"/>
      <c r="BS14" s="191">
        <f t="shared" si="0"/>
        <v>190.08</v>
      </c>
      <c r="BT14" s="192">
        <f t="shared" si="1"/>
        <v>0</v>
      </c>
      <c r="BU14" s="192">
        <f t="shared" si="2"/>
        <v>0</v>
      </c>
      <c r="BV14" s="192">
        <f t="shared" si="3"/>
        <v>0</v>
      </c>
      <c r="BW14" s="147">
        <v>42121</v>
      </c>
      <c r="BX14" s="80"/>
      <c r="BY14" s="80"/>
      <c r="BZ14" s="80"/>
      <c r="CA14" s="80"/>
      <c r="CB14" s="80"/>
      <c r="CC14" s="80"/>
      <c r="CD14" s="80"/>
      <c r="CE14" s="80"/>
      <c r="CF14" s="80"/>
      <c r="CG14" s="80"/>
      <c r="CH14" s="80"/>
      <c r="CI14" s="80"/>
      <c r="CJ14" s="80"/>
      <c r="CK14" s="80"/>
      <c r="CL14" s="80"/>
      <c r="CM14" s="80"/>
      <c r="CN14" s="80"/>
      <c r="CO14" s="80"/>
      <c r="CP14" s="80"/>
      <c r="CQ14" s="80"/>
      <c r="CR14" s="80"/>
      <c r="CS14" s="80"/>
      <c r="CT14" s="154"/>
      <c r="CU14" s="80"/>
      <c r="CV14" s="80"/>
      <c r="CW14" s="80"/>
      <c r="CX14" s="80"/>
      <c r="CY14" s="80"/>
      <c r="CZ14" s="80"/>
      <c r="DA14" s="80"/>
      <c r="DB14" s="80"/>
      <c r="DC14" s="80"/>
      <c r="DD14" s="80"/>
      <c r="DE14" s="80"/>
      <c r="DF14" s="80"/>
      <c r="DG14" s="80"/>
      <c r="DH14" s="80"/>
      <c r="DI14" s="155"/>
      <c r="DJ14" s="80"/>
      <c r="DK14" s="80"/>
      <c r="DL14" s="80"/>
      <c r="DM14" s="155"/>
      <c r="DN14" s="80"/>
      <c r="DO14" s="80"/>
      <c r="DP14" s="80"/>
      <c r="DQ14" s="80"/>
      <c r="DR14" s="80"/>
      <c r="DS14" s="80"/>
      <c r="DT14" s="155"/>
      <c r="DU14" s="156"/>
      <c r="DV14" s="80"/>
      <c r="DW14" s="80"/>
      <c r="DX14" s="80"/>
      <c r="DY14" s="156"/>
      <c r="DZ14" s="156"/>
      <c r="EA14" s="53">
        <f t="shared" si="4"/>
        <v>190.08</v>
      </c>
      <c r="EB14" s="53">
        <f t="shared" si="5"/>
        <v>0</v>
      </c>
      <c r="EC14" s="53">
        <f t="shared" si="6"/>
        <v>0</v>
      </c>
      <c r="ED14" s="53">
        <f t="shared" si="7"/>
        <v>0</v>
      </c>
      <c r="EE14" s="53">
        <f t="shared" si="8"/>
        <v>190.08</v>
      </c>
      <c r="EF14" s="53">
        <f t="shared" si="9"/>
        <v>39.916800000000002</v>
      </c>
      <c r="EG14" s="53">
        <f t="shared" si="10"/>
        <v>229.99680000000001</v>
      </c>
    </row>
    <row r="15" spans="1:137" s="66" customFormat="1" ht="31.5" customHeight="1">
      <c r="A15" s="183">
        <v>150526</v>
      </c>
      <c r="B15" s="51" t="s">
        <v>2</v>
      </c>
      <c r="C15" s="184">
        <v>42121</v>
      </c>
      <c r="D15" s="51" t="s">
        <v>223</v>
      </c>
      <c r="E15" s="164" t="s">
        <v>224</v>
      </c>
      <c r="F15" s="51">
        <v>7160</v>
      </c>
      <c r="G15" s="51" t="s">
        <v>225</v>
      </c>
      <c r="H15" s="51" t="s">
        <v>226</v>
      </c>
      <c r="I15" s="57" t="s">
        <v>30</v>
      </c>
      <c r="J15" s="57" t="s">
        <v>30</v>
      </c>
      <c r="K15" s="164" t="s">
        <v>224</v>
      </c>
      <c r="L15" s="51">
        <v>7160</v>
      </c>
      <c r="M15" s="51" t="s">
        <v>225</v>
      </c>
      <c r="N15" s="184">
        <v>42123</v>
      </c>
      <c r="O15" s="185"/>
      <c r="P15" s="185"/>
      <c r="Q15" s="51" t="s">
        <v>175</v>
      </c>
      <c r="R15" s="164" t="s">
        <v>175</v>
      </c>
      <c r="S15" s="164" t="s">
        <v>227</v>
      </c>
      <c r="T15" s="51">
        <v>7180</v>
      </c>
      <c r="U15" s="51" t="s">
        <v>177</v>
      </c>
      <c r="V15" s="186" t="s">
        <v>7</v>
      </c>
      <c r="W15" s="187" t="s">
        <v>32</v>
      </c>
      <c r="X15" s="187"/>
      <c r="Y15" s="54"/>
      <c r="Z15" s="54"/>
      <c r="AA15" s="54" t="s">
        <v>27</v>
      </c>
      <c r="AB15" s="51">
        <v>1</v>
      </c>
      <c r="AC15" s="185">
        <v>190.08</v>
      </c>
      <c r="AD15" s="145">
        <v>0</v>
      </c>
      <c r="AE15" s="145">
        <v>21</v>
      </c>
      <c r="AF15" s="57"/>
      <c r="AG15" s="51">
        <v>1</v>
      </c>
      <c r="AH15" s="185">
        <v>107.44</v>
      </c>
      <c r="AI15" s="145">
        <v>0</v>
      </c>
      <c r="AJ15" s="145">
        <v>21</v>
      </c>
      <c r="AK15" s="57"/>
      <c r="AL15" s="54">
        <v>1</v>
      </c>
      <c r="AM15" s="196">
        <v>0</v>
      </c>
      <c r="AN15" s="189">
        <v>0</v>
      </c>
      <c r="AO15" s="145">
        <v>0</v>
      </c>
      <c r="AP15" s="57"/>
      <c r="AQ15" s="54">
        <v>0</v>
      </c>
      <c r="AR15" s="189">
        <v>0</v>
      </c>
      <c r="AS15" s="189">
        <v>0</v>
      </c>
      <c r="AT15" s="145">
        <v>0</v>
      </c>
      <c r="AU15" s="57"/>
      <c r="AV15" s="57"/>
      <c r="AW15" s="190"/>
      <c r="AX15" s="57"/>
      <c r="AY15" s="57"/>
      <c r="AZ15" s="57"/>
      <c r="BA15" s="57"/>
      <c r="BB15" s="50" t="s">
        <v>182</v>
      </c>
      <c r="BC15" s="175">
        <v>42132</v>
      </c>
      <c r="BD15" s="176">
        <v>42132</v>
      </c>
      <c r="BE15" s="149">
        <v>297.52</v>
      </c>
      <c r="BF15" s="150">
        <v>360</v>
      </c>
      <c r="BG15" s="151"/>
      <c r="BH15" s="51">
        <v>1</v>
      </c>
      <c r="BI15" s="52">
        <v>1</v>
      </c>
      <c r="BJ15" s="51" t="s">
        <v>159</v>
      </c>
      <c r="BK15" s="213"/>
      <c r="BL15" s="57"/>
      <c r="BM15" s="57"/>
      <c r="BN15" s="57"/>
      <c r="BO15" s="57"/>
      <c r="BP15" s="57"/>
      <c r="BQ15" s="57"/>
      <c r="BR15" s="57"/>
      <c r="BS15" s="191">
        <f t="shared" si="0"/>
        <v>190.08</v>
      </c>
      <c r="BT15" s="192">
        <f t="shared" si="1"/>
        <v>107.44</v>
      </c>
      <c r="BU15" s="192">
        <f t="shared" si="2"/>
        <v>0</v>
      </c>
      <c r="BV15" s="192">
        <f t="shared" si="3"/>
        <v>0</v>
      </c>
      <c r="BW15" s="147">
        <v>42122</v>
      </c>
      <c r="BX15" s="80"/>
      <c r="BY15" s="80"/>
      <c r="BZ15" s="80"/>
      <c r="CA15" s="80"/>
      <c r="CB15" s="80"/>
      <c r="CC15" s="80"/>
      <c r="CD15" s="80"/>
      <c r="CE15" s="80"/>
      <c r="CF15" s="80"/>
      <c r="CG15" s="80"/>
      <c r="CH15" s="80"/>
      <c r="CI15" s="80"/>
      <c r="CJ15" s="80"/>
      <c r="CK15" s="80"/>
      <c r="CL15" s="80"/>
      <c r="CM15" s="80"/>
      <c r="CN15" s="80"/>
      <c r="CO15" s="80"/>
      <c r="CP15" s="80"/>
      <c r="CQ15" s="80"/>
      <c r="CR15" s="80"/>
      <c r="CS15" s="80"/>
      <c r="CT15" s="154"/>
      <c r="CU15" s="80"/>
      <c r="CV15" s="80"/>
      <c r="CW15" s="80"/>
      <c r="CX15" s="80"/>
      <c r="CY15" s="80"/>
      <c r="CZ15" s="80"/>
      <c r="DA15" s="80"/>
      <c r="DB15" s="80"/>
      <c r="DC15" s="80"/>
      <c r="DD15" s="80"/>
      <c r="DE15" s="80"/>
      <c r="DF15" s="80"/>
      <c r="DG15" s="80"/>
      <c r="DH15" s="80"/>
      <c r="DI15" s="155"/>
      <c r="DJ15" s="80"/>
      <c r="DK15" s="80"/>
      <c r="DL15" s="80"/>
      <c r="DM15" s="155"/>
      <c r="DN15" s="80"/>
      <c r="DO15" s="80"/>
      <c r="DP15" s="80"/>
      <c r="DQ15" s="80"/>
      <c r="DR15" s="80"/>
      <c r="DS15" s="80"/>
      <c r="DT15" s="155"/>
      <c r="DU15" s="156"/>
      <c r="DV15" s="80"/>
      <c r="DW15" s="80"/>
      <c r="DX15" s="80"/>
      <c r="DY15" s="156"/>
      <c r="DZ15" s="156"/>
      <c r="EA15" s="53">
        <f t="shared" si="4"/>
        <v>190.08</v>
      </c>
      <c r="EB15" s="53">
        <f t="shared" si="5"/>
        <v>107.44</v>
      </c>
      <c r="EC15" s="53">
        <f t="shared" si="6"/>
        <v>0</v>
      </c>
      <c r="ED15" s="53">
        <f t="shared" si="7"/>
        <v>0</v>
      </c>
      <c r="EE15" s="53">
        <f t="shared" si="8"/>
        <v>297.52</v>
      </c>
      <c r="EF15" s="53">
        <f t="shared" si="9"/>
        <v>62.479199999999992</v>
      </c>
      <c r="EG15" s="53">
        <f t="shared" si="10"/>
        <v>359.99919999999997</v>
      </c>
    </row>
    <row r="16" spans="1:137" s="66" customFormat="1" ht="30">
      <c r="A16" s="183">
        <v>150552</v>
      </c>
      <c r="B16" s="51" t="s">
        <v>2</v>
      </c>
      <c r="C16" s="184">
        <v>42130</v>
      </c>
      <c r="D16" s="51" t="s">
        <v>228</v>
      </c>
      <c r="E16" s="164" t="s">
        <v>229</v>
      </c>
      <c r="F16" s="51">
        <v>7090</v>
      </c>
      <c r="G16" s="51" t="s">
        <v>195</v>
      </c>
      <c r="H16" s="51" t="s">
        <v>230</v>
      </c>
      <c r="I16" s="57" t="s">
        <v>30</v>
      </c>
      <c r="J16" s="57" t="s">
        <v>30</v>
      </c>
      <c r="K16" s="164" t="s">
        <v>229</v>
      </c>
      <c r="L16" s="51">
        <v>7090</v>
      </c>
      <c r="M16" s="51" t="s">
        <v>195</v>
      </c>
      <c r="N16" s="241">
        <v>36526</v>
      </c>
      <c r="O16" s="185"/>
      <c r="P16" s="185"/>
      <c r="Q16" s="51" t="s">
        <v>163</v>
      </c>
      <c r="R16" s="164" t="s">
        <v>163</v>
      </c>
      <c r="S16" s="164" t="s">
        <v>164</v>
      </c>
      <c r="T16" s="51">
        <v>7190</v>
      </c>
      <c r="U16" s="51" t="s">
        <v>165</v>
      </c>
      <c r="V16" s="186" t="s">
        <v>7</v>
      </c>
      <c r="W16" s="1" t="s">
        <v>285</v>
      </c>
      <c r="X16" s="187"/>
      <c r="Y16" s="54"/>
      <c r="Z16" s="54"/>
      <c r="AA16" s="193" t="s">
        <v>27</v>
      </c>
      <c r="AB16" s="54"/>
      <c r="AC16" s="185"/>
      <c r="AD16" s="208"/>
      <c r="AE16" s="208"/>
      <c r="AF16" s="57"/>
      <c r="AG16" s="51">
        <v>1</v>
      </c>
      <c r="AH16" s="185">
        <v>107.44</v>
      </c>
      <c r="AI16" s="145">
        <v>0</v>
      </c>
      <c r="AJ16" s="145">
        <v>21</v>
      </c>
      <c r="AK16" s="57"/>
      <c r="AL16" s="209">
        <v>1</v>
      </c>
      <c r="AM16" s="196">
        <v>0</v>
      </c>
      <c r="AN16" s="196">
        <v>0</v>
      </c>
      <c r="AO16" s="160">
        <v>0</v>
      </c>
      <c r="AP16" s="62"/>
      <c r="AQ16" s="209">
        <v>0</v>
      </c>
      <c r="AR16" s="196">
        <v>0</v>
      </c>
      <c r="AS16" s="196">
        <v>0</v>
      </c>
      <c r="AT16" s="160">
        <v>0</v>
      </c>
      <c r="AU16" s="57"/>
      <c r="AV16" s="57"/>
      <c r="AW16" s="190"/>
      <c r="AX16" s="57"/>
      <c r="AY16" s="57"/>
      <c r="AZ16" s="57"/>
      <c r="BA16" s="57"/>
      <c r="BB16" s="50" t="s">
        <v>186</v>
      </c>
      <c r="BC16" s="175">
        <v>42130</v>
      </c>
      <c r="BD16" s="176">
        <v>42130</v>
      </c>
      <c r="BE16" s="149">
        <v>107.44</v>
      </c>
      <c r="BF16" s="150">
        <v>130</v>
      </c>
      <c r="BG16" s="151"/>
      <c r="BH16" s="54"/>
      <c r="BI16" s="52">
        <v>1</v>
      </c>
      <c r="BJ16" s="51" t="s">
        <v>159</v>
      </c>
      <c r="BK16" s="213"/>
      <c r="BL16" s="57"/>
      <c r="BM16" s="57"/>
      <c r="BN16" s="57"/>
      <c r="BO16" s="57"/>
      <c r="BP16" s="57"/>
      <c r="BQ16" s="57"/>
      <c r="BR16" s="57"/>
      <c r="BS16" s="191">
        <f t="shared" si="0"/>
        <v>0</v>
      </c>
      <c r="BT16" s="192">
        <f t="shared" si="1"/>
        <v>107.44</v>
      </c>
      <c r="BU16" s="192">
        <f t="shared" si="2"/>
        <v>0</v>
      </c>
      <c r="BV16" s="192">
        <f t="shared" si="3"/>
        <v>0</v>
      </c>
      <c r="BW16" s="147">
        <v>42130</v>
      </c>
      <c r="BX16" s="80"/>
      <c r="BY16" s="80"/>
      <c r="BZ16" s="80"/>
      <c r="CA16" s="80"/>
      <c r="CB16" s="80"/>
      <c r="CC16" s="80"/>
      <c r="CD16" s="80"/>
      <c r="CE16" s="80"/>
      <c r="CF16" s="80"/>
      <c r="CG16" s="80"/>
      <c r="CH16" s="80"/>
      <c r="CI16" s="80"/>
      <c r="CJ16" s="80"/>
      <c r="CK16" s="80"/>
      <c r="CL16" s="80"/>
      <c r="CM16" s="80"/>
      <c r="CN16" s="80"/>
      <c r="CO16" s="80"/>
      <c r="CP16" s="80"/>
      <c r="CQ16" s="80"/>
      <c r="CR16" s="80"/>
      <c r="CS16" s="80"/>
      <c r="CT16" s="154"/>
      <c r="CU16" s="80"/>
      <c r="CV16" s="80"/>
      <c r="CW16" s="80"/>
      <c r="CX16" s="80"/>
      <c r="CY16" s="80"/>
      <c r="CZ16" s="80"/>
      <c r="DA16" s="80"/>
      <c r="DB16" s="80"/>
      <c r="DC16" s="80"/>
      <c r="DD16" s="80"/>
      <c r="DE16" s="80"/>
      <c r="DF16" s="80"/>
      <c r="DG16" s="80"/>
      <c r="DH16" s="80"/>
      <c r="DI16" s="155"/>
      <c r="DJ16" s="80"/>
      <c r="DK16" s="80"/>
      <c r="DL16" s="80"/>
      <c r="DM16" s="155"/>
      <c r="DN16" s="80"/>
      <c r="DO16" s="80"/>
      <c r="DP16" s="80"/>
      <c r="DQ16" s="80"/>
      <c r="DR16" s="80"/>
      <c r="DS16" s="80"/>
      <c r="DT16" s="155"/>
      <c r="DU16" s="156"/>
      <c r="DV16" s="80" t="s">
        <v>304</v>
      </c>
      <c r="DW16" s="80"/>
      <c r="DX16" s="80"/>
      <c r="DY16" s="156"/>
      <c r="DZ16" s="156"/>
      <c r="EA16" s="53">
        <f t="shared" si="4"/>
        <v>0</v>
      </c>
      <c r="EB16" s="53">
        <f t="shared" si="5"/>
        <v>107.44</v>
      </c>
      <c r="EC16" s="53">
        <f t="shared" si="6"/>
        <v>0</v>
      </c>
      <c r="ED16" s="53">
        <f t="shared" si="7"/>
        <v>0</v>
      </c>
      <c r="EE16" s="53">
        <f t="shared" si="8"/>
        <v>107.44</v>
      </c>
      <c r="EF16" s="53">
        <f t="shared" si="9"/>
        <v>22.5624</v>
      </c>
      <c r="EG16" s="53">
        <f t="shared" si="10"/>
        <v>130.00239999999999</v>
      </c>
    </row>
    <row r="17" spans="1:137" s="66" customFormat="1">
      <c r="A17" s="183">
        <v>150510</v>
      </c>
      <c r="B17" s="51" t="s">
        <v>3</v>
      </c>
      <c r="C17" s="184">
        <v>42117</v>
      </c>
      <c r="D17" s="51" t="s">
        <v>211</v>
      </c>
      <c r="E17" s="164" t="s">
        <v>212</v>
      </c>
      <c r="F17" s="51">
        <v>7300</v>
      </c>
      <c r="G17" s="51" t="s">
        <v>157</v>
      </c>
      <c r="H17" s="58" t="s">
        <v>213</v>
      </c>
      <c r="I17" s="62" t="s">
        <v>30</v>
      </c>
      <c r="J17" s="57" t="s">
        <v>30</v>
      </c>
      <c r="K17" s="164" t="s">
        <v>212</v>
      </c>
      <c r="L17" s="51">
        <v>7300</v>
      </c>
      <c r="M17" s="51" t="s">
        <v>157</v>
      </c>
      <c r="N17" s="179">
        <v>42118</v>
      </c>
      <c r="O17" s="208"/>
      <c r="P17" s="208"/>
      <c r="Q17" s="58" t="s">
        <v>214</v>
      </c>
      <c r="R17" s="178" t="s">
        <v>214</v>
      </c>
      <c r="S17" s="178" t="s">
        <v>215</v>
      </c>
      <c r="T17" s="58">
        <v>7370</v>
      </c>
      <c r="U17" s="58" t="s">
        <v>216</v>
      </c>
      <c r="V17" s="186" t="s">
        <v>6</v>
      </c>
      <c r="W17" s="1" t="s">
        <v>285</v>
      </c>
      <c r="X17" s="187"/>
      <c r="Y17" s="209" t="s">
        <v>5</v>
      </c>
      <c r="Z17" s="209" t="s">
        <v>29</v>
      </c>
      <c r="AA17" s="209" t="s">
        <v>27</v>
      </c>
      <c r="AB17" s="210">
        <v>1</v>
      </c>
      <c r="AC17" s="196">
        <v>190.08264462809919</v>
      </c>
      <c r="AD17" s="160">
        <v>0</v>
      </c>
      <c r="AE17" s="160">
        <v>21</v>
      </c>
      <c r="AF17" s="62" t="s">
        <v>5</v>
      </c>
      <c r="AG17" s="210">
        <v>1</v>
      </c>
      <c r="AH17" s="196">
        <v>107.43801652892563</v>
      </c>
      <c r="AI17" s="160">
        <v>0</v>
      </c>
      <c r="AJ17" s="160">
        <v>21</v>
      </c>
      <c r="AK17" s="57" t="s">
        <v>5</v>
      </c>
      <c r="AL17" s="195">
        <v>0</v>
      </c>
      <c r="AM17" s="196">
        <v>0</v>
      </c>
      <c r="AN17" s="196">
        <v>0</v>
      </c>
      <c r="AO17" s="160">
        <v>0</v>
      </c>
      <c r="AP17" s="62" t="s">
        <v>5</v>
      </c>
      <c r="AQ17" s="195">
        <v>0</v>
      </c>
      <c r="AR17" s="196">
        <v>0</v>
      </c>
      <c r="AS17" s="196">
        <v>0</v>
      </c>
      <c r="AT17" s="160">
        <v>0</v>
      </c>
      <c r="AU17" s="57" t="s">
        <v>5</v>
      </c>
      <c r="AV17" s="62" t="s">
        <v>5</v>
      </c>
      <c r="AW17" s="211" t="s">
        <v>5</v>
      </c>
      <c r="AX17" s="57"/>
      <c r="AY17" s="57"/>
      <c r="AZ17" s="57"/>
      <c r="BA17" s="57"/>
      <c r="BB17" s="50" t="s">
        <v>182</v>
      </c>
      <c r="BC17" s="175">
        <v>42142</v>
      </c>
      <c r="BD17" s="176">
        <v>42142</v>
      </c>
      <c r="BE17" s="149">
        <v>297.52</v>
      </c>
      <c r="BF17" s="150">
        <v>360</v>
      </c>
      <c r="BG17" s="151"/>
      <c r="BH17" s="51">
        <v>1</v>
      </c>
      <c r="BI17" s="52">
        <v>1</v>
      </c>
      <c r="BJ17" s="51" t="s">
        <v>159</v>
      </c>
      <c r="BK17" s="212"/>
      <c r="BL17" s="57"/>
      <c r="BM17" s="57"/>
      <c r="BN17" s="57"/>
      <c r="BO17" s="57"/>
      <c r="BP17" s="57"/>
      <c r="BQ17" s="57"/>
      <c r="BR17" s="57"/>
      <c r="BS17" s="191">
        <f t="shared" si="0"/>
        <v>190.08264462809919</v>
      </c>
      <c r="BT17" s="192">
        <f t="shared" si="1"/>
        <v>107.43801652892563</v>
      </c>
      <c r="BU17" s="192">
        <f t="shared" si="2"/>
        <v>0</v>
      </c>
      <c r="BV17" s="192">
        <f t="shared" si="3"/>
        <v>0</v>
      </c>
      <c r="BW17" s="147">
        <v>42118</v>
      </c>
      <c r="BX17" s="80"/>
      <c r="BY17" s="80"/>
      <c r="BZ17" s="80"/>
      <c r="CA17" s="80"/>
      <c r="CB17" s="80"/>
      <c r="CC17" s="80"/>
      <c r="CD17" s="80"/>
      <c r="CE17" s="80"/>
      <c r="CF17" s="80"/>
      <c r="CG17" s="80"/>
      <c r="CH17" s="80"/>
      <c r="CI17" s="80"/>
      <c r="CJ17" s="80"/>
      <c r="CK17" s="80"/>
      <c r="CL17" s="80"/>
      <c r="CM17" s="80"/>
      <c r="CN17" s="80"/>
      <c r="CO17" s="80"/>
      <c r="CP17" s="80"/>
      <c r="CQ17" s="80"/>
      <c r="CR17" s="80"/>
      <c r="CS17" s="80"/>
      <c r="CT17" s="154"/>
      <c r="CU17" s="80"/>
      <c r="CV17" s="80"/>
      <c r="CW17" s="80"/>
      <c r="CX17" s="80"/>
      <c r="CY17" s="80"/>
      <c r="CZ17" s="80"/>
      <c r="DA17" s="80"/>
      <c r="DB17" s="80"/>
      <c r="DC17" s="80"/>
      <c r="DD17" s="80"/>
      <c r="DE17" s="80"/>
      <c r="DF17" s="80"/>
      <c r="DG17" s="80"/>
      <c r="DH17" s="80"/>
      <c r="DI17" s="155"/>
      <c r="DJ17" s="80"/>
      <c r="DK17" s="80"/>
      <c r="DL17" s="80"/>
      <c r="DM17" s="155"/>
      <c r="DN17" s="80"/>
      <c r="DO17" s="80"/>
      <c r="DP17" s="80"/>
      <c r="DQ17" s="80"/>
      <c r="DR17" s="80"/>
      <c r="DS17" s="80"/>
      <c r="DT17" s="155"/>
      <c r="DU17" s="156"/>
      <c r="DV17" s="80"/>
      <c r="DW17" s="80"/>
      <c r="DX17" s="80"/>
      <c r="DY17" s="156"/>
      <c r="DZ17" s="156"/>
      <c r="EA17" s="53">
        <f t="shared" si="4"/>
        <v>190.08264462809919</v>
      </c>
      <c r="EB17" s="53">
        <f t="shared" si="5"/>
        <v>107.43801652892563</v>
      </c>
      <c r="EC17" s="53">
        <f t="shared" si="6"/>
        <v>0</v>
      </c>
      <c r="ED17" s="53">
        <f t="shared" si="7"/>
        <v>0</v>
      </c>
      <c r="EE17" s="53">
        <f t="shared" si="8"/>
        <v>297.52066115702485</v>
      </c>
      <c r="EF17" s="53">
        <f t="shared" si="9"/>
        <v>62.479338842975217</v>
      </c>
      <c r="EG17" s="53">
        <f t="shared" si="10"/>
        <v>360.00000000000006</v>
      </c>
    </row>
    <row r="18" spans="1:137" s="66" customFormat="1">
      <c r="A18" s="183">
        <v>150739</v>
      </c>
      <c r="B18" s="51" t="s">
        <v>2</v>
      </c>
      <c r="C18" s="184">
        <v>42174</v>
      </c>
      <c r="D18" s="51" t="s">
        <v>231</v>
      </c>
      <c r="E18" s="164" t="s">
        <v>232</v>
      </c>
      <c r="F18" s="51">
        <v>6140</v>
      </c>
      <c r="G18" s="51" t="s">
        <v>233</v>
      </c>
      <c r="H18" s="57" t="s">
        <v>30</v>
      </c>
      <c r="I18" s="57" t="s">
        <v>30</v>
      </c>
      <c r="J18" s="51" t="s">
        <v>234</v>
      </c>
      <c r="K18" s="164" t="s">
        <v>232</v>
      </c>
      <c r="L18" s="51">
        <v>6140</v>
      </c>
      <c r="M18" s="51" t="s">
        <v>233</v>
      </c>
      <c r="N18" s="184">
        <v>42178</v>
      </c>
      <c r="O18" s="185"/>
      <c r="P18" s="185"/>
      <c r="Q18" s="51" t="s">
        <v>163</v>
      </c>
      <c r="R18" s="164" t="s">
        <v>163</v>
      </c>
      <c r="S18" s="164" t="s">
        <v>164</v>
      </c>
      <c r="T18" s="51">
        <v>7190</v>
      </c>
      <c r="U18" s="51" t="s">
        <v>165</v>
      </c>
      <c r="V18" s="214" t="s">
        <v>7</v>
      </c>
      <c r="W18" s="1" t="s">
        <v>285</v>
      </c>
      <c r="X18" s="215"/>
      <c r="Y18" s="57"/>
      <c r="Z18" s="216"/>
      <c r="AA18" s="217" t="s">
        <v>27</v>
      </c>
      <c r="AB18" s="51">
        <v>1</v>
      </c>
      <c r="AC18" s="218">
        <v>190.08</v>
      </c>
      <c r="AD18" s="160">
        <v>0</v>
      </c>
      <c r="AE18" s="160">
        <v>21</v>
      </c>
      <c r="AF18" s="190"/>
      <c r="AG18" s="52">
        <v>1</v>
      </c>
      <c r="AH18" s="208">
        <v>107.44</v>
      </c>
      <c r="AI18" s="160">
        <v>0</v>
      </c>
      <c r="AJ18" s="160">
        <v>21</v>
      </c>
      <c r="AK18" s="57"/>
      <c r="AL18" s="188">
        <v>1</v>
      </c>
      <c r="AM18" s="196">
        <v>0</v>
      </c>
      <c r="AN18" s="196">
        <v>0</v>
      </c>
      <c r="AO18" s="160">
        <v>0</v>
      </c>
      <c r="AP18" s="57"/>
      <c r="AQ18" s="209">
        <v>0</v>
      </c>
      <c r="AR18" s="196">
        <v>0</v>
      </c>
      <c r="AS18" s="196">
        <v>0</v>
      </c>
      <c r="AT18" s="160">
        <v>0</v>
      </c>
      <c r="AU18" s="57"/>
      <c r="AV18" s="57"/>
      <c r="AW18" s="190"/>
      <c r="AX18" s="57"/>
      <c r="AY18" s="57"/>
      <c r="AZ18" s="57"/>
      <c r="BA18" s="57"/>
      <c r="BB18" s="56" t="s">
        <v>197</v>
      </c>
      <c r="BC18" s="219">
        <v>42180</v>
      </c>
      <c r="BD18" s="162">
        <v>42180</v>
      </c>
      <c r="BE18" s="149">
        <v>297.52</v>
      </c>
      <c r="BF18" s="150">
        <v>360</v>
      </c>
      <c r="BG18" s="57"/>
      <c r="BH18" s="51">
        <v>1</v>
      </c>
      <c r="BI18" s="52">
        <v>1</v>
      </c>
      <c r="BJ18" s="54" t="s">
        <v>159</v>
      </c>
      <c r="BK18" s="190"/>
      <c r="BL18" s="57"/>
      <c r="BM18" s="57"/>
      <c r="BN18" s="57"/>
      <c r="BO18" s="57"/>
      <c r="BP18" s="57"/>
      <c r="BQ18" s="57"/>
      <c r="BR18" s="57"/>
      <c r="BS18" s="191">
        <f t="shared" si="0"/>
        <v>190.08</v>
      </c>
      <c r="BT18" s="192">
        <f t="shared" si="1"/>
        <v>107.44</v>
      </c>
      <c r="BU18" s="192">
        <f t="shared" si="2"/>
        <v>0</v>
      </c>
      <c r="BV18" s="192">
        <f t="shared" si="3"/>
        <v>0</v>
      </c>
      <c r="BW18" s="147">
        <v>42174</v>
      </c>
      <c r="BX18" s="80"/>
      <c r="BY18" s="80"/>
      <c r="BZ18" s="80"/>
      <c r="CA18" s="80"/>
      <c r="CB18" s="80"/>
      <c r="CC18" s="80"/>
      <c r="CD18" s="80"/>
      <c r="CE18" s="80"/>
      <c r="CF18" s="80"/>
      <c r="CG18" s="80"/>
      <c r="CH18" s="80"/>
      <c r="CI18" s="80"/>
      <c r="CJ18" s="80"/>
      <c r="CK18" s="80"/>
      <c r="CL18" s="80"/>
      <c r="CM18" s="80"/>
      <c r="CN18" s="80"/>
      <c r="CO18" s="80"/>
      <c r="CP18" s="80"/>
      <c r="CQ18" s="80"/>
      <c r="CR18" s="80"/>
      <c r="CS18" s="80"/>
      <c r="CT18" s="154"/>
      <c r="CU18" s="80"/>
      <c r="CV18" s="80"/>
      <c r="CW18" s="80"/>
      <c r="CX18" s="80"/>
      <c r="CY18" s="80"/>
      <c r="CZ18" s="80"/>
      <c r="DA18" s="80"/>
      <c r="DB18" s="80"/>
      <c r="DC18" s="80"/>
      <c r="DD18" s="80"/>
      <c r="DE18" s="80"/>
      <c r="DF18" s="80"/>
      <c r="DG18" s="80"/>
      <c r="DH18" s="80"/>
      <c r="DI18" s="155"/>
      <c r="DJ18" s="80"/>
      <c r="DK18" s="80"/>
      <c r="DL18" s="80"/>
      <c r="DM18" s="155"/>
      <c r="DN18" s="80"/>
      <c r="DO18" s="80"/>
      <c r="DP18" s="80"/>
      <c r="DQ18" s="80"/>
      <c r="DR18" s="80"/>
      <c r="DS18" s="80"/>
      <c r="DT18" s="155"/>
      <c r="DU18" s="156"/>
      <c r="DV18" s="80" t="s">
        <v>305</v>
      </c>
      <c r="DW18" s="80"/>
      <c r="DX18" s="80"/>
      <c r="DY18" s="156"/>
      <c r="DZ18" s="156"/>
      <c r="EA18" s="53">
        <f t="shared" si="4"/>
        <v>190.08</v>
      </c>
      <c r="EB18" s="53">
        <f t="shared" si="5"/>
        <v>107.44</v>
      </c>
      <c r="EC18" s="53">
        <f t="shared" si="6"/>
        <v>0</v>
      </c>
      <c r="ED18" s="53">
        <f t="shared" si="7"/>
        <v>0</v>
      </c>
      <c r="EE18" s="53">
        <f t="shared" si="8"/>
        <v>297.52</v>
      </c>
      <c r="EF18" s="53">
        <f t="shared" si="9"/>
        <v>62.479199999999992</v>
      </c>
      <c r="EG18" s="53">
        <f t="shared" si="10"/>
        <v>359.99919999999997</v>
      </c>
    </row>
    <row r="19" spans="1:137" s="66" customFormat="1">
      <c r="A19" s="183">
        <v>150755</v>
      </c>
      <c r="B19" s="51" t="s">
        <v>2</v>
      </c>
      <c r="C19" s="179">
        <v>42177</v>
      </c>
      <c r="D19" s="51" t="s">
        <v>235</v>
      </c>
      <c r="E19" s="164" t="s">
        <v>236</v>
      </c>
      <c r="F19" s="51">
        <v>7812</v>
      </c>
      <c r="G19" s="51" t="s">
        <v>237</v>
      </c>
      <c r="H19" s="183" t="s">
        <v>238</v>
      </c>
      <c r="I19" s="57" t="s">
        <v>30</v>
      </c>
      <c r="J19" s="51" t="s">
        <v>239</v>
      </c>
      <c r="K19" s="164" t="s">
        <v>236</v>
      </c>
      <c r="L19" s="51">
        <v>7812</v>
      </c>
      <c r="M19" s="51" t="s">
        <v>237</v>
      </c>
      <c r="N19" s="179">
        <v>42179</v>
      </c>
      <c r="O19" s="185"/>
      <c r="P19" s="185"/>
      <c r="Q19" s="51" t="s">
        <v>169</v>
      </c>
      <c r="R19" s="164" t="s">
        <v>169</v>
      </c>
      <c r="S19" s="164" t="s">
        <v>170</v>
      </c>
      <c r="T19" s="51">
        <v>7322</v>
      </c>
      <c r="U19" s="51" t="s">
        <v>171</v>
      </c>
      <c r="V19" s="214" t="s">
        <v>6</v>
      </c>
      <c r="W19" s="1"/>
      <c r="X19" s="215"/>
      <c r="Y19" s="57"/>
      <c r="Z19" s="220"/>
      <c r="AA19" s="217" t="s">
        <v>27</v>
      </c>
      <c r="AB19" s="51">
        <v>1</v>
      </c>
      <c r="AC19" s="218">
        <v>190.08</v>
      </c>
      <c r="AD19" s="160">
        <v>0</v>
      </c>
      <c r="AE19" s="160">
        <v>21</v>
      </c>
      <c r="AF19" s="190"/>
      <c r="AG19" s="54">
        <v>0</v>
      </c>
      <c r="AH19" s="189">
        <v>0</v>
      </c>
      <c r="AI19" s="189">
        <v>0</v>
      </c>
      <c r="AJ19" s="145">
        <v>0</v>
      </c>
      <c r="AK19" s="57"/>
      <c r="AL19" s="188">
        <v>1</v>
      </c>
      <c r="AM19" s="196">
        <v>0</v>
      </c>
      <c r="AN19" s="196">
        <v>0</v>
      </c>
      <c r="AO19" s="160">
        <v>0</v>
      </c>
      <c r="AP19" s="57"/>
      <c r="AQ19" s="209">
        <v>0</v>
      </c>
      <c r="AR19" s="196">
        <v>0</v>
      </c>
      <c r="AS19" s="196">
        <v>0</v>
      </c>
      <c r="AT19" s="160">
        <v>0</v>
      </c>
      <c r="AU19" s="57"/>
      <c r="AV19" s="57"/>
      <c r="AW19" s="190"/>
      <c r="AX19" s="57"/>
      <c r="AY19" s="57"/>
      <c r="AZ19" s="57"/>
      <c r="BA19" s="57"/>
      <c r="BB19" s="56" t="s">
        <v>32</v>
      </c>
      <c r="BC19" s="175">
        <v>42181</v>
      </c>
      <c r="BD19" s="176">
        <v>42181</v>
      </c>
      <c r="BE19" s="149">
        <v>190.08</v>
      </c>
      <c r="BF19" s="150">
        <v>230</v>
      </c>
      <c r="BG19" s="57"/>
      <c r="BH19" s="51">
        <v>1</v>
      </c>
      <c r="BI19" s="57"/>
      <c r="BJ19" s="57"/>
      <c r="BK19" s="190"/>
      <c r="BL19" s="57"/>
      <c r="BM19" s="57"/>
      <c r="BN19" s="57"/>
      <c r="BO19" s="57"/>
      <c r="BP19" s="57"/>
      <c r="BQ19" s="57"/>
      <c r="BR19" s="57"/>
      <c r="BS19" s="191">
        <f t="shared" si="0"/>
        <v>190.08</v>
      </c>
      <c r="BT19" s="192">
        <f t="shared" si="1"/>
        <v>0</v>
      </c>
      <c r="BU19" s="192">
        <f t="shared" si="2"/>
        <v>0</v>
      </c>
      <c r="BV19" s="192">
        <f t="shared" si="3"/>
        <v>0</v>
      </c>
      <c r="BW19" s="147">
        <v>42177</v>
      </c>
      <c r="BX19" s="80"/>
      <c r="BY19" s="80"/>
      <c r="BZ19" s="80"/>
      <c r="CA19" s="80"/>
      <c r="CB19" s="80"/>
      <c r="CC19" s="80"/>
      <c r="CD19" s="80"/>
      <c r="CE19" s="80"/>
      <c r="CF19" s="80"/>
      <c r="CG19" s="80"/>
      <c r="CH19" s="80"/>
      <c r="CI19" s="80"/>
      <c r="CJ19" s="80"/>
      <c r="CK19" s="80"/>
      <c r="CL19" s="80"/>
      <c r="CM19" s="80"/>
      <c r="CN19" s="80"/>
      <c r="CO19" s="80"/>
      <c r="CP19" s="80"/>
      <c r="CQ19" s="80"/>
      <c r="CR19" s="80"/>
      <c r="CS19" s="80"/>
      <c r="CT19" s="221"/>
      <c r="CU19" s="80"/>
      <c r="CV19" s="80"/>
      <c r="CW19" s="80"/>
      <c r="CX19" s="80"/>
      <c r="CY19" s="80"/>
      <c r="CZ19" s="80"/>
      <c r="DA19" s="80"/>
      <c r="DB19" s="80"/>
      <c r="DC19" s="80"/>
      <c r="DD19" s="80"/>
      <c r="DE19" s="80"/>
      <c r="DF19" s="80"/>
      <c r="DG19" s="80"/>
      <c r="DH19" s="80"/>
      <c r="DI19" s="155"/>
      <c r="DJ19" s="80"/>
      <c r="DK19" s="80"/>
      <c r="DL19" s="80"/>
      <c r="DM19" s="155"/>
      <c r="DN19" s="80"/>
      <c r="DO19" s="80"/>
      <c r="DP19" s="80"/>
      <c r="DQ19" s="80"/>
      <c r="DR19" s="80"/>
      <c r="DS19" s="80"/>
      <c r="DT19" s="155"/>
      <c r="DU19" s="156"/>
      <c r="DV19" s="80"/>
      <c r="DW19" s="80"/>
      <c r="DX19" s="80"/>
      <c r="DY19" s="156"/>
      <c r="DZ19" s="156"/>
      <c r="EA19" s="53">
        <f t="shared" si="4"/>
        <v>190.08</v>
      </c>
      <c r="EB19" s="53">
        <f t="shared" si="5"/>
        <v>0</v>
      </c>
      <c r="EC19" s="53">
        <f t="shared" si="6"/>
        <v>0</v>
      </c>
      <c r="ED19" s="53">
        <f t="shared" si="7"/>
        <v>0</v>
      </c>
      <c r="EE19" s="53">
        <f t="shared" si="8"/>
        <v>190.08</v>
      </c>
      <c r="EF19" s="53">
        <f t="shared" si="9"/>
        <v>39.916800000000002</v>
      </c>
      <c r="EG19" s="53">
        <f t="shared" si="10"/>
        <v>229.99680000000001</v>
      </c>
    </row>
    <row r="20" spans="1:137" s="66" customFormat="1">
      <c r="A20" s="183">
        <v>150759</v>
      </c>
      <c r="B20" s="51" t="s">
        <v>3</v>
      </c>
      <c r="C20" s="179">
        <v>42178</v>
      </c>
      <c r="D20" s="51" t="s">
        <v>240</v>
      </c>
      <c r="E20" s="164" t="s">
        <v>241</v>
      </c>
      <c r="F20" s="51">
        <v>7300</v>
      </c>
      <c r="G20" s="51" t="s">
        <v>157</v>
      </c>
      <c r="H20" s="57" t="s">
        <v>30</v>
      </c>
      <c r="I20" s="57" t="s">
        <v>30</v>
      </c>
      <c r="J20" s="57" t="s">
        <v>30</v>
      </c>
      <c r="K20" s="164" t="s">
        <v>241</v>
      </c>
      <c r="L20" s="51">
        <v>7300</v>
      </c>
      <c r="M20" s="51" t="s">
        <v>157</v>
      </c>
      <c r="N20" s="179">
        <v>42180</v>
      </c>
      <c r="O20" s="185"/>
      <c r="P20" s="185"/>
      <c r="Q20" s="51" t="s">
        <v>214</v>
      </c>
      <c r="R20" s="164" t="s">
        <v>214</v>
      </c>
      <c r="S20" s="164" t="s">
        <v>215</v>
      </c>
      <c r="T20" s="51">
        <v>7370</v>
      </c>
      <c r="U20" s="51" t="s">
        <v>216</v>
      </c>
      <c r="V20" s="214" t="s">
        <v>7</v>
      </c>
      <c r="W20" s="1" t="s">
        <v>32</v>
      </c>
      <c r="X20" s="215"/>
      <c r="Y20" s="57" t="s">
        <v>5</v>
      </c>
      <c r="Z20" s="220" t="s">
        <v>29</v>
      </c>
      <c r="AA20" s="217" t="s">
        <v>27</v>
      </c>
      <c r="AB20" s="194">
        <v>1</v>
      </c>
      <c r="AC20" s="222">
        <v>190.08264462809919</v>
      </c>
      <c r="AD20" s="160">
        <v>0</v>
      </c>
      <c r="AE20" s="160">
        <v>21</v>
      </c>
      <c r="AF20" s="190" t="s">
        <v>5</v>
      </c>
      <c r="AG20" s="194">
        <v>1</v>
      </c>
      <c r="AH20" s="196">
        <v>107.43801652892563</v>
      </c>
      <c r="AI20" s="160">
        <v>0</v>
      </c>
      <c r="AJ20" s="160">
        <v>21</v>
      </c>
      <c r="AK20" s="57" t="s">
        <v>5</v>
      </c>
      <c r="AL20" s="188">
        <v>1</v>
      </c>
      <c r="AM20" s="196">
        <v>0</v>
      </c>
      <c r="AN20" s="196">
        <v>0</v>
      </c>
      <c r="AO20" s="160">
        <v>0</v>
      </c>
      <c r="AP20" s="57" t="s">
        <v>5</v>
      </c>
      <c r="AQ20" s="195">
        <v>0</v>
      </c>
      <c r="AR20" s="196">
        <v>0</v>
      </c>
      <c r="AS20" s="196">
        <v>0</v>
      </c>
      <c r="AT20" s="160">
        <v>0</v>
      </c>
      <c r="AU20" s="57" t="s">
        <v>5</v>
      </c>
      <c r="AV20" s="57" t="s">
        <v>5</v>
      </c>
      <c r="AW20" s="190" t="s">
        <v>5</v>
      </c>
      <c r="AX20" s="57"/>
      <c r="AY20" s="57"/>
      <c r="AZ20" s="57"/>
      <c r="BA20" s="57"/>
      <c r="BB20" s="50" t="s">
        <v>197</v>
      </c>
      <c r="BC20" s="223">
        <v>42185</v>
      </c>
      <c r="BD20" s="155">
        <v>42185</v>
      </c>
      <c r="BE20" s="149">
        <v>297.52</v>
      </c>
      <c r="BF20" s="150">
        <v>360</v>
      </c>
      <c r="BG20" s="224"/>
      <c r="BH20" s="51">
        <v>1</v>
      </c>
      <c r="BI20" s="52">
        <v>1</v>
      </c>
      <c r="BJ20" s="51" t="s">
        <v>159</v>
      </c>
      <c r="BK20" s="213"/>
      <c r="BL20" s="51" t="s">
        <v>159</v>
      </c>
      <c r="BM20" s="57"/>
      <c r="BN20" s="51" t="s">
        <v>242</v>
      </c>
      <c r="BO20" s="51" t="s">
        <v>242</v>
      </c>
      <c r="BP20" s="51" t="s">
        <v>242</v>
      </c>
      <c r="BQ20" s="57"/>
      <c r="BR20" s="57"/>
      <c r="BS20" s="191">
        <f t="shared" si="0"/>
        <v>190.08264462809919</v>
      </c>
      <c r="BT20" s="192">
        <f t="shared" si="1"/>
        <v>107.43801652892563</v>
      </c>
      <c r="BU20" s="192">
        <f t="shared" si="2"/>
        <v>0</v>
      </c>
      <c r="BV20" s="192">
        <f t="shared" si="3"/>
        <v>0</v>
      </c>
      <c r="BW20" s="147">
        <v>42178</v>
      </c>
      <c r="BX20" s="80"/>
      <c r="BY20" s="80"/>
      <c r="BZ20" s="80"/>
      <c r="CA20" s="80"/>
      <c r="CB20" s="80"/>
      <c r="CC20" s="80"/>
      <c r="CD20" s="80"/>
      <c r="CE20" s="80"/>
      <c r="CF20" s="80"/>
      <c r="CG20" s="80"/>
      <c r="CH20" s="80"/>
      <c r="CI20" s="80"/>
      <c r="CJ20" s="80"/>
      <c r="CK20" s="80"/>
      <c r="CL20" s="80" t="s">
        <v>5</v>
      </c>
      <c r="CM20" s="80"/>
      <c r="CN20" s="80"/>
      <c r="CO20" s="80"/>
      <c r="CP20" s="80"/>
      <c r="CQ20" s="80"/>
      <c r="CR20" s="80"/>
      <c r="CS20" s="80"/>
      <c r="CT20" s="154" t="s">
        <v>5</v>
      </c>
      <c r="CU20" s="80"/>
      <c r="CV20" s="80"/>
      <c r="CW20" s="80"/>
      <c r="CX20" s="80"/>
      <c r="CY20" s="80"/>
      <c r="CZ20" s="80"/>
      <c r="DA20" s="80"/>
      <c r="DB20" s="80"/>
      <c r="DC20" s="80"/>
      <c r="DD20" s="80"/>
      <c r="DE20" s="80"/>
      <c r="DF20" s="80"/>
      <c r="DG20" s="80"/>
      <c r="DH20" s="80"/>
      <c r="DI20" s="155"/>
      <c r="DJ20" s="80"/>
      <c r="DK20" s="80"/>
      <c r="DL20" s="80"/>
      <c r="DM20" s="155"/>
      <c r="DN20" s="80"/>
      <c r="DO20" s="80"/>
      <c r="DP20" s="80"/>
      <c r="DQ20" s="80"/>
      <c r="DR20" s="80"/>
      <c r="DS20" s="80"/>
      <c r="DT20" s="155"/>
      <c r="DU20" s="156"/>
      <c r="DV20" s="80"/>
      <c r="DW20" s="80"/>
      <c r="DX20" s="80"/>
      <c r="DY20" s="156"/>
      <c r="DZ20" s="156"/>
      <c r="EA20" s="53">
        <f t="shared" si="4"/>
        <v>190.08264462809919</v>
      </c>
      <c r="EB20" s="53">
        <f t="shared" si="5"/>
        <v>107.43801652892563</v>
      </c>
      <c r="EC20" s="53">
        <f t="shared" si="6"/>
        <v>0</v>
      </c>
      <c r="ED20" s="53">
        <f t="shared" si="7"/>
        <v>0</v>
      </c>
      <c r="EE20" s="53">
        <f t="shared" si="8"/>
        <v>297.52066115702485</v>
      </c>
      <c r="EF20" s="53">
        <f t="shared" si="9"/>
        <v>62.479338842975217</v>
      </c>
      <c r="EG20" s="53">
        <f t="shared" si="10"/>
        <v>360.00000000000006</v>
      </c>
    </row>
    <row r="21" spans="1:137" s="66" customFormat="1">
      <c r="A21" s="1">
        <v>150929</v>
      </c>
      <c r="B21" s="225" t="s">
        <v>3</v>
      </c>
      <c r="C21" s="226">
        <v>42228</v>
      </c>
      <c r="D21" s="225" t="s">
        <v>249</v>
      </c>
      <c r="E21" s="227" t="s">
        <v>250</v>
      </c>
      <c r="F21" s="71">
        <v>7370</v>
      </c>
      <c r="G21" s="225" t="s">
        <v>216</v>
      </c>
      <c r="H21" s="5" t="s">
        <v>251</v>
      </c>
      <c r="I21" s="139" t="s">
        <v>30</v>
      </c>
      <c r="J21" s="1" t="s">
        <v>30</v>
      </c>
      <c r="K21" s="227" t="s">
        <v>250</v>
      </c>
      <c r="L21" s="1">
        <v>7370</v>
      </c>
      <c r="M21" s="225" t="s">
        <v>216</v>
      </c>
      <c r="N21" s="226">
        <v>42230</v>
      </c>
      <c r="O21" s="141"/>
      <c r="P21" s="141"/>
      <c r="Q21" s="225" t="s">
        <v>214</v>
      </c>
      <c r="R21" s="227" t="s">
        <v>214</v>
      </c>
      <c r="S21" s="227" t="s">
        <v>215</v>
      </c>
      <c r="T21" s="71">
        <v>7370</v>
      </c>
      <c r="U21" s="225" t="s">
        <v>216</v>
      </c>
      <c r="V21" s="225" t="s">
        <v>7</v>
      </c>
      <c r="W21" s="1" t="s">
        <v>32</v>
      </c>
      <c r="X21" s="228"/>
      <c r="Y21" s="1" t="s">
        <v>5</v>
      </c>
      <c r="Z21" s="73" t="s">
        <v>29</v>
      </c>
      <c r="AA21" s="225" t="s">
        <v>28</v>
      </c>
      <c r="AB21" s="229">
        <v>1</v>
      </c>
      <c r="AC21" s="145">
        <v>190.08264462809919</v>
      </c>
      <c r="AD21" s="145">
        <v>0</v>
      </c>
      <c r="AE21" s="145">
        <v>21</v>
      </c>
      <c r="AF21" s="142" t="s">
        <v>5</v>
      </c>
      <c r="AG21" s="229">
        <v>0</v>
      </c>
      <c r="AH21" s="76">
        <v>0</v>
      </c>
      <c r="AI21" s="145">
        <v>0</v>
      </c>
      <c r="AJ21" s="145">
        <v>0</v>
      </c>
      <c r="AK21" s="1" t="s">
        <v>5</v>
      </c>
      <c r="AL21" s="229">
        <v>1</v>
      </c>
      <c r="AM21" s="196">
        <v>0</v>
      </c>
      <c r="AN21" s="145">
        <v>0</v>
      </c>
      <c r="AO21" s="145">
        <v>0</v>
      </c>
      <c r="AP21" s="1" t="s">
        <v>5</v>
      </c>
      <c r="AQ21" s="74">
        <v>0</v>
      </c>
      <c r="AR21" s="76">
        <v>0</v>
      </c>
      <c r="AS21" s="145">
        <v>0</v>
      </c>
      <c r="AT21" s="145">
        <v>0</v>
      </c>
      <c r="AU21" s="1" t="s">
        <v>5</v>
      </c>
      <c r="AV21" s="1" t="s">
        <v>5</v>
      </c>
      <c r="AW21" s="1" t="s">
        <v>5</v>
      </c>
      <c r="AX21" s="1"/>
      <c r="AY21" s="1"/>
      <c r="AZ21" s="1"/>
      <c r="BA21" s="5"/>
      <c r="BB21" s="5"/>
      <c r="BC21" s="68"/>
      <c r="BD21" s="230"/>
      <c r="BE21" s="202">
        <v>190.08</v>
      </c>
      <c r="BF21" s="202">
        <v>230</v>
      </c>
      <c r="BG21" s="1"/>
      <c r="BH21" s="1">
        <v>1</v>
      </c>
      <c r="BI21" s="1"/>
      <c r="BJ21" s="1"/>
      <c r="BK21" s="1"/>
      <c r="BL21" s="1"/>
      <c r="BM21" s="1"/>
      <c r="BN21" s="1"/>
      <c r="BO21" s="1"/>
      <c r="BP21" s="1"/>
      <c r="BQ21" s="1"/>
      <c r="BR21" s="1"/>
      <c r="BS21" s="231"/>
      <c r="BT21" s="231"/>
      <c r="BU21" s="231"/>
      <c r="BV21" s="231"/>
      <c r="BW21" s="68">
        <v>42228</v>
      </c>
      <c r="BX21" s="1"/>
      <c r="BY21" s="1"/>
      <c r="BZ21" s="1"/>
      <c r="CA21" s="1"/>
      <c r="CB21" s="1"/>
      <c r="CC21" s="1"/>
      <c r="CD21" s="1"/>
      <c r="CE21" s="1"/>
      <c r="CF21" s="1"/>
      <c r="CG21" s="1"/>
      <c r="CH21" s="1"/>
      <c r="CI21" s="1"/>
      <c r="CJ21" s="1"/>
      <c r="CK21" s="1"/>
      <c r="CL21" s="1" t="s">
        <v>252</v>
      </c>
      <c r="CM21" s="1"/>
      <c r="CN21" s="1"/>
      <c r="CO21" s="1"/>
      <c r="CP21" s="1"/>
      <c r="CQ21" s="1"/>
      <c r="CR21" s="1"/>
      <c r="CS21" s="1"/>
      <c r="CT21" s="1" t="s">
        <v>5</v>
      </c>
      <c r="CU21" s="1"/>
      <c r="CV21" s="1"/>
      <c r="CW21" s="1"/>
      <c r="CX21" s="1"/>
      <c r="CY21" s="1"/>
      <c r="CZ21" s="1"/>
      <c r="DA21" s="1"/>
      <c r="DB21" s="1"/>
      <c r="DC21" s="1"/>
      <c r="DD21" s="1"/>
      <c r="DE21" s="1"/>
      <c r="DF21" s="1"/>
      <c r="DG21" s="1"/>
      <c r="DH21" s="1"/>
      <c r="DI21" s="68"/>
      <c r="DJ21" s="1"/>
      <c r="DK21" s="1"/>
      <c r="DL21" s="1"/>
      <c r="DM21" s="68"/>
      <c r="DN21" s="1"/>
      <c r="DO21" s="1"/>
      <c r="DP21" s="1"/>
      <c r="DQ21" s="1"/>
      <c r="DR21" s="1"/>
      <c r="DS21" s="1"/>
      <c r="DT21" s="68"/>
      <c r="DU21" s="157"/>
      <c r="DV21" s="80"/>
      <c r="DW21" s="1"/>
      <c r="DX21" s="1"/>
      <c r="DY21" s="157"/>
      <c r="DZ21" s="157"/>
      <c r="EA21" s="53">
        <f t="shared" si="4"/>
        <v>190.08264462809919</v>
      </c>
      <c r="EB21" s="53">
        <f t="shared" si="5"/>
        <v>0</v>
      </c>
      <c r="EC21" s="53">
        <f t="shared" si="6"/>
        <v>0</v>
      </c>
      <c r="ED21" s="53">
        <f t="shared" si="7"/>
        <v>0</v>
      </c>
      <c r="EE21" s="53">
        <f t="shared" si="8"/>
        <v>190.08264462809919</v>
      </c>
      <c r="EF21" s="53">
        <f t="shared" si="9"/>
        <v>39.917355371900825</v>
      </c>
      <c r="EG21" s="53">
        <f t="shared" si="10"/>
        <v>230</v>
      </c>
    </row>
    <row r="22" spans="1:137" s="67" customFormat="1" ht="16.5" customHeight="1">
      <c r="A22" s="1">
        <v>150966</v>
      </c>
      <c r="B22" s="225" t="s">
        <v>3</v>
      </c>
      <c r="C22" s="232">
        <v>42241</v>
      </c>
      <c r="D22" s="225" t="s">
        <v>253</v>
      </c>
      <c r="E22" s="227" t="s">
        <v>254</v>
      </c>
      <c r="F22" s="71">
        <v>7390</v>
      </c>
      <c r="G22" s="225" t="s">
        <v>219</v>
      </c>
      <c r="H22" s="5" t="s">
        <v>255</v>
      </c>
      <c r="I22" s="139" t="s">
        <v>30</v>
      </c>
      <c r="J22" s="1" t="s">
        <v>30</v>
      </c>
      <c r="K22" s="227" t="s">
        <v>254</v>
      </c>
      <c r="L22" s="1">
        <v>7390</v>
      </c>
      <c r="M22" s="225" t="s">
        <v>219</v>
      </c>
      <c r="N22" s="226">
        <v>42242</v>
      </c>
      <c r="O22" s="233"/>
      <c r="P22" s="233"/>
      <c r="Q22" s="225" t="s">
        <v>155</v>
      </c>
      <c r="R22" s="227" t="s">
        <v>155</v>
      </c>
      <c r="S22" s="227" t="s">
        <v>156</v>
      </c>
      <c r="T22" s="71">
        <v>7300</v>
      </c>
      <c r="U22" s="225" t="s">
        <v>157</v>
      </c>
      <c r="V22" s="225" t="s">
        <v>6</v>
      </c>
      <c r="W22" s="1" t="s">
        <v>285</v>
      </c>
      <c r="X22" s="143"/>
      <c r="Y22" s="1" t="s">
        <v>5</v>
      </c>
      <c r="Z22" s="73" t="s">
        <v>29</v>
      </c>
      <c r="AA22" s="225" t="s">
        <v>28</v>
      </c>
      <c r="AB22" s="229">
        <v>1</v>
      </c>
      <c r="AC22" s="235">
        <v>190.08264462809919</v>
      </c>
      <c r="AD22" s="235">
        <v>0</v>
      </c>
      <c r="AE22" s="235">
        <v>21</v>
      </c>
      <c r="AF22" s="142" t="s">
        <v>5</v>
      </c>
      <c r="AG22" s="229">
        <v>0</v>
      </c>
      <c r="AH22" s="231">
        <v>0</v>
      </c>
      <c r="AI22" s="235">
        <v>0</v>
      </c>
      <c r="AJ22" s="235">
        <v>0</v>
      </c>
      <c r="AK22" s="1" t="s">
        <v>5</v>
      </c>
      <c r="AL22" s="229">
        <v>1</v>
      </c>
      <c r="AM22" s="196">
        <v>0</v>
      </c>
      <c r="AN22" s="235">
        <v>0</v>
      </c>
      <c r="AO22" s="235">
        <v>0</v>
      </c>
      <c r="AP22" s="1" t="s">
        <v>5</v>
      </c>
      <c r="AQ22" s="74">
        <v>0</v>
      </c>
      <c r="AR22" s="231">
        <v>0</v>
      </c>
      <c r="AS22" s="235">
        <v>0</v>
      </c>
      <c r="AT22" s="235">
        <v>0</v>
      </c>
      <c r="AU22" s="1" t="s">
        <v>5</v>
      </c>
      <c r="AV22" s="1" t="s">
        <v>5</v>
      </c>
      <c r="AW22" s="1" t="s">
        <v>5</v>
      </c>
      <c r="AX22" s="1"/>
      <c r="AY22" s="1"/>
      <c r="AZ22" s="1"/>
      <c r="BA22" s="5"/>
      <c r="BB22" s="52" t="s">
        <v>32</v>
      </c>
      <c r="BC22" s="68">
        <v>42244</v>
      </c>
      <c r="BD22" s="68">
        <v>42244</v>
      </c>
      <c r="BE22" s="150">
        <v>190.08</v>
      </c>
      <c r="BF22" s="150">
        <v>230</v>
      </c>
      <c r="BG22" s="1"/>
      <c r="BH22" s="1">
        <v>1</v>
      </c>
      <c r="BI22" s="1"/>
      <c r="BJ22" s="1"/>
      <c r="BK22" s="1"/>
      <c r="BL22" s="1" t="s">
        <v>159</v>
      </c>
      <c r="BM22" s="1"/>
      <c r="BN22" s="1" t="s">
        <v>242</v>
      </c>
      <c r="BO22" s="1" t="s">
        <v>242</v>
      </c>
      <c r="BP22" s="1" t="s">
        <v>242</v>
      </c>
      <c r="BQ22" s="1" t="s">
        <v>242</v>
      </c>
      <c r="BR22" s="1" t="s">
        <v>256</v>
      </c>
      <c r="BS22" s="231"/>
      <c r="BT22" s="231"/>
      <c r="BU22" s="231"/>
      <c r="BV22" s="231"/>
      <c r="BW22" s="68">
        <v>42242</v>
      </c>
      <c r="BX22" s="1"/>
      <c r="BY22" s="1"/>
      <c r="BZ22" s="1"/>
      <c r="CA22" s="1"/>
      <c r="CB22" s="1"/>
      <c r="CC22" s="1"/>
      <c r="CD22" s="1"/>
      <c r="CE22" s="1"/>
      <c r="CF22" s="1"/>
      <c r="CG22" s="1"/>
      <c r="CH22" s="1"/>
      <c r="CI22" s="1"/>
      <c r="CJ22" s="1"/>
      <c r="CK22" s="1"/>
      <c r="CL22" s="1" t="s">
        <v>257</v>
      </c>
      <c r="CM22" s="1"/>
      <c r="CN22" s="1"/>
      <c r="CO22" s="1"/>
      <c r="CP22" s="1"/>
      <c r="CQ22" s="1"/>
      <c r="CR22" s="1"/>
      <c r="CS22" s="1"/>
      <c r="CT22" s="1" t="s">
        <v>5</v>
      </c>
      <c r="CU22" s="1"/>
      <c r="CV22" s="1"/>
      <c r="CW22" s="1"/>
      <c r="CX22" s="1"/>
      <c r="CY22" s="1"/>
      <c r="CZ22" s="1"/>
      <c r="DA22" s="1"/>
      <c r="DB22" s="1"/>
      <c r="DC22" s="1"/>
      <c r="DD22" s="1"/>
      <c r="DE22" s="1"/>
      <c r="DF22" s="1"/>
      <c r="DG22" s="1"/>
      <c r="DH22" s="1"/>
      <c r="DI22" s="68"/>
      <c r="DJ22" s="1"/>
      <c r="DK22" s="1"/>
      <c r="DL22" s="1"/>
      <c r="DM22" s="68"/>
      <c r="DN22" s="1"/>
      <c r="DO22" s="1"/>
      <c r="DP22" s="1"/>
      <c r="DQ22" s="1"/>
      <c r="DR22" s="1"/>
      <c r="DS22" s="1"/>
      <c r="DT22" s="68"/>
      <c r="DU22" s="157"/>
      <c r="DV22" s="80"/>
      <c r="DW22" s="1"/>
      <c r="DX22" s="1"/>
      <c r="DY22" s="157"/>
      <c r="DZ22" s="157"/>
      <c r="EA22" s="53">
        <f t="shared" si="4"/>
        <v>190.08264462809919</v>
      </c>
      <c r="EB22" s="53">
        <f t="shared" si="5"/>
        <v>0</v>
      </c>
      <c r="EC22" s="53">
        <f t="shared" si="6"/>
        <v>0</v>
      </c>
      <c r="ED22" s="53">
        <f t="shared" si="7"/>
        <v>0</v>
      </c>
      <c r="EE22" s="53">
        <f t="shared" si="8"/>
        <v>190.08264462809919</v>
      </c>
      <c r="EF22" s="53">
        <f t="shared" si="9"/>
        <v>39.917355371900825</v>
      </c>
      <c r="EG22" s="53">
        <f t="shared" si="10"/>
        <v>230</v>
      </c>
    </row>
    <row r="23" spans="1:137" s="67" customFormat="1">
      <c r="A23" s="1">
        <v>150990</v>
      </c>
      <c r="B23" s="225" t="s">
        <v>3</v>
      </c>
      <c r="C23" s="232">
        <v>42248</v>
      </c>
      <c r="D23" s="225" t="s">
        <v>258</v>
      </c>
      <c r="E23" s="227" t="s">
        <v>259</v>
      </c>
      <c r="F23" s="71">
        <v>7370</v>
      </c>
      <c r="G23" s="225" t="s">
        <v>260</v>
      </c>
      <c r="H23" s="5" t="s">
        <v>261</v>
      </c>
      <c r="I23" s="139" t="s">
        <v>30</v>
      </c>
      <c r="J23" s="1" t="s">
        <v>262</v>
      </c>
      <c r="K23" s="227" t="s">
        <v>259</v>
      </c>
      <c r="L23" s="1">
        <v>7370</v>
      </c>
      <c r="M23" s="225" t="s">
        <v>260</v>
      </c>
      <c r="N23" s="226">
        <v>42249</v>
      </c>
      <c r="O23" s="233"/>
      <c r="P23" s="233"/>
      <c r="Q23" s="225" t="s">
        <v>214</v>
      </c>
      <c r="R23" s="227" t="s">
        <v>214</v>
      </c>
      <c r="S23" s="227" t="s">
        <v>215</v>
      </c>
      <c r="T23" s="71">
        <v>7370</v>
      </c>
      <c r="U23" s="225" t="s">
        <v>216</v>
      </c>
      <c r="V23" s="225" t="s">
        <v>7</v>
      </c>
      <c r="W23" s="234" t="s">
        <v>32</v>
      </c>
      <c r="X23" s="143"/>
      <c r="Y23" s="1" t="s">
        <v>5</v>
      </c>
      <c r="Z23" s="73" t="s">
        <v>29</v>
      </c>
      <c r="AA23" s="225" t="s">
        <v>27</v>
      </c>
      <c r="AB23" s="229">
        <v>1</v>
      </c>
      <c r="AC23" s="235">
        <v>190.08264462809919</v>
      </c>
      <c r="AD23" s="235">
        <v>0</v>
      </c>
      <c r="AE23" s="235">
        <v>21</v>
      </c>
      <c r="AF23" s="142" t="s">
        <v>5</v>
      </c>
      <c r="AG23" s="229">
        <v>0</v>
      </c>
      <c r="AH23" s="231">
        <v>0</v>
      </c>
      <c r="AI23" s="235">
        <v>0</v>
      </c>
      <c r="AJ23" s="235">
        <v>0</v>
      </c>
      <c r="AK23" s="1" t="s">
        <v>5</v>
      </c>
      <c r="AL23" s="229">
        <v>1</v>
      </c>
      <c r="AM23" s="196">
        <v>0</v>
      </c>
      <c r="AN23" s="235">
        <v>0</v>
      </c>
      <c r="AO23" s="235">
        <v>0</v>
      </c>
      <c r="AP23" s="1" t="s">
        <v>5</v>
      </c>
      <c r="AQ23" s="74">
        <v>0</v>
      </c>
      <c r="AR23" s="231">
        <v>0</v>
      </c>
      <c r="AS23" s="235">
        <v>0</v>
      </c>
      <c r="AT23" s="235">
        <v>0</v>
      </c>
      <c r="AU23" s="1" t="s">
        <v>5</v>
      </c>
      <c r="AV23" s="1" t="s">
        <v>5</v>
      </c>
      <c r="AW23" s="1" t="s">
        <v>5</v>
      </c>
      <c r="AX23" s="1"/>
      <c r="AY23" s="1"/>
      <c r="AZ23" s="1"/>
      <c r="BA23" s="5"/>
      <c r="BB23" s="5"/>
      <c r="BC23" s="68"/>
      <c r="BD23" s="68"/>
      <c r="BE23" s="54"/>
      <c r="BF23" s="54"/>
      <c r="BG23" s="1"/>
      <c r="BH23" s="1"/>
      <c r="BI23" s="1"/>
      <c r="BJ23" s="1"/>
      <c r="BK23" s="1"/>
      <c r="BL23" s="1" t="s">
        <v>5</v>
      </c>
      <c r="BM23" s="1"/>
      <c r="BN23" s="1" t="s">
        <v>5</v>
      </c>
      <c r="BO23" s="1" t="s">
        <v>5</v>
      </c>
      <c r="BP23" s="1" t="s">
        <v>5</v>
      </c>
      <c r="BQ23" s="1" t="s">
        <v>5</v>
      </c>
      <c r="BR23" s="1" t="s">
        <v>5</v>
      </c>
      <c r="BS23" s="231"/>
      <c r="BT23" s="231"/>
      <c r="BU23" s="231"/>
      <c r="BV23" s="231"/>
      <c r="BW23" s="68">
        <v>42248</v>
      </c>
      <c r="BX23" s="1" t="s">
        <v>27</v>
      </c>
      <c r="BY23" s="1" t="s">
        <v>263</v>
      </c>
      <c r="BZ23" s="1" t="s">
        <v>28</v>
      </c>
      <c r="CA23" s="1"/>
      <c r="CB23" s="1"/>
      <c r="CC23" s="1"/>
      <c r="CD23" s="1"/>
      <c r="CE23" s="1" t="s">
        <v>243</v>
      </c>
      <c r="CF23" s="1"/>
      <c r="CG23" s="1" t="s">
        <v>264</v>
      </c>
      <c r="CH23" s="1" t="s">
        <v>261</v>
      </c>
      <c r="CI23" s="1" t="s">
        <v>5</v>
      </c>
      <c r="CJ23" s="1" t="s">
        <v>243</v>
      </c>
      <c r="CK23" s="1" t="s">
        <v>244</v>
      </c>
      <c r="CL23" s="1" t="s">
        <v>245</v>
      </c>
      <c r="CM23" s="1" t="s">
        <v>265</v>
      </c>
      <c r="CN23" s="1" t="s">
        <v>266</v>
      </c>
      <c r="CO23" s="1" t="s">
        <v>5</v>
      </c>
      <c r="CP23" s="1"/>
      <c r="CQ23" s="1"/>
      <c r="CR23" s="1" t="s">
        <v>5</v>
      </c>
      <c r="CS23" s="1" t="s">
        <v>5</v>
      </c>
      <c r="CT23" s="1" t="s">
        <v>5</v>
      </c>
      <c r="CU23" s="1" t="s">
        <v>5</v>
      </c>
      <c r="CV23" s="1" t="s">
        <v>5</v>
      </c>
      <c r="CW23" s="1" t="s">
        <v>5</v>
      </c>
      <c r="CX23" s="1" t="s">
        <v>5</v>
      </c>
      <c r="CY23" s="68" t="s">
        <v>5</v>
      </c>
      <c r="CZ23" s="1" t="s">
        <v>5</v>
      </c>
      <c r="DA23" s="1" t="s">
        <v>27</v>
      </c>
      <c r="DB23" s="1" t="s">
        <v>27</v>
      </c>
      <c r="DC23" s="1" t="s">
        <v>27</v>
      </c>
      <c r="DD23" s="1" t="s">
        <v>27</v>
      </c>
      <c r="DE23" s="1" t="s">
        <v>28</v>
      </c>
      <c r="DF23" s="1" t="s">
        <v>27</v>
      </c>
      <c r="DG23" s="1" t="s">
        <v>28</v>
      </c>
      <c r="DH23" s="1"/>
      <c r="DI23" s="68" t="s">
        <v>5</v>
      </c>
      <c r="DJ23" s="1"/>
      <c r="DK23" s="1" t="s">
        <v>27</v>
      </c>
      <c r="DL23" s="1"/>
      <c r="DM23" s="68">
        <v>42251</v>
      </c>
      <c r="DN23" s="1"/>
      <c r="DO23" s="1"/>
      <c r="DP23" s="1" t="s">
        <v>27</v>
      </c>
      <c r="DQ23" s="1"/>
      <c r="DR23" s="1" t="s">
        <v>27</v>
      </c>
      <c r="DS23" s="1" t="s">
        <v>27</v>
      </c>
      <c r="DT23" s="68">
        <v>42251</v>
      </c>
      <c r="DU23" s="157">
        <v>42251</v>
      </c>
      <c r="DV23" s="80" t="s">
        <v>306</v>
      </c>
      <c r="DW23" s="1" t="s">
        <v>5</v>
      </c>
      <c r="DX23" s="1"/>
      <c r="DY23" s="157" t="s">
        <v>5</v>
      </c>
      <c r="DZ23" s="157" t="s">
        <v>5</v>
      </c>
      <c r="EA23" s="53">
        <f t="shared" si="4"/>
        <v>190.08264462809919</v>
      </c>
      <c r="EB23" s="53">
        <f t="shared" si="5"/>
        <v>0</v>
      </c>
      <c r="EC23" s="53">
        <f t="shared" si="6"/>
        <v>0</v>
      </c>
      <c r="ED23" s="53">
        <f t="shared" si="7"/>
        <v>0</v>
      </c>
      <c r="EE23" s="53">
        <f t="shared" si="8"/>
        <v>190.08264462809919</v>
      </c>
      <c r="EF23" s="53">
        <f t="shared" si="9"/>
        <v>39.917355371900825</v>
      </c>
      <c r="EG23" s="53">
        <f t="shared" si="10"/>
        <v>230</v>
      </c>
    </row>
    <row r="24" spans="1:137" s="66" customFormat="1">
      <c r="A24" s="1">
        <v>151006</v>
      </c>
      <c r="B24" s="225" t="s">
        <v>3</v>
      </c>
      <c r="C24" s="226">
        <v>42251</v>
      </c>
      <c r="D24" s="225" t="s">
        <v>267</v>
      </c>
      <c r="E24" s="227" t="s">
        <v>268</v>
      </c>
      <c r="F24" s="71">
        <v>7322</v>
      </c>
      <c r="G24" s="236" t="s">
        <v>269</v>
      </c>
      <c r="H24" s="5" t="s">
        <v>30</v>
      </c>
      <c r="I24" s="139" t="s">
        <v>30</v>
      </c>
      <c r="J24" s="1" t="s">
        <v>30</v>
      </c>
      <c r="K24" s="227" t="s">
        <v>268</v>
      </c>
      <c r="L24" s="1">
        <v>7322</v>
      </c>
      <c r="M24" s="236" t="s">
        <v>269</v>
      </c>
      <c r="N24" s="226">
        <v>42254</v>
      </c>
      <c r="O24" s="141"/>
      <c r="P24" s="141"/>
      <c r="Q24" s="225" t="s">
        <v>169</v>
      </c>
      <c r="R24" s="227" t="s">
        <v>169</v>
      </c>
      <c r="S24" s="227" t="s">
        <v>170</v>
      </c>
      <c r="T24" s="71">
        <v>7322</v>
      </c>
      <c r="U24" s="225" t="s">
        <v>269</v>
      </c>
      <c r="V24" s="225" t="s">
        <v>7</v>
      </c>
      <c r="W24" s="225" t="s">
        <v>32</v>
      </c>
      <c r="X24" s="143"/>
      <c r="Y24" s="1" t="s">
        <v>5</v>
      </c>
      <c r="Z24" s="73" t="s">
        <v>29</v>
      </c>
      <c r="AA24" s="225" t="s">
        <v>27</v>
      </c>
      <c r="AB24" s="229">
        <v>1</v>
      </c>
      <c r="AC24" s="145">
        <v>190.08264462809919</v>
      </c>
      <c r="AD24" s="145">
        <v>0</v>
      </c>
      <c r="AE24" s="145">
        <v>21</v>
      </c>
      <c r="AF24" s="142" t="s">
        <v>5</v>
      </c>
      <c r="AG24" s="229">
        <v>0</v>
      </c>
      <c r="AH24" s="76">
        <v>0</v>
      </c>
      <c r="AI24" s="145">
        <v>0</v>
      </c>
      <c r="AJ24" s="145">
        <v>0</v>
      </c>
      <c r="AK24" s="1" t="s">
        <v>5</v>
      </c>
      <c r="AL24" s="229">
        <v>1</v>
      </c>
      <c r="AM24" s="196">
        <v>0</v>
      </c>
      <c r="AN24" s="145">
        <v>0</v>
      </c>
      <c r="AO24" s="145">
        <v>0</v>
      </c>
      <c r="AP24" s="77" t="s">
        <v>5</v>
      </c>
      <c r="AQ24" s="74">
        <v>0</v>
      </c>
      <c r="AR24" s="76">
        <v>0</v>
      </c>
      <c r="AS24" s="145">
        <v>0</v>
      </c>
      <c r="AT24" s="145">
        <v>0</v>
      </c>
      <c r="AU24" s="77" t="s">
        <v>5</v>
      </c>
      <c r="AV24" s="77" t="s">
        <v>5</v>
      </c>
      <c r="AW24" s="77" t="s">
        <v>5</v>
      </c>
      <c r="AX24" s="4"/>
      <c r="AY24" s="4"/>
      <c r="AZ24" s="4"/>
      <c r="BA24" s="27"/>
      <c r="BB24" s="27"/>
      <c r="BC24" s="223"/>
      <c r="BD24" s="68"/>
      <c r="BE24" s="57"/>
      <c r="BF24" s="57"/>
      <c r="BG24" s="4"/>
      <c r="BH24" s="4"/>
      <c r="BI24" s="4"/>
      <c r="BJ24" s="4"/>
      <c r="BK24" s="4"/>
      <c r="BL24" s="4" t="s">
        <v>5</v>
      </c>
      <c r="BM24" s="4"/>
      <c r="BN24" s="4" t="s">
        <v>27</v>
      </c>
      <c r="BO24" s="4" t="s">
        <v>5</v>
      </c>
      <c r="BP24" s="4" t="s">
        <v>27</v>
      </c>
      <c r="BQ24" s="4" t="s">
        <v>5</v>
      </c>
      <c r="BR24" s="4" t="s">
        <v>270</v>
      </c>
      <c r="BS24" s="192"/>
      <c r="BT24" s="192"/>
      <c r="BU24" s="192"/>
      <c r="BV24" s="192"/>
      <c r="BW24" s="223">
        <v>42251</v>
      </c>
      <c r="BX24" s="4" t="s">
        <v>28</v>
      </c>
      <c r="BY24" s="4" t="s">
        <v>5</v>
      </c>
      <c r="BZ24" s="4" t="s">
        <v>28</v>
      </c>
      <c r="CA24" s="4"/>
      <c r="CB24" s="4"/>
      <c r="CC24" s="4"/>
      <c r="CD24" s="4"/>
      <c r="CE24" s="4" t="s">
        <v>243</v>
      </c>
      <c r="CF24" s="4"/>
      <c r="CG24" s="4" t="s">
        <v>271</v>
      </c>
      <c r="CH24" s="4" t="s">
        <v>272</v>
      </c>
      <c r="CI24" s="4" t="s">
        <v>5</v>
      </c>
      <c r="CJ24" s="4" t="s">
        <v>243</v>
      </c>
      <c r="CK24" s="4" t="s">
        <v>244</v>
      </c>
      <c r="CL24" s="4" t="s">
        <v>273</v>
      </c>
      <c r="CM24" s="4" t="s">
        <v>265</v>
      </c>
      <c r="CN24" s="4" t="s">
        <v>5</v>
      </c>
      <c r="CO24" s="4" t="s">
        <v>5</v>
      </c>
      <c r="CP24" s="4"/>
      <c r="CQ24" s="4"/>
      <c r="CR24" s="4" t="s">
        <v>5</v>
      </c>
      <c r="CS24" s="4" t="s">
        <v>5</v>
      </c>
      <c r="CT24" s="1" t="s">
        <v>5</v>
      </c>
      <c r="CU24" s="4" t="s">
        <v>5</v>
      </c>
      <c r="CV24" s="4" t="s">
        <v>5</v>
      </c>
      <c r="CW24" s="4" t="s">
        <v>5</v>
      </c>
      <c r="CX24" s="4" t="s">
        <v>5</v>
      </c>
      <c r="CY24" s="223" t="s">
        <v>5</v>
      </c>
      <c r="CZ24" s="4" t="s">
        <v>5</v>
      </c>
      <c r="DA24" s="4" t="s">
        <v>27</v>
      </c>
      <c r="DB24" s="4" t="s">
        <v>27</v>
      </c>
      <c r="DC24" s="4" t="s">
        <v>27</v>
      </c>
      <c r="DD24" s="4" t="s">
        <v>27</v>
      </c>
      <c r="DE24" s="4" t="s">
        <v>28</v>
      </c>
      <c r="DF24" s="4" t="s">
        <v>27</v>
      </c>
      <c r="DG24" s="4" t="s">
        <v>28</v>
      </c>
      <c r="DH24" s="4"/>
      <c r="DI24" s="223" t="s">
        <v>5</v>
      </c>
      <c r="DJ24" s="4" t="s">
        <v>5</v>
      </c>
      <c r="DK24" s="4" t="s">
        <v>27</v>
      </c>
      <c r="DL24" s="4"/>
      <c r="DM24" s="223" t="s">
        <v>274</v>
      </c>
      <c r="DN24" s="4"/>
      <c r="DO24" s="4"/>
      <c r="DP24" s="4" t="s">
        <v>27</v>
      </c>
      <c r="DQ24" s="4"/>
      <c r="DR24" s="4" t="s">
        <v>27</v>
      </c>
      <c r="DS24" s="4" t="s">
        <v>27</v>
      </c>
      <c r="DT24" s="223" t="s">
        <v>274</v>
      </c>
      <c r="DU24" s="157" t="s">
        <v>5</v>
      </c>
      <c r="DV24" s="80"/>
      <c r="DW24" s="4" t="s">
        <v>5</v>
      </c>
      <c r="DX24" s="4"/>
      <c r="DY24" s="157" t="s">
        <v>5</v>
      </c>
      <c r="DZ24" s="157" t="s">
        <v>5</v>
      </c>
      <c r="EA24" s="53">
        <f t="shared" si="4"/>
        <v>190.08264462809919</v>
      </c>
      <c r="EB24" s="53">
        <f t="shared" si="5"/>
        <v>0</v>
      </c>
      <c r="EC24" s="53">
        <f t="shared" si="6"/>
        <v>0</v>
      </c>
      <c r="ED24" s="53">
        <f t="shared" si="7"/>
        <v>0</v>
      </c>
      <c r="EE24" s="53">
        <f t="shared" si="8"/>
        <v>190.08264462809919</v>
      </c>
      <c r="EF24" s="53">
        <f t="shared" si="9"/>
        <v>39.917355371900825</v>
      </c>
      <c r="EG24" s="53">
        <f t="shared" si="10"/>
        <v>230</v>
      </c>
    </row>
    <row r="25" spans="1:137" s="66" customFormat="1" ht="15.75" thickBot="1">
      <c r="A25" s="1">
        <v>151008</v>
      </c>
      <c r="B25" s="225" t="s">
        <v>2</v>
      </c>
      <c r="C25" s="226">
        <v>42227</v>
      </c>
      <c r="D25" s="225" t="s">
        <v>275</v>
      </c>
      <c r="E25" s="227" t="s">
        <v>276</v>
      </c>
      <c r="F25" s="71">
        <v>7180</v>
      </c>
      <c r="G25" s="225" t="s">
        <v>177</v>
      </c>
      <c r="H25" s="5" t="s">
        <v>30</v>
      </c>
      <c r="I25" s="139" t="s">
        <v>30</v>
      </c>
      <c r="J25" s="1" t="s">
        <v>30</v>
      </c>
      <c r="K25" s="227" t="s">
        <v>276</v>
      </c>
      <c r="L25" s="71">
        <v>7180</v>
      </c>
      <c r="M25" s="225" t="s">
        <v>177</v>
      </c>
      <c r="N25" s="226">
        <v>42255</v>
      </c>
      <c r="O25" s="141"/>
      <c r="P25" s="141"/>
      <c r="Q25" s="225" t="s">
        <v>175</v>
      </c>
      <c r="R25" s="227" t="s">
        <v>175</v>
      </c>
      <c r="S25" s="227" t="s">
        <v>176</v>
      </c>
      <c r="T25" s="71">
        <v>7180</v>
      </c>
      <c r="U25" s="225" t="s">
        <v>177</v>
      </c>
      <c r="V25" s="225" t="s">
        <v>4</v>
      </c>
      <c r="W25" s="234"/>
      <c r="X25" s="228"/>
      <c r="Y25" s="1" t="s">
        <v>5</v>
      </c>
      <c r="Z25" s="73" t="s">
        <v>29</v>
      </c>
      <c r="AA25" s="225" t="s">
        <v>27</v>
      </c>
      <c r="AB25" s="229">
        <v>1</v>
      </c>
      <c r="AC25" s="145">
        <v>190.08264462809919</v>
      </c>
      <c r="AD25" s="145">
        <v>0</v>
      </c>
      <c r="AE25" s="145">
        <v>21</v>
      </c>
      <c r="AF25" s="142" t="s">
        <v>5</v>
      </c>
      <c r="AG25" s="229">
        <v>1</v>
      </c>
      <c r="AH25" s="76">
        <v>107.43801652892563</v>
      </c>
      <c r="AI25" s="145">
        <v>0</v>
      </c>
      <c r="AJ25" s="145">
        <v>21</v>
      </c>
      <c r="AK25" s="1" t="s">
        <v>5</v>
      </c>
      <c r="AL25" s="229">
        <v>1</v>
      </c>
      <c r="AM25" s="196">
        <v>0</v>
      </c>
      <c r="AN25" s="145">
        <v>0</v>
      </c>
      <c r="AO25" s="145">
        <v>0</v>
      </c>
      <c r="AP25" s="1" t="s">
        <v>5</v>
      </c>
      <c r="AQ25" s="74">
        <v>0</v>
      </c>
      <c r="AR25" s="76">
        <v>0</v>
      </c>
      <c r="AS25" s="145">
        <v>0</v>
      </c>
      <c r="AT25" s="145">
        <v>0</v>
      </c>
      <c r="AU25" s="1" t="s">
        <v>5</v>
      </c>
      <c r="AV25" s="1" t="s">
        <v>5</v>
      </c>
      <c r="AW25" s="1" t="s">
        <v>5</v>
      </c>
      <c r="AX25" s="1"/>
      <c r="AY25" s="1"/>
      <c r="AZ25" s="1"/>
      <c r="BA25" s="5"/>
      <c r="BB25" s="5"/>
      <c r="BC25" s="68"/>
      <c r="BD25" s="68"/>
      <c r="BE25" s="201">
        <v>297.52</v>
      </c>
      <c r="BF25" s="202">
        <v>360</v>
      </c>
      <c r="BG25" s="1"/>
      <c r="BH25" s="1">
        <v>1</v>
      </c>
      <c r="BI25" s="1">
        <v>1</v>
      </c>
      <c r="BJ25" s="1"/>
      <c r="BK25" s="1"/>
      <c r="BL25" s="1" t="s">
        <v>159</v>
      </c>
      <c r="BM25" s="1"/>
      <c r="BN25" s="1" t="s">
        <v>242</v>
      </c>
      <c r="BO25" s="1" t="s">
        <v>5</v>
      </c>
      <c r="BP25" s="1" t="s">
        <v>5</v>
      </c>
      <c r="BQ25" s="1" t="s">
        <v>5</v>
      </c>
      <c r="BR25" s="1" t="s">
        <v>5</v>
      </c>
      <c r="BS25" s="231"/>
      <c r="BT25" s="231"/>
      <c r="BU25" s="231"/>
      <c r="BV25" s="231"/>
      <c r="BW25" s="223">
        <v>42253</v>
      </c>
      <c r="BX25" s="1" t="s">
        <v>28</v>
      </c>
      <c r="BY25" s="1" t="s">
        <v>5</v>
      </c>
      <c r="BZ25" s="1" t="s">
        <v>27</v>
      </c>
      <c r="CA25" s="1"/>
      <c r="CB25" s="1"/>
      <c r="CC25" s="1"/>
      <c r="CD25" s="1"/>
      <c r="CE25" s="1" t="s">
        <v>243</v>
      </c>
      <c r="CF25" s="1"/>
      <c r="CG25" s="1" t="s">
        <v>5</v>
      </c>
      <c r="CH25" s="1" t="s">
        <v>5</v>
      </c>
      <c r="CI25" s="1" t="s">
        <v>5</v>
      </c>
      <c r="CJ25" s="1" t="s">
        <v>5</v>
      </c>
      <c r="CK25" s="1" t="s">
        <v>244</v>
      </c>
      <c r="CL25" s="1" t="s">
        <v>245</v>
      </c>
      <c r="CM25" s="1" t="s">
        <v>5</v>
      </c>
      <c r="CN25" s="1" t="s">
        <v>5</v>
      </c>
      <c r="CO25" s="1" t="s">
        <v>5</v>
      </c>
      <c r="CP25" s="1"/>
      <c r="CQ25" s="1"/>
      <c r="CR25" s="1" t="s">
        <v>5</v>
      </c>
      <c r="CS25" s="1" t="s">
        <v>5</v>
      </c>
      <c r="CT25" s="1" t="s">
        <v>5</v>
      </c>
      <c r="CU25" s="1" t="s">
        <v>5</v>
      </c>
      <c r="CV25" s="1" t="s">
        <v>5</v>
      </c>
      <c r="CW25" s="1" t="s">
        <v>5</v>
      </c>
      <c r="CX25" s="1" t="s">
        <v>5</v>
      </c>
      <c r="CY25" s="1" t="s">
        <v>5</v>
      </c>
      <c r="CZ25" s="1" t="s">
        <v>5</v>
      </c>
      <c r="DA25" s="1" t="s">
        <v>27</v>
      </c>
      <c r="DB25" s="1" t="s">
        <v>27</v>
      </c>
      <c r="DC25" s="1" t="s">
        <v>27</v>
      </c>
      <c r="DD25" s="1" t="s">
        <v>27</v>
      </c>
      <c r="DE25" s="1" t="s">
        <v>27</v>
      </c>
      <c r="DF25" s="1" t="s">
        <v>27</v>
      </c>
      <c r="DG25" s="1" t="s">
        <v>28</v>
      </c>
      <c r="DH25" s="1"/>
      <c r="DI25" s="68" t="s">
        <v>246</v>
      </c>
      <c r="DJ25" s="1"/>
      <c r="DK25" s="1" t="s">
        <v>27</v>
      </c>
      <c r="DL25" s="1"/>
      <c r="DM25" s="223" t="s">
        <v>274</v>
      </c>
      <c r="DN25" s="1"/>
      <c r="DO25" s="1"/>
      <c r="DP25" s="1" t="s">
        <v>27</v>
      </c>
      <c r="DQ25" s="1"/>
      <c r="DR25" s="1" t="s">
        <v>27</v>
      </c>
      <c r="DS25" s="1" t="s">
        <v>27</v>
      </c>
      <c r="DT25" s="223" t="s">
        <v>274</v>
      </c>
      <c r="DU25" s="157">
        <v>42251</v>
      </c>
      <c r="DV25" s="80"/>
      <c r="DW25" s="1" t="s">
        <v>27</v>
      </c>
      <c r="DX25" s="1"/>
      <c r="DY25" s="157" t="s">
        <v>247</v>
      </c>
      <c r="DZ25" s="157" t="s">
        <v>248</v>
      </c>
      <c r="EA25" s="53">
        <f t="shared" si="4"/>
        <v>190.08264462809919</v>
      </c>
      <c r="EB25" s="53">
        <f t="shared" si="5"/>
        <v>107.43801652892563</v>
      </c>
      <c r="EC25" s="53">
        <f t="shared" si="6"/>
        <v>0</v>
      </c>
      <c r="ED25" s="53">
        <f t="shared" si="7"/>
        <v>0</v>
      </c>
      <c r="EE25" s="53">
        <f t="shared" si="8"/>
        <v>297.52066115702485</v>
      </c>
      <c r="EF25" s="53">
        <f t="shared" si="9"/>
        <v>62.479338842975217</v>
      </c>
      <c r="EG25" s="53">
        <f t="shared" si="10"/>
        <v>360.00000000000006</v>
      </c>
    </row>
    <row r="26" spans="1:137" s="80" customFormat="1">
      <c r="A26" s="1">
        <v>140230</v>
      </c>
      <c r="B26" s="1" t="s">
        <v>2</v>
      </c>
      <c r="C26" s="68">
        <v>41920</v>
      </c>
      <c r="D26" s="69" t="s">
        <v>277</v>
      </c>
      <c r="E26" s="70" t="s">
        <v>278</v>
      </c>
      <c r="F26" s="71">
        <v>1480</v>
      </c>
      <c r="G26" s="70" t="s">
        <v>279</v>
      </c>
      <c r="H26" s="5" t="s">
        <v>30</v>
      </c>
      <c r="I26" s="70" t="s">
        <v>280</v>
      </c>
      <c r="J26" s="1" t="s">
        <v>30</v>
      </c>
      <c r="K26" s="70" t="s">
        <v>281</v>
      </c>
      <c r="L26" s="1">
        <v>1430</v>
      </c>
      <c r="M26" s="4" t="s">
        <v>282</v>
      </c>
      <c r="N26" s="157">
        <v>41920</v>
      </c>
      <c r="O26" s="68"/>
      <c r="P26" s="68"/>
      <c r="Q26" s="1" t="s">
        <v>30</v>
      </c>
      <c r="R26" s="70" t="s">
        <v>283</v>
      </c>
      <c r="S26" s="70" t="s">
        <v>278</v>
      </c>
      <c r="T26" s="71">
        <v>1480</v>
      </c>
      <c r="U26" s="1" t="s">
        <v>284</v>
      </c>
      <c r="V26" s="1" t="s">
        <v>4</v>
      </c>
      <c r="W26" s="1" t="s">
        <v>285</v>
      </c>
      <c r="X26" s="68">
        <v>41924</v>
      </c>
      <c r="Y26" s="1" t="s">
        <v>22</v>
      </c>
      <c r="Z26" s="73" t="s">
        <v>29</v>
      </c>
      <c r="AA26" s="73" t="s">
        <v>28</v>
      </c>
      <c r="AB26" s="74">
        <v>1</v>
      </c>
      <c r="AC26" s="75">
        <v>107.43801652892563</v>
      </c>
      <c r="AD26" s="75">
        <v>0</v>
      </c>
      <c r="AE26" s="75">
        <v>21</v>
      </c>
      <c r="AF26" s="1" t="s">
        <v>5</v>
      </c>
      <c r="AG26" s="1">
        <v>0</v>
      </c>
      <c r="AH26" s="76">
        <v>0</v>
      </c>
      <c r="AI26" s="76">
        <v>0</v>
      </c>
      <c r="AJ26" s="76">
        <v>0</v>
      </c>
      <c r="AK26" s="1" t="s">
        <v>5</v>
      </c>
      <c r="AL26" s="1">
        <v>1</v>
      </c>
      <c r="AM26" s="196">
        <v>0</v>
      </c>
      <c r="AN26" s="76">
        <v>0</v>
      </c>
      <c r="AO26" s="76">
        <v>0</v>
      </c>
      <c r="AP26" s="77" t="s">
        <v>5</v>
      </c>
      <c r="AQ26" s="71">
        <v>0</v>
      </c>
      <c r="AR26" s="76">
        <v>0</v>
      </c>
      <c r="AS26" s="76">
        <v>0</v>
      </c>
      <c r="AT26" s="76">
        <v>0</v>
      </c>
      <c r="AU26" s="77" t="s">
        <v>5</v>
      </c>
      <c r="AV26" s="77" t="s">
        <v>5</v>
      </c>
      <c r="AW26" s="77" t="s">
        <v>5</v>
      </c>
      <c r="AX26" s="78"/>
      <c r="AY26" s="78"/>
      <c r="AZ26" s="78"/>
      <c r="BA26" s="79"/>
      <c r="DV26" s="80" t="s">
        <v>307</v>
      </c>
    </row>
    <row r="27" spans="1:137" s="80" customFormat="1">
      <c r="A27" s="1">
        <v>150001</v>
      </c>
      <c r="B27" s="1" t="s">
        <v>2</v>
      </c>
      <c r="C27" s="68">
        <v>42003</v>
      </c>
      <c r="D27" s="69" t="s">
        <v>286</v>
      </c>
      <c r="E27" s="70" t="s">
        <v>278</v>
      </c>
      <c r="F27" s="71">
        <v>1480</v>
      </c>
      <c r="G27" s="70" t="s">
        <v>279</v>
      </c>
      <c r="H27" s="5" t="s">
        <v>30</v>
      </c>
      <c r="I27" s="70" t="s">
        <v>280</v>
      </c>
      <c r="J27" s="1" t="s">
        <v>30</v>
      </c>
      <c r="K27" s="70" t="s">
        <v>281</v>
      </c>
      <c r="L27" s="1">
        <v>1430</v>
      </c>
      <c r="M27" s="4" t="s">
        <v>282</v>
      </c>
      <c r="N27" s="157">
        <v>42003</v>
      </c>
      <c r="O27" s="68"/>
      <c r="P27" s="68"/>
      <c r="Q27" s="1" t="s">
        <v>30</v>
      </c>
      <c r="R27" s="70" t="s">
        <v>283</v>
      </c>
      <c r="S27" s="70" t="s">
        <v>278</v>
      </c>
      <c r="T27" s="71">
        <v>1480</v>
      </c>
      <c r="U27" s="1" t="s">
        <v>284</v>
      </c>
      <c r="V27" s="1" t="s">
        <v>4</v>
      </c>
      <c r="W27" s="1" t="s">
        <v>32</v>
      </c>
      <c r="X27" s="72"/>
      <c r="Y27" s="1" t="s">
        <v>5</v>
      </c>
      <c r="Z27" s="73" t="s">
        <v>29</v>
      </c>
      <c r="AA27" s="73" t="s">
        <v>28</v>
      </c>
      <c r="AB27" s="1">
        <v>1</v>
      </c>
      <c r="AC27" s="75">
        <v>190.08</v>
      </c>
      <c r="AD27" s="75">
        <v>0</v>
      </c>
      <c r="AE27" s="75">
        <v>21</v>
      </c>
      <c r="AF27" s="1" t="s">
        <v>5</v>
      </c>
      <c r="AG27" s="1">
        <v>0</v>
      </c>
      <c r="AH27" s="76">
        <v>0</v>
      </c>
      <c r="AI27" s="76">
        <v>0</v>
      </c>
      <c r="AJ27" s="76">
        <v>0</v>
      </c>
      <c r="AK27" s="1" t="s">
        <v>5</v>
      </c>
      <c r="AL27" s="1">
        <v>1</v>
      </c>
      <c r="AM27" s="196">
        <v>0</v>
      </c>
      <c r="AN27" s="76">
        <v>0</v>
      </c>
      <c r="AO27" s="76">
        <v>0</v>
      </c>
      <c r="AP27" s="77" t="s">
        <v>5</v>
      </c>
      <c r="AQ27" s="71">
        <v>0</v>
      </c>
      <c r="AR27" s="76">
        <v>0</v>
      </c>
      <c r="AS27" s="76">
        <v>0</v>
      </c>
      <c r="AT27" s="76">
        <v>0</v>
      </c>
      <c r="AU27" s="77" t="s">
        <v>5</v>
      </c>
      <c r="AV27" s="77" t="s">
        <v>5</v>
      </c>
      <c r="AW27" s="77" t="s">
        <v>5</v>
      </c>
      <c r="AX27" s="4"/>
      <c r="AY27" s="4"/>
      <c r="AZ27" s="4"/>
      <c r="BA27" s="27"/>
    </row>
    <row r="28" spans="1:137" s="80" customFormat="1">
      <c r="A28" s="1">
        <v>150005</v>
      </c>
      <c r="B28" s="1" t="s">
        <v>3</v>
      </c>
      <c r="C28" s="68">
        <v>42005</v>
      </c>
      <c r="D28" s="70" t="s">
        <v>287</v>
      </c>
      <c r="E28" s="70" t="s">
        <v>288</v>
      </c>
      <c r="F28" s="71">
        <v>7300</v>
      </c>
      <c r="G28" s="70" t="s">
        <v>289</v>
      </c>
      <c r="H28" s="5" t="s">
        <v>30</v>
      </c>
      <c r="I28" s="70" t="s">
        <v>290</v>
      </c>
      <c r="J28" s="1" t="s">
        <v>30</v>
      </c>
      <c r="K28" s="70" t="s">
        <v>291</v>
      </c>
      <c r="L28" s="1">
        <v>7300</v>
      </c>
      <c r="M28" s="70" t="s">
        <v>289</v>
      </c>
      <c r="N28" s="157">
        <v>42009</v>
      </c>
      <c r="O28" s="68"/>
      <c r="P28" s="68"/>
      <c r="Q28" s="1" t="s">
        <v>30</v>
      </c>
      <c r="R28" s="70" t="s">
        <v>287</v>
      </c>
      <c r="S28" s="70" t="s">
        <v>288</v>
      </c>
      <c r="T28" s="71">
        <v>7300</v>
      </c>
      <c r="U28" s="1" t="s">
        <v>289</v>
      </c>
      <c r="V28" s="1" t="s">
        <v>4</v>
      </c>
      <c r="W28" s="1" t="s">
        <v>32</v>
      </c>
      <c r="X28" s="72"/>
      <c r="Y28" s="1" t="s">
        <v>5</v>
      </c>
      <c r="Z28" s="73" t="s">
        <v>29</v>
      </c>
      <c r="AA28" s="73" t="s">
        <v>28</v>
      </c>
      <c r="AB28" s="1">
        <v>1</v>
      </c>
      <c r="AC28" s="75">
        <v>190.08</v>
      </c>
      <c r="AD28" s="75">
        <v>0</v>
      </c>
      <c r="AE28" s="75">
        <v>21</v>
      </c>
      <c r="AF28" s="1" t="s">
        <v>5</v>
      </c>
      <c r="AG28" s="1">
        <v>1</v>
      </c>
      <c r="AH28" s="76">
        <v>107.44</v>
      </c>
      <c r="AI28" s="76">
        <v>0</v>
      </c>
      <c r="AJ28" s="76">
        <v>21</v>
      </c>
      <c r="AK28" s="1" t="s">
        <v>5</v>
      </c>
      <c r="AL28" s="1">
        <v>1</v>
      </c>
      <c r="AM28" s="196">
        <v>100</v>
      </c>
      <c r="AN28" s="76">
        <v>0</v>
      </c>
      <c r="AO28" s="76">
        <v>0</v>
      </c>
      <c r="AP28" s="77" t="s">
        <v>5</v>
      </c>
      <c r="AQ28" s="71">
        <v>0</v>
      </c>
      <c r="AR28" s="76">
        <v>0</v>
      </c>
      <c r="AS28" s="76">
        <v>0</v>
      </c>
      <c r="AT28" s="76">
        <v>0</v>
      </c>
      <c r="AU28" s="77" t="s">
        <v>5</v>
      </c>
      <c r="AV28" s="77" t="s">
        <v>5</v>
      </c>
      <c r="AW28" s="77" t="s">
        <v>5</v>
      </c>
      <c r="AX28" s="4"/>
      <c r="AY28" s="4"/>
      <c r="AZ28" s="4"/>
      <c r="BA28" s="27"/>
      <c r="DV28" s="80" t="s">
        <v>308</v>
      </c>
    </row>
    <row r="29" spans="1:137" s="80" customFormat="1">
      <c r="A29" s="1">
        <v>150008</v>
      </c>
      <c r="B29" s="1" t="s">
        <v>3</v>
      </c>
      <c r="C29" s="68">
        <v>42007</v>
      </c>
      <c r="D29" s="70" t="s">
        <v>292</v>
      </c>
      <c r="E29" s="70" t="s">
        <v>293</v>
      </c>
      <c r="F29" s="71">
        <v>3456</v>
      </c>
      <c r="G29" s="70" t="s">
        <v>294</v>
      </c>
      <c r="H29" s="5" t="s">
        <v>30</v>
      </c>
      <c r="I29" s="70" t="s">
        <v>295</v>
      </c>
      <c r="J29" s="1" t="s">
        <v>30</v>
      </c>
      <c r="K29" s="70" t="s">
        <v>296</v>
      </c>
      <c r="L29" s="1">
        <v>3456</v>
      </c>
      <c r="M29" s="4" t="s">
        <v>294</v>
      </c>
      <c r="N29" s="157">
        <v>42010</v>
      </c>
      <c r="O29" s="68"/>
      <c r="P29" s="68"/>
      <c r="Q29" s="1" t="s">
        <v>297</v>
      </c>
      <c r="R29" s="70" t="s">
        <v>292</v>
      </c>
      <c r="S29" s="70" t="s">
        <v>293</v>
      </c>
      <c r="T29" s="71">
        <v>3456</v>
      </c>
      <c r="U29" s="1" t="s">
        <v>294</v>
      </c>
      <c r="V29" s="1" t="s">
        <v>4</v>
      </c>
      <c r="W29" s="1"/>
      <c r="X29" s="72"/>
      <c r="Y29" s="1"/>
      <c r="Z29" s="73"/>
      <c r="AA29" s="73"/>
      <c r="AB29" s="1">
        <v>2</v>
      </c>
      <c r="AC29" s="81">
        <v>140.5</v>
      </c>
      <c r="AD29" s="75">
        <v>0</v>
      </c>
      <c r="AE29" s="75">
        <v>21</v>
      </c>
      <c r="AF29" s="1" t="s">
        <v>5</v>
      </c>
      <c r="AG29" s="1">
        <v>1</v>
      </c>
      <c r="AH29" s="76">
        <v>107.44</v>
      </c>
      <c r="AI29" s="76">
        <v>0</v>
      </c>
      <c r="AJ29" s="76">
        <v>21</v>
      </c>
      <c r="AK29" s="1" t="s">
        <v>298</v>
      </c>
      <c r="AL29" s="1">
        <v>0</v>
      </c>
      <c r="AM29" s="196">
        <v>100</v>
      </c>
      <c r="AN29" s="76">
        <v>0</v>
      </c>
      <c r="AO29" s="76">
        <v>0</v>
      </c>
      <c r="AP29" s="77"/>
      <c r="AQ29" s="71">
        <v>0</v>
      </c>
      <c r="AR29" s="76">
        <v>0</v>
      </c>
      <c r="AS29" s="76">
        <v>0</v>
      </c>
      <c r="AT29" s="76">
        <v>0</v>
      </c>
      <c r="AU29" s="77"/>
      <c r="AV29" s="77" t="s">
        <v>5</v>
      </c>
      <c r="AW29" s="77" t="s">
        <v>5</v>
      </c>
      <c r="AX29" s="4"/>
      <c r="AY29" s="4"/>
      <c r="AZ29" s="4"/>
      <c r="BA29" s="27"/>
    </row>
  </sheetData>
  <autoFilter ref="A2:EG29"/>
  <sortState ref="B3:AX17">
    <sortCondition ref="B3:B17"/>
  </sortState>
  <mergeCells count="12">
    <mergeCell ref="BB1:BK1"/>
    <mergeCell ref="BL1:BR1"/>
    <mergeCell ref="BS1:BV1"/>
    <mergeCell ref="AX1:BA1"/>
    <mergeCell ref="AV1:AW1"/>
    <mergeCell ref="V1:AA1"/>
    <mergeCell ref="AB1:AU1"/>
    <mergeCell ref="A1:C1"/>
    <mergeCell ref="D1:J1"/>
    <mergeCell ref="K1:M1"/>
    <mergeCell ref="R1:U1"/>
    <mergeCell ref="N1:P1"/>
  </mergeCells>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topLeftCell="A37" workbookViewId="0">
      <selection activeCell="K50" sqref="K50"/>
    </sheetView>
  </sheetViews>
  <sheetFormatPr baseColWidth="10" defaultRowHeight="12.75"/>
  <cols>
    <col min="2" max="2" width="17" customWidth="1"/>
  </cols>
  <sheetData>
    <row r="2" spans="1:10">
      <c r="A2" s="290" t="s">
        <v>311</v>
      </c>
      <c r="B2" s="290"/>
      <c r="C2" s="290"/>
      <c r="D2" s="290"/>
      <c r="E2" s="290"/>
      <c r="F2" s="290"/>
      <c r="G2" s="290"/>
      <c r="H2" s="290"/>
      <c r="I2" s="290"/>
      <c r="J2" s="290"/>
    </row>
    <row r="3" spans="1:10">
      <c r="A3" s="289" t="s">
        <v>309</v>
      </c>
      <c r="B3" s="289"/>
      <c r="C3" s="288" t="s">
        <v>314</v>
      </c>
      <c r="D3" s="289"/>
      <c r="E3" s="289"/>
      <c r="F3" s="289"/>
      <c r="G3" s="289"/>
      <c r="H3" s="289"/>
      <c r="I3" s="289"/>
      <c r="J3" s="289"/>
    </row>
    <row r="4" spans="1:10">
      <c r="A4" s="288" t="s">
        <v>312</v>
      </c>
      <c r="B4" s="289"/>
      <c r="C4" s="289" t="s">
        <v>310</v>
      </c>
      <c r="D4" s="289"/>
      <c r="E4" s="289"/>
      <c r="F4" s="289"/>
      <c r="G4" s="289"/>
      <c r="H4" s="289"/>
      <c r="I4" s="289"/>
      <c r="J4" s="289"/>
    </row>
    <row r="5" spans="1:10">
      <c r="A5" s="288" t="s">
        <v>348</v>
      </c>
      <c r="B5" s="289"/>
      <c r="C5" s="289" t="s">
        <v>349</v>
      </c>
      <c r="D5" s="289"/>
      <c r="E5" s="289"/>
      <c r="F5" s="289"/>
      <c r="G5" s="289"/>
      <c r="H5" s="289"/>
      <c r="I5" s="289"/>
      <c r="J5" s="289"/>
    </row>
    <row r="6" spans="1:10">
      <c r="A6" s="288" t="s">
        <v>356</v>
      </c>
      <c r="B6" s="289"/>
      <c r="C6" s="288" t="s">
        <v>347</v>
      </c>
      <c r="D6" s="289"/>
      <c r="E6" s="289"/>
      <c r="F6" s="289"/>
      <c r="G6" s="289"/>
      <c r="H6" s="289"/>
      <c r="I6" s="289"/>
      <c r="J6" s="289"/>
    </row>
    <row r="7" spans="1:10">
      <c r="A7" s="288" t="s">
        <v>357</v>
      </c>
      <c r="B7" s="289"/>
      <c r="C7" s="288" t="s">
        <v>351</v>
      </c>
      <c r="D7" s="289"/>
      <c r="E7" s="289"/>
      <c r="F7" s="289"/>
      <c r="G7" s="289"/>
      <c r="H7" s="289"/>
      <c r="I7" s="289"/>
      <c r="J7" s="289"/>
    </row>
    <row r="8" spans="1:10">
      <c r="A8" s="288" t="s">
        <v>358</v>
      </c>
      <c r="B8" s="289"/>
      <c r="C8" s="288" t="s">
        <v>359</v>
      </c>
      <c r="D8" s="289"/>
      <c r="E8" s="289"/>
      <c r="F8" s="289"/>
      <c r="G8" s="289"/>
      <c r="H8" s="289"/>
      <c r="I8" s="289"/>
      <c r="J8" s="289"/>
    </row>
    <row r="9" spans="1:10">
      <c r="A9" s="288" t="s">
        <v>360</v>
      </c>
      <c r="B9" s="289"/>
      <c r="C9" s="288" t="s">
        <v>361</v>
      </c>
      <c r="D9" s="289"/>
      <c r="E9" s="289"/>
      <c r="F9" s="289"/>
      <c r="G9" s="289"/>
      <c r="H9" s="289"/>
      <c r="I9" s="289"/>
      <c r="J9" s="289"/>
    </row>
    <row r="10" spans="1:10">
      <c r="A10" s="288"/>
      <c r="B10" s="289"/>
      <c r="C10" s="289"/>
      <c r="D10" s="289"/>
      <c r="E10" s="289"/>
      <c r="F10" s="289"/>
      <c r="G10" s="289"/>
      <c r="H10" s="289"/>
      <c r="I10" s="289"/>
      <c r="J10" s="289"/>
    </row>
    <row r="11" spans="1:10">
      <c r="A11" s="293" t="s">
        <v>313</v>
      </c>
      <c r="B11" s="293"/>
      <c r="C11" s="294" t="s">
        <v>327</v>
      </c>
      <c r="D11" s="294"/>
      <c r="E11" s="294"/>
      <c r="F11" s="294"/>
      <c r="G11" s="294"/>
      <c r="H11" s="294"/>
      <c r="I11" s="294"/>
      <c r="J11" s="294"/>
    </row>
    <row r="12" spans="1:10">
      <c r="A12" s="288" t="s">
        <v>316</v>
      </c>
      <c r="B12" s="289"/>
      <c r="C12" s="288" t="s">
        <v>320</v>
      </c>
      <c r="D12" s="289"/>
      <c r="E12" s="289"/>
      <c r="F12" s="289"/>
      <c r="G12" s="289"/>
      <c r="H12" s="289"/>
      <c r="I12" s="289"/>
      <c r="J12" s="289"/>
    </row>
    <row r="13" spans="1:10">
      <c r="A13" s="288" t="s">
        <v>317</v>
      </c>
      <c r="B13" s="289"/>
      <c r="C13" s="288" t="s">
        <v>320</v>
      </c>
      <c r="D13" s="289"/>
      <c r="E13" s="289"/>
      <c r="F13" s="289"/>
      <c r="G13" s="289"/>
      <c r="H13" s="289"/>
      <c r="I13" s="289"/>
      <c r="J13" s="289"/>
    </row>
    <row r="14" spans="1:10">
      <c r="A14" s="288" t="s">
        <v>318</v>
      </c>
      <c r="B14" s="289"/>
      <c r="C14" s="288" t="s">
        <v>320</v>
      </c>
      <c r="D14" s="289"/>
      <c r="E14" s="289"/>
      <c r="F14" s="289"/>
      <c r="G14" s="289"/>
      <c r="H14" s="289"/>
      <c r="I14" s="289"/>
      <c r="J14" s="289"/>
    </row>
    <row r="15" spans="1:10">
      <c r="A15" s="288" t="s">
        <v>319</v>
      </c>
      <c r="B15" s="289"/>
      <c r="C15" s="288" t="s">
        <v>320</v>
      </c>
      <c r="D15" s="289"/>
      <c r="E15" s="289"/>
      <c r="F15" s="289"/>
      <c r="G15" s="289"/>
      <c r="H15" s="289"/>
      <c r="I15" s="289"/>
      <c r="J15" s="289"/>
    </row>
    <row r="16" spans="1:10">
      <c r="A16" s="288" t="s">
        <v>352</v>
      </c>
      <c r="B16" s="288"/>
      <c r="C16" s="288" t="s">
        <v>362</v>
      </c>
      <c r="D16" s="288"/>
      <c r="E16" s="288"/>
      <c r="F16" s="288"/>
      <c r="G16" s="288"/>
      <c r="H16" s="288"/>
      <c r="I16" s="288"/>
      <c r="J16" s="288"/>
    </row>
    <row r="17" spans="1:10">
      <c r="A17" s="288" t="s">
        <v>315</v>
      </c>
      <c r="B17" s="289"/>
      <c r="C17" s="288" t="s">
        <v>353</v>
      </c>
      <c r="D17" s="289"/>
      <c r="E17" s="289"/>
      <c r="F17" s="289"/>
      <c r="G17" s="289"/>
      <c r="H17" s="289"/>
      <c r="I17" s="289"/>
      <c r="J17" s="289"/>
    </row>
    <row r="18" spans="1:10">
      <c r="A18" s="288" t="s">
        <v>354</v>
      </c>
      <c r="B18" s="288"/>
      <c r="C18" s="288" t="s">
        <v>355</v>
      </c>
      <c r="D18" s="288"/>
      <c r="E18" s="288"/>
      <c r="F18" s="288"/>
      <c r="G18" s="288"/>
      <c r="H18" s="288"/>
      <c r="I18" s="288"/>
      <c r="J18" s="288"/>
    </row>
    <row r="19" spans="1:10">
      <c r="A19" s="288"/>
      <c r="B19" s="288"/>
      <c r="C19" s="288"/>
      <c r="D19" s="288"/>
      <c r="E19" s="288"/>
      <c r="F19" s="288"/>
      <c r="G19" s="288"/>
      <c r="H19" s="288"/>
      <c r="I19" s="288"/>
      <c r="J19" s="288"/>
    </row>
    <row r="20" spans="1:10">
      <c r="A20" s="293" t="s">
        <v>363</v>
      </c>
      <c r="B20" s="293"/>
      <c r="C20" s="294" t="s">
        <v>364</v>
      </c>
      <c r="D20" s="294"/>
      <c r="E20" s="294"/>
      <c r="F20" s="294"/>
      <c r="G20" s="294"/>
      <c r="H20" s="294"/>
      <c r="I20" s="294"/>
      <c r="J20" s="294"/>
    </row>
    <row r="21" spans="1:10">
      <c r="A21" s="288"/>
      <c r="B21" s="288"/>
      <c r="C21" s="288"/>
      <c r="D21" s="288"/>
      <c r="E21" s="288"/>
      <c r="F21" s="288"/>
      <c r="G21" s="288"/>
      <c r="H21" s="288"/>
      <c r="I21" s="288"/>
      <c r="J21" s="288"/>
    </row>
    <row r="22" spans="1:10">
      <c r="A22" s="290" t="s">
        <v>350</v>
      </c>
      <c r="B22" s="290"/>
      <c r="C22" s="290"/>
      <c r="D22" s="290"/>
      <c r="E22" s="290"/>
      <c r="F22" s="290"/>
      <c r="G22" s="290"/>
      <c r="H22" s="290"/>
      <c r="I22" s="290"/>
      <c r="J22" s="290"/>
    </row>
    <row r="23" spans="1:10">
      <c r="A23" s="291" t="s">
        <v>321</v>
      </c>
      <c r="B23" s="291"/>
      <c r="C23" s="289"/>
      <c r="D23" s="289"/>
      <c r="E23" s="289"/>
      <c r="F23" s="289"/>
      <c r="G23" s="289"/>
      <c r="H23" s="289"/>
      <c r="I23" s="289"/>
      <c r="J23" s="289"/>
    </row>
    <row r="24" spans="1:10">
      <c r="A24" s="288" t="s">
        <v>322</v>
      </c>
      <c r="B24" s="289"/>
      <c r="C24" s="288" t="s">
        <v>323</v>
      </c>
      <c r="D24" s="289"/>
      <c r="E24" s="289"/>
      <c r="F24" s="289"/>
      <c r="G24" s="289"/>
      <c r="H24" s="289"/>
      <c r="I24" s="289"/>
      <c r="J24" s="289"/>
    </row>
    <row r="25" spans="1:10">
      <c r="A25" s="288" t="s">
        <v>326</v>
      </c>
      <c r="B25" s="289"/>
      <c r="C25" s="288" t="s">
        <v>324</v>
      </c>
      <c r="D25" s="289"/>
      <c r="E25" s="289"/>
      <c r="F25" s="289"/>
      <c r="G25" s="289"/>
      <c r="H25" s="289"/>
      <c r="I25" s="289"/>
      <c r="J25" s="289"/>
    </row>
    <row r="26" spans="1:10">
      <c r="A26" s="288" t="s">
        <v>325</v>
      </c>
      <c r="B26" s="289"/>
      <c r="C26" s="289"/>
      <c r="D26" s="289"/>
      <c r="E26" s="289"/>
      <c r="F26" s="289"/>
      <c r="G26" s="289"/>
      <c r="H26" s="289"/>
      <c r="I26" s="289"/>
      <c r="J26" s="289"/>
    </row>
    <row r="27" spans="1:10">
      <c r="A27" s="288" t="s">
        <v>322</v>
      </c>
      <c r="B27" s="289"/>
      <c r="C27" s="288" t="s">
        <v>323</v>
      </c>
      <c r="D27" s="289"/>
      <c r="E27" s="289"/>
      <c r="F27" s="289"/>
      <c r="G27" s="289"/>
      <c r="H27" s="289"/>
      <c r="I27" s="289"/>
      <c r="J27" s="289"/>
    </row>
    <row r="28" spans="1:10">
      <c r="A28" s="288" t="s">
        <v>330</v>
      </c>
      <c r="B28" s="289"/>
      <c r="C28" s="288" t="s">
        <v>324</v>
      </c>
      <c r="D28" s="289"/>
      <c r="E28" s="289"/>
      <c r="F28" s="289"/>
      <c r="G28" s="289"/>
      <c r="H28" s="289"/>
      <c r="I28" s="289"/>
      <c r="J28" s="289"/>
    </row>
    <row r="29" spans="1:10">
      <c r="A29" s="288" t="s">
        <v>328</v>
      </c>
      <c r="B29" s="289"/>
      <c r="C29" s="289"/>
      <c r="D29" s="289"/>
      <c r="E29" s="289"/>
      <c r="F29" s="289"/>
      <c r="G29" s="289"/>
      <c r="H29" s="289"/>
      <c r="I29" s="289"/>
      <c r="J29" s="289"/>
    </row>
    <row r="30" spans="1:10">
      <c r="A30" s="288" t="s">
        <v>322</v>
      </c>
      <c r="B30" s="289"/>
      <c r="C30" s="288" t="s">
        <v>323</v>
      </c>
      <c r="D30" s="289"/>
      <c r="E30" s="289"/>
      <c r="F30" s="289"/>
      <c r="G30" s="289"/>
      <c r="H30" s="289"/>
      <c r="I30" s="289"/>
      <c r="J30" s="289"/>
    </row>
    <row r="31" spans="1:10">
      <c r="A31" s="288" t="s">
        <v>331</v>
      </c>
      <c r="B31" s="289"/>
      <c r="C31" s="288" t="s">
        <v>324</v>
      </c>
      <c r="D31" s="289"/>
      <c r="E31" s="289"/>
      <c r="F31" s="289"/>
      <c r="G31" s="289"/>
      <c r="H31" s="289"/>
      <c r="I31" s="289"/>
      <c r="J31" s="289"/>
    </row>
    <row r="32" spans="1:10">
      <c r="A32" s="288" t="s">
        <v>329</v>
      </c>
      <c r="B32" s="289"/>
      <c r="C32" s="289"/>
      <c r="D32" s="289"/>
      <c r="E32" s="289"/>
      <c r="F32" s="289"/>
      <c r="G32" s="289"/>
      <c r="H32" s="289"/>
      <c r="I32" s="289"/>
      <c r="J32" s="289"/>
    </row>
    <row r="33" spans="1:10">
      <c r="A33" s="288" t="s">
        <v>322</v>
      </c>
      <c r="B33" s="289"/>
      <c r="C33" s="288" t="s">
        <v>323</v>
      </c>
      <c r="D33" s="289"/>
      <c r="E33" s="289"/>
      <c r="F33" s="289"/>
      <c r="G33" s="289"/>
      <c r="H33" s="289"/>
      <c r="I33" s="289"/>
      <c r="J33" s="289"/>
    </row>
    <row r="34" spans="1:10">
      <c r="A34" s="288" t="s">
        <v>332</v>
      </c>
      <c r="B34" s="289"/>
      <c r="C34" s="288" t="s">
        <v>324</v>
      </c>
      <c r="D34" s="289"/>
      <c r="E34" s="289"/>
      <c r="F34" s="289"/>
      <c r="G34" s="289"/>
      <c r="H34" s="289"/>
      <c r="I34" s="289"/>
      <c r="J34" s="289"/>
    </row>
    <row r="35" spans="1:10">
      <c r="A35" s="288" t="s">
        <v>333</v>
      </c>
      <c r="B35" s="289"/>
      <c r="C35" s="288" t="s">
        <v>334</v>
      </c>
      <c r="D35" s="289"/>
      <c r="E35" s="289"/>
      <c r="F35" s="289"/>
      <c r="G35" s="289"/>
      <c r="H35" s="289"/>
      <c r="I35" s="289"/>
      <c r="J35" s="289"/>
    </row>
    <row r="36" spans="1:10">
      <c r="A36" s="288" t="s">
        <v>335</v>
      </c>
      <c r="B36" s="289"/>
      <c r="C36" s="288" t="s">
        <v>336</v>
      </c>
      <c r="D36" s="289"/>
      <c r="E36" s="289"/>
      <c r="F36" s="289"/>
      <c r="G36" s="289"/>
      <c r="H36" s="289"/>
      <c r="I36" s="289"/>
      <c r="J36" s="289"/>
    </row>
    <row r="37" spans="1:10">
      <c r="A37" s="288" t="s">
        <v>337</v>
      </c>
      <c r="B37" s="289"/>
      <c r="C37" s="288" t="s">
        <v>341</v>
      </c>
      <c r="D37" s="289"/>
      <c r="E37" s="289"/>
      <c r="F37" s="289"/>
      <c r="G37" s="289"/>
      <c r="H37" s="289"/>
      <c r="I37" s="289"/>
      <c r="J37" s="289"/>
    </row>
    <row r="38" spans="1:10" ht="12.75" customHeight="1">
      <c r="A38" s="292" t="s">
        <v>339</v>
      </c>
      <c r="B38" s="292"/>
      <c r="C38" s="295" t="s">
        <v>366</v>
      </c>
      <c r="D38" s="295"/>
      <c r="E38" s="295"/>
      <c r="F38" s="295"/>
      <c r="G38" s="295"/>
      <c r="H38" s="295"/>
      <c r="I38" s="295"/>
      <c r="J38" s="295"/>
    </row>
    <row r="39" spans="1:10">
      <c r="A39" s="292"/>
      <c r="B39" s="292"/>
      <c r="C39" s="295"/>
      <c r="D39" s="295"/>
      <c r="E39" s="295"/>
      <c r="F39" s="295"/>
      <c r="G39" s="295"/>
      <c r="H39" s="295"/>
      <c r="I39" s="295"/>
      <c r="J39" s="295"/>
    </row>
    <row r="40" spans="1:10">
      <c r="A40" s="288" t="s">
        <v>340</v>
      </c>
      <c r="B40" s="289"/>
      <c r="C40" s="288" t="s">
        <v>365</v>
      </c>
      <c r="D40" s="289"/>
      <c r="E40" s="289"/>
      <c r="F40" s="289"/>
      <c r="G40" s="289"/>
      <c r="H40" s="289"/>
      <c r="I40" s="289"/>
      <c r="J40" s="289"/>
    </row>
    <row r="41" spans="1:10">
      <c r="A41" s="288" t="s">
        <v>338</v>
      </c>
      <c r="B41" s="289"/>
      <c r="C41" s="288" t="s">
        <v>342</v>
      </c>
      <c r="D41" s="289"/>
      <c r="E41" s="289"/>
      <c r="F41" s="289"/>
      <c r="G41" s="289"/>
      <c r="H41" s="289"/>
      <c r="I41" s="289"/>
      <c r="J41" s="289"/>
    </row>
    <row r="42" spans="1:10">
      <c r="A42" s="288"/>
      <c r="B42" s="289"/>
      <c r="C42" s="289"/>
      <c r="D42" s="289"/>
      <c r="E42" s="289"/>
      <c r="F42" s="289"/>
      <c r="G42" s="289"/>
      <c r="H42" s="289"/>
      <c r="I42" s="289"/>
      <c r="J42" s="289"/>
    </row>
    <row r="43" spans="1:10">
      <c r="A43" s="290" t="s">
        <v>367</v>
      </c>
      <c r="B43" s="290"/>
      <c r="C43" s="290"/>
      <c r="D43" s="290"/>
      <c r="E43" s="290"/>
      <c r="F43" s="290"/>
      <c r="G43" s="290"/>
      <c r="H43" s="290"/>
      <c r="I43" s="290"/>
      <c r="J43" s="290"/>
    </row>
    <row r="44" spans="1:10">
      <c r="A44" s="288" t="s">
        <v>368</v>
      </c>
      <c r="B44" s="289"/>
      <c r="C44" s="288" t="s">
        <v>382</v>
      </c>
      <c r="D44" s="289"/>
      <c r="E44" s="289"/>
      <c r="F44" s="289"/>
      <c r="G44" s="289"/>
      <c r="H44" s="289"/>
      <c r="I44" s="289"/>
      <c r="J44" s="289"/>
    </row>
    <row r="45" spans="1:10">
      <c r="A45" s="288" t="s">
        <v>369</v>
      </c>
      <c r="B45" s="289"/>
      <c r="C45" s="288" t="s">
        <v>371</v>
      </c>
      <c r="D45" s="289"/>
      <c r="E45" s="289"/>
      <c r="F45" s="289"/>
      <c r="G45" s="289"/>
      <c r="H45" s="289"/>
      <c r="I45" s="289"/>
      <c r="J45" s="289"/>
    </row>
    <row r="46" spans="1:10">
      <c r="A46" s="288" t="s">
        <v>343</v>
      </c>
      <c r="B46" s="289"/>
      <c r="C46" s="288" t="s">
        <v>372</v>
      </c>
      <c r="D46" s="289"/>
      <c r="E46" s="289"/>
      <c r="F46" s="289"/>
      <c r="G46" s="289"/>
      <c r="H46" s="289"/>
      <c r="I46" s="289"/>
      <c r="J46" s="289"/>
    </row>
    <row r="47" spans="1:10">
      <c r="A47" s="288" t="s">
        <v>373</v>
      </c>
      <c r="B47" s="289"/>
      <c r="C47" s="288" t="s">
        <v>370</v>
      </c>
      <c r="D47" s="289"/>
      <c r="E47" s="289"/>
      <c r="F47" s="289"/>
      <c r="G47" s="289"/>
      <c r="H47" s="289"/>
      <c r="I47" s="289"/>
      <c r="J47" s="289"/>
    </row>
    <row r="48" spans="1:10">
      <c r="A48" s="288" t="s">
        <v>374</v>
      </c>
      <c r="B48" s="289"/>
      <c r="C48" s="288" t="s">
        <v>371</v>
      </c>
      <c r="D48" s="289"/>
      <c r="E48" s="289"/>
      <c r="F48" s="289"/>
      <c r="G48" s="289"/>
      <c r="H48" s="289"/>
      <c r="I48" s="289"/>
      <c r="J48" s="289"/>
    </row>
    <row r="49" spans="1:10">
      <c r="A49" s="288" t="s">
        <v>344</v>
      </c>
      <c r="B49" s="289"/>
      <c r="C49" s="288" t="s">
        <v>372</v>
      </c>
      <c r="D49" s="289"/>
      <c r="E49" s="289"/>
      <c r="F49" s="289"/>
      <c r="G49" s="289"/>
      <c r="H49" s="289"/>
      <c r="I49" s="289"/>
      <c r="J49" s="289"/>
    </row>
    <row r="50" spans="1:10">
      <c r="A50" s="288" t="s">
        <v>375</v>
      </c>
      <c r="B50" s="289"/>
      <c r="C50" s="288" t="s">
        <v>370</v>
      </c>
      <c r="D50" s="289"/>
      <c r="E50" s="289"/>
      <c r="F50" s="289"/>
      <c r="G50" s="289"/>
      <c r="H50" s="289"/>
      <c r="I50" s="289"/>
      <c r="J50" s="289"/>
    </row>
    <row r="51" spans="1:10">
      <c r="A51" s="288" t="s">
        <v>376</v>
      </c>
      <c r="B51" s="289"/>
      <c r="C51" s="288" t="s">
        <v>371</v>
      </c>
      <c r="D51" s="289"/>
      <c r="E51" s="289"/>
      <c r="F51" s="289"/>
      <c r="G51" s="289"/>
      <c r="H51" s="289"/>
      <c r="I51" s="289"/>
      <c r="J51" s="289"/>
    </row>
    <row r="52" spans="1:10">
      <c r="A52" s="288" t="s">
        <v>345</v>
      </c>
      <c r="B52" s="289"/>
      <c r="C52" s="288" t="s">
        <v>372</v>
      </c>
      <c r="D52" s="289"/>
      <c r="E52" s="289"/>
      <c r="F52" s="289"/>
      <c r="G52" s="289"/>
      <c r="H52" s="289"/>
      <c r="I52" s="289"/>
      <c r="J52" s="289"/>
    </row>
    <row r="53" spans="1:10">
      <c r="A53" s="288" t="s">
        <v>377</v>
      </c>
      <c r="B53" s="289"/>
      <c r="C53" s="288" t="s">
        <v>371</v>
      </c>
      <c r="D53" s="289"/>
      <c r="E53" s="289"/>
      <c r="F53" s="289"/>
      <c r="G53" s="289"/>
      <c r="H53" s="289"/>
      <c r="I53" s="289"/>
      <c r="J53" s="289"/>
    </row>
    <row r="54" spans="1:10">
      <c r="A54" s="288" t="s">
        <v>346</v>
      </c>
      <c r="B54" s="289"/>
      <c r="C54" s="288" t="s">
        <v>372</v>
      </c>
      <c r="D54" s="289"/>
      <c r="E54" s="289"/>
      <c r="F54" s="289"/>
      <c r="G54" s="289"/>
      <c r="H54" s="289"/>
      <c r="I54" s="289"/>
      <c r="J54" s="289"/>
    </row>
    <row r="55" spans="1:10">
      <c r="A55" s="288"/>
      <c r="B55" s="289"/>
      <c r="C55" s="289"/>
      <c r="D55" s="289"/>
      <c r="E55" s="289"/>
      <c r="F55" s="289"/>
      <c r="G55" s="289"/>
      <c r="H55" s="289"/>
      <c r="I55" s="289"/>
      <c r="J55" s="289"/>
    </row>
    <row r="56" spans="1:10">
      <c r="A56" s="288"/>
      <c r="B56" s="289"/>
      <c r="C56" s="289"/>
      <c r="D56" s="289"/>
      <c r="E56" s="289"/>
      <c r="F56" s="289"/>
      <c r="G56" s="289"/>
      <c r="H56" s="289"/>
      <c r="I56" s="289"/>
      <c r="J56" s="289"/>
    </row>
    <row r="57" spans="1:10">
      <c r="A57" s="290" t="s">
        <v>378</v>
      </c>
      <c r="B57" s="290"/>
      <c r="C57" s="290"/>
      <c r="D57" s="290"/>
      <c r="E57" s="290"/>
      <c r="F57" s="290"/>
      <c r="G57" s="290"/>
      <c r="H57" s="290"/>
      <c r="I57" s="290"/>
      <c r="J57" s="290"/>
    </row>
    <row r="58" spans="1:10">
      <c r="A58" s="306" t="s">
        <v>379</v>
      </c>
      <c r="B58" s="306"/>
      <c r="C58" s="309" t="s">
        <v>409</v>
      </c>
      <c r="D58" s="309"/>
      <c r="E58" s="309"/>
      <c r="F58" s="309"/>
      <c r="G58" s="309"/>
      <c r="H58" s="309"/>
      <c r="I58" s="309"/>
      <c r="J58" s="309"/>
    </row>
    <row r="59" spans="1:10">
      <c r="A59" s="306"/>
      <c r="B59" s="306"/>
      <c r="C59" s="309"/>
      <c r="D59" s="309"/>
      <c r="E59" s="309"/>
      <c r="F59" s="309"/>
      <c r="G59" s="309"/>
      <c r="H59" s="309"/>
      <c r="I59" s="309"/>
      <c r="J59" s="309"/>
    </row>
    <row r="60" spans="1:10">
      <c r="A60" s="288" t="s">
        <v>383</v>
      </c>
      <c r="B60" s="289"/>
      <c r="C60" s="288" t="s">
        <v>384</v>
      </c>
      <c r="D60" s="289"/>
      <c r="E60" s="289"/>
      <c r="F60" s="289"/>
      <c r="G60" s="289"/>
      <c r="H60" s="289"/>
      <c r="I60" s="289"/>
      <c r="J60" s="289"/>
    </row>
    <row r="61" spans="1:10">
      <c r="A61" s="288" t="s">
        <v>380</v>
      </c>
      <c r="B61" s="289"/>
      <c r="C61" s="288" t="s">
        <v>385</v>
      </c>
      <c r="D61" s="289"/>
      <c r="E61" s="289"/>
      <c r="F61" s="289"/>
      <c r="G61" s="289"/>
      <c r="H61" s="289"/>
      <c r="I61" s="289"/>
      <c r="J61" s="289"/>
    </row>
    <row r="62" spans="1:10">
      <c r="A62" s="288" t="s">
        <v>381</v>
      </c>
      <c r="B62" s="289"/>
      <c r="C62" s="288" t="s">
        <v>386</v>
      </c>
      <c r="D62" s="289"/>
      <c r="E62" s="289"/>
      <c r="F62" s="289"/>
      <c r="G62" s="289"/>
      <c r="H62" s="289"/>
      <c r="I62" s="289"/>
      <c r="J62" s="289"/>
    </row>
    <row r="63" spans="1:10">
      <c r="A63" s="288" t="s">
        <v>387</v>
      </c>
      <c r="B63" s="289"/>
      <c r="C63" s="288" t="s">
        <v>389</v>
      </c>
      <c r="D63" s="289"/>
      <c r="E63" s="289"/>
      <c r="F63" s="289"/>
      <c r="G63" s="289"/>
      <c r="H63" s="289"/>
      <c r="I63" s="289"/>
      <c r="J63" s="289"/>
    </row>
    <row r="64" spans="1:10">
      <c r="A64" s="288" t="s">
        <v>388</v>
      </c>
      <c r="B64" s="289"/>
      <c r="C64" s="288" t="s">
        <v>390</v>
      </c>
      <c r="D64" s="289"/>
      <c r="E64" s="289"/>
      <c r="F64" s="289"/>
      <c r="G64" s="289"/>
      <c r="H64" s="289"/>
      <c r="I64" s="289"/>
      <c r="J64" s="289"/>
    </row>
    <row r="65" spans="1:10">
      <c r="A65" s="288" t="s">
        <v>387</v>
      </c>
      <c r="B65" s="289"/>
      <c r="C65" s="288" t="s">
        <v>391</v>
      </c>
      <c r="D65" s="289"/>
      <c r="E65" s="289"/>
      <c r="F65" s="289"/>
      <c r="G65" s="289"/>
      <c r="H65" s="289"/>
      <c r="I65" s="289"/>
      <c r="J65" s="289"/>
    </row>
    <row r="66" spans="1:10">
      <c r="A66" s="84"/>
      <c r="B66" s="85"/>
      <c r="C66" s="84"/>
      <c r="D66" s="85"/>
      <c r="E66" s="85"/>
      <c r="F66" s="85"/>
      <c r="G66" s="85"/>
      <c r="H66" s="85"/>
      <c r="I66" s="85"/>
      <c r="J66" s="85"/>
    </row>
    <row r="67" spans="1:10">
      <c r="A67" s="314" t="s">
        <v>392</v>
      </c>
      <c r="B67" s="314"/>
      <c r="C67" s="288"/>
      <c r="D67" s="289"/>
      <c r="E67" s="289"/>
      <c r="F67" s="289"/>
      <c r="G67" s="289"/>
      <c r="H67" s="289"/>
      <c r="I67" s="289"/>
      <c r="J67" s="289"/>
    </row>
    <row r="68" spans="1:10">
      <c r="A68" s="306" t="s">
        <v>393</v>
      </c>
      <c r="B68" s="306"/>
      <c r="C68" s="296" t="s">
        <v>398</v>
      </c>
      <c r="D68" s="297"/>
      <c r="E68" s="297"/>
      <c r="F68" s="297"/>
      <c r="G68" s="297"/>
      <c r="H68" s="297"/>
      <c r="I68" s="297"/>
      <c r="J68" s="298"/>
    </row>
    <row r="69" spans="1:10">
      <c r="A69" s="306"/>
      <c r="B69" s="306"/>
      <c r="C69" s="299"/>
      <c r="D69" s="300"/>
      <c r="E69" s="300"/>
      <c r="F69" s="300"/>
      <c r="G69" s="300"/>
      <c r="H69" s="300"/>
      <c r="I69" s="300"/>
      <c r="J69" s="301"/>
    </row>
    <row r="70" spans="1:10">
      <c r="A70" s="306"/>
      <c r="B70" s="306"/>
      <c r="C70" s="302"/>
      <c r="D70" s="303"/>
      <c r="E70" s="303"/>
      <c r="F70" s="303"/>
      <c r="G70" s="303"/>
      <c r="H70" s="303"/>
      <c r="I70" s="303"/>
      <c r="J70" s="304"/>
    </row>
    <row r="71" spans="1:10" ht="12.75" customHeight="1">
      <c r="A71" s="305" t="s">
        <v>394</v>
      </c>
      <c r="B71" s="305"/>
      <c r="C71" s="296" t="s">
        <v>396</v>
      </c>
      <c r="D71" s="297"/>
      <c r="E71" s="297"/>
      <c r="F71" s="297"/>
      <c r="G71" s="297"/>
      <c r="H71" s="297"/>
      <c r="I71" s="297"/>
      <c r="J71" s="298"/>
    </row>
    <row r="72" spans="1:10" ht="12.75" customHeight="1">
      <c r="A72" s="305"/>
      <c r="B72" s="305"/>
      <c r="C72" s="299"/>
      <c r="D72" s="300"/>
      <c r="E72" s="300"/>
      <c r="F72" s="300"/>
      <c r="G72" s="300"/>
      <c r="H72" s="300"/>
      <c r="I72" s="300"/>
      <c r="J72" s="301"/>
    </row>
    <row r="73" spans="1:10">
      <c r="A73" s="305"/>
      <c r="B73" s="305"/>
      <c r="C73" s="302"/>
      <c r="D73" s="303"/>
      <c r="E73" s="303"/>
      <c r="F73" s="303"/>
      <c r="G73" s="303"/>
      <c r="H73" s="303"/>
      <c r="I73" s="303"/>
      <c r="J73" s="304"/>
    </row>
    <row r="74" spans="1:10">
      <c r="A74" s="306" t="s">
        <v>395</v>
      </c>
      <c r="B74" s="306"/>
      <c r="C74" s="296" t="s">
        <v>397</v>
      </c>
      <c r="D74" s="297"/>
      <c r="E74" s="297"/>
      <c r="F74" s="297"/>
      <c r="G74" s="297"/>
      <c r="H74" s="297"/>
      <c r="I74" s="297"/>
      <c r="J74" s="298"/>
    </row>
    <row r="75" spans="1:10">
      <c r="A75" s="306"/>
      <c r="B75" s="306"/>
      <c r="C75" s="299"/>
      <c r="D75" s="300"/>
      <c r="E75" s="300"/>
      <c r="F75" s="300"/>
      <c r="G75" s="300"/>
      <c r="H75" s="300"/>
      <c r="I75" s="300"/>
      <c r="J75" s="301"/>
    </row>
    <row r="76" spans="1:10">
      <c r="A76" s="306"/>
      <c r="B76" s="306"/>
      <c r="C76" s="299"/>
      <c r="D76" s="300"/>
      <c r="E76" s="300"/>
      <c r="F76" s="300"/>
      <c r="G76" s="300"/>
      <c r="H76" s="300"/>
      <c r="I76" s="300"/>
      <c r="J76" s="301"/>
    </row>
    <row r="77" spans="1:10">
      <c r="A77" s="306"/>
      <c r="B77" s="306"/>
      <c r="C77" s="299"/>
      <c r="D77" s="300"/>
      <c r="E77" s="300"/>
      <c r="F77" s="300"/>
      <c r="G77" s="300"/>
      <c r="H77" s="300"/>
      <c r="I77" s="300"/>
      <c r="J77" s="301"/>
    </row>
    <row r="78" spans="1:10">
      <c r="A78" s="306"/>
      <c r="B78" s="306"/>
      <c r="C78" s="302"/>
      <c r="D78" s="303"/>
      <c r="E78" s="303"/>
      <c r="F78" s="303"/>
      <c r="G78" s="303"/>
      <c r="H78" s="303"/>
      <c r="I78" s="303"/>
      <c r="J78" s="304"/>
    </row>
    <row r="79" spans="1:10">
      <c r="A79" s="288" t="s">
        <v>399</v>
      </c>
      <c r="B79" s="289"/>
      <c r="C79" s="288" t="s">
        <v>418</v>
      </c>
      <c r="D79" s="289"/>
      <c r="E79" s="289"/>
      <c r="F79" s="289"/>
      <c r="G79" s="289"/>
      <c r="H79" s="289"/>
      <c r="I79" s="289"/>
      <c r="J79" s="289"/>
    </row>
    <row r="80" spans="1:10">
      <c r="A80" s="288" t="s">
        <v>400</v>
      </c>
      <c r="B80" s="289"/>
      <c r="C80" s="288" t="s">
        <v>372</v>
      </c>
      <c r="D80" s="289"/>
      <c r="E80" s="289"/>
      <c r="F80" s="289"/>
      <c r="G80" s="289"/>
      <c r="H80" s="289"/>
      <c r="I80" s="289"/>
      <c r="J80" s="289"/>
    </row>
    <row r="81" spans="1:10">
      <c r="B81" s="82" t="s">
        <v>402</v>
      </c>
      <c r="C81" s="311" t="s">
        <v>404</v>
      </c>
      <c r="D81" s="312"/>
      <c r="E81" s="312"/>
      <c r="F81" s="312"/>
      <c r="G81" s="312"/>
      <c r="H81" s="312"/>
      <c r="I81" s="312"/>
      <c r="J81" s="312"/>
    </row>
    <row r="82" spans="1:10">
      <c r="B82" s="82" t="s">
        <v>401</v>
      </c>
      <c r="C82" s="311" t="s">
        <v>405</v>
      </c>
      <c r="D82" s="312"/>
      <c r="E82" s="312"/>
      <c r="F82" s="312"/>
      <c r="G82" s="312"/>
      <c r="H82" s="312"/>
      <c r="I82" s="312"/>
      <c r="J82" s="312"/>
    </row>
    <row r="83" spans="1:10">
      <c r="B83" s="82" t="s">
        <v>403</v>
      </c>
      <c r="C83" s="311" t="s">
        <v>406</v>
      </c>
      <c r="D83" s="312"/>
      <c r="E83" s="312"/>
      <c r="F83" s="312"/>
      <c r="G83" s="312"/>
      <c r="H83" s="312"/>
      <c r="I83" s="312"/>
      <c r="J83" s="312"/>
    </row>
    <row r="85" spans="1:10">
      <c r="A85" s="313" t="s">
        <v>407</v>
      </c>
      <c r="B85" s="313"/>
      <c r="C85" s="313"/>
      <c r="D85" s="313"/>
      <c r="E85" s="313"/>
      <c r="F85" s="313"/>
      <c r="G85" s="313"/>
      <c r="H85" s="313"/>
      <c r="I85" s="313"/>
      <c r="J85" s="313"/>
    </row>
    <row r="86" spans="1:10">
      <c r="A86" s="308" t="s">
        <v>408</v>
      </c>
      <c r="B86" s="308"/>
      <c r="C86" s="307"/>
      <c r="D86" s="307"/>
      <c r="E86" s="307"/>
      <c r="F86" s="307"/>
      <c r="G86" s="307"/>
      <c r="H86" s="307"/>
      <c r="I86" s="307"/>
      <c r="J86" s="307"/>
    </row>
    <row r="87" spans="1:10">
      <c r="A87" s="87"/>
      <c r="B87" s="306" t="s">
        <v>411</v>
      </c>
      <c r="C87" s="309" t="s">
        <v>412</v>
      </c>
      <c r="D87" s="309"/>
      <c r="E87" s="309"/>
      <c r="F87" s="309"/>
      <c r="G87" s="309"/>
      <c r="H87" s="309"/>
      <c r="I87" s="309"/>
      <c r="J87" s="309"/>
    </row>
    <row r="88" spans="1:10">
      <c r="A88" s="87"/>
      <c r="B88" s="310"/>
      <c r="C88" s="309"/>
      <c r="D88" s="309"/>
      <c r="E88" s="309"/>
      <c r="F88" s="309"/>
      <c r="G88" s="309"/>
      <c r="H88" s="309"/>
      <c r="I88" s="309"/>
      <c r="J88" s="309"/>
    </row>
    <row r="89" spans="1:10" ht="12.75" customHeight="1">
      <c r="A89" s="87"/>
      <c r="B89" s="306" t="s">
        <v>413</v>
      </c>
      <c r="C89" s="309" t="s">
        <v>415</v>
      </c>
      <c r="D89" s="309"/>
      <c r="E89" s="309"/>
      <c r="F89" s="309"/>
      <c r="G89" s="309"/>
      <c r="H89" s="309"/>
      <c r="I89" s="309"/>
      <c r="J89" s="309"/>
    </row>
    <row r="90" spans="1:10">
      <c r="A90" s="87"/>
      <c r="B90" s="310"/>
      <c r="C90" s="309"/>
      <c r="D90" s="309"/>
      <c r="E90" s="309"/>
      <c r="F90" s="309"/>
      <c r="G90" s="309"/>
      <c r="H90" s="309"/>
      <c r="I90" s="309"/>
      <c r="J90" s="309"/>
    </row>
    <row r="91" spans="1:10">
      <c r="A91" s="87"/>
      <c r="B91" s="306" t="s">
        <v>414</v>
      </c>
      <c r="C91" s="309" t="s">
        <v>416</v>
      </c>
      <c r="D91" s="309"/>
      <c r="E91" s="309"/>
      <c r="F91" s="309"/>
      <c r="G91" s="309"/>
      <c r="H91" s="309"/>
      <c r="I91" s="309"/>
      <c r="J91" s="309"/>
    </row>
    <row r="92" spans="1:10">
      <c r="A92" s="87"/>
      <c r="B92" s="310"/>
      <c r="C92" s="309"/>
      <c r="D92" s="309"/>
      <c r="E92" s="309"/>
      <c r="F92" s="309"/>
      <c r="G92" s="309"/>
      <c r="H92" s="309"/>
      <c r="I92" s="309"/>
      <c r="J92" s="309"/>
    </row>
    <row r="93" spans="1:10">
      <c r="A93" s="87"/>
      <c r="B93" s="306" t="s">
        <v>417</v>
      </c>
      <c r="C93" s="309" t="s">
        <v>410</v>
      </c>
      <c r="D93" s="309"/>
      <c r="E93" s="309"/>
      <c r="F93" s="309"/>
      <c r="G93" s="309"/>
      <c r="H93" s="309"/>
      <c r="I93" s="309"/>
      <c r="J93" s="309"/>
    </row>
    <row r="94" spans="1:10">
      <c r="B94" s="310"/>
      <c r="C94" s="309"/>
      <c r="D94" s="309"/>
      <c r="E94" s="309"/>
      <c r="F94" s="309"/>
      <c r="G94" s="309"/>
      <c r="H94" s="309"/>
      <c r="I94" s="309"/>
      <c r="J94" s="309"/>
    </row>
  </sheetData>
  <mergeCells count="146">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 ref="C71:J73"/>
    <mergeCell ref="A71:B73"/>
    <mergeCell ref="C74:J78"/>
    <mergeCell ref="A74:B78"/>
    <mergeCell ref="C68:J70"/>
    <mergeCell ref="A68:B70"/>
    <mergeCell ref="A62:B62"/>
    <mergeCell ref="C62:J62"/>
    <mergeCell ref="A63:B63"/>
    <mergeCell ref="C63:J63"/>
    <mergeCell ref="A64:B64"/>
    <mergeCell ref="C64:J64"/>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40:B40"/>
    <mergeCell ref="C40:J40"/>
    <mergeCell ref="A42:B42"/>
    <mergeCell ref="C42:J42"/>
    <mergeCell ref="A38:B39"/>
    <mergeCell ref="A41:B41"/>
    <mergeCell ref="C41:J41"/>
    <mergeCell ref="A36:B36"/>
    <mergeCell ref="C36:J36"/>
    <mergeCell ref="A37:B37"/>
    <mergeCell ref="C37:J37"/>
    <mergeCell ref="A33:B33"/>
    <mergeCell ref="C33:J33"/>
    <mergeCell ref="A34:B34"/>
    <mergeCell ref="C34:J34"/>
    <mergeCell ref="A35:B35"/>
    <mergeCell ref="C35:J35"/>
    <mergeCell ref="A30:B30"/>
    <mergeCell ref="C30:J30"/>
    <mergeCell ref="A31:B31"/>
    <mergeCell ref="C31:J31"/>
    <mergeCell ref="A32:B32"/>
    <mergeCell ref="C32:J32"/>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25:B25"/>
    <mergeCell ref="A26:B26"/>
    <mergeCell ref="A27:B27"/>
    <mergeCell ref="A28:B28"/>
    <mergeCell ref="A29:B29"/>
    <mergeCell ref="C25:J25"/>
    <mergeCell ref="C26:J26"/>
    <mergeCell ref="C27:J27"/>
    <mergeCell ref="C28:J28"/>
    <mergeCell ref="C29:J2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BT30"/>
  <sheetViews>
    <sheetView tabSelected="1" zoomScale="90" zoomScaleNormal="90" workbookViewId="0">
      <pane xSplit="1" ySplit="3" topLeftCell="AC4" activePane="bottomRight" state="frozen"/>
      <selection pane="topRight" activeCell="B1" sqref="B1"/>
      <selection pane="bottomLeft" activeCell="A4" sqref="A4"/>
      <selection pane="bottomRight" activeCell="AP35" sqref="AP35"/>
    </sheetView>
  </sheetViews>
  <sheetFormatPr baseColWidth="10" defaultRowHeight="12.75"/>
  <cols>
    <col min="2" max="3" width="13.140625" customWidth="1"/>
    <col min="4" max="4" width="11.28515625" customWidth="1"/>
    <col min="5" max="9" width="6.28515625" customWidth="1"/>
    <col min="10" max="10" width="10.7109375" customWidth="1"/>
    <col min="11" max="14" width="6.28515625" customWidth="1"/>
    <col min="15" max="20" width="9.140625" customWidth="1"/>
    <col min="21" max="21" width="6.28515625" customWidth="1"/>
    <col min="22" max="22" width="10.85546875" customWidth="1"/>
    <col min="23" max="25" width="9.140625" customWidth="1"/>
    <col min="26" max="29" width="6.7109375" customWidth="1"/>
    <col min="30" max="33" width="7.7109375" customWidth="1"/>
    <col min="34" max="37" width="6.7109375" customWidth="1"/>
    <col min="38" max="38" width="9.5703125" customWidth="1"/>
    <col min="39" max="39" width="10.5703125" customWidth="1"/>
    <col min="40" max="41" width="9.5703125" customWidth="1"/>
    <col min="42" max="44" width="8.28515625" customWidth="1"/>
    <col min="45" max="48" width="9.7109375" customWidth="1"/>
    <col min="49" max="50" width="7.85546875" customWidth="1"/>
    <col min="51" max="51" width="9" customWidth="1"/>
    <col min="54" max="54" width="9.42578125" customWidth="1"/>
    <col min="55" max="55" width="10" customWidth="1"/>
    <col min="59" max="59" width="10" customWidth="1"/>
    <col min="63" max="63" width="10" customWidth="1"/>
    <col min="64" max="69" width="9" customWidth="1"/>
    <col min="70" max="70" width="5.28515625" customWidth="1"/>
    <col min="71" max="71" width="22" customWidth="1"/>
  </cols>
  <sheetData>
    <row r="2" spans="1:72" ht="13.5" thickBot="1">
      <c r="B2" s="315" t="s">
        <v>480</v>
      </c>
      <c r="C2" s="316"/>
      <c r="D2" s="316"/>
      <c r="E2" s="317" t="s">
        <v>481</v>
      </c>
      <c r="F2" s="318"/>
      <c r="G2" s="318"/>
      <c r="H2" s="318"/>
      <c r="I2" s="318"/>
      <c r="J2" s="318"/>
      <c r="K2" s="319" t="s">
        <v>482</v>
      </c>
      <c r="L2" s="320"/>
      <c r="M2" s="320"/>
      <c r="N2" s="320"/>
      <c r="O2" s="320"/>
      <c r="P2" s="320"/>
      <c r="Q2" s="320"/>
      <c r="R2" s="320"/>
      <c r="S2" s="320"/>
      <c r="T2" s="321"/>
      <c r="U2" s="321"/>
      <c r="V2" s="321"/>
      <c r="W2" s="320"/>
      <c r="X2" s="320"/>
      <c r="Y2" s="321"/>
      <c r="Z2" s="322" t="s">
        <v>483</v>
      </c>
      <c r="AA2" s="323"/>
      <c r="AB2" s="323"/>
      <c r="AC2" s="323"/>
      <c r="AD2" s="323"/>
      <c r="AE2" s="323"/>
      <c r="AF2" s="323"/>
      <c r="AG2" s="323"/>
      <c r="AH2" s="323"/>
      <c r="AI2" s="323"/>
      <c r="AJ2" s="323"/>
      <c r="AK2" s="323"/>
      <c r="AL2" s="324" t="s">
        <v>484</v>
      </c>
      <c r="AM2" s="325"/>
      <c r="AN2" s="325"/>
      <c r="AO2" s="325"/>
      <c r="AP2" s="325"/>
      <c r="AQ2" s="325"/>
      <c r="AR2" s="325"/>
      <c r="AS2" s="326" t="s">
        <v>485</v>
      </c>
      <c r="AT2" s="327"/>
      <c r="AU2" s="327"/>
      <c r="AV2" s="327"/>
      <c r="AW2" s="327"/>
      <c r="AX2" s="327"/>
      <c r="AY2" s="327"/>
      <c r="AZ2" s="328" t="s">
        <v>486</v>
      </c>
      <c r="BA2" s="329"/>
      <c r="BB2" s="329"/>
      <c r="BC2" s="329"/>
      <c r="BD2" s="329"/>
      <c r="BE2" s="329"/>
      <c r="BF2" s="329"/>
      <c r="BG2" s="329"/>
      <c r="BH2" s="329"/>
      <c r="BI2" s="329"/>
      <c r="BJ2" s="329"/>
      <c r="BK2" s="329"/>
      <c r="BL2" s="330" t="s">
        <v>487</v>
      </c>
      <c r="BM2" s="331"/>
      <c r="BN2" s="331"/>
      <c r="BO2" s="331"/>
      <c r="BP2" s="331"/>
      <c r="BQ2" s="331"/>
    </row>
    <row r="3" spans="1:72" ht="38.25" customHeight="1">
      <c r="B3" s="88" t="s">
        <v>422</v>
      </c>
      <c r="C3" s="89" t="s">
        <v>460</v>
      </c>
      <c r="D3" s="89" t="s">
        <v>461</v>
      </c>
      <c r="E3" s="88" t="s">
        <v>464</v>
      </c>
      <c r="F3" s="88" t="s">
        <v>462</v>
      </c>
      <c r="G3" s="88" t="s">
        <v>463</v>
      </c>
      <c r="H3" s="88" t="s">
        <v>465</v>
      </c>
      <c r="I3" s="88" t="s">
        <v>528</v>
      </c>
      <c r="J3" s="88" t="s">
        <v>542</v>
      </c>
      <c r="K3" s="123" t="s">
        <v>423</v>
      </c>
      <c r="L3" s="124" t="s">
        <v>424</v>
      </c>
      <c r="M3" s="124" t="s">
        <v>425</v>
      </c>
      <c r="N3" s="125" t="s">
        <v>426</v>
      </c>
      <c r="O3" s="242" t="s">
        <v>326</v>
      </c>
      <c r="P3" s="243" t="s">
        <v>330</v>
      </c>
      <c r="Q3" s="243" t="s">
        <v>331</v>
      </c>
      <c r="R3" s="244" t="s">
        <v>427</v>
      </c>
      <c r="S3" s="245" t="s">
        <v>531</v>
      </c>
      <c r="T3" s="88" t="s">
        <v>428</v>
      </c>
      <c r="U3" s="88" t="s">
        <v>429</v>
      </c>
      <c r="V3" s="88" t="s">
        <v>446</v>
      </c>
      <c r="W3" s="245" t="s">
        <v>447</v>
      </c>
      <c r="X3" s="257" t="s">
        <v>587</v>
      </c>
      <c r="Y3" s="88" t="s">
        <v>543</v>
      </c>
      <c r="Z3" s="88" t="s">
        <v>470</v>
      </c>
      <c r="AA3" s="88" t="s">
        <v>471</v>
      </c>
      <c r="AB3" s="88" t="s">
        <v>472</v>
      </c>
      <c r="AC3" s="88" t="s">
        <v>473</v>
      </c>
      <c r="AD3" s="88" t="s">
        <v>466</v>
      </c>
      <c r="AE3" s="88" t="s">
        <v>467</v>
      </c>
      <c r="AF3" s="88" t="s">
        <v>468</v>
      </c>
      <c r="AG3" s="88" t="s">
        <v>469</v>
      </c>
      <c r="AH3" s="88" t="s">
        <v>430</v>
      </c>
      <c r="AI3" s="88" t="s">
        <v>431</v>
      </c>
      <c r="AJ3" s="88" t="s">
        <v>432</v>
      </c>
      <c r="AK3" s="88" t="s">
        <v>433</v>
      </c>
      <c r="AL3" s="88" t="s">
        <v>434</v>
      </c>
      <c r="AM3" s="88" t="s">
        <v>435</v>
      </c>
      <c r="AN3" s="88" t="s">
        <v>380</v>
      </c>
      <c r="AO3" s="88" t="s">
        <v>381</v>
      </c>
      <c r="AP3" s="88" t="s">
        <v>436</v>
      </c>
      <c r="AQ3" s="88" t="s">
        <v>437</v>
      </c>
      <c r="AR3" s="88" t="s">
        <v>438</v>
      </c>
      <c r="AS3" s="88" t="s">
        <v>439</v>
      </c>
      <c r="AT3" s="88" t="s">
        <v>440</v>
      </c>
      <c r="AU3" s="88" t="s">
        <v>441</v>
      </c>
      <c r="AV3" s="88" t="s">
        <v>442</v>
      </c>
      <c r="AW3" s="88" t="s">
        <v>443</v>
      </c>
      <c r="AX3" s="88" t="s">
        <v>444</v>
      </c>
      <c r="AY3" s="88" t="s">
        <v>445</v>
      </c>
      <c r="AZ3" s="88" t="s">
        <v>448</v>
      </c>
      <c r="BA3" s="88" t="s">
        <v>449</v>
      </c>
      <c r="BB3" s="88" t="s">
        <v>450</v>
      </c>
      <c r="BC3" s="88" t="s">
        <v>451</v>
      </c>
      <c r="BD3" s="88" t="s">
        <v>452</v>
      </c>
      <c r="BE3" s="88" t="s">
        <v>453</v>
      </c>
      <c r="BF3" s="88" t="s">
        <v>454</v>
      </c>
      <c r="BG3" s="88" t="s">
        <v>455</v>
      </c>
      <c r="BH3" s="88" t="s">
        <v>456</v>
      </c>
      <c r="BI3" s="88" t="s">
        <v>457</v>
      </c>
      <c r="BJ3" s="88" t="s">
        <v>458</v>
      </c>
      <c r="BK3" s="88" t="s">
        <v>459</v>
      </c>
      <c r="BL3" s="88" t="s">
        <v>477</v>
      </c>
      <c r="BM3" s="88" t="s">
        <v>478</v>
      </c>
      <c r="BN3" s="88" t="s">
        <v>479</v>
      </c>
      <c r="BO3" s="88" t="s">
        <v>474</v>
      </c>
      <c r="BP3" s="88" t="s">
        <v>475</v>
      </c>
      <c r="BQ3" s="88" t="s">
        <v>476</v>
      </c>
      <c r="BS3" s="88" t="s">
        <v>532</v>
      </c>
      <c r="BT3" s="88" t="s">
        <v>585</v>
      </c>
    </row>
    <row r="4" spans="1:72">
      <c r="A4" s="86" t="s">
        <v>533</v>
      </c>
      <c r="K4" s="126">
        <v>4</v>
      </c>
      <c r="L4" s="127">
        <v>0</v>
      </c>
      <c r="M4" s="127">
        <v>0</v>
      </c>
      <c r="N4" s="128">
        <v>0</v>
      </c>
      <c r="O4" s="246">
        <v>520.6626446280992</v>
      </c>
      <c r="P4" s="247">
        <v>0</v>
      </c>
      <c r="Q4" s="247">
        <v>0</v>
      </c>
      <c r="R4" s="248">
        <v>0</v>
      </c>
      <c r="S4" s="249">
        <f>O4+P4+Q4+R4</f>
        <v>520.6626446280992</v>
      </c>
      <c r="T4">
        <v>200</v>
      </c>
      <c r="U4">
        <v>3</v>
      </c>
      <c r="V4">
        <v>330</v>
      </c>
      <c r="W4" s="249">
        <v>322.31801652892563</v>
      </c>
      <c r="X4" s="258"/>
      <c r="Y4">
        <v>522.31801652892568</v>
      </c>
      <c r="Z4">
        <v>2</v>
      </c>
      <c r="AA4">
        <v>1</v>
      </c>
      <c r="AB4">
        <v>0</v>
      </c>
      <c r="AC4">
        <v>0</v>
      </c>
      <c r="AD4" s="254">
        <v>2</v>
      </c>
      <c r="AE4">
        <v>2</v>
      </c>
      <c r="AF4">
        <v>2</v>
      </c>
      <c r="AG4">
        <v>0</v>
      </c>
      <c r="AH4">
        <v>0</v>
      </c>
      <c r="AI4">
        <v>0</v>
      </c>
      <c r="AJ4">
        <v>0</v>
      </c>
      <c r="AK4">
        <v>0</v>
      </c>
      <c r="AW4">
        <v>0</v>
      </c>
      <c r="AX4">
        <v>3</v>
      </c>
      <c r="AY4">
        <v>1</v>
      </c>
      <c r="AZ4">
        <v>0</v>
      </c>
      <c r="BA4">
        <v>0</v>
      </c>
      <c r="BB4">
        <v>0</v>
      </c>
      <c r="BD4">
        <v>2</v>
      </c>
      <c r="BE4">
        <v>1</v>
      </c>
      <c r="BF4">
        <v>0</v>
      </c>
      <c r="BH4">
        <v>0</v>
      </c>
      <c r="BI4">
        <v>1</v>
      </c>
      <c r="BJ4">
        <v>0</v>
      </c>
    </row>
    <row r="5" spans="1:72">
      <c r="A5" s="86" t="s">
        <v>534</v>
      </c>
      <c r="K5" s="126">
        <v>2</v>
      </c>
      <c r="L5" s="127">
        <v>2</v>
      </c>
      <c r="M5" s="127">
        <v>0</v>
      </c>
      <c r="N5" s="128">
        <v>0</v>
      </c>
      <c r="O5" s="246">
        <v>355.37190082644634</v>
      </c>
      <c r="P5" s="247">
        <v>380.1626446280992</v>
      </c>
      <c r="Q5" s="247">
        <v>0</v>
      </c>
      <c r="R5" s="248">
        <v>0</v>
      </c>
      <c r="S5" s="249">
        <f t="shared" ref="S5:S15" si="0">O5+P5+Q5+R5</f>
        <v>735.53454545454554</v>
      </c>
      <c r="T5">
        <v>0</v>
      </c>
      <c r="U5">
        <v>2</v>
      </c>
      <c r="V5">
        <v>220</v>
      </c>
      <c r="W5" s="249">
        <v>190.08462809917356</v>
      </c>
      <c r="X5" s="258"/>
      <c r="Y5">
        <v>190.08462809917356</v>
      </c>
      <c r="Z5">
        <v>0</v>
      </c>
      <c r="AA5">
        <v>0</v>
      </c>
      <c r="AB5">
        <v>0</v>
      </c>
      <c r="AC5">
        <v>0</v>
      </c>
      <c r="AD5" s="254">
        <v>3</v>
      </c>
      <c r="AE5">
        <v>1</v>
      </c>
      <c r="AF5">
        <v>3</v>
      </c>
      <c r="AG5">
        <v>0</v>
      </c>
      <c r="AH5">
        <v>1</v>
      </c>
      <c r="AI5">
        <v>1</v>
      </c>
      <c r="AJ5">
        <v>1</v>
      </c>
      <c r="AK5">
        <v>0</v>
      </c>
      <c r="AW5">
        <v>1</v>
      </c>
      <c r="AX5">
        <v>0</v>
      </c>
      <c r="AY5">
        <v>3</v>
      </c>
      <c r="AZ5">
        <v>0</v>
      </c>
      <c r="BA5">
        <v>1</v>
      </c>
      <c r="BB5">
        <v>0</v>
      </c>
      <c r="BD5">
        <v>0</v>
      </c>
      <c r="BE5">
        <v>0</v>
      </c>
      <c r="BF5">
        <v>0</v>
      </c>
      <c r="BH5">
        <v>0</v>
      </c>
      <c r="BI5">
        <v>2</v>
      </c>
      <c r="BJ5">
        <v>2</v>
      </c>
    </row>
    <row r="6" spans="1:72">
      <c r="A6" s="86" t="s">
        <v>419</v>
      </c>
      <c r="K6" s="126">
        <v>0</v>
      </c>
      <c r="L6" s="127">
        <v>1</v>
      </c>
      <c r="M6" s="127">
        <v>0</v>
      </c>
      <c r="N6" s="128">
        <v>0</v>
      </c>
      <c r="O6" s="246">
        <v>0</v>
      </c>
      <c r="P6" s="247">
        <v>190.08264462809919</v>
      </c>
      <c r="Q6" s="247">
        <v>0</v>
      </c>
      <c r="R6" s="248">
        <v>0</v>
      </c>
      <c r="S6" s="249">
        <f t="shared" si="0"/>
        <v>190.08264462809919</v>
      </c>
      <c r="T6">
        <v>0</v>
      </c>
      <c r="U6">
        <v>0</v>
      </c>
      <c r="V6">
        <v>0</v>
      </c>
      <c r="W6" s="249">
        <v>0</v>
      </c>
      <c r="X6" s="258"/>
      <c r="Y6">
        <v>0</v>
      </c>
      <c r="Z6">
        <v>1</v>
      </c>
      <c r="AA6">
        <v>0</v>
      </c>
      <c r="AB6">
        <v>1</v>
      </c>
      <c r="AC6">
        <v>0</v>
      </c>
      <c r="AD6" s="254">
        <v>0</v>
      </c>
      <c r="AE6">
        <v>0</v>
      </c>
      <c r="AF6">
        <v>0</v>
      </c>
      <c r="AG6">
        <v>0</v>
      </c>
      <c r="AH6">
        <v>0</v>
      </c>
      <c r="AI6">
        <v>0</v>
      </c>
      <c r="AJ6">
        <v>0</v>
      </c>
      <c r="AK6">
        <v>0</v>
      </c>
      <c r="AW6">
        <v>0</v>
      </c>
      <c r="AX6">
        <v>0</v>
      </c>
      <c r="AY6">
        <v>1</v>
      </c>
      <c r="AZ6">
        <v>0</v>
      </c>
      <c r="BA6">
        <v>0</v>
      </c>
      <c r="BB6">
        <v>0</v>
      </c>
      <c r="BD6">
        <v>0</v>
      </c>
      <c r="BE6">
        <v>0</v>
      </c>
      <c r="BF6">
        <v>0</v>
      </c>
      <c r="BH6">
        <v>1</v>
      </c>
      <c r="BI6">
        <v>0</v>
      </c>
      <c r="BJ6">
        <v>0</v>
      </c>
    </row>
    <row r="7" spans="1:72">
      <c r="A7" s="86" t="s">
        <v>535</v>
      </c>
      <c r="K7" s="126">
        <v>4</v>
      </c>
      <c r="L7" s="127">
        <v>6</v>
      </c>
      <c r="M7" s="127">
        <v>0</v>
      </c>
      <c r="N7" s="128">
        <v>0</v>
      </c>
      <c r="O7" s="246">
        <v>760.32793388429752</v>
      </c>
      <c r="P7" s="247">
        <v>710.73024793388436</v>
      </c>
      <c r="Q7" s="247">
        <v>0</v>
      </c>
      <c r="R7" s="248">
        <v>0</v>
      </c>
      <c r="S7" s="249">
        <f t="shared" si="0"/>
        <v>1471.0581818181818</v>
      </c>
      <c r="T7">
        <v>100</v>
      </c>
      <c r="U7">
        <v>4</v>
      </c>
      <c r="V7">
        <v>440</v>
      </c>
      <c r="W7" s="249">
        <v>429.75603305785125</v>
      </c>
      <c r="X7" s="258"/>
      <c r="Y7">
        <v>529.75603305785125</v>
      </c>
      <c r="Z7">
        <v>2</v>
      </c>
      <c r="AA7">
        <v>1</v>
      </c>
      <c r="AB7">
        <v>1</v>
      </c>
      <c r="AC7">
        <v>0</v>
      </c>
      <c r="AD7" s="254">
        <v>7</v>
      </c>
      <c r="AE7">
        <v>2</v>
      </c>
      <c r="AF7">
        <v>3</v>
      </c>
      <c r="AG7">
        <v>0</v>
      </c>
      <c r="AH7">
        <v>1</v>
      </c>
      <c r="AI7">
        <v>1</v>
      </c>
      <c r="AJ7">
        <v>0</v>
      </c>
      <c r="AK7">
        <v>0</v>
      </c>
      <c r="AW7">
        <v>2</v>
      </c>
      <c r="AX7">
        <v>0</v>
      </c>
      <c r="AY7">
        <v>8</v>
      </c>
      <c r="AZ7">
        <v>1</v>
      </c>
      <c r="BA7">
        <v>0</v>
      </c>
      <c r="BB7">
        <v>1</v>
      </c>
      <c r="BD7">
        <v>0</v>
      </c>
      <c r="BE7">
        <v>0</v>
      </c>
      <c r="BF7">
        <v>0</v>
      </c>
      <c r="BH7">
        <v>1</v>
      </c>
      <c r="BI7">
        <v>7</v>
      </c>
      <c r="BJ7">
        <v>0</v>
      </c>
    </row>
    <row r="8" spans="1:72">
      <c r="A8" s="86" t="s">
        <v>420</v>
      </c>
      <c r="K8" s="126">
        <v>0</v>
      </c>
      <c r="L8" s="127">
        <v>0</v>
      </c>
      <c r="M8" s="127">
        <v>0</v>
      </c>
      <c r="N8" s="128">
        <v>0</v>
      </c>
      <c r="O8" s="246">
        <v>0</v>
      </c>
      <c r="P8" s="247">
        <v>0</v>
      </c>
      <c r="Q8" s="247">
        <v>0</v>
      </c>
      <c r="R8" s="248">
        <v>0</v>
      </c>
      <c r="S8" s="249">
        <f t="shared" si="0"/>
        <v>0</v>
      </c>
      <c r="T8">
        <v>0</v>
      </c>
      <c r="U8">
        <v>0</v>
      </c>
      <c r="V8">
        <v>0</v>
      </c>
      <c r="W8" s="249">
        <v>0</v>
      </c>
      <c r="X8" s="258"/>
      <c r="Y8">
        <v>0</v>
      </c>
      <c r="Z8">
        <v>0</v>
      </c>
      <c r="AA8">
        <v>0</v>
      </c>
      <c r="AB8">
        <v>0</v>
      </c>
      <c r="AC8">
        <v>0</v>
      </c>
      <c r="AD8" s="254">
        <v>0</v>
      </c>
      <c r="AE8">
        <v>0</v>
      </c>
      <c r="AF8">
        <v>0</v>
      </c>
      <c r="AG8">
        <v>0</v>
      </c>
      <c r="AH8">
        <v>0</v>
      </c>
      <c r="AI8">
        <v>0</v>
      </c>
      <c r="AJ8">
        <v>0</v>
      </c>
      <c r="AK8">
        <v>0</v>
      </c>
      <c r="AW8">
        <v>0</v>
      </c>
      <c r="AX8">
        <v>0</v>
      </c>
      <c r="AY8">
        <v>0</v>
      </c>
      <c r="AZ8">
        <v>0</v>
      </c>
      <c r="BA8">
        <v>0</v>
      </c>
      <c r="BB8">
        <v>0</v>
      </c>
      <c r="BD8">
        <v>0</v>
      </c>
      <c r="BE8">
        <v>0</v>
      </c>
      <c r="BF8">
        <v>0</v>
      </c>
      <c r="BH8">
        <v>0</v>
      </c>
      <c r="BI8">
        <v>0</v>
      </c>
      <c r="BJ8">
        <v>0</v>
      </c>
    </row>
    <row r="9" spans="1:72">
      <c r="A9" s="86" t="s">
        <v>421</v>
      </c>
      <c r="K9" s="126">
        <v>1</v>
      </c>
      <c r="L9" s="127">
        <v>2</v>
      </c>
      <c r="M9" s="127">
        <v>0</v>
      </c>
      <c r="N9" s="128">
        <v>0</v>
      </c>
      <c r="O9" s="246">
        <v>190.08264462809919</v>
      </c>
      <c r="P9" s="247">
        <v>380.16</v>
      </c>
      <c r="Q9" s="247">
        <v>0</v>
      </c>
      <c r="R9" s="248">
        <v>0</v>
      </c>
      <c r="S9" s="249">
        <f t="shared" si="0"/>
        <v>570.24264462809924</v>
      </c>
      <c r="T9">
        <v>0</v>
      </c>
      <c r="U9">
        <v>2</v>
      </c>
      <c r="V9">
        <v>220</v>
      </c>
      <c r="W9" s="249">
        <v>214.87801652892563</v>
      </c>
      <c r="X9" s="258"/>
      <c r="Y9">
        <v>214.87801652892563</v>
      </c>
      <c r="Z9">
        <v>1</v>
      </c>
      <c r="AA9">
        <v>0</v>
      </c>
      <c r="AB9">
        <v>1</v>
      </c>
      <c r="AC9">
        <v>0</v>
      </c>
      <c r="AD9" s="254">
        <v>1</v>
      </c>
      <c r="AE9">
        <v>1</v>
      </c>
      <c r="AF9">
        <v>1</v>
      </c>
      <c r="AG9">
        <v>0</v>
      </c>
      <c r="AH9">
        <v>1</v>
      </c>
      <c r="AI9">
        <v>1</v>
      </c>
      <c r="AJ9">
        <v>1</v>
      </c>
      <c r="AK9">
        <v>0</v>
      </c>
      <c r="AW9">
        <v>1</v>
      </c>
      <c r="AX9">
        <v>0</v>
      </c>
      <c r="AY9">
        <v>2</v>
      </c>
      <c r="AZ9">
        <v>1</v>
      </c>
      <c r="BA9">
        <v>0</v>
      </c>
      <c r="BB9">
        <v>0</v>
      </c>
      <c r="BD9">
        <v>0</v>
      </c>
      <c r="BE9">
        <v>0</v>
      </c>
      <c r="BF9">
        <v>0</v>
      </c>
      <c r="BH9">
        <v>0</v>
      </c>
      <c r="BI9">
        <v>1</v>
      </c>
      <c r="BJ9">
        <v>2</v>
      </c>
    </row>
    <row r="10" spans="1:72">
      <c r="A10" s="86" t="s">
        <v>536</v>
      </c>
      <c r="K10" s="126">
        <v>0</v>
      </c>
      <c r="L10" s="127">
        <v>0</v>
      </c>
      <c r="M10" s="127">
        <v>0</v>
      </c>
      <c r="N10" s="128">
        <v>0</v>
      </c>
      <c r="O10" s="246">
        <v>0</v>
      </c>
      <c r="P10" s="247">
        <v>0</v>
      </c>
      <c r="Q10" s="247">
        <v>0</v>
      </c>
      <c r="R10" s="248">
        <v>0</v>
      </c>
      <c r="S10" s="249">
        <f t="shared" si="0"/>
        <v>0</v>
      </c>
      <c r="T10">
        <v>0</v>
      </c>
      <c r="U10">
        <v>0</v>
      </c>
      <c r="V10">
        <v>0</v>
      </c>
      <c r="W10" s="249">
        <v>0</v>
      </c>
      <c r="X10" s="258"/>
      <c r="Y10">
        <v>0</v>
      </c>
      <c r="Z10">
        <v>0</v>
      </c>
      <c r="AA10">
        <v>0</v>
      </c>
      <c r="AB10">
        <v>0</v>
      </c>
      <c r="AC10">
        <v>0</v>
      </c>
      <c r="AD10" s="254">
        <v>0</v>
      </c>
      <c r="AE10">
        <v>0</v>
      </c>
      <c r="AF10">
        <v>0</v>
      </c>
      <c r="AG10">
        <v>0</v>
      </c>
      <c r="AH10">
        <v>0</v>
      </c>
      <c r="AI10">
        <v>0</v>
      </c>
      <c r="AJ10">
        <v>0</v>
      </c>
      <c r="AK10">
        <v>0</v>
      </c>
      <c r="AW10">
        <v>0</v>
      </c>
      <c r="AX10">
        <v>0</v>
      </c>
      <c r="AY10">
        <v>0</v>
      </c>
      <c r="AZ10">
        <v>0</v>
      </c>
      <c r="BA10">
        <v>0</v>
      </c>
      <c r="BB10">
        <v>0</v>
      </c>
      <c r="BD10">
        <v>0</v>
      </c>
      <c r="BE10">
        <v>0</v>
      </c>
      <c r="BF10">
        <v>0</v>
      </c>
      <c r="BH10">
        <v>0</v>
      </c>
      <c r="BI10">
        <v>0</v>
      </c>
      <c r="BJ10">
        <v>0</v>
      </c>
    </row>
    <row r="11" spans="1:72">
      <c r="A11" s="86" t="s">
        <v>541</v>
      </c>
      <c r="K11" s="126">
        <v>2</v>
      </c>
      <c r="L11" s="127">
        <v>0</v>
      </c>
      <c r="M11" s="127">
        <v>0</v>
      </c>
      <c r="N11" s="128">
        <v>0</v>
      </c>
      <c r="O11" s="246">
        <v>380.16528925619838</v>
      </c>
      <c r="P11" s="247">
        <v>0</v>
      </c>
      <c r="Q11" s="247">
        <v>0</v>
      </c>
      <c r="R11" s="248">
        <v>0</v>
      </c>
      <c r="S11" s="249">
        <f t="shared" si="0"/>
        <v>380.16528925619838</v>
      </c>
      <c r="T11">
        <v>0</v>
      </c>
      <c r="U11">
        <v>0</v>
      </c>
      <c r="V11">
        <v>0</v>
      </c>
      <c r="W11" s="249">
        <v>0</v>
      </c>
      <c r="X11" s="258"/>
      <c r="Y11">
        <v>0</v>
      </c>
      <c r="Z11">
        <v>0</v>
      </c>
      <c r="AA11">
        <v>0</v>
      </c>
      <c r="AB11">
        <v>0</v>
      </c>
      <c r="AC11">
        <v>0</v>
      </c>
      <c r="AD11" s="254">
        <v>1</v>
      </c>
      <c r="AE11">
        <v>0</v>
      </c>
      <c r="AF11">
        <v>1</v>
      </c>
      <c r="AG11">
        <v>0</v>
      </c>
      <c r="AH11">
        <v>1</v>
      </c>
      <c r="AI11">
        <v>0</v>
      </c>
      <c r="AJ11">
        <v>1</v>
      </c>
      <c r="AK11">
        <v>0</v>
      </c>
      <c r="AW11">
        <v>1</v>
      </c>
      <c r="AX11">
        <v>0</v>
      </c>
      <c r="AY11">
        <v>1</v>
      </c>
      <c r="AZ11">
        <v>0</v>
      </c>
      <c r="BA11">
        <v>0</v>
      </c>
      <c r="BB11">
        <v>1</v>
      </c>
      <c r="BD11">
        <v>0</v>
      </c>
      <c r="BE11">
        <v>0</v>
      </c>
      <c r="BF11">
        <v>0</v>
      </c>
      <c r="BH11">
        <v>0</v>
      </c>
      <c r="BI11">
        <v>1</v>
      </c>
      <c r="BJ11">
        <v>0</v>
      </c>
    </row>
    <row r="12" spans="1:72">
      <c r="A12" s="86" t="s">
        <v>537</v>
      </c>
      <c r="K12" s="126">
        <v>2</v>
      </c>
      <c r="L12" s="127">
        <v>1</v>
      </c>
      <c r="M12" s="127">
        <v>0</v>
      </c>
      <c r="N12" s="128">
        <v>0</v>
      </c>
      <c r="O12" s="246">
        <v>380.16528925619838</v>
      </c>
      <c r="P12" s="247">
        <v>190.08264462809919</v>
      </c>
      <c r="Q12" s="247">
        <v>0</v>
      </c>
      <c r="R12" s="248">
        <v>0</v>
      </c>
      <c r="S12" s="249">
        <f t="shared" si="0"/>
        <v>570.24793388429759</v>
      </c>
      <c r="T12">
        <v>0</v>
      </c>
      <c r="U12">
        <v>1</v>
      </c>
      <c r="V12">
        <v>110</v>
      </c>
      <c r="W12" s="249">
        <v>107.43801652892563</v>
      </c>
      <c r="X12" s="258"/>
      <c r="Y12">
        <v>107.43801652892563</v>
      </c>
      <c r="Z12">
        <v>1</v>
      </c>
      <c r="AA12">
        <v>1</v>
      </c>
      <c r="AB12">
        <v>1</v>
      </c>
      <c r="AC12">
        <v>0</v>
      </c>
      <c r="AD12" s="254">
        <v>2</v>
      </c>
      <c r="AE12">
        <v>0</v>
      </c>
      <c r="AF12">
        <v>2</v>
      </c>
      <c r="AG12">
        <v>0</v>
      </c>
      <c r="AH12">
        <v>0</v>
      </c>
      <c r="AI12">
        <v>0</v>
      </c>
      <c r="AJ12">
        <v>0</v>
      </c>
      <c r="AK12">
        <v>0</v>
      </c>
      <c r="AW12">
        <v>0</v>
      </c>
      <c r="AX12">
        <v>1</v>
      </c>
      <c r="AY12">
        <v>2</v>
      </c>
      <c r="AZ12">
        <v>0</v>
      </c>
      <c r="BA12">
        <v>0</v>
      </c>
      <c r="BB12">
        <v>0</v>
      </c>
      <c r="BD12">
        <v>1</v>
      </c>
      <c r="BE12">
        <v>0</v>
      </c>
      <c r="BF12">
        <v>0</v>
      </c>
      <c r="BH12">
        <v>0</v>
      </c>
      <c r="BI12">
        <v>2</v>
      </c>
      <c r="BJ12">
        <v>0</v>
      </c>
    </row>
    <row r="13" spans="1:72">
      <c r="A13" s="86" t="s">
        <v>538</v>
      </c>
      <c r="K13" s="126">
        <v>0</v>
      </c>
      <c r="L13" s="127">
        <v>0</v>
      </c>
      <c r="M13" s="127">
        <v>0</v>
      </c>
      <c r="N13" s="128">
        <v>0</v>
      </c>
      <c r="O13" s="246">
        <v>0</v>
      </c>
      <c r="P13" s="247">
        <v>0</v>
      </c>
      <c r="Q13" s="247">
        <v>0</v>
      </c>
      <c r="R13" s="248">
        <v>0</v>
      </c>
      <c r="S13" s="249">
        <f t="shared" si="0"/>
        <v>0</v>
      </c>
      <c r="T13">
        <v>0</v>
      </c>
      <c r="U13">
        <v>0</v>
      </c>
      <c r="V13">
        <v>0</v>
      </c>
      <c r="W13" s="249">
        <v>0</v>
      </c>
      <c r="X13" s="258"/>
      <c r="Y13">
        <v>0</v>
      </c>
      <c r="Z13">
        <v>0</v>
      </c>
      <c r="AA13">
        <v>0</v>
      </c>
      <c r="AB13">
        <v>0</v>
      </c>
      <c r="AC13">
        <v>0</v>
      </c>
      <c r="AD13" s="254">
        <v>0</v>
      </c>
      <c r="AE13">
        <v>0</v>
      </c>
      <c r="AF13">
        <v>0</v>
      </c>
      <c r="AG13">
        <v>0</v>
      </c>
      <c r="AH13">
        <v>0</v>
      </c>
      <c r="AI13">
        <v>0</v>
      </c>
      <c r="AJ13">
        <v>0</v>
      </c>
      <c r="AK13">
        <v>0</v>
      </c>
      <c r="AW13">
        <v>0</v>
      </c>
      <c r="AX13">
        <v>0</v>
      </c>
      <c r="AY13">
        <v>0</v>
      </c>
      <c r="AZ13">
        <v>0</v>
      </c>
      <c r="BA13">
        <v>0</v>
      </c>
      <c r="BB13">
        <v>0</v>
      </c>
      <c r="BD13">
        <v>0</v>
      </c>
      <c r="BE13">
        <v>0</v>
      </c>
      <c r="BF13">
        <v>0</v>
      </c>
      <c r="BH13">
        <v>0</v>
      </c>
      <c r="BI13">
        <v>0</v>
      </c>
      <c r="BJ13">
        <v>0</v>
      </c>
    </row>
    <row r="14" spans="1:72">
      <c r="A14" s="86" t="s">
        <v>539</v>
      </c>
      <c r="K14" s="126">
        <v>0</v>
      </c>
      <c r="L14" s="127">
        <v>0</v>
      </c>
      <c r="M14" s="127">
        <v>0</v>
      </c>
      <c r="N14" s="128">
        <v>0</v>
      </c>
      <c r="O14" s="246">
        <v>0</v>
      </c>
      <c r="P14" s="247">
        <v>0</v>
      </c>
      <c r="Q14" s="247">
        <v>0</v>
      </c>
      <c r="R14" s="248">
        <v>0</v>
      </c>
      <c r="S14" s="249">
        <f t="shared" si="0"/>
        <v>0</v>
      </c>
      <c r="T14">
        <v>0</v>
      </c>
      <c r="U14">
        <v>0</v>
      </c>
      <c r="V14">
        <v>0</v>
      </c>
      <c r="W14" s="249">
        <v>0</v>
      </c>
      <c r="X14" s="258"/>
      <c r="Y14">
        <v>0</v>
      </c>
      <c r="Z14">
        <v>0</v>
      </c>
      <c r="AA14">
        <v>0</v>
      </c>
      <c r="AB14">
        <v>0</v>
      </c>
      <c r="AC14">
        <v>0</v>
      </c>
      <c r="AD14" s="254">
        <v>0</v>
      </c>
      <c r="AE14">
        <v>0</v>
      </c>
      <c r="AF14">
        <v>0</v>
      </c>
      <c r="AG14">
        <v>0</v>
      </c>
      <c r="AH14">
        <v>0</v>
      </c>
      <c r="AI14">
        <v>0</v>
      </c>
      <c r="AJ14">
        <v>0</v>
      </c>
      <c r="AK14">
        <v>0</v>
      </c>
      <c r="AW14">
        <v>0</v>
      </c>
      <c r="AX14">
        <v>0</v>
      </c>
      <c r="AY14">
        <v>0</v>
      </c>
      <c r="AZ14">
        <v>0</v>
      </c>
      <c r="BA14">
        <v>0</v>
      </c>
      <c r="BB14">
        <v>0</v>
      </c>
      <c r="BD14">
        <v>0</v>
      </c>
      <c r="BE14">
        <v>0</v>
      </c>
      <c r="BF14">
        <v>0</v>
      </c>
      <c r="BH14">
        <v>0</v>
      </c>
      <c r="BI14">
        <v>0</v>
      </c>
      <c r="BJ14">
        <v>0</v>
      </c>
    </row>
    <row r="15" spans="1:72" ht="13.5" thickBot="1">
      <c r="A15" s="86" t="s">
        <v>540</v>
      </c>
      <c r="K15" s="129">
        <v>0</v>
      </c>
      <c r="L15" s="130">
        <v>0</v>
      </c>
      <c r="M15" s="130">
        <v>0</v>
      </c>
      <c r="N15" s="131">
        <v>0</v>
      </c>
      <c r="O15" s="250">
        <v>0</v>
      </c>
      <c r="P15" s="251">
        <v>0</v>
      </c>
      <c r="Q15" s="251">
        <v>0</v>
      </c>
      <c r="R15" s="252">
        <v>0</v>
      </c>
      <c r="S15" s="253">
        <f t="shared" si="0"/>
        <v>0</v>
      </c>
      <c r="T15">
        <v>0</v>
      </c>
      <c r="U15">
        <v>0</v>
      </c>
      <c r="V15">
        <v>0</v>
      </c>
      <c r="W15" s="253">
        <v>0</v>
      </c>
      <c r="X15" s="259"/>
      <c r="Y15">
        <v>0</v>
      </c>
      <c r="Z15">
        <v>0</v>
      </c>
      <c r="AA15">
        <v>0</v>
      </c>
      <c r="AB15">
        <v>0</v>
      </c>
      <c r="AC15">
        <v>0</v>
      </c>
      <c r="AD15" s="254">
        <v>0</v>
      </c>
      <c r="AE15">
        <v>0</v>
      </c>
      <c r="AF15">
        <v>0</v>
      </c>
      <c r="AG15">
        <v>0</v>
      </c>
      <c r="AH15">
        <v>0</v>
      </c>
      <c r="AI15">
        <v>0</v>
      </c>
      <c r="AJ15">
        <v>0</v>
      </c>
      <c r="AK15">
        <v>0</v>
      </c>
      <c r="AW15">
        <v>0</v>
      </c>
      <c r="AX15">
        <v>0</v>
      </c>
      <c r="AY15">
        <v>0</v>
      </c>
      <c r="AZ15">
        <v>0</v>
      </c>
      <c r="BA15">
        <v>0</v>
      </c>
      <c r="BB15">
        <v>0</v>
      </c>
      <c r="BD15">
        <v>0</v>
      </c>
      <c r="BE15">
        <v>0</v>
      </c>
      <c r="BF15">
        <v>0</v>
      </c>
      <c r="BH15">
        <v>0</v>
      </c>
      <c r="BI15">
        <v>0</v>
      </c>
      <c r="BJ15">
        <v>0</v>
      </c>
    </row>
    <row r="18" spans="64:69">
      <c r="BL18" s="293"/>
      <c r="BM18" s="293"/>
      <c r="BN18" s="293"/>
      <c r="BO18" s="293"/>
      <c r="BP18" s="293"/>
      <c r="BQ18" s="293"/>
    </row>
    <row r="19" spans="64:69">
      <c r="BL19" s="288"/>
      <c r="BM19" s="289"/>
      <c r="BN19" s="289"/>
      <c r="BO19" s="289"/>
      <c r="BP19" s="289"/>
      <c r="BQ19" s="289"/>
    </row>
    <row r="20" spans="64:69">
      <c r="BL20" s="288"/>
      <c r="BM20" s="289"/>
      <c r="BN20" s="289"/>
      <c r="BO20" s="289"/>
      <c r="BP20" s="289"/>
      <c r="BQ20" s="289"/>
    </row>
    <row r="21" spans="64:69">
      <c r="BL21" s="288"/>
      <c r="BM21" s="289"/>
      <c r="BN21" s="289"/>
      <c r="BO21" s="289"/>
      <c r="BP21" s="289"/>
      <c r="BQ21" s="289"/>
    </row>
    <row r="22" spans="64:69">
      <c r="BL22" s="288"/>
      <c r="BM22" s="289"/>
      <c r="BN22" s="289"/>
      <c r="BO22" s="289"/>
      <c r="BP22" s="289"/>
      <c r="BQ22" s="289"/>
    </row>
    <row r="23" spans="64:69">
      <c r="BL23" s="288"/>
      <c r="BM23" s="289"/>
      <c r="BN23" s="289"/>
      <c r="BO23" s="289"/>
      <c r="BP23" s="289"/>
      <c r="BQ23" s="289"/>
    </row>
    <row r="24" spans="64:69">
      <c r="BL24" s="288"/>
      <c r="BM24" s="289"/>
      <c r="BN24" s="289"/>
      <c r="BO24" s="289"/>
      <c r="BP24" s="289"/>
      <c r="BQ24" s="289"/>
    </row>
    <row r="25" spans="64:69">
      <c r="BL25" s="288"/>
      <c r="BM25" s="289"/>
      <c r="BN25" s="289"/>
      <c r="BO25" s="289"/>
      <c r="BP25" s="289"/>
      <c r="BQ25" s="289"/>
    </row>
    <row r="26" spans="64:69">
      <c r="BL26" s="288"/>
      <c r="BM26" s="289"/>
      <c r="BN26" s="289"/>
      <c r="BO26" s="289"/>
      <c r="BP26" s="289"/>
      <c r="BQ26" s="289"/>
    </row>
    <row r="27" spans="64:69">
      <c r="BL27" s="288"/>
      <c r="BM27" s="289"/>
      <c r="BN27" s="289"/>
      <c r="BO27" s="289"/>
      <c r="BP27" s="289"/>
      <c r="BQ27" s="289"/>
    </row>
    <row r="28" spans="64:69">
      <c r="BL28" s="288"/>
      <c r="BM28" s="289"/>
      <c r="BN28" s="289"/>
      <c r="BO28" s="289"/>
      <c r="BP28" s="289"/>
      <c r="BQ28" s="289"/>
    </row>
    <row r="29" spans="64:69">
      <c r="BL29" s="288"/>
      <c r="BM29" s="289"/>
      <c r="BN29" s="289"/>
      <c r="BO29" s="289"/>
      <c r="BP29" s="289"/>
      <c r="BQ29" s="289"/>
    </row>
    <row r="30" spans="64:69">
      <c r="BL30" s="288"/>
      <c r="BM30" s="289"/>
      <c r="BN30" s="289"/>
      <c r="BO30" s="289"/>
      <c r="BP30" s="289"/>
      <c r="BQ30" s="289"/>
    </row>
  </sheetData>
  <mergeCells count="21">
    <mergeCell ref="B2:D2"/>
    <mergeCell ref="E2:J2"/>
    <mergeCell ref="K2:Y2"/>
    <mergeCell ref="Z2:AK2"/>
    <mergeCell ref="BL25:BQ25"/>
    <mergeCell ref="AL2:AR2"/>
    <mergeCell ref="AS2:AY2"/>
    <mergeCell ref="AZ2:BK2"/>
    <mergeCell ref="BL2:BQ2"/>
    <mergeCell ref="BL18:BQ18"/>
    <mergeCell ref="BL19:BQ19"/>
    <mergeCell ref="BL20:BQ20"/>
    <mergeCell ref="BL21:BQ21"/>
    <mergeCell ref="BL22:BQ22"/>
    <mergeCell ref="BL23:BQ23"/>
    <mergeCell ref="BL24:BQ24"/>
    <mergeCell ref="BL26:BQ26"/>
    <mergeCell ref="BL27:BQ27"/>
    <mergeCell ref="BL28:BQ28"/>
    <mergeCell ref="BL29:BQ29"/>
    <mergeCell ref="BL30:BQ3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P62"/>
  <sheetViews>
    <sheetView topLeftCell="A22" zoomScaleNormal="100" workbookViewId="0">
      <selection activeCell="N49" sqref="N49"/>
    </sheetView>
  </sheetViews>
  <sheetFormatPr baseColWidth="10" defaultRowHeight="12.75"/>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c r="A1" s="92"/>
      <c r="B1" s="92"/>
      <c r="C1" s="92"/>
      <c r="D1" s="93"/>
      <c r="E1" s="93"/>
      <c r="G1" s="24"/>
      <c r="J1" s="341" t="s">
        <v>488</v>
      </c>
      <c r="K1" s="341"/>
    </row>
    <row r="2" spans="1:16" ht="19.5" thickBot="1">
      <c r="A2" s="92"/>
      <c r="B2" s="92"/>
      <c r="C2" s="92"/>
      <c r="D2" s="94"/>
      <c r="E2" s="92"/>
      <c r="F2" s="92"/>
      <c r="G2" s="92"/>
      <c r="H2" s="106"/>
      <c r="I2" s="106"/>
      <c r="J2" s="350"/>
      <c r="K2" s="351"/>
      <c r="L2" s="21"/>
    </row>
    <row r="3" spans="1:16" ht="19.5" thickBot="1">
      <c r="A3" s="92"/>
      <c r="B3" s="92"/>
      <c r="C3" s="92"/>
      <c r="D3" s="94"/>
      <c r="E3" s="348" t="s">
        <v>530</v>
      </c>
      <c r="F3" s="349"/>
      <c r="G3" s="92"/>
      <c r="H3" s="97"/>
      <c r="I3" s="98"/>
    </row>
    <row r="4" spans="1:16" ht="18.75">
      <c r="A4" s="92"/>
      <c r="B4" s="92"/>
      <c r="C4" s="92"/>
      <c r="D4" s="99"/>
      <c r="E4" s="92"/>
      <c r="F4" s="92"/>
      <c r="G4" s="92"/>
      <c r="H4" s="92"/>
    </row>
    <row r="5" spans="1:16" ht="15.75">
      <c r="A5" s="345" t="s">
        <v>529</v>
      </c>
      <c r="B5" s="346"/>
      <c r="C5" s="346"/>
      <c r="D5" s="346"/>
      <c r="E5" s="346"/>
      <c r="F5" s="346"/>
      <c r="G5" s="346"/>
      <c r="H5" s="346"/>
      <c r="I5" s="346"/>
      <c r="J5" s="346"/>
      <c r="K5" s="347"/>
    </row>
    <row r="6" spans="1:16" ht="9" customHeight="1">
      <c r="A6" s="110"/>
      <c r="B6" s="110"/>
      <c r="C6" s="110"/>
      <c r="D6" s="110"/>
      <c r="E6" s="110"/>
      <c r="F6" s="110"/>
      <c r="G6" s="110"/>
      <c r="H6" s="110"/>
      <c r="I6" s="110"/>
      <c r="J6" s="110"/>
      <c r="K6" s="110"/>
    </row>
    <row r="7" spans="1:16">
      <c r="A7" s="352" t="s">
        <v>489</v>
      </c>
      <c r="B7" s="353"/>
      <c r="C7" s="354"/>
      <c r="E7" s="352" t="s">
        <v>548</v>
      </c>
      <c r="F7" s="353"/>
      <c r="G7" s="354"/>
      <c r="I7" s="352" t="s">
        <v>495</v>
      </c>
      <c r="J7" s="353"/>
      <c r="K7" s="354"/>
    </row>
    <row r="8" spans="1:16">
      <c r="A8" s="342" t="s">
        <v>490</v>
      </c>
      <c r="B8" s="343"/>
      <c r="C8" s="114"/>
      <c r="E8" s="342" t="s">
        <v>494</v>
      </c>
      <c r="F8" s="343"/>
      <c r="G8" s="112"/>
      <c r="I8" s="342" t="s">
        <v>496</v>
      </c>
      <c r="J8" s="343"/>
      <c r="K8" s="113"/>
      <c r="N8" s="289"/>
      <c r="O8" s="289"/>
    </row>
    <row r="9" spans="1:16">
      <c r="A9" s="342" t="s">
        <v>491</v>
      </c>
      <c r="B9" s="343"/>
      <c r="C9" s="114"/>
      <c r="E9" s="342" t="s">
        <v>509</v>
      </c>
      <c r="F9" s="343"/>
      <c r="G9" s="112"/>
      <c r="H9" s="103"/>
      <c r="I9" s="342" t="s">
        <v>526</v>
      </c>
      <c r="J9" s="343"/>
      <c r="K9" s="113"/>
      <c r="N9" s="21"/>
      <c r="O9" s="21"/>
    </row>
    <row r="10" spans="1:16">
      <c r="A10" s="343"/>
      <c r="B10" s="343"/>
      <c r="C10" s="114"/>
      <c r="E10" s="342" t="s">
        <v>492</v>
      </c>
      <c r="F10" s="343"/>
      <c r="G10" s="112"/>
      <c r="I10" s="342" t="s">
        <v>493</v>
      </c>
      <c r="J10" s="343"/>
      <c r="K10" s="113"/>
      <c r="N10" s="21"/>
      <c r="O10" s="21"/>
    </row>
    <row r="11" spans="1:16">
      <c r="A11" s="342" t="s">
        <v>506</v>
      </c>
      <c r="B11" s="342"/>
      <c r="C11" s="114"/>
      <c r="E11" s="342" t="s">
        <v>505</v>
      </c>
      <c r="F11" s="342"/>
      <c r="G11" s="112"/>
      <c r="I11" s="344" t="s">
        <v>527</v>
      </c>
      <c r="J11" s="344"/>
      <c r="K11" s="113"/>
      <c r="O11" s="21"/>
    </row>
    <row r="12" spans="1:16">
      <c r="A12" s="342" t="s">
        <v>507</v>
      </c>
      <c r="B12" s="342"/>
      <c r="C12" s="114"/>
      <c r="E12" s="342" t="s">
        <v>508</v>
      </c>
      <c r="F12" s="342"/>
      <c r="G12" s="112"/>
      <c r="H12" s="87"/>
      <c r="I12" s="342" t="s">
        <v>510</v>
      </c>
      <c r="J12" s="343"/>
      <c r="K12" s="113"/>
      <c r="N12" s="21"/>
      <c r="O12" s="21"/>
    </row>
    <row r="13" spans="1:16">
      <c r="A13" s="111"/>
      <c r="B13" s="111"/>
      <c r="C13" s="102"/>
      <c r="D13" s="21"/>
      <c r="E13" s="111"/>
      <c r="F13" s="111"/>
      <c r="G13" s="102"/>
      <c r="H13" s="103"/>
      <c r="I13" s="111"/>
      <c r="J13" s="103"/>
      <c r="K13" s="122"/>
      <c r="L13" s="21"/>
      <c r="N13" s="21"/>
      <c r="O13" s="21"/>
    </row>
    <row r="14" spans="1:16">
      <c r="A14" s="103"/>
      <c r="B14" s="103"/>
      <c r="C14" s="102"/>
      <c r="D14" s="21"/>
      <c r="E14" s="111"/>
      <c r="F14" s="103"/>
      <c r="G14" s="102"/>
      <c r="H14" s="21"/>
      <c r="I14" s="103"/>
      <c r="J14" s="103"/>
      <c r="K14" s="122"/>
      <c r="L14" s="21"/>
      <c r="M14" s="21"/>
      <c r="N14" s="21"/>
      <c r="O14" s="21"/>
      <c r="P14" s="21"/>
    </row>
    <row r="15" spans="1:16">
      <c r="A15" s="111"/>
      <c r="B15" s="103"/>
      <c r="C15" s="102"/>
      <c r="D15" s="21"/>
      <c r="E15" s="111"/>
      <c r="F15" s="103"/>
      <c r="G15" s="102"/>
      <c r="H15" s="21"/>
      <c r="I15" s="111"/>
      <c r="J15" s="103"/>
      <c r="K15" s="122"/>
      <c r="L15" s="21"/>
      <c r="M15" s="21"/>
      <c r="N15" s="21"/>
      <c r="O15" s="21"/>
      <c r="P15" s="21"/>
    </row>
    <row r="16" spans="1:16">
      <c r="A16" s="118"/>
      <c r="B16" s="107"/>
      <c r="C16" s="102"/>
      <c r="D16" s="21"/>
      <c r="E16" s="118"/>
      <c r="F16" s="107"/>
      <c r="G16" s="102"/>
      <c r="H16" s="21"/>
      <c r="I16" s="118"/>
      <c r="J16" s="107"/>
      <c r="K16" s="122"/>
      <c r="L16" s="21"/>
      <c r="M16" s="21"/>
      <c r="N16" s="21"/>
      <c r="O16" s="21"/>
      <c r="P16" s="21"/>
    </row>
    <row r="17" spans="1:16">
      <c r="A17" s="118"/>
      <c r="B17" s="107"/>
      <c r="C17" s="102"/>
      <c r="D17" s="21"/>
      <c r="E17" s="118"/>
      <c r="F17" s="107"/>
      <c r="G17" s="102"/>
      <c r="H17" s="21"/>
      <c r="I17" s="118"/>
      <c r="J17" s="107"/>
      <c r="K17" s="122"/>
      <c r="L17" s="21"/>
      <c r="M17" s="21"/>
      <c r="N17" s="21"/>
      <c r="O17" s="21"/>
      <c r="P17" s="21"/>
    </row>
    <row r="18" spans="1:16">
      <c r="A18" s="118"/>
      <c r="B18" s="107"/>
      <c r="C18" s="102"/>
      <c r="D18" s="21"/>
      <c r="E18" s="118"/>
      <c r="F18" s="107"/>
      <c r="G18" s="102"/>
      <c r="H18" s="21"/>
      <c r="I18" s="118"/>
      <c r="J18" s="107"/>
      <c r="K18" s="122"/>
      <c r="L18" s="21"/>
      <c r="M18" s="21"/>
      <c r="N18" s="21"/>
      <c r="O18" s="21"/>
      <c r="P18" s="21"/>
    </row>
    <row r="19" spans="1:16">
      <c r="A19" s="118"/>
      <c r="B19" s="107"/>
      <c r="C19" s="102"/>
      <c r="D19" s="21"/>
      <c r="E19" s="118"/>
      <c r="F19" s="107"/>
      <c r="G19" s="102"/>
      <c r="H19" s="21"/>
      <c r="I19" s="118"/>
      <c r="J19" s="107"/>
      <c r="K19" s="122"/>
      <c r="L19" s="21"/>
      <c r="M19" s="21"/>
      <c r="N19" s="21"/>
      <c r="O19" s="21"/>
      <c r="P19" s="21"/>
    </row>
    <row r="20" spans="1:16">
      <c r="A20" s="118"/>
      <c r="B20" s="107"/>
      <c r="C20" s="102"/>
      <c r="D20" s="21"/>
      <c r="E20" s="118"/>
      <c r="F20" s="107"/>
      <c r="G20" s="102"/>
      <c r="H20" s="21"/>
      <c r="I20" s="118"/>
      <c r="J20" s="107"/>
      <c r="K20" s="122"/>
      <c r="L20" s="21"/>
      <c r="M20" s="21"/>
      <c r="N20" s="21"/>
      <c r="O20" s="21"/>
      <c r="P20" s="21"/>
    </row>
    <row r="21" spans="1:16">
      <c r="A21" s="111"/>
      <c r="B21" s="103"/>
      <c r="C21" s="102"/>
      <c r="D21" s="21"/>
      <c r="E21" s="111"/>
      <c r="F21" s="103"/>
      <c r="G21" s="21"/>
      <c r="H21" s="21"/>
      <c r="I21" s="111"/>
      <c r="J21" s="103"/>
      <c r="K21" s="122"/>
      <c r="L21" s="21"/>
      <c r="M21" s="21"/>
      <c r="N21" s="21"/>
      <c r="O21" s="21"/>
      <c r="P21" s="21"/>
    </row>
    <row r="22" spans="1:16">
      <c r="A22" s="111"/>
      <c r="B22" s="103"/>
      <c r="C22" s="102"/>
      <c r="D22" s="21"/>
      <c r="E22" s="111"/>
      <c r="F22" s="103"/>
      <c r="G22" s="21"/>
      <c r="H22" s="21"/>
      <c r="I22" s="111"/>
      <c r="J22" s="103"/>
      <c r="K22" s="122"/>
      <c r="L22" s="21"/>
      <c r="M22" s="21"/>
      <c r="N22" s="21"/>
      <c r="O22" s="21"/>
      <c r="P22" s="21"/>
    </row>
    <row r="23" spans="1:16">
      <c r="A23" s="111"/>
      <c r="B23" s="103"/>
      <c r="C23" s="102"/>
      <c r="D23" s="21"/>
      <c r="E23" s="111"/>
      <c r="F23" s="103"/>
      <c r="G23" s="21"/>
      <c r="H23" s="21"/>
      <c r="I23" s="111"/>
      <c r="J23" s="103"/>
      <c r="K23" s="122"/>
      <c r="L23" s="21"/>
      <c r="M23" s="21"/>
      <c r="N23" s="103"/>
      <c r="O23" s="103"/>
      <c r="P23" s="21"/>
    </row>
    <row r="24" spans="1:16">
      <c r="A24" s="103"/>
      <c r="B24" s="103"/>
      <c r="C24" s="102"/>
      <c r="D24" s="21"/>
      <c r="E24" s="21"/>
      <c r="F24" s="21"/>
      <c r="G24" s="21"/>
      <c r="H24" s="21"/>
      <c r="I24" s="111"/>
      <c r="J24" s="103"/>
      <c r="K24" s="122"/>
      <c r="L24" s="21"/>
      <c r="M24" s="21"/>
      <c r="N24" s="21"/>
      <c r="O24" s="21"/>
      <c r="P24" s="21"/>
    </row>
    <row r="25" spans="1:16">
      <c r="I25" s="288"/>
      <c r="J25" s="289"/>
      <c r="K25" s="101"/>
    </row>
    <row r="26" spans="1:16" ht="15.75">
      <c r="A26" s="345" t="s">
        <v>525</v>
      </c>
      <c r="B26" s="346"/>
      <c r="C26" s="346"/>
      <c r="D26" s="346"/>
      <c r="E26" s="346"/>
      <c r="F26" s="346"/>
      <c r="G26" s="346"/>
      <c r="H26" s="346"/>
      <c r="I26" s="346"/>
      <c r="J26" s="346"/>
      <c r="K26" s="347"/>
    </row>
    <row r="27" spans="1:16" ht="9" customHeight="1"/>
    <row r="28" spans="1:16">
      <c r="A28" s="342" t="s">
        <v>498</v>
      </c>
      <c r="B28" s="343"/>
      <c r="C28" s="114"/>
      <c r="E28" s="342" t="s">
        <v>521</v>
      </c>
      <c r="F28" s="343"/>
      <c r="G28" s="112"/>
      <c r="I28" s="342" t="s">
        <v>501</v>
      </c>
      <c r="J28" s="343"/>
      <c r="K28" s="113"/>
    </row>
    <row r="29" spans="1:16">
      <c r="A29" s="342" t="s">
        <v>497</v>
      </c>
      <c r="B29" s="343"/>
      <c r="C29" s="114"/>
      <c r="E29" s="342" t="s">
        <v>522</v>
      </c>
      <c r="F29" s="343"/>
      <c r="G29" s="115"/>
      <c r="I29" s="342" t="s">
        <v>502</v>
      </c>
      <c r="J29" s="343"/>
      <c r="K29" s="113"/>
    </row>
    <row r="30" spans="1:16">
      <c r="A30" s="342" t="s">
        <v>499</v>
      </c>
      <c r="B30" s="343"/>
      <c r="C30" s="114"/>
      <c r="E30" s="342" t="s">
        <v>523</v>
      </c>
      <c r="F30" s="343"/>
      <c r="G30" s="115"/>
      <c r="I30" s="342" t="s">
        <v>503</v>
      </c>
      <c r="J30" s="343"/>
      <c r="K30" s="113"/>
    </row>
    <row r="31" spans="1:16">
      <c r="A31" s="342" t="s">
        <v>500</v>
      </c>
      <c r="B31" s="343"/>
      <c r="C31" s="114"/>
      <c r="E31" s="342" t="s">
        <v>524</v>
      </c>
      <c r="F31" s="343"/>
      <c r="G31" s="115"/>
      <c r="I31" s="342" t="s">
        <v>504</v>
      </c>
      <c r="J31" s="343"/>
      <c r="K31" s="113"/>
    </row>
    <row r="32" spans="1:16">
      <c r="A32" s="90"/>
      <c r="B32" s="91"/>
      <c r="C32" s="100"/>
      <c r="E32" s="90"/>
      <c r="F32" s="91"/>
      <c r="H32" s="82"/>
    </row>
    <row r="33" spans="1:12">
      <c r="A33" s="111"/>
      <c r="B33" s="103"/>
      <c r="C33" s="102"/>
      <c r="D33" s="21"/>
      <c r="E33" s="111"/>
      <c r="F33" s="103"/>
      <c r="G33" s="21"/>
      <c r="H33" s="103"/>
      <c r="I33" s="21"/>
      <c r="J33" s="21"/>
      <c r="K33" s="21"/>
      <c r="L33" s="21"/>
    </row>
    <row r="34" spans="1:12">
      <c r="A34" s="111"/>
      <c r="B34" s="103"/>
      <c r="C34" s="102"/>
      <c r="D34" s="21"/>
      <c r="E34" s="111"/>
      <c r="F34" s="103"/>
      <c r="G34" s="21"/>
      <c r="H34" s="83"/>
      <c r="I34" s="21"/>
      <c r="J34" s="21"/>
      <c r="K34" s="21"/>
      <c r="L34" s="21"/>
    </row>
    <row r="35" spans="1:12">
      <c r="A35" s="111"/>
      <c r="B35" s="103"/>
      <c r="C35" s="102"/>
      <c r="D35" s="21"/>
      <c r="E35" s="111"/>
      <c r="F35" s="103"/>
      <c r="G35" s="21"/>
      <c r="H35" s="21"/>
      <c r="I35" s="21"/>
      <c r="J35" s="21"/>
      <c r="K35" s="21"/>
      <c r="L35" s="21"/>
    </row>
    <row r="36" spans="1:12">
      <c r="A36" s="104"/>
      <c r="B36" s="105"/>
      <c r="C36" s="102"/>
      <c r="D36" s="21"/>
      <c r="E36" s="104"/>
      <c r="F36" s="105"/>
      <c r="G36" s="21"/>
      <c r="H36" s="21"/>
      <c r="I36" s="21"/>
      <c r="J36" s="21"/>
      <c r="K36" s="21"/>
      <c r="L36" s="21"/>
    </row>
    <row r="37" spans="1:12">
      <c r="A37" s="111"/>
      <c r="B37" s="103"/>
      <c r="C37" s="102"/>
      <c r="D37" s="21"/>
      <c r="E37" s="103"/>
      <c r="F37" s="103"/>
      <c r="G37" s="21"/>
      <c r="H37" s="83"/>
      <c r="I37" s="111"/>
      <c r="J37" s="103"/>
      <c r="K37" s="102"/>
      <c r="L37" s="21"/>
    </row>
    <row r="38" spans="1:12">
      <c r="A38" s="111"/>
      <c r="B38" s="103"/>
      <c r="C38" s="102"/>
      <c r="D38" s="21"/>
      <c r="E38" s="111"/>
      <c r="F38" s="103"/>
      <c r="G38" s="102"/>
      <c r="H38" s="21"/>
      <c r="I38" s="111"/>
      <c r="J38" s="103"/>
      <c r="K38" s="102"/>
      <c r="L38" s="21"/>
    </row>
    <row r="39" spans="1:12">
      <c r="A39" s="111"/>
      <c r="B39" s="103"/>
      <c r="C39" s="102"/>
      <c r="D39" s="21"/>
      <c r="E39" s="111"/>
      <c r="F39" s="103"/>
      <c r="G39" s="102"/>
      <c r="H39" s="83"/>
      <c r="I39" s="111"/>
      <c r="J39" s="103"/>
      <c r="K39" s="102"/>
      <c r="L39" s="21"/>
    </row>
    <row r="40" spans="1:12">
      <c r="A40" s="111"/>
      <c r="B40" s="103"/>
      <c r="C40" s="102"/>
      <c r="D40" s="21"/>
      <c r="E40" s="111"/>
      <c r="F40" s="103"/>
      <c r="G40" s="102"/>
      <c r="H40" s="21"/>
      <c r="I40" s="111"/>
      <c r="J40" s="103"/>
      <c r="K40" s="102"/>
      <c r="L40" s="21"/>
    </row>
    <row r="41" spans="1:12">
      <c r="A41" s="111"/>
      <c r="B41" s="103"/>
      <c r="C41" s="102"/>
      <c r="D41" s="21"/>
      <c r="E41" s="111"/>
      <c r="F41" s="103"/>
      <c r="G41" s="102"/>
      <c r="H41" s="21"/>
      <c r="I41" s="111"/>
      <c r="J41" s="103"/>
      <c r="K41" s="102"/>
      <c r="L41" s="21"/>
    </row>
    <row r="42" spans="1:12">
      <c r="A42" s="111"/>
      <c r="B42" s="103"/>
      <c r="C42" s="102"/>
      <c r="D42" s="21"/>
      <c r="E42" s="111"/>
      <c r="F42" s="103"/>
      <c r="G42" s="102"/>
      <c r="H42" s="21"/>
      <c r="I42" s="21"/>
      <c r="J42" s="21"/>
      <c r="K42" s="21"/>
      <c r="L42" s="21"/>
    </row>
    <row r="43" spans="1:12">
      <c r="A43" s="21"/>
      <c r="B43" s="21"/>
      <c r="C43" s="21"/>
      <c r="D43" s="21"/>
      <c r="E43" s="21"/>
      <c r="F43" s="21"/>
      <c r="G43" s="21"/>
      <c r="H43" s="21"/>
      <c r="I43" s="21"/>
      <c r="J43" s="21"/>
      <c r="K43" s="21"/>
      <c r="L43" s="21"/>
    </row>
    <row r="44" spans="1:12">
      <c r="A44" s="21"/>
      <c r="B44" s="21"/>
      <c r="C44" s="21"/>
      <c r="D44" s="21"/>
      <c r="E44" s="21"/>
      <c r="F44" s="21"/>
      <c r="G44" s="21"/>
      <c r="H44" s="21"/>
      <c r="I44" s="21"/>
      <c r="J44" s="21"/>
      <c r="K44" s="21"/>
      <c r="L44" s="21"/>
    </row>
    <row r="46" spans="1:12" ht="15.75">
      <c r="A46" s="345" t="s">
        <v>511</v>
      </c>
      <c r="B46" s="346"/>
      <c r="C46" s="346"/>
      <c r="D46" s="346"/>
      <c r="E46" s="346"/>
      <c r="F46" s="346"/>
      <c r="G46" s="346"/>
      <c r="H46" s="346"/>
      <c r="I46" s="346"/>
      <c r="J46" s="346"/>
      <c r="K46" s="347"/>
    </row>
    <row r="47" spans="1:12" ht="9" customHeight="1">
      <c r="A47" s="110"/>
      <c r="B47" s="110"/>
      <c r="C47" s="110"/>
      <c r="D47" s="110"/>
      <c r="E47" s="110"/>
      <c r="F47" s="110"/>
      <c r="G47" s="110"/>
      <c r="H47" s="110"/>
      <c r="I47" s="110"/>
      <c r="J47" s="110"/>
      <c r="K47" s="110"/>
    </row>
    <row r="48" spans="1:12">
      <c r="A48" s="342" t="s">
        <v>512</v>
      </c>
      <c r="B48" s="343"/>
      <c r="C48" s="100"/>
      <c r="E48" s="342" t="s">
        <v>515</v>
      </c>
      <c r="F48" s="343"/>
      <c r="G48" s="100"/>
      <c r="I48" s="342" t="s">
        <v>518</v>
      </c>
      <c r="J48" s="343"/>
      <c r="K48" s="100"/>
    </row>
    <row r="49" spans="1:12">
      <c r="A49" s="342" t="s">
        <v>513</v>
      </c>
      <c r="B49" s="343"/>
      <c r="C49" s="100"/>
      <c r="E49" s="342" t="s">
        <v>516</v>
      </c>
      <c r="F49" s="343"/>
      <c r="G49" s="100"/>
      <c r="I49" s="342" t="s">
        <v>519</v>
      </c>
      <c r="J49" s="343"/>
      <c r="K49" s="100"/>
    </row>
    <row r="50" spans="1:12">
      <c r="A50" s="342" t="s">
        <v>514</v>
      </c>
      <c r="B50" s="343"/>
      <c r="C50" s="100"/>
      <c r="E50" s="342" t="s">
        <v>517</v>
      </c>
      <c r="F50" s="343"/>
      <c r="G50" s="100"/>
      <c r="H50" s="82"/>
      <c r="I50" s="342" t="s">
        <v>520</v>
      </c>
      <c r="J50" s="343"/>
      <c r="K50" s="100"/>
    </row>
    <row r="51" spans="1:12">
      <c r="A51" s="21"/>
      <c r="B51" s="21"/>
      <c r="C51" s="21"/>
      <c r="D51" s="21"/>
      <c r="E51" s="21"/>
      <c r="F51" s="21"/>
      <c r="G51" s="21"/>
      <c r="H51" s="21"/>
      <c r="I51" s="21"/>
      <c r="J51" s="21"/>
      <c r="K51" s="21"/>
      <c r="L51" s="21"/>
    </row>
    <row r="52" spans="1:12">
      <c r="A52" s="21"/>
      <c r="B52" s="21"/>
      <c r="C52" s="21"/>
      <c r="D52" s="21"/>
      <c r="E52" s="21"/>
      <c r="F52" s="21"/>
      <c r="G52" s="21" t="s">
        <v>586</v>
      </c>
      <c r="H52" s="21"/>
      <c r="I52" s="21"/>
      <c r="J52" s="21"/>
      <c r="K52" s="21"/>
      <c r="L52" s="21"/>
    </row>
    <row r="53" spans="1:12">
      <c r="A53" s="21"/>
      <c r="B53" s="21"/>
      <c r="C53" s="21"/>
      <c r="D53" s="21"/>
      <c r="E53" s="21"/>
      <c r="F53" s="21"/>
      <c r="G53" s="332"/>
      <c r="H53" s="333"/>
      <c r="I53" s="333"/>
      <c r="J53" s="333"/>
      <c r="K53" s="334"/>
      <c r="L53" s="21"/>
    </row>
    <row r="54" spans="1:12">
      <c r="A54" s="21"/>
      <c r="B54" s="21"/>
      <c r="C54" s="21"/>
      <c r="D54" s="21"/>
      <c r="E54" s="21"/>
      <c r="F54" s="21"/>
      <c r="G54" s="335"/>
      <c r="H54" s="336"/>
      <c r="I54" s="336"/>
      <c r="J54" s="336"/>
      <c r="K54" s="337"/>
      <c r="L54" s="21"/>
    </row>
    <row r="55" spans="1:12">
      <c r="A55" s="21"/>
      <c r="B55" s="21"/>
      <c r="C55" s="21"/>
      <c r="D55" s="21"/>
      <c r="E55" s="21"/>
      <c r="F55" s="21"/>
      <c r="G55" s="335"/>
      <c r="H55" s="336"/>
      <c r="I55" s="336"/>
      <c r="J55" s="336"/>
      <c r="K55" s="337"/>
      <c r="L55" s="21"/>
    </row>
    <row r="56" spans="1:12">
      <c r="A56" s="21"/>
      <c r="B56" s="21"/>
      <c r="C56" s="21"/>
      <c r="D56" s="21"/>
      <c r="E56" s="21"/>
      <c r="F56" s="21"/>
      <c r="G56" s="335"/>
      <c r="H56" s="336"/>
      <c r="I56" s="336"/>
      <c r="J56" s="336"/>
      <c r="K56" s="337"/>
      <c r="L56" s="21"/>
    </row>
    <row r="57" spans="1:12">
      <c r="A57" s="21"/>
      <c r="B57" s="21"/>
      <c r="C57" s="21"/>
      <c r="D57" s="21"/>
      <c r="E57" s="21"/>
      <c r="F57" s="21"/>
      <c r="G57" s="335"/>
      <c r="H57" s="336"/>
      <c r="I57" s="336"/>
      <c r="J57" s="336"/>
      <c r="K57" s="337"/>
      <c r="L57" s="21"/>
    </row>
    <row r="58" spans="1:12">
      <c r="A58" s="21"/>
      <c r="B58" s="21"/>
      <c r="C58" s="21"/>
      <c r="D58" s="21"/>
      <c r="E58" s="21"/>
      <c r="F58" s="21"/>
      <c r="G58" s="335"/>
      <c r="H58" s="336"/>
      <c r="I58" s="336"/>
      <c r="J58" s="336"/>
      <c r="K58" s="337"/>
      <c r="L58" s="21"/>
    </row>
    <row r="59" spans="1:12">
      <c r="A59" s="21"/>
      <c r="B59" s="21"/>
      <c r="C59" s="21"/>
      <c r="D59" s="21"/>
      <c r="E59" s="21"/>
      <c r="F59" s="21"/>
      <c r="G59" s="335"/>
      <c r="H59" s="336"/>
      <c r="I59" s="336"/>
      <c r="J59" s="336"/>
      <c r="K59" s="337"/>
      <c r="L59" s="21"/>
    </row>
    <row r="60" spans="1:12">
      <c r="A60" s="21"/>
      <c r="B60" s="21"/>
      <c r="C60" s="21"/>
      <c r="D60" s="21"/>
      <c r="E60" s="21"/>
      <c r="F60" s="21"/>
      <c r="G60" s="335"/>
      <c r="H60" s="336"/>
      <c r="I60" s="336"/>
      <c r="J60" s="336"/>
      <c r="K60" s="337"/>
      <c r="L60" s="21"/>
    </row>
    <row r="61" spans="1:12">
      <c r="A61" s="21"/>
      <c r="B61" s="21"/>
      <c r="C61" s="21"/>
      <c r="D61" s="21"/>
      <c r="E61" s="21"/>
      <c r="F61" s="21"/>
      <c r="G61" s="335"/>
      <c r="H61" s="336"/>
      <c r="I61" s="336"/>
      <c r="J61" s="336"/>
      <c r="K61" s="337"/>
      <c r="L61" s="21"/>
    </row>
    <row r="62" spans="1:12">
      <c r="A62" s="21"/>
      <c r="B62" s="21"/>
      <c r="C62" s="21"/>
      <c r="D62" s="21"/>
      <c r="E62" s="21"/>
      <c r="F62" s="21"/>
      <c r="G62" s="338"/>
      <c r="H62" s="339"/>
      <c r="I62" s="339"/>
      <c r="J62" s="339"/>
      <c r="K62" s="340"/>
      <c r="L62" s="21"/>
    </row>
  </sheetData>
  <mergeCells count="48">
    <mergeCell ref="J2:K2"/>
    <mergeCell ref="A30:B30"/>
    <mergeCell ref="E30:F30"/>
    <mergeCell ref="I30:J30"/>
    <mergeCell ref="I10:J10"/>
    <mergeCell ref="I25:J25"/>
    <mergeCell ref="A5:K5"/>
    <mergeCell ref="A7:C7"/>
    <mergeCell ref="E7:G7"/>
    <mergeCell ref="I7:K7"/>
    <mergeCell ref="A31:B31"/>
    <mergeCell ref="E31:F31"/>
    <mergeCell ref="I31:J31"/>
    <mergeCell ref="N8:O8"/>
    <mergeCell ref="A8:B8"/>
    <mergeCell ref="E8:F8"/>
    <mergeCell ref="I8:J8"/>
    <mergeCell ref="A9:B9"/>
    <mergeCell ref="E9:F9"/>
    <mergeCell ref="I9:J9"/>
    <mergeCell ref="A10:B10"/>
    <mergeCell ref="E10:F10"/>
    <mergeCell ref="A50:B50"/>
    <mergeCell ref="E50:F50"/>
    <mergeCell ref="I50:J50"/>
    <mergeCell ref="A46:K46"/>
    <mergeCell ref="A48:B48"/>
    <mergeCell ref="E48:F48"/>
    <mergeCell ref="I48:J48"/>
    <mergeCell ref="A49:B49"/>
    <mergeCell ref="E49:F49"/>
    <mergeCell ref="I49:J49"/>
    <mergeCell ref="G53:K62"/>
    <mergeCell ref="J1:K1"/>
    <mergeCell ref="I28:J28"/>
    <mergeCell ref="A29:B29"/>
    <mergeCell ref="E29:F29"/>
    <mergeCell ref="I29:J29"/>
    <mergeCell ref="I11:J11"/>
    <mergeCell ref="I12:J12"/>
    <mergeCell ref="E11:F11"/>
    <mergeCell ref="E12:F12"/>
    <mergeCell ref="A11:B11"/>
    <mergeCell ref="A12:B12"/>
    <mergeCell ref="A28:B28"/>
    <mergeCell ref="E28:F28"/>
    <mergeCell ref="A26:K26"/>
    <mergeCell ref="E3:F3"/>
  </mergeCells>
  <printOptions horizontalCentered="1" verticalCentered="1"/>
  <pageMargins left="0.43307086614173229" right="0.43307086614173229" top="0.74803149606299213" bottom="0.74803149606299213" header="0.31496062992125984" footer="0.31496062992125984"/>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P63"/>
  <sheetViews>
    <sheetView topLeftCell="A10" zoomScaleNormal="100" workbookViewId="0">
      <selection activeCell="M14" sqref="M14"/>
    </sheetView>
  </sheetViews>
  <sheetFormatPr baseColWidth="10" defaultRowHeight="12.75"/>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c r="A1" s="92"/>
      <c r="B1" s="92"/>
      <c r="C1" s="92"/>
      <c r="D1" s="93"/>
      <c r="E1" s="93"/>
      <c r="G1" s="24"/>
      <c r="J1" s="341" t="s">
        <v>545</v>
      </c>
      <c r="K1" s="341"/>
    </row>
    <row r="2" spans="1:16" ht="19.5" thickBot="1">
      <c r="A2" s="92"/>
      <c r="B2" s="92"/>
      <c r="C2" s="92"/>
      <c r="D2" s="94"/>
      <c r="E2" s="92"/>
      <c r="F2" s="92"/>
      <c r="G2" s="92"/>
      <c r="H2" s="106"/>
      <c r="I2" s="106"/>
      <c r="J2" s="363">
        <v>2015</v>
      </c>
      <c r="K2" s="364"/>
      <c r="L2" s="21"/>
    </row>
    <row r="3" spans="1:16" ht="19.5" thickBot="1">
      <c r="A3" s="92"/>
      <c r="B3" s="92"/>
      <c r="C3" s="92"/>
      <c r="D3" s="95"/>
      <c r="E3" s="348" t="s">
        <v>544</v>
      </c>
      <c r="F3" s="349"/>
      <c r="G3" s="96"/>
      <c r="H3" s="97"/>
      <c r="I3" s="98"/>
    </row>
    <row r="4" spans="1:16" ht="18.75">
      <c r="A4" s="92"/>
      <c r="B4" s="92"/>
      <c r="C4" s="92"/>
      <c r="D4" s="99"/>
      <c r="E4" s="92"/>
      <c r="F4" s="92"/>
      <c r="G4" s="92"/>
      <c r="H4" s="92"/>
    </row>
    <row r="5" spans="1:16" ht="15.75">
      <c r="A5" s="345" t="s">
        <v>546</v>
      </c>
      <c r="B5" s="346"/>
      <c r="C5" s="346"/>
      <c r="D5" s="346"/>
      <c r="E5" s="346"/>
      <c r="F5" s="346"/>
      <c r="G5" s="346"/>
      <c r="H5" s="346"/>
      <c r="I5" s="346"/>
      <c r="J5" s="346"/>
      <c r="K5" s="347"/>
    </row>
    <row r="6" spans="1:16" ht="9" customHeight="1">
      <c r="A6" s="110"/>
      <c r="B6" s="110"/>
      <c r="C6" s="110"/>
      <c r="D6" s="110"/>
      <c r="E6" s="110"/>
      <c r="F6" s="110"/>
      <c r="G6" s="110"/>
      <c r="H6" s="110"/>
      <c r="I6" s="110"/>
      <c r="J6" s="110"/>
      <c r="K6" s="110"/>
    </row>
    <row r="7" spans="1:16">
      <c r="A7" s="352" t="s">
        <v>547</v>
      </c>
      <c r="B7" s="353"/>
      <c r="C7" s="354"/>
      <c r="E7" s="352" t="s">
        <v>583</v>
      </c>
      <c r="F7" s="353"/>
      <c r="G7" s="354"/>
      <c r="I7" s="352" t="s">
        <v>584</v>
      </c>
      <c r="J7" s="353"/>
      <c r="K7" s="354"/>
    </row>
    <row r="8" spans="1:16">
      <c r="A8" s="342" t="s">
        <v>549</v>
      </c>
      <c r="B8" s="343"/>
      <c r="C8" s="114"/>
      <c r="E8" s="362" t="s">
        <v>33</v>
      </c>
      <c r="F8" s="362"/>
      <c r="G8" s="112" t="s">
        <v>581</v>
      </c>
      <c r="I8" s="342" t="s">
        <v>579</v>
      </c>
      <c r="J8" s="343"/>
      <c r="K8" s="113"/>
      <c r="N8" s="289"/>
      <c r="O8" s="289"/>
    </row>
    <row r="9" spans="1:16">
      <c r="A9" s="342" t="s">
        <v>550</v>
      </c>
      <c r="B9" s="343"/>
      <c r="C9" s="114"/>
      <c r="E9" s="116" t="s">
        <v>573</v>
      </c>
      <c r="F9" s="87"/>
      <c r="G9" s="112"/>
      <c r="H9" s="103"/>
      <c r="I9" s="342" t="s">
        <v>578</v>
      </c>
      <c r="J9" s="343"/>
      <c r="K9" s="113"/>
      <c r="N9" s="21"/>
      <c r="O9" s="21"/>
    </row>
    <row r="10" spans="1:16">
      <c r="A10" s="342" t="s">
        <v>551</v>
      </c>
      <c r="B10" s="343"/>
      <c r="C10" s="114"/>
      <c r="E10" s="116" t="s">
        <v>574</v>
      </c>
      <c r="F10" s="87"/>
      <c r="G10" s="112"/>
      <c r="I10" s="342" t="s">
        <v>577</v>
      </c>
      <c r="J10" s="343"/>
      <c r="K10" s="113"/>
      <c r="N10" s="21"/>
      <c r="O10" s="21"/>
    </row>
    <row r="11" spans="1:16">
      <c r="A11" s="342" t="s">
        <v>552</v>
      </c>
      <c r="B11" s="342"/>
      <c r="C11" s="114"/>
      <c r="E11" s="116" t="s">
        <v>582</v>
      </c>
      <c r="F11" s="108"/>
      <c r="G11" s="112"/>
      <c r="I11" s="344" t="s">
        <v>580</v>
      </c>
      <c r="J11" s="344"/>
      <c r="K11" s="113"/>
      <c r="N11" s="21"/>
      <c r="O11" s="21"/>
    </row>
    <row r="12" spans="1:16">
      <c r="A12" s="108"/>
      <c r="B12" s="108"/>
      <c r="C12" s="100"/>
      <c r="E12" s="108"/>
      <c r="F12" s="108"/>
      <c r="G12" s="102"/>
      <c r="H12" s="87"/>
      <c r="I12" s="108"/>
      <c r="J12" s="87"/>
      <c r="K12" s="101"/>
      <c r="N12" s="21"/>
      <c r="O12" s="21"/>
    </row>
    <row r="13" spans="1:16">
      <c r="A13" s="103"/>
      <c r="B13" s="355" t="s">
        <v>565</v>
      </c>
      <c r="C13" s="356" t="s">
        <v>394</v>
      </c>
      <c r="D13" s="121"/>
      <c r="E13" s="355" t="s">
        <v>566</v>
      </c>
      <c r="F13" s="357" t="s">
        <v>567</v>
      </c>
      <c r="G13" s="102"/>
      <c r="H13" s="21"/>
      <c r="I13" s="103"/>
      <c r="J13" s="103"/>
      <c r="K13" s="122"/>
      <c r="M13" s="21"/>
      <c r="N13" s="21"/>
      <c r="O13" s="21"/>
      <c r="P13" s="21"/>
    </row>
    <row r="14" spans="1:16">
      <c r="A14" s="103"/>
      <c r="B14" s="355"/>
      <c r="C14" s="356"/>
      <c r="D14" s="121"/>
      <c r="E14" s="355"/>
      <c r="F14" s="357"/>
      <c r="G14" s="102"/>
      <c r="H14" s="21"/>
      <c r="I14" s="103"/>
      <c r="J14" s="103"/>
      <c r="K14" s="122"/>
      <c r="M14" s="21"/>
      <c r="N14" s="21"/>
      <c r="O14" s="21"/>
      <c r="P14" s="21"/>
    </row>
    <row r="15" spans="1:16">
      <c r="A15" s="104" t="s">
        <v>553</v>
      </c>
      <c r="B15" s="103"/>
      <c r="C15" s="102"/>
      <c r="D15" s="21"/>
      <c r="E15" s="111"/>
      <c r="F15" s="103"/>
      <c r="G15" s="102"/>
      <c r="H15" s="21"/>
      <c r="I15" s="111"/>
      <c r="J15" s="103"/>
      <c r="K15" s="122"/>
      <c r="M15" s="21"/>
      <c r="N15" s="21"/>
      <c r="O15" s="21"/>
      <c r="P15" s="21"/>
    </row>
    <row r="16" spans="1:16">
      <c r="A16" s="104" t="s">
        <v>554</v>
      </c>
      <c r="B16" s="107"/>
      <c r="C16" s="102"/>
      <c r="D16" s="21"/>
      <c r="E16" s="118"/>
      <c r="F16" s="107"/>
      <c r="G16" s="102"/>
      <c r="H16" s="21"/>
      <c r="I16" s="118"/>
      <c r="J16" s="107"/>
      <c r="K16" s="122"/>
      <c r="M16" s="21"/>
      <c r="N16" s="21"/>
      <c r="O16" s="21"/>
      <c r="P16" s="21"/>
    </row>
    <row r="17" spans="1:16">
      <c r="A17" s="104" t="s">
        <v>555</v>
      </c>
      <c r="B17" s="107"/>
      <c r="C17" s="102"/>
      <c r="D17" s="21"/>
      <c r="E17" s="118"/>
      <c r="F17" s="107"/>
      <c r="G17" s="102"/>
      <c r="H17" s="21"/>
      <c r="I17" s="118"/>
      <c r="J17" s="107"/>
      <c r="K17" s="122"/>
      <c r="M17" s="21"/>
      <c r="N17" s="21"/>
      <c r="O17" s="21"/>
      <c r="P17" s="21"/>
    </row>
    <row r="18" spans="1:16">
      <c r="A18" s="104" t="s">
        <v>556</v>
      </c>
      <c r="B18" s="107"/>
      <c r="C18" s="102"/>
      <c r="D18" s="21"/>
      <c r="E18" s="118"/>
      <c r="F18" s="107"/>
      <c r="G18" s="102"/>
      <c r="H18" s="21"/>
      <c r="I18" s="118"/>
      <c r="J18" s="107"/>
      <c r="K18" s="122"/>
      <c r="M18" s="21"/>
      <c r="N18" s="21"/>
      <c r="O18" s="21"/>
      <c r="P18" s="21"/>
    </row>
    <row r="19" spans="1:16">
      <c r="A19" s="104" t="s">
        <v>557</v>
      </c>
      <c r="B19" s="107"/>
      <c r="C19" s="102"/>
      <c r="D19" s="21"/>
      <c r="E19" s="118"/>
      <c r="F19" s="107"/>
      <c r="G19" s="102"/>
      <c r="H19" s="21"/>
      <c r="I19" s="118"/>
      <c r="J19" s="107"/>
      <c r="K19" s="122"/>
      <c r="M19" s="21"/>
      <c r="N19" s="21"/>
      <c r="O19" s="21"/>
      <c r="P19" s="21"/>
    </row>
    <row r="20" spans="1:16">
      <c r="A20" s="104" t="s">
        <v>558</v>
      </c>
      <c r="B20" s="107"/>
      <c r="C20" s="102"/>
      <c r="D20" s="21"/>
      <c r="E20" s="118"/>
      <c r="F20" s="107"/>
      <c r="G20" s="102"/>
      <c r="H20" s="21"/>
      <c r="I20" s="118"/>
      <c r="J20" s="107"/>
      <c r="K20" s="122"/>
      <c r="M20" s="21"/>
      <c r="N20" s="21"/>
      <c r="O20" s="21"/>
      <c r="P20" s="21"/>
    </row>
    <row r="21" spans="1:16">
      <c r="A21" s="104" t="s">
        <v>559</v>
      </c>
      <c r="B21" s="103"/>
      <c r="C21" s="102"/>
      <c r="D21" s="21"/>
      <c r="E21" s="111"/>
      <c r="F21" s="103"/>
      <c r="G21" s="21"/>
      <c r="H21" s="21"/>
      <c r="I21" s="111"/>
      <c r="J21" s="103"/>
      <c r="K21" s="122"/>
      <c r="M21" s="21"/>
      <c r="N21" s="21"/>
      <c r="O21" s="21"/>
      <c r="P21" s="21"/>
    </row>
    <row r="22" spans="1:16">
      <c r="A22" s="104" t="s">
        <v>560</v>
      </c>
      <c r="B22" s="103"/>
      <c r="C22" s="102"/>
      <c r="D22" s="21"/>
      <c r="E22" s="111"/>
      <c r="F22" s="103"/>
      <c r="G22" s="21"/>
      <c r="H22" s="21"/>
      <c r="I22" s="111"/>
      <c r="J22" s="103"/>
      <c r="K22" s="122"/>
      <c r="M22" s="21"/>
      <c r="N22" s="21"/>
      <c r="O22" s="21"/>
      <c r="P22" s="21"/>
    </row>
    <row r="23" spans="1:16">
      <c r="A23" s="104" t="s">
        <v>561</v>
      </c>
      <c r="B23" s="103"/>
      <c r="C23" s="102"/>
      <c r="D23" s="21"/>
      <c r="E23" s="111"/>
      <c r="F23" s="103"/>
      <c r="G23" s="21"/>
      <c r="H23" s="21"/>
      <c r="I23" s="111"/>
      <c r="J23" s="103"/>
      <c r="K23" s="122"/>
      <c r="M23" s="21"/>
      <c r="N23" s="103"/>
      <c r="O23" s="103"/>
      <c r="P23" s="21"/>
    </row>
    <row r="24" spans="1:16">
      <c r="A24" s="104" t="s">
        <v>562</v>
      </c>
      <c r="B24" s="103"/>
      <c r="C24" s="102"/>
      <c r="D24" s="21"/>
      <c r="E24" s="111"/>
      <c r="F24" s="103"/>
      <c r="G24" s="21"/>
      <c r="H24" s="21"/>
      <c r="I24" s="111"/>
      <c r="J24" s="103"/>
      <c r="K24" s="122"/>
      <c r="M24" s="21"/>
      <c r="N24" s="103"/>
      <c r="O24" s="103"/>
      <c r="P24" s="21"/>
    </row>
    <row r="25" spans="1:16">
      <c r="A25" s="104" t="s">
        <v>563</v>
      </c>
      <c r="B25" s="103"/>
      <c r="C25" s="102"/>
      <c r="D25" s="21"/>
      <c r="E25" s="111"/>
      <c r="F25" s="103"/>
      <c r="G25" s="21"/>
      <c r="H25" s="21"/>
      <c r="I25" s="111"/>
      <c r="J25" s="103"/>
      <c r="K25" s="122"/>
      <c r="M25" s="21"/>
      <c r="N25" s="103"/>
      <c r="O25" s="103"/>
      <c r="P25" s="21"/>
    </row>
    <row r="26" spans="1:16">
      <c r="A26" s="104" t="s">
        <v>564</v>
      </c>
      <c r="B26" s="103"/>
      <c r="C26" s="102"/>
      <c r="D26" s="21"/>
      <c r="E26" s="111"/>
      <c r="F26" s="103"/>
      <c r="G26" s="21"/>
      <c r="H26" s="21"/>
      <c r="I26" s="111"/>
      <c r="J26" s="103"/>
      <c r="K26" s="122"/>
      <c r="M26" s="21"/>
      <c r="N26" s="103"/>
      <c r="O26" s="103"/>
      <c r="P26" s="21"/>
    </row>
    <row r="27" spans="1:16">
      <c r="A27" s="103"/>
      <c r="B27" s="103"/>
      <c r="C27" s="102"/>
      <c r="D27" s="21"/>
      <c r="E27" s="21"/>
      <c r="F27" s="21"/>
      <c r="G27" s="21"/>
      <c r="H27" s="21"/>
      <c r="I27" s="111"/>
      <c r="J27" s="103"/>
      <c r="K27" s="122"/>
      <c r="M27" s="21"/>
      <c r="N27" s="21"/>
      <c r="O27" s="21"/>
      <c r="P27" s="21"/>
    </row>
    <row r="28" spans="1:16">
      <c r="I28" s="288"/>
      <c r="J28" s="289"/>
      <c r="K28" s="101"/>
    </row>
    <row r="29" spans="1:16" ht="15.75">
      <c r="A29" s="345" t="s">
        <v>576</v>
      </c>
      <c r="B29" s="346"/>
      <c r="C29" s="346"/>
      <c r="D29" s="346"/>
      <c r="E29" s="346"/>
      <c r="F29" s="346"/>
      <c r="G29" s="346"/>
      <c r="H29" s="346"/>
      <c r="I29" s="346"/>
      <c r="J29" s="346"/>
      <c r="K29" s="347"/>
    </row>
    <row r="30" spans="1:16" ht="9" customHeight="1"/>
    <row r="31" spans="1:16">
      <c r="A31" s="111"/>
      <c r="B31" s="358" t="s">
        <v>569</v>
      </c>
      <c r="C31" s="359" t="s">
        <v>568</v>
      </c>
      <c r="D31" s="21"/>
      <c r="E31" s="359" t="s">
        <v>570</v>
      </c>
      <c r="F31" s="359" t="s">
        <v>571</v>
      </c>
      <c r="G31" s="359" t="s">
        <v>572</v>
      </c>
      <c r="H31" s="21"/>
      <c r="I31" s="111"/>
      <c r="J31" s="103"/>
      <c r="K31" s="119"/>
      <c r="L31" s="21"/>
    </row>
    <row r="32" spans="1:16">
      <c r="A32" s="111"/>
      <c r="B32" s="358"/>
      <c r="C32" s="359"/>
      <c r="D32" s="21"/>
      <c r="E32" s="359"/>
      <c r="F32" s="359"/>
      <c r="G32" s="359"/>
      <c r="H32" s="83"/>
      <c r="I32" s="21"/>
      <c r="J32" s="21"/>
      <c r="K32" s="119"/>
      <c r="L32" s="21"/>
    </row>
    <row r="33" spans="1:12">
      <c r="A33" s="118" t="s">
        <v>573</v>
      </c>
      <c r="B33" s="103"/>
      <c r="C33" s="112"/>
      <c r="D33" s="21"/>
      <c r="E33" s="111"/>
      <c r="F33" s="103"/>
      <c r="G33" s="120"/>
      <c r="H33" s="21"/>
      <c r="I33" s="111"/>
      <c r="J33" s="103"/>
      <c r="K33" s="119"/>
      <c r="L33" s="21"/>
    </row>
    <row r="34" spans="1:12">
      <c r="A34" s="118" t="s">
        <v>574</v>
      </c>
      <c r="B34" s="103"/>
      <c r="C34" s="112"/>
      <c r="D34" s="21"/>
      <c r="E34" s="111"/>
      <c r="F34" s="103"/>
      <c r="G34" s="120"/>
      <c r="H34" s="21"/>
      <c r="I34" s="111"/>
      <c r="J34" s="103"/>
      <c r="K34" s="119"/>
      <c r="L34" s="21"/>
    </row>
    <row r="35" spans="1:12">
      <c r="A35" s="118" t="s">
        <v>575</v>
      </c>
      <c r="B35" s="103"/>
      <c r="C35" s="112"/>
      <c r="D35" s="21"/>
      <c r="E35" s="111"/>
      <c r="F35" s="103"/>
      <c r="G35" s="120"/>
      <c r="H35" s="21"/>
      <c r="I35" s="111"/>
      <c r="J35" s="103"/>
      <c r="K35" s="119"/>
      <c r="L35" s="21"/>
    </row>
    <row r="36" spans="1:12">
      <c r="A36" s="104"/>
      <c r="B36" s="105"/>
      <c r="C36" s="102"/>
      <c r="D36" s="21"/>
      <c r="E36" s="104"/>
      <c r="F36" s="105"/>
      <c r="G36" s="21"/>
      <c r="H36" s="83"/>
      <c r="I36" s="21"/>
      <c r="J36" s="21"/>
      <c r="K36" s="21"/>
      <c r="L36" s="21"/>
    </row>
    <row r="37" spans="1:12">
      <c r="A37" s="111"/>
      <c r="B37" s="103"/>
      <c r="C37" s="102"/>
      <c r="D37" s="21"/>
      <c r="E37" s="111"/>
      <c r="F37" s="103"/>
      <c r="G37" s="21"/>
      <c r="H37" s="103"/>
      <c r="I37" s="21"/>
      <c r="J37" s="21"/>
      <c r="K37" s="21"/>
      <c r="L37" s="21"/>
    </row>
    <row r="38" spans="1:12">
      <c r="A38" s="111"/>
      <c r="B38" s="103"/>
      <c r="C38" s="102"/>
      <c r="D38" s="21"/>
      <c r="E38" s="111"/>
      <c r="F38" s="103"/>
      <c r="G38" s="21"/>
      <c r="H38" s="83"/>
      <c r="I38" s="21"/>
      <c r="J38" s="21"/>
      <c r="K38" s="21"/>
      <c r="L38" s="21"/>
    </row>
    <row r="39" spans="1:12">
      <c r="A39" s="111"/>
      <c r="B39" s="103"/>
      <c r="C39" s="102"/>
      <c r="D39" s="21"/>
      <c r="E39" s="111"/>
      <c r="F39" s="103"/>
      <c r="G39" s="102"/>
      <c r="H39" s="83"/>
      <c r="I39" s="111"/>
      <c r="J39" s="103"/>
      <c r="K39" s="102"/>
      <c r="L39" s="21"/>
    </row>
    <row r="40" spans="1:12">
      <c r="A40" s="111"/>
      <c r="B40" s="103"/>
      <c r="C40" s="102"/>
      <c r="D40" s="21"/>
      <c r="E40" s="111"/>
      <c r="F40" s="103"/>
      <c r="G40" s="102"/>
      <c r="H40" s="21"/>
      <c r="I40" s="111"/>
      <c r="J40" s="103"/>
      <c r="K40" s="102"/>
      <c r="L40" s="21"/>
    </row>
    <row r="41" spans="1:12">
      <c r="A41" s="111"/>
      <c r="B41" s="103"/>
      <c r="C41" s="102"/>
      <c r="D41" s="21"/>
      <c r="E41" s="111"/>
      <c r="F41" s="103"/>
      <c r="G41" s="102"/>
      <c r="H41" s="21"/>
      <c r="I41" s="111"/>
      <c r="J41" s="103"/>
      <c r="K41" s="102"/>
      <c r="L41" s="21"/>
    </row>
    <row r="42" spans="1:12">
      <c r="A42" s="111"/>
      <c r="B42" s="103"/>
      <c r="C42" s="102"/>
      <c r="D42" s="21"/>
      <c r="E42" s="111"/>
      <c r="F42" s="103"/>
      <c r="G42" s="102"/>
      <c r="H42" s="21"/>
      <c r="I42" s="21"/>
      <c r="J42" s="21"/>
      <c r="K42" s="21"/>
      <c r="L42" s="21"/>
    </row>
    <row r="43" spans="1:12">
      <c r="A43" s="21"/>
      <c r="B43" s="21"/>
      <c r="C43" s="21"/>
      <c r="D43" s="21"/>
      <c r="E43" s="21"/>
      <c r="F43" s="21"/>
      <c r="G43" s="21"/>
      <c r="H43" s="21"/>
      <c r="I43" s="21"/>
      <c r="J43" s="21"/>
      <c r="K43" s="21"/>
      <c r="L43" s="21"/>
    </row>
    <row r="44" spans="1:12">
      <c r="A44" s="21"/>
      <c r="B44" s="21"/>
      <c r="C44" s="21"/>
      <c r="D44" s="21"/>
      <c r="E44" s="21"/>
      <c r="F44" s="21"/>
      <c r="G44" s="21"/>
      <c r="H44" s="21"/>
      <c r="I44" s="21"/>
      <c r="J44" s="21"/>
      <c r="K44" s="21"/>
      <c r="L44" s="21"/>
    </row>
    <row r="45" spans="1:12">
      <c r="A45" s="21"/>
      <c r="B45" s="21"/>
      <c r="C45" s="21"/>
      <c r="D45" s="21"/>
      <c r="E45" s="21"/>
      <c r="F45" s="21"/>
      <c r="G45" s="21"/>
      <c r="H45" s="21"/>
      <c r="I45" s="21"/>
      <c r="J45" s="21"/>
      <c r="K45" s="21"/>
      <c r="L45" s="21"/>
    </row>
    <row r="46" spans="1:12" ht="15.75">
      <c r="A46" s="360"/>
      <c r="B46" s="360"/>
      <c r="C46" s="360"/>
      <c r="D46" s="360"/>
      <c r="E46" s="360"/>
      <c r="F46" s="360"/>
      <c r="G46" s="360"/>
      <c r="H46" s="360"/>
      <c r="I46" s="360"/>
      <c r="J46" s="360"/>
      <c r="K46" s="360"/>
      <c r="L46" s="98"/>
    </row>
    <row r="47" spans="1:12" ht="9" customHeight="1">
      <c r="A47" s="110"/>
      <c r="B47" s="110"/>
      <c r="C47" s="110"/>
      <c r="D47" s="110"/>
      <c r="E47" s="110"/>
      <c r="F47" s="110"/>
      <c r="G47" s="110"/>
      <c r="H47" s="110"/>
      <c r="I47" s="110"/>
      <c r="J47" s="110"/>
      <c r="K47" s="110"/>
      <c r="L47" s="21"/>
    </row>
    <row r="48" spans="1:12">
      <c r="A48" s="344"/>
      <c r="B48" s="361"/>
      <c r="C48" s="102"/>
      <c r="D48" s="21"/>
      <c r="E48" s="344"/>
      <c r="F48" s="361"/>
      <c r="G48" s="102"/>
      <c r="H48" s="21"/>
      <c r="I48" s="344"/>
      <c r="J48" s="361"/>
      <c r="K48" s="102"/>
      <c r="L48" s="21"/>
    </row>
    <row r="49" spans="1:11">
      <c r="A49" s="116"/>
      <c r="B49" s="117"/>
      <c r="C49" s="100"/>
      <c r="E49" s="116"/>
      <c r="F49" s="117"/>
      <c r="G49" s="100"/>
      <c r="I49" s="116"/>
      <c r="J49" s="117"/>
      <c r="K49" s="100"/>
    </row>
    <row r="50" spans="1:11">
      <c r="A50" s="342"/>
      <c r="B50" s="343"/>
      <c r="C50" s="100"/>
      <c r="E50" s="342"/>
      <c r="F50" s="343"/>
      <c r="G50" s="100"/>
      <c r="I50" s="342"/>
      <c r="J50" s="343"/>
      <c r="K50" s="100"/>
    </row>
    <row r="51" spans="1:11">
      <c r="A51" s="342"/>
      <c r="B51" s="343"/>
      <c r="C51" s="100"/>
      <c r="E51" s="342"/>
      <c r="F51" s="343"/>
      <c r="G51" s="100"/>
      <c r="H51" s="82"/>
      <c r="I51" s="342"/>
      <c r="J51" s="343"/>
      <c r="K51" s="100"/>
    </row>
    <row r="52" spans="1:11">
      <c r="A52" s="21"/>
      <c r="B52" s="21"/>
      <c r="C52" s="21"/>
      <c r="D52" s="21"/>
      <c r="E52" s="21"/>
      <c r="F52" s="21"/>
      <c r="G52" s="21"/>
      <c r="H52" s="21"/>
      <c r="I52" s="21"/>
      <c r="J52" s="21"/>
      <c r="K52" s="21"/>
    </row>
    <row r="53" spans="1:11">
      <c r="A53" s="21"/>
      <c r="B53" s="21"/>
      <c r="C53" s="21"/>
      <c r="D53" s="21"/>
      <c r="E53" s="21"/>
      <c r="F53" s="21"/>
      <c r="G53" s="21"/>
      <c r="H53" s="21"/>
      <c r="I53" s="21"/>
      <c r="J53" s="21"/>
      <c r="K53" s="21"/>
    </row>
    <row r="54" spans="1:11">
      <c r="A54" s="21"/>
      <c r="B54" s="21"/>
      <c r="C54" s="21"/>
      <c r="D54" s="21"/>
      <c r="E54" s="21"/>
      <c r="F54" s="21"/>
      <c r="G54" s="21"/>
      <c r="H54" s="21"/>
      <c r="I54" s="21"/>
      <c r="J54" s="21"/>
      <c r="K54" s="21"/>
    </row>
    <row r="55" spans="1:11">
      <c r="A55" s="21"/>
      <c r="B55" s="21"/>
      <c r="C55" s="21"/>
      <c r="D55" s="21"/>
      <c r="E55" s="21"/>
      <c r="F55" s="21"/>
      <c r="G55" s="21"/>
      <c r="H55" s="21"/>
      <c r="I55" s="21"/>
      <c r="J55" s="21"/>
      <c r="K55" s="21"/>
    </row>
    <row r="56" spans="1:11">
      <c r="A56" s="21"/>
      <c r="B56" s="21"/>
      <c r="C56" s="21"/>
      <c r="D56" s="21"/>
      <c r="E56" s="21"/>
      <c r="F56" s="21"/>
      <c r="G56" s="21"/>
      <c r="H56" s="21"/>
      <c r="I56" s="21"/>
      <c r="J56" s="21"/>
      <c r="K56" s="21"/>
    </row>
    <row r="57" spans="1:11">
      <c r="A57" s="21"/>
      <c r="B57" s="21"/>
      <c r="C57" s="21"/>
      <c r="D57" s="21"/>
      <c r="E57" s="21"/>
      <c r="F57" s="21"/>
      <c r="G57" s="21"/>
      <c r="H57" s="21"/>
      <c r="I57" s="21"/>
      <c r="J57" s="21"/>
      <c r="K57" s="21"/>
    </row>
    <row r="58" spans="1:11">
      <c r="A58" s="21"/>
      <c r="B58" s="21"/>
      <c r="C58" s="21"/>
      <c r="D58" s="21"/>
      <c r="E58" s="21"/>
      <c r="F58" s="21"/>
      <c r="G58" s="21"/>
      <c r="H58" s="21"/>
      <c r="I58" s="21"/>
      <c r="J58" s="21"/>
      <c r="K58" s="21"/>
    </row>
    <row r="59" spans="1:11">
      <c r="A59" s="21"/>
      <c r="B59" s="21"/>
      <c r="C59" s="21"/>
      <c r="D59" s="21"/>
      <c r="E59" s="21"/>
      <c r="F59" s="21"/>
      <c r="G59" s="21"/>
      <c r="H59" s="21"/>
      <c r="I59" s="21"/>
      <c r="J59" s="21"/>
      <c r="K59" s="21"/>
    </row>
    <row r="60" spans="1:11">
      <c r="A60" s="21"/>
      <c r="B60" s="21"/>
      <c r="C60" s="21"/>
      <c r="D60" s="21"/>
      <c r="E60" s="21"/>
      <c r="F60" s="21"/>
      <c r="G60" s="21"/>
      <c r="H60" s="21"/>
      <c r="I60" s="21"/>
      <c r="J60" s="21"/>
      <c r="K60" s="21"/>
    </row>
    <row r="61" spans="1:11">
      <c r="A61" s="21"/>
      <c r="B61" s="21"/>
      <c r="C61" s="21"/>
      <c r="D61" s="21"/>
      <c r="E61" s="21"/>
      <c r="F61" s="21"/>
      <c r="G61" s="21"/>
      <c r="H61" s="21"/>
      <c r="I61" s="21"/>
      <c r="J61" s="21"/>
      <c r="K61" s="21"/>
    </row>
    <row r="62" spans="1:11">
      <c r="A62" s="109"/>
      <c r="B62" s="109"/>
      <c r="C62" s="109"/>
      <c r="D62" s="109"/>
      <c r="E62" s="109"/>
      <c r="F62" s="109"/>
      <c r="G62" s="109"/>
      <c r="H62" s="109"/>
      <c r="I62" s="109"/>
      <c r="J62" s="109"/>
      <c r="K62" s="109"/>
    </row>
    <row r="63" spans="1:11">
      <c r="A63" s="21"/>
      <c r="B63" s="21"/>
      <c r="C63" s="21"/>
      <c r="D63" s="21"/>
      <c r="E63" s="21"/>
      <c r="F63" s="21"/>
      <c r="G63" s="21"/>
      <c r="H63" s="21"/>
      <c r="I63" s="21"/>
      <c r="J63" s="21"/>
      <c r="K63" s="21"/>
    </row>
  </sheetData>
  <mergeCells count="38">
    <mergeCell ref="N8:O8"/>
    <mergeCell ref="A9:B9"/>
    <mergeCell ref="I9:J9"/>
    <mergeCell ref="J1:K1"/>
    <mergeCell ref="J2:K2"/>
    <mergeCell ref="E3:F3"/>
    <mergeCell ref="A5:K5"/>
    <mergeCell ref="A7:C7"/>
    <mergeCell ref="E7:G7"/>
    <mergeCell ref="I7:K7"/>
    <mergeCell ref="A10:B10"/>
    <mergeCell ref="I10:J10"/>
    <mergeCell ref="A11:B11"/>
    <mergeCell ref="I11:J11"/>
    <mergeCell ref="A8:B8"/>
    <mergeCell ref="E8:F8"/>
    <mergeCell ref="I8:J8"/>
    <mergeCell ref="I50:J50"/>
    <mergeCell ref="F31:F32"/>
    <mergeCell ref="G31:G32"/>
    <mergeCell ref="I28:J28"/>
    <mergeCell ref="A29:K29"/>
    <mergeCell ref="A51:B51"/>
    <mergeCell ref="E51:F51"/>
    <mergeCell ref="I51:J51"/>
    <mergeCell ref="B13:B14"/>
    <mergeCell ref="C13:C14"/>
    <mergeCell ref="E13:E14"/>
    <mergeCell ref="F13:F14"/>
    <mergeCell ref="B31:B32"/>
    <mergeCell ref="C31:C32"/>
    <mergeCell ref="E31:E32"/>
    <mergeCell ref="A46:K46"/>
    <mergeCell ref="A48:B48"/>
    <mergeCell ref="E48:F48"/>
    <mergeCell ref="I48:J48"/>
    <mergeCell ref="A50:B50"/>
    <mergeCell ref="E50:F50"/>
  </mergeCells>
  <pageMargins left="0.7" right="0.7" top="0.75" bottom="0.75" header="0.3" footer="0.3"/>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Factures</vt:lpstr>
      <vt:lpstr>Explications</vt:lpstr>
      <vt:lpstr>Tableau recap</vt:lpstr>
      <vt:lpstr>Stat Mensuelle</vt:lpstr>
      <vt:lpstr>Stat Annuelle</vt:lpstr>
      <vt:lpstr>Factures!Zone_d_impression</vt:lpstr>
      <vt:lpstr>'Stat Annuelle'!Zone_d_impression</vt:lpstr>
      <vt:lpstr>'Stat Mensuelle'!Zone_d_impression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gg</cp:lastModifiedBy>
  <cp:lastPrinted>2016-02-19T21:32:10Z</cp:lastPrinted>
  <dcterms:created xsi:type="dcterms:W3CDTF">2008-02-28T17:35:23Z</dcterms:created>
  <dcterms:modified xsi:type="dcterms:W3CDTF">2016-02-22T09:10:49Z</dcterms:modified>
</cp:coreProperties>
</file>