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autoCompressPictures="0"/>
  <bookViews>
    <workbookView xWindow="1860" yWindow="660" windowWidth="15480" windowHeight="9120" tabRatio="670"/>
  </bookViews>
  <sheets>
    <sheet name="automatique" sheetId="1" r:id="rId1"/>
    <sheet name="Table" sheetId="5" state="hidden" r:id="rId2"/>
    <sheet name="Fériés et congés" sheetId="7" r:id="rId3"/>
    <sheet name="Gantt à la main" sheetId="6" r:id="rId4"/>
  </sheets>
  <definedNames>
    <definedName name="_xlnm.Print_Titles" localSheetId="3">'Gantt à la main'!$A:$A</definedName>
    <definedName name="ouinon">Table!$D$1:$D$2</definedName>
    <definedName name="semaine">Table!$A$1:$B$7</definedName>
    <definedName name="_xlnm.Print_Area" localSheetId="0">automatique!$A$1:$BO$62</definedName>
    <definedName name="_xlnm.Print_Area" localSheetId="3">'Gantt à la main'!$A$1:$DV$50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/>
  <c r="I7"/>
  <c r="J7"/>
  <c r="K7"/>
  <c r="L7"/>
  <c r="M7"/>
  <c r="N7"/>
  <c r="O7"/>
  <c r="P7"/>
  <c r="Q7"/>
  <c r="R7"/>
  <c r="S7"/>
  <c r="T7"/>
  <c r="U7"/>
  <c r="U10"/>
  <c r="E48"/>
  <c r="E47"/>
  <c r="E46"/>
  <c r="E45"/>
  <c r="E44"/>
  <c r="E43"/>
  <c r="E42"/>
  <c r="E41"/>
  <c r="E40"/>
  <c r="E39"/>
  <c r="E38"/>
  <c r="E37"/>
  <c r="E36"/>
  <c r="E35"/>
  <c r="E34"/>
  <c r="E31"/>
  <c r="E30"/>
  <c r="E29"/>
  <c r="E27"/>
  <c r="E26"/>
  <c r="E25"/>
  <c r="E24"/>
  <c r="E22"/>
  <c r="E21"/>
  <c r="E14"/>
  <c r="E15"/>
  <c r="E16"/>
  <c r="E18"/>
  <c r="E19"/>
  <c r="E17"/>
  <c r="A12" i="7"/>
  <c r="A9"/>
  <c r="A6"/>
  <c r="A3"/>
  <c r="A4"/>
  <c r="B4"/>
  <c r="B3"/>
  <c r="A15"/>
  <c r="A14"/>
  <c r="A13"/>
  <c r="A11"/>
  <c r="A10"/>
  <c r="A8"/>
  <c r="A7"/>
  <c r="A5"/>
  <c r="E32" i="1"/>
  <c r="A2" i="6"/>
  <c r="G32" i="1"/>
  <c r="G31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G15"/>
  <c r="G41"/>
  <c r="G42"/>
  <c r="G43"/>
  <c r="G44"/>
  <c r="G45"/>
  <c r="G46"/>
  <c r="G47"/>
  <c r="G48"/>
  <c r="H8"/>
  <c r="G34"/>
  <c r="G35"/>
  <c r="I10"/>
  <c r="I9"/>
  <c r="I8"/>
  <c r="G36"/>
  <c r="G38"/>
  <c r="G39"/>
  <c r="G37"/>
  <c r="G40"/>
  <c r="G2"/>
  <c r="J10"/>
  <c r="J9"/>
  <c r="J8"/>
  <c r="G14"/>
  <c r="G25"/>
  <c r="G27"/>
  <c r="G26"/>
  <c r="G30"/>
  <c r="G29"/>
  <c r="G24"/>
  <c r="G22"/>
  <c r="G21"/>
  <c r="H9"/>
  <c r="K10"/>
  <c r="K9"/>
  <c r="K8"/>
  <c r="G19"/>
  <c r="G17"/>
  <c r="G18"/>
  <c r="G16"/>
  <c r="H10"/>
  <c r="L10"/>
  <c r="L9"/>
  <c r="L8"/>
  <c r="M10"/>
  <c r="M9"/>
  <c r="M8"/>
  <c r="N9"/>
  <c r="N8"/>
  <c r="N10"/>
  <c r="O9"/>
  <c r="O8"/>
  <c r="O10"/>
  <c r="P9"/>
  <c r="P8"/>
  <c r="P10"/>
  <c r="Q10"/>
  <c r="Q9"/>
  <c r="Q8"/>
  <c r="R10"/>
  <c r="R9"/>
  <c r="R8"/>
  <c r="S10"/>
  <c r="S9"/>
  <c r="S8"/>
  <c r="T9"/>
  <c r="T8"/>
  <c r="T10"/>
  <c r="U9"/>
  <c r="U8"/>
  <c r="V7"/>
  <c r="V9"/>
  <c r="V8"/>
  <c r="W7"/>
  <c r="V10"/>
  <c r="W9"/>
  <c r="W8"/>
  <c r="W10"/>
  <c r="X7"/>
  <c r="X10"/>
  <c r="X9"/>
  <c r="X8"/>
  <c r="Y7"/>
  <c r="Z7"/>
  <c r="Y10"/>
  <c r="Y9"/>
  <c r="Y8"/>
  <c r="Z9"/>
  <c r="Z8"/>
  <c r="AA7"/>
  <c r="Z10"/>
  <c r="AB7"/>
  <c r="AA9"/>
  <c r="AA8"/>
  <c r="AA10"/>
  <c r="AB10"/>
  <c r="AB9"/>
  <c r="AB8"/>
  <c r="AC7"/>
  <c r="AD7"/>
  <c r="AC10"/>
  <c r="AC9"/>
  <c r="AC8"/>
  <c r="AD9"/>
  <c r="AD8"/>
  <c r="AE7"/>
  <c r="AD10"/>
  <c r="AE9"/>
  <c r="AE8"/>
  <c r="AF7"/>
  <c r="AE10"/>
  <c r="AF10"/>
  <c r="AG7"/>
  <c r="AF9"/>
  <c r="AF8"/>
  <c r="AG10"/>
  <c r="AG9"/>
  <c r="AG8"/>
  <c r="AH7"/>
  <c r="AI7"/>
  <c r="AH10"/>
  <c r="AH9"/>
  <c r="AH8"/>
  <c r="AJ7"/>
  <c r="AI9"/>
  <c r="AI8"/>
  <c r="AI10"/>
  <c r="AJ10"/>
  <c r="AJ9"/>
  <c r="AJ8"/>
  <c r="AK7"/>
  <c r="AK10"/>
  <c r="AK9"/>
  <c r="AK8"/>
  <c r="AL7"/>
  <c r="AM7"/>
  <c r="AL10"/>
  <c r="AL9"/>
  <c r="AL8"/>
  <c r="AN7"/>
  <c r="AM10"/>
  <c r="AM9"/>
  <c r="AM8"/>
  <c r="AN9"/>
  <c r="AN8"/>
  <c r="AO7"/>
  <c r="AN10"/>
  <c r="AO10"/>
  <c r="AO9"/>
  <c r="AO8"/>
  <c r="AP7"/>
  <c r="AP9"/>
  <c r="AP8"/>
  <c r="AQ7"/>
  <c r="AP10"/>
  <c r="AR7"/>
  <c r="AQ9"/>
  <c r="AQ8"/>
  <c r="AQ10"/>
  <c r="AR10"/>
  <c r="AR9"/>
  <c r="AR8"/>
  <c r="AS7"/>
  <c r="AT7"/>
  <c r="AS10"/>
  <c r="AS9"/>
  <c r="AS8"/>
  <c r="AT9"/>
  <c r="AT8"/>
  <c r="AU7"/>
  <c r="AT10"/>
  <c r="AU9"/>
  <c r="AU8"/>
  <c r="AV7"/>
  <c r="AU10"/>
  <c r="AV10"/>
  <c r="AV9"/>
  <c r="AV8"/>
  <c r="AW7"/>
  <c r="AX7"/>
  <c r="AW10"/>
  <c r="AW9"/>
  <c r="AW8"/>
  <c r="AX9"/>
  <c r="AX8"/>
  <c r="AY7"/>
  <c r="AX10"/>
  <c r="AZ7"/>
  <c r="AY9"/>
  <c r="AY8"/>
  <c r="AY10"/>
  <c r="AZ10"/>
  <c r="AZ9"/>
  <c r="AZ8"/>
  <c r="BA7"/>
  <c r="BB7"/>
  <c r="BA10"/>
  <c r="BA9"/>
  <c r="BA8"/>
  <c r="BB9"/>
  <c r="BB8"/>
  <c r="BC7"/>
  <c r="BB10"/>
  <c r="BC9"/>
  <c r="BC8"/>
  <c r="BD7"/>
  <c r="BC10"/>
  <c r="BD10"/>
  <c r="BD9"/>
  <c r="BD8"/>
  <c r="BE7"/>
  <c r="BF7"/>
  <c r="BE10"/>
  <c r="BE9"/>
  <c r="BE8"/>
  <c r="BF9"/>
  <c r="BF8"/>
  <c r="BG7"/>
  <c r="BF10"/>
  <c r="BH7"/>
  <c r="BG9"/>
  <c r="BG8"/>
  <c r="BG10"/>
  <c r="BH10"/>
  <c r="BH9"/>
  <c r="BH8"/>
  <c r="BI7"/>
  <c r="BJ7"/>
  <c r="BI10"/>
  <c r="BI9"/>
  <c r="BI8"/>
  <c r="BJ9"/>
  <c r="BJ8"/>
  <c r="BK7"/>
  <c r="BJ10"/>
  <c r="BK9"/>
  <c r="BK8"/>
  <c r="BL7"/>
  <c r="BK10"/>
  <c r="BL10"/>
  <c r="BL9"/>
  <c r="BL8"/>
  <c r="BM7"/>
  <c r="BN7"/>
  <c r="BM10"/>
  <c r="BM9"/>
  <c r="BM8"/>
  <c r="BN9"/>
  <c r="BN8"/>
  <c r="BO7"/>
  <c r="BN10"/>
  <c r="BO9"/>
  <c r="BO8"/>
  <c r="BO10"/>
</calcChain>
</file>

<file path=xl/sharedStrings.xml><?xml version="1.0" encoding="utf-8"?>
<sst xmlns="http://schemas.openxmlformats.org/spreadsheetml/2006/main" count="528" uniqueCount="153">
  <si>
    <t>Projet</t>
  </si>
  <si>
    <t>Date de début</t>
  </si>
  <si>
    <t>Durée</t>
  </si>
  <si>
    <t>Date de fin</t>
  </si>
  <si>
    <t>L</t>
  </si>
  <si>
    <t>M</t>
  </si>
  <si>
    <t>J</t>
  </si>
  <si>
    <t>V</t>
  </si>
  <si>
    <t>S</t>
  </si>
  <si>
    <t>D</t>
  </si>
  <si>
    <t>1.1</t>
  </si>
  <si>
    <t>1.2</t>
  </si>
  <si>
    <t>1.3</t>
  </si>
  <si>
    <t>1.4</t>
  </si>
  <si>
    <t>1.5</t>
  </si>
  <si>
    <t>1.6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</si>
  <si>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</si>
  <si>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</si>
  <si>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</si>
  <si>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</si>
  <si>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</si>
  <si>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</si>
  <si>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</si>
  <si>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</si>
  <si>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</si>
  <si>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</si>
  <si>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</si>
  <si>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</si>
  <si>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</si>
  <si>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</si>
  <si>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</si>
  <si>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</si>
  <si>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</si>
  <si>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</si>
  <si>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</si>
  <si>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</si>
  <si>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</si>
  <si>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Sous-tâche 17</t>
  </si>
  <si>
    <t>Sous-tâche 18</t>
  </si>
  <si>
    <t>Sous-tâche 19</t>
  </si>
  <si>
    <t>Sous-tâche 20</t>
  </si>
  <si>
    <t>Sous-tâche 21</t>
  </si>
  <si>
    <t>Sous-tâche 22</t>
  </si>
  <si>
    <t>Sous-tâche 23</t>
  </si>
  <si>
    <t>Sous-tâche 24</t>
  </si>
  <si>
    <t>Sous-tâche 25</t>
  </si>
  <si>
    <t>Sous-tâche 26</t>
  </si>
  <si>
    <t>Sous-tâche 27</t>
  </si>
  <si>
    <t>Sous-tâche 28</t>
  </si>
  <si>
    <t>Sous-tâche 29</t>
  </si>
  <si>
    <t>Sous-tâche 30</t>
  </si>
  <si>
    <t>Jours ouvrés uniquement</t>
  </si>
  <si>
    <t>OUI</t>
  </si>
  <si>
    <t>NON</t>
  </si>
  <si>
    <t>Détails du projet</t>
  </si>
  <si>
    <t>Chef de projet</t>
  </si>
  <si>
    <t>Commentaires</t>
  </si>
  <si>
    <t>Tâches</t>
  </si>
  <si>
    <t>Réalisé</t>
  </si>
  <si>
    <t>Tous mes travaux</t>
  </si>
  <si>
    <t>S 14</t>
  </si>
  <si>
    <t/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</si>
  <si>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</si>
  <si>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</si>
  <si>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</si>
  <si>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</si>
  <si>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</si>
  <si>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</si>
  <si>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</si>
  <si>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</si>
  <si>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</si>
  <si>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</si>
  <si>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</si>
  <si>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</si>
  <si>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</si>
  <si>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Avril</t>
  </si>
  <si>
    <t>Mai</t>
  </si>
  <si>
    <t>Juin</t>
  </si>
  <si>
    <t>Serveur partagé</t>
  </si>
  <si>
    <t>Accompagnement migration</t>
  </si>
  <si>
    <t>1ère Relance com-com</t>
  </si>
  <si>
    <t>2ème relance réunion service</t>
  </si>
  <si>
    <t>Réalisation bilan après 1 mois</t>
  </si>
  <si>
    <t>Catégorisation projets (lisibilité)</t>
  </si>
  <si>
    <t>Vacances scolaires</t>
  </si>
  <si>
    <t>Vacances universitaires</t>
  </si>
  <si>
    <t>Ajustements/améliorations</t>
  </si>
  <si>
    <t>F</t>
  </si>
  <si>
    <t>Contributeurs Typo3</t>
  </si>
  <si>
    <t>Préparation formation</t>
  </si>
  <si>
    <t>Formation Typo3</t>
  </si>
  <si>
    <t>2.1</t>
  </si>
  <si>
    <t>2.2</t>
  </si>
  <si>
    <t>Plan de com' offre de formation</t>
  </si>
  <si>
    <t>Préparation réunion du 11/4</t>
  </si>
  <si>
    <t>Statistiques unistra et Profetes</t>
  </si>
  <si>
    <t>Collecte existant</t>
  </si>
  <si>
    <t>1ère réunion 2h</t>
  </si>
  <si>
    <t>Sites en langues étrangères</t>
  </si>
  <si>
    <t>Saisie textes guide Welcome</t>
  </si>
  <si>
    <t>Ajouts graphiques (photos)</t>
  </si>
  <si>
    <t>Suite (ajouts français à traduire)</t>
  </si>
  <si>
    <t>Relecture - ajustements</t>
  </si>
  <si>
    <t>C</t>
  </si>
  <si>
    <t xml:space="preserve">Aujourd'hui : </t>
  </si>
  <si>
    <t>Migration contenus SVU</t>
  </si>
  <si>
    <t>Page présentation ORESIPE</t>
  </si>
  <si>
    <t>Demandes webmestre@unistra.fr</t>
  </si>
  <si>
    <t>X</t>
  </si>
  <si>
    <t>Mise en forme du Powerpoint</t>
  </si>
  <si>
    <t>Document de travail</t>
  </si>
  <si>
    <t>Temps réel</t>
  </si>
  <si>
    <t>Échéance réelle</t>
  </si>
  <si>
    <t>Échéance souhait.</t>
  </si>
  <si>
    <t>Rappatrier chiffres en têtes (L'Actu)</t>
  </si>
  <si>
    <t>en continue</t>
  </si>
  <si>
    <t>2 j / sem</t>
  </si>
  <si>
    <t>Outils communs du service</t>
  </si>
  <si>
    <t>Ajustements fiche projet vierge</t>
  </si>
  <si>
    <t>Ajustements planning vierge</t>
  </si>
  <si>
    <t>Réunion avec Stéphanie</t>
  </si>
  <si>
    <t>Ajustements relevé d'activités Excel</t>
  </si>
  <si>
    <t>Saisie des textes après traduction</t>
  </si>
  <si>
    <t>Travail sur contenus web</t>
  </si>
  <si>
    <t>Présentation relevé d'activité en RS</t>
  </si>
  <si>
    <t>Ajustement suite au déploiement ?</t>
  </si>
  <si>
    <t>?</t>
  </si>
  <si>
    <t>Fiches de poste ?</t>
  </si>
  <si>
    <t>Suite travail sur plan de com'</t>
  </si>
  <si>
    <t>Synthèse réunion</t>
  </si>
  <si>
    <t>Vie du service</t>
  </si>
  <si>
    <t>Réunion de service</t>
  </si>
  <si>
    <t>Formation du personnel</t>
  </si>
  <si>
    <t>Temps esti.</t>
  </si>
  <si>
    <t>Mémo pour Catherine photothèque</t>
  </si>
  <si>
    <t>Fériés ou Congés</t>
  </si>
  <si>
    <t>XXXX</t>
  </si>
  <si>
    <t>S 31</t>
  </si>
  <si>
    <t>S 32</t>
  </si>
  <si>
    <t>S 33</t>
  </si>
  <si>
    <t>S 34</t>
  </si>
  <si>
    <t>S 35</t>
  </si>
  <si>
    <t>Juillet</t>
  </si>
  <si>
    <t>Août</t>
  </si>
  <si>
    <t>S 28</t>
  </si>
  <si>
    <t>S 29</t>
  </si>
  <si>
    <t>S 30</t>
  </si>
  <si>
    <t>Fe</t>
  </si>
  <si>
    <t>Formation SVU ?</t>
  </si>
  <si>
    <t>Mise à jour V3 guide éditorial</t>
  </si>
  <si>
    <t>Saisie des textes</t>
  </si>
  <si>
    <t>Fériés</t>
  </si>
  <si>
    <t xml:space="preserve">Congés 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</si>
</sst>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[$-F800]dddd\,\ mmmm\ dd\,\ 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color rgb="FF000000"/>
      <name val="Calibri"/>
      <scheme val="minor"/>
    </font>
    <font>
      <sz val="8"/>
      <name val="Calibri"/>
      <family val="2"/>
      <scheme val="minor"/>
    </font>
    <font>
      <sz val="8"/>
      <color rgb="FFFF0000"/>
      <name val="Calibri"/>
      <scheme val="minor"/>
    </font>
    <font>
      <sz val="8"/>
      <color rgb="FF008000"/>
      <name val="Calibri"/>
      <scheme val="minor"/>
    </font>
    <font>
      <b/>
      <sz val="11"/>
      <color theme="1"/>
      <name val="Calibri"/>
      <scheme val="minor"/>
    </font>
    <font>
      <b/>
      <sz val="8"/>
      <color rgb="FF000000"/>
      <name val="Calibri"/>
      <scheme val="minor"/>
    </font>
    <font>
      <sz val="8"/>
      <color theme="4"/>
      <name val="Calibri"/>
      <scheme val="minor"/>
    </font>
    <font>
      <b/>
      <sz val="16"/>
      <color theme="0"/>
      <name val="Calibri"/>
      <scheme val="minor"/>
    </font>
    <font>
      <sz val="10"/>
      <color theme="1"/>
      <name val="Calibri"/>
      <scheme val="minor"/>
    </font>
    <font>
      <sz val="8"/>
      <color rgb="FF660066"/>
      <name val="Calibri"/>
      <scheme val="minor"/>
    </font>
    <font>
      <sz val="10"/>
      <color rgb="FF000000"/>
      <name val="Calibri"/>
      <scheme val="minor"/>
    </font>
    <font>
      <b/>
      <sz val="9"/>
      <color theme="0"/>
      <name val="Calibri"/>
      <scheme val="minor"/>
    </font>
    <font>
      <b/>
      <sz val="14"/>
      <color theme="0"/>
      <name val="Calibri"/>
      <scheme val="minor"/>
    </font>
    <font>
      <sz val="12"/>
      <color theme="0"/>
      <name val="Calibri"/>
      <family val="2"/>
      <scheme val="minor"/>
    </font>
    <font>
      <i/>
      <sz val="8"/>
      <color theme="1"/>
      <name val="Calibri"/>
      <scheme val="minor"/>
    </font>
    <font>
      <b/>
      <sz val="10"/>
      <color rgb="FF000000"/>
      <name val="Verdana"/>
    </font>
    <font>
      <b/>
      <sz val="14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BBB59"/>
        <bgColor rgb="FF000000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A6A6A6"/>
      </left>
      <right/>
      <top/>
      <bottom/>
      <diagonal/>
    </border>
    <border>
      <left style="thin">
        <color rgb="FFA6A6A6"/>
      </left>
      <right style="thin">
        <color rgb="FFA6A6A6"/>
      </right>
      <top/>
      <bottom/>
      <diagonal/>
    </border>
    <border>
      <left/>
      <right style="thin">
        <color rgb="FFA6A6A6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0" tint="-0.34998626667073579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theme="0" tint="-0.34998626667073579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16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2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1" xfId="0" applyNumberFormat="1" applyFont="1" applyBorder="1" applyAlignment="1">
      <alignment horizontal="left" textRotation="90"/>
    </xf>
    <xf numFmtId="164" fontId="3" fillId="0" borderId="0" xfId="0" applyNumberFormat="1" applyFont="1" applyAlignment="1">
      <alignment horizontal="left" textRotation="90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 vertical="top" textRotation="90"/>
    </xf>
    <xf numFmtId="0" fontId="2" fillId="0" borderId="2" xfId="0" applyNumberFormat="1" applyFont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9" fontId="2" fillId="0" borderId="0" xfId="1" applyFont="1"/>
    <xf numFmtId="9" fontId="3" fillId="0" borderId="0" xfId="1" applyFont="1" applyAlignment="1">
      <alignment horizontal="left"/>
    </xf>
    <xf numFmtId="9" fontId="2" fillId="0" borderId="0" xfId="1" applyFont="1" applyAlignment="1">
      <alignment horizontal="left"/>
    </xf>
    <xf numFmtId="9" fontId="3" fillId="0" borderId="3" xfId="1" applyFont="1" applyFill="1" applyBorder="1" applyAlignment="1">
      <alignment horizontal="left" vertical="center" wrapText="1"/>
    </xf>
    <xf numFmtId="9" fontId="3" fillId="0" borderId="0" xfId="1" applyFont="1" applyBorder="1" applyAlignment="1">
      <alignment horizontal="left"/>
    </xf>
    <xf numFmtId="9" fontId="2" fillId="0" borderId="0" xfId="1" applyFont="1" applyBorder="1" applyAlignment="1">
      <alignment horizontal="left"/>
    </xf>
    <xf numFmtId="14" fontId="2" fillId="0" borderId="0" xfId="1" applyNumberFormat="1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NumberFormat="1" applyFont="1" applyFill="1"/>
    <xf numFmtId="9" fontId="4" fillId="2" borderId="0" xfId="1" applyFont="1" applyFill="1"/>
    <xf numFmtId="0" fontId="5" fillId="2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7" xfId="0" applyFont="1" applyBorder="1" applyAlignment="1"/>
    <xf numFmtId="14" fontId="8" fillId="0" borderId="6" xfId="0" applyNumberFormat="1" applyFont="1" applyBorder="1" applyAlignment="1">
      <alignment horizontal="left"/>
    </xf>
    <xf numFmtId="9" fontId="4" fillId="2" borderId="0" xfId="1" applyFont="1" applyFill="1" applyBorder="1" applyAlignment="1">
      <alignment horizontal="left"/>
    </xf>
    <xf numFmtId="9" fontId="2" fillId="0" borderId="0" xfId="1" applyFont="1" applyFill="1" applyBorder="1" applyAlignment="1">
      <alignment horizontal="left"/>
    </xf>
    <xf numFmtId="0" fontId="8" fillId="0" borderId="8" xfId="0" applyFont="1" applyBorder="1" applyAlignment="1">
      <alignment horizontal="left"/>
    </xf>
    <xf numFmtId="14" fontId="2" fillId="0" borderId="0" xfId="0" quotePrefix="1" applyNumberFormat="1" applyFont="1" applyFill="1" applyAlignment="1">
      <alignment horizontal="left"/>
    </xf>
    <xf numFmtId="0" fontId="8" fillId="0" borderId="6" xfId="0" applyFont="1" applyBorder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2" fillId="0" borderId="0" xfId="0" applyNumberFormat="1" applyFont="1" applyAlignment="1">
      <alignment horizontal="left"/>
    </xf>
    <xf numFmtId="2" fontId="12" fillId="0" borderId="9" xfId="0" applyNumberFormat="1" applyFont="1" applyBorder="1" applyAlignment="1">
      <alignment horizontal="left" vertical="top" textRotation="90"/>
    </xf>
    <xf numFmtId="2" fontId="12" fillId="0" borderId="0" xfId="0" applyNumberFormat="1" applyFont="1" applyAlignment="1">
      <alignment horizontal="left" vertical="top" textRotation="90"/>
    </xf>
    <xf numFmtId="2" fontId="12" fillId="0" borderId="0" xfId="0" applyNumberFormat="1" applyFont="1" applyBorder="1" applyAlignment="1">
      <alignment horizontal="left" vertical="top" textRotation="90"/>
    </xf>
    <xf numFmtId="2" fontId="12" fillId="0" borderId="12" xfId="0" applyNumberFormat="1" applyFont="1" applyBorder="1" applyAlignment="1">
      <alignment horizontal="left" vertical="top" textRotation="90"/>
    </xf>
    <xf numFmtId="2" fontId="2" fillId="0" borderId="12" xfId="0" applyNumberFormat="1" applyFont="1" applyBorder="1" applyAlignment="1">
      <alignment horizontal="left" vertical="top" textRotation="90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9" fontId="3" fillId="0" borderId="0" xfId="1" applyFont="1" applyFill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center"/>
    </xf>
    <xf numFmtId="0" fontId="14" fillId="0" borderId="0" xfId="0" applyFont="1"/>
    <xf numFmtId="2" fontId="14" fillId="0" borderId="9" xfId="0" applyNumberFormat="1" applyFont="1" applyBorder="1" applyAlignment="1">
      <alignment horizontal="left" vertical="top" textRotation="90"/>
    </xf>
    <xf numFmtId="2" fontId="14" fillId="0" borderId="0" xfId="0" applyNumberFormat="1" applyFont="1" applyAlignment="1">
      <alignment horizontal="left" vertical="top" textRotation="90"/>
    </xf>
    <xf numFmtId="2" fontId="14" fillId="0" borderId="12" xfId="0" applyNumberFormat="1" applyFont="1" applyBorder="1" applyAlignment="1">
      <alignment horizontal="left" vertical="top" textRotation="90"/>
    </xf>
    <xf numFmtId="2" fontId="14" fillId="0" borderId="0" xfId="0" applyNumberFormat="1" applyFont="1" applyBorder="1" applyAlignment="1">
      <alignment horizontal="left" vertical="top" textRotation="90"/>
    </xf>
    <xf numFmtId="2" fontId="15" fillId="0" borderId="9" xfId="0" applyNumberFormat="1" applyFont="1" applyBorder="1" applyAlignment="1">
      <alignment horizontal="left" vertical="top" textRotation="90"/>
    </xf>
    <xf numFmtId="2" fontId="15" fillId="0" borderId="0" xfId="0" applyNumberFormat="1" applyFont="1" applyAlignment="1">
      <alignment horizontal="left" vertical="top" textRotation="90"/>
    </xf>
    <xf numFmtId="0" fontId="16" fillId="0" borderId="0" xfId="0" applyFont="1"/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13" xfId="0" applyNumberFormat="1" applyFont="1" applyBorder="1" applyAlignment="1">
      <alignment horizontal="center"/>
    </xf>
    <xf numFmtId="0" fontId="3" fillId="0" borderId="0" xfId="0" applyFont="1"/>
    <xf numFmtId="2" fontId="18" fillId="12" borderId="0" xfId="0" applyNumberFormat="1" applyFont="1" applyFill="1" applyAlignment="1">
      <alignment horizontal="left" vertical="top" textRotation="90"/>
    </xf>
    <xf numFmtId="2" fontId="18" fillId="12" borderId="9" xfId="0" applyNumberFormat="1" applyFont="1" applyFill="1" applyBorder="1" applyAlignment="1">
      <alignment horizontal="left" vertical="top" textRotation="90"/>
    </xf>
    <xf numFmtId="2" fontId="18" fillId="12" borderId="12" xfId="0" applyNumberFormat="1" applyFont="1" applyFill="1" applyBorder="1" applyAlignment="1">
      <alignment horizontal="left" vertical="top" textRotation="90"/>
    </xf>
    <xf numFmtId="2" fontId="18" fillId="12" borderId="0" xfId="0" applyNumberFormat="1" applyFont="1" applyFill="1" applyBorder="1" applyAlignment="1">
      <alignment horizontal="left" vertical="top" textRotation="90"/>
    </xf>
    <xf numFmtId="0" fontId="21" fillId="0" borderId="0" xfId="0" applyFont="1"/>
    <xf numFmtId="0" fontId="22" fillId="5" borderId="0" xfId="0" applyFont="1" applyFill="1" applyAlignment="1">
      <alignment horizontal="center" vertical="center"/>
    </xf>
    <xf numFmtId="0" fontId="22" fillId="5" borderId="0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20" fillId="5" borderId="12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10" borderId="12" xfId="0" applyFont="1" applyFill="1" applyBorder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2" fillId="11" borderId="0" xfId="0" applyFont="1" applyFill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0" fillId="2" borderId="15" xfId="0" applyFill="1" applyBorder="1"/>
    <xf numFmtId="0" fontId="22" fillId="0" borderId="15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0" fillId="0" borderId="15" xfId="0" applyFill="1" applyBorder="1"/>
    <xf numFmtId="0" fontId="23" fillId="2" borderId="15" xfId="0" applyFont="1" applyFill="1" applyBorder="1"/>
    <xf numFmtId="0" fontId="8" fillId="0" borderId="0" xfId="0" applyFont="1" applyFill="1"/>
    <xf numFmtId="0" fontId="24" fillId="4" borderId="0" xfId="0" applyFont="1" applyFill="1" applyAlignment="1">
      <alignment horizontal="center"/>
    </xf>
    <xf numFmtId="0" fontId="14" fillId="0" borderId="17" xfId="0" applyFont="1" applyBorder="1"/>
    <xf numFmtId="0" fontId="14" fillId="0" borderId="0" xfId="0" applyFont="1" applyBorder="1"/>
    <xf numFmtId="0" fontId="14" fillId="0" borderId="12" xfId="0" applyFont="1" applyBorder="1"/>
    <xf numFmtId="2" fontId="26" fillId="0" borderId="17" xfId="0" applyNumberFormat="1" applyFont="1" applyBorder="1" applyAlignment="1">
      <alignment horizontal="left" vertical="top" textRotation="90"/>
    </xf>
    <xf numFmtId="2" fontId="26" fillId="0" borderId="0" xfId="0" applyNumberFormat="1" applyFont="1" applyBorder="1" applyAlignment="1">
      <alignment horizontal="left" vertical="top" textRotation="90"/>
    </xf>
    <xf numFmtId="2" fontId="26" fillId="0" borderId="12" xfId="0" applyNumberFormat="1" applyFont="1" applyBorder="1" applyAlignment="1">
      <alignment horizontal="left" vertical="top" textRotation="90"/>
    </xf>
    <xf numFmtId="0" fontId="3" fillId="0" borderId="18" xfId="0" applyNumberFormat="1" applyFont="1" applyBorder="1" applyAlignment="1">
      <alignment horizontal="center"/>
    </xf>
    <xf numFmtId="0" fontId="0" fillId="0" borderId="19" xfId="0" applyFill="1" applyBorder="1"/>
    <xf numFmtId="0" fontId="0" fillId="0" borderId="16" xfId="0" applyFill="1" applyBorder="1"/>
    <xf numFmtId="0" fontId="0" fillId="0" borderId="17" xfId="0" applyBorder="1"/>
    <xf numFmtId="0" fontId="0" fillId="0" borderId="0" xfId="0" applyBorder="1"/>
    <xf numFmtId="0" fontId="0" fillId="0" borderId="12" xfId="0" applyBorder="1"/>
    <xf numFmtId="0" fontId="3" fillId="0" borderId="1" xfId="0" applyNumberFormat="1" applyFont="1" applyBorder="1" applyAlignment="1">
      <alignment horizontal="center"/>
    </xf>
    <xf numFmtId="0" fontId="25" fillId="4" borderId="0" xfId="0" applyFont="1" applyFill="1" applyAlignment="1">
      <alignment horizontal="center"/>
    </xf>
    <xf numFmtId="14" fontId="25" fillId="4" borderId="0" xfId="0" applyNumberFormat="1" applyFont="1" applyFill="1" applyAlignment="1">
      <alignment horizontal="center"/>
    </xf>
    <xf numFmtId="0" fontId="22" fillId="0" borderId="12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0" fontId="27" fillId="0" borderId="0" xfId="0" applyFont="1"/>
    <xf numFmtId="165" fontId="0" fillId="0" borderId="0" xfId="0" applyNumberFormat="1" applyAlignment="1">
      <alignment horizontal="left"/>
    </xf>
    <xf numFmtId="0" fontId="28" fillId="0" borderId="0" xfId="0" applyFont="1"/>
    <xf numFmtId="164" fontId="9" fillId="0" borderId="6" xfId="0" applyNumberFormat="1" applyFont="1" applyBorder="1" applyAlignment="1">
      <alignment horizontal="left" vertical="top"/>
    </xf>
    <xf numFmtId="164" fontId="7" fillId="0" borderId="7" xfId="0" applyNumberFormat="1" applyFont="1" applyBorder="1" applyAlignment="1">
      <alignment horizontal="left" vertical="top"/>
    </xf>
    <xf numFmtId="164" fontId="7" fillId="0" borderId="8" xfId="0" applyNumberFormat="1" applyFont="1" applyBorder="1" applyAlignment="1">
      <alignment horizontal="left" vertical="top"/>
    </xf>
    <xf numFmtId="0" fontId="8" fillId="0" borderId="4" xfId="0" applyFont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9" fontId="3" fillId="0" borderId="2" xfId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19" fillId="4" borderId="17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19" fillId="4" borderId="12" xfId="0" applyFont="1" applyFill="1" applyBorder="1" applyAlignment="1">
      <alignment horizontal="center"/>
    </xf>
    <xf numFmtId="0" fontId="19" fillId="4" borderId="14" xfId="0" applyFont="1" applyFill="1" applyBorder="1" applyAlignment="1">
      <alignment horizontal="center"/>
    </xf>
  </cellXfs>
  <cellStyles count="11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Normal" xfId="0" builtinId="0"/>
    <cellStyle name="Pourcentage" xfId="1" builtinId="5"/>
  </cellStyles>
  <dxfs count="53"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3" tint="0.79998168889431442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theme="0"/>
      </font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croll" dx="16" fmlaLink="$G$1" horiz="1" inc="5" max="18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25400</xdr:colOff>
      <xdr:row>5</xdr:row>
      <xdr:rowOff>50800</xdr:rowOff>
    </xdr:from>
    <xdr:to>
      <xdr:col>21</xdr:col>
      <xdr:colOff>12700</xdr:colOff>
      <xdr:row>6</xdr:row>
      <xdr:rowOff>0</xdr:rowOff>
    </xdr:to>
    <xdr:sp macro="" textlink="">
      <xdr:nvSpPr>
        <xdr:cNvPr id="2" name="Flèche vers le bas 1"/>
        <xdr:cNvSpPr/>
      </xdr:nvSpPr>
      <xdr:spPr>
        <a:xfrm>
          <a:off x="4394200" y="901700"/>
          <a:ext cx="165100" cy="215900"/>
        </a:xfrm>
        <a:prstGeom prst="down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25400</xdr:colOff>
      <xdr:row>8</xdr:row>
      <xdr:rowOff>25400</xdr:rowOff>
    </xdr:from>
    <xdr:to>
      <xdr:col>20</xdr:col>
      <xdr:colOff>38100</xdr:colOff>
      <xdr:row>50</xdr:row>
      <xdr:rowOff>25400</xdr:rowOff>
    </xdr:to>
    <xdr:cxnSp macro="">
      <xdr:nvCxnSpPr>
        <xdr:cNvPr id="4" name="Connecteur droit 3"/>
        <xdr:cNvCxnSpPr/>
      </xdr:nvCxnSpPr>
      <xdr:spPr>
        <a:xfrm flipH="1">
          <a:off x="4394200" y="1498600"/>
          <a:ext cx="12700" cy="7200900"/>
        </a:xfrm>
        <a:prstGeom prst="line">
          <a:avLst/>
        </a:prstGeom>
        <a:ln w="50800"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</xdr:colOff>
      <xdr:row>15</xdr:row>
      <xdr:rowOff>88900</xdr:rowOff>
    </xdr:from>
    <xdr:to>
      <xdr:col>63</xdr:col>
      <xdr:colOff>38100</xdr:colOff>
      <xdr:row>15</xdr:row>
      <xdr:rowOff>88900</xdr:rowOff>
    </xdr:to>
    <xdr:cxnSp macro="">
      <xdr:nvCxnSpPr>
        <xdr:cNvPr id="5" name="Connecteur droit 4"/>
        <xdr:cNvCxnSpPr/>
      </xdr:nvCxnSpPr>
      <xdr:spPr>
        <a:xfrm flipH="1">
          <a:off x="1803400" y="2984500"/>
          <a:ext cx="10337800" cy="0"/>
        </a:xfrm>
        <a:prstGeom prst="line">
          <a:avLst/>
        </a:prstGeom>
        <a:ln w="177800">
          <a:solidFill>
            <a:schemeClr val="tx2"/>
          </a:solidFill>
          <a:headEnd type="triangle" w="sm" len="sm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23</xdr:row>
      <xdr:rowOff>88900</xdr:rowOff>
    </xdr:from>
    <xdr:to>
      <xdr:col>63</xdr:col>
      <xdr:colOff>25400</xdr:colOff>
      <xdr:row>23</xdr:row>
      <xdr:rowOff>88900</xdr:rowOff>
    </xdr:to>
    <xdr:cxnSp macro="">
      <xdr:nvCxnSpPr>
        <xdr:cNvPr id="11" name="Connecteur droit 10"/>
        <xdr:cNvCxnSpPr/>
      </xdr:nvCxnSpPr>
      <xdr:spPr>
        <a:xfrm flipH="1">
          <a:off x="1790700" y="4419600"/>
          <a:ext cx="10337800" cy="0"/>
        </a:xfrm>
        <a:prstGeom prst="line">
          <a:avLst/>
        </a:prstGeom>
        <a:ln w="177800">
          <a:solidFill>
            <a:schemeClr val="tx2"/>
          </a:solidFill>
          <a:headEnd type="triangle" w="sm" len="sm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</xdr:colOff>
      <xdr:row>8</xdr:row>
      <xdr:rowOff>88900</xdr:rowOff>
    </xdr:from>
    <xdr:to>
      <xdr:col>95</xdr:col>
      <xdr:colOff>25400</xdr:colOff>
      <xdr:row>8</xdr:row>
      <xdr:rowOff>88900</xdr:rowOff>
    </xdr:to>
    <xdr:cxnSp macro="">
      <xdr:nvCxnSpPr>
        <xdr:cNvPr id="12" name="Connecteur droit 11"/>
        <xdr:cNvCxnSpPr/>
      </xdr:nvCxnSpPr>
      <xdr:spPr>
        <a:xfrm flipH="1">
          <a:off x="1574800" y="1562100"/>
          <a:ext cx="16014700" cy="0"/>
        </a:xfrm>
        <a:prstGeom prst="line">
          <a:avLst/>
        </a:prstGeom>
        <a:ln w="177800">
          <a:solidFill>
            <a:schemeClr val="tx2"/>
          </a:solidFill>
          <a:headEnd type="triangle" w="sm" len="sm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28</xdr:row>
      <xdr:rowOff>88900</xdr:rowOff>
    </xdr:from>
    <xdr:to>
      <xdr:col>95</xdr:col>
      <xdr:colOff>12700</xdr:colOff>
      <xdr:row>28</xdr:row>
      <xdr:rowOff>88900</xdr:rowOff>
    </xdr:to>
    <xdr:cxnSp macro="">
      <xdr:nvCxnSpPr>
        <xdr:cNvPr id="17" name="Connecteur droit 16"/>
        <xdr:cNvCxnSpPr/>
      </xdr:nvCxnSpPr>
      <xdr:spPr>
        <a:xfrm flipH="1">
          <a:off x="1790700" y="4965700"/>
          <a:ext cx="16014700" cy="0"/>
        </a:xfrm>
        <a:prstGeom prst="line">
          <a:avLst/>
        </a:prstGeom>
        <a:ln w="177800">
          <a:solidFill>
            <a:schemeClr val="tx2"/>
          </a:solidFill>
          <a:headEnd type="triangle" w="sm" len="sm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34</xdr:row>
      <xdr:rowOff>88900</xdr:rowOff>
    </xdr:from>
    <xdr:to>
      <xdr:col>95</xdr:col>
      <xdr:colOff>12700</xdr:colOff>
      <xdr:row>34</xdr:row>
      <xdr:rowOff>88900</xdr:rowOff>
    </xdr:to>
    <xdr:cxnSp macro="">
      <xdr:nvCxnSpPr>
        <xdr:cNvPr id="18" name="Connecteur droit 17"/>
        <xdr:cNvCxnSpPr/>
      </xdr:nvCxnSpPr>
      <xdr:spPr>
        <a:xfrm flipH="1">
          <a:off x="1790700" y="6045200"/>
          <a:ext cx="16014700" cy="0"/>
        </a:xfrm>
        <a:prstGeom prst="line">
          <a:avLst/>
        </a:prstGeom>
        <a:ln w="177800">
          <a:solidFill>
            <a:schemeClr val="tx2"/>
          </a:solidFill>
          <a:headEnd type="triangle" w="sm" len="sm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</xdr:colOff>
      <xdr:row>39</xdr:row>
      <xdr:rowOff>88900</xdr:rowOff>
    </xdr:from>
    <xdr:to>
      <xdr:col>95</xdr:col>
      <xdr:colOff>25400</xdr:colOff>
      <xdr:row>39</xdr:row>
      <xdr:rowOff>88900</xdr:rowOff>
    </xdr:to>
    <xdr:cxnSp macro="">
      <xdr:nvCxnSpPr>
        <xdr:cNvPr id="19" name="Connecteur droit 18"/>
        <xdr:cNvCxnSpPr/>
      </xdr:nvCxnSpPr>
      <xdr:spPr>
        <a:xfrm flipH="1">
          <a:off x="1803400" y="6946900"/>
          <a:ext cx="16014700" cy="0"/>
        </a:xfrm>
        <a:prstGeom prst="line">
          <a:avLst/>
        </a:prstGeom>
        <a:ln w="177800">
          <a:solidFill>
            <a:schemeClr val="tx2"/>
          </a:solidFill>
          <a:headEnd type="triangle" w="sm" len="sm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  <pageSetUpPr fitToPage="1"/>
  </sheetPr>
  <dimension ref="A1:BO106"/>
  <sheetViews>
    <sheetView showGridLines="0" tabSelected="1" topLeftCell="B1" workbookViewId="0">
      <pane ySplit="10" topLeftCell="A11" activePane="bottomLeft" state="frozen"/>
      <selection pane="bottomLeft" activeCell="AC9" sqref="AC9"/>
    </sheetView>
  </sheetViews>
  <sheetFormatPr baseColWidth="10" defaultColWidth="11" defaultRowHeight="11.25"/>
  <cols>
    <col min="1" max="1" width="4" style="7" bestFit="1" customWidth="1"/>
    <col min="2" max="2" width="18.85546875" style="1" customWidth="1"/>
    <col min="3" max="3" width="11.85546875" style="7" customWidth="1"/>
    <col min="4" max="4" width="5.42578125" style="2" customWidth="1"/>
    <col min="5" max="5" width="11.85546875" style="7" customWidth="1"/>
    <col min="6" max="6" width="6.42578125" style="19" customWidth="1"/>
    <col min="7" max="7" width="9" style="14" hidden="1" customWidth="1"/>
    <col min="8" max="67" width="2.42578125" style="1" customWidth="1"/>
    <col min="68" max="16384" width="11" style="1"/>
  </cols>
  <sheetData>
    <row r="1" spans="1:67" ht="15">
      <c r="A1" s="125" t="s">
        <v>54</v>
      </c>
      <c r="B1" s="125"/>
      <c r="C1" s="126"/>
      <c r="D1" s="126"/>
      <c r="E1" s="126"/>
      <c r="G1" s="1">
        <v>0</v>
      </c>
    </row>
    <row r="2" spans="1:67" ht="12">
      <c r="A2" s="127" t="s">
        <v>0</v>
      </c>
      <c r="B2" s="127"/>
      <c r="C2" s="124" t="s">
        <v>59</v>
      </c>
      <c r="D2" s="124"/>
      <c r="E2" s="124"/>
      <c r="G2" s="3">
        <f ca="1">TODAY()</f>
        <v>41752</v>
      </c>
    </row>
    <row r="3" spans="1:67" ht="12">
      <c r="A3" s="127" t="s">
        <v>55</v>
      </c>
      <c r="B3" s="127"/>
      <c r="C3" s="124" t="s">
        <v>136</v>
      </c>
      <c r="D3" s="124"/>
      <c r="E3" s="124"/>
      <c r="G3" s="3"/>
    </row>
    <row r="4" spans="1:67" ht="10.5" customHeight="1">
      <c r="A4" s="128"/>
      <c r="B4" s="129"/>
      <c r="C4" s="26"/>
      <c r="D4" s="27"/>
      <c r="E4" s="28"/>
      <c r="G4" s="3"/>
    </row>
    <row r="5" spans="1:67" ht="12">
      <c r="A5" s="127" t="s">
        <v>51</v>
      </c>
      <c r="B5" s="127"/>
      <c r="C5" s="35" t="s">
        <v>52</v>
      </c>
      <c r="D5" s="29"/>
      <c r="E5" s="33"/>
      <c r="G5" s="3"/>
    </row>
    <row r="6" spans="1:67" ht="12">
      <c r="A6" s="127" t="s">
        <v>1</v>
      </c>
      <c r="B6" s="127"/>
      <c r="C6" s="30">
        <v>41730</v>
      </c>
      <c r="D6" s="29"/>
      <c r="E6" s="33"/>
      <c r="G6" s="3"/>
    </row>
    <row r="7" spans="1:67" s="4" customFormat="1" ht="35.25" customHeight="1">
      <c r="A7" s="121" t="s">
        <v>56</v>
      </c>
      <c r="B7" s="122"/>
      <c r="C7" s="122"/>
      <c r="D7" s="122"/>
      <c r="E7" s="123"/>
      <c r="F7" s="18"/>
      <c r="G7" s="15"/>
      <c r="H7" s="5">
        <f>C6+G1</f>
        <v>41730</v>
      </c>
      <c r="I7" s="6">
        <f>H7+1</f>
        <v>41731</v>
      </c>
      <c r="J7" s="6">
        <f t="shared" ref="J7:BO7" si="0">I7+1</f>
        <v>41732</v>
      </c>
      <c r="K7" s="6">
        <f t="shared" si="0"/>
        <v>41733</v>
      </c>
      <c r="L7" s="6">
        <f t="shared" si="0"/>
        <v>41734</v>
      </c>
      <c r="M7" s="6">
        <f t="shared" si="0"/>
        <v>41735</v>
      </c>
      <c r="N7" s="6">
        <f t="shared" si="0"/>
        <v>41736</v>
      </c>
      <c r="O7" s="6">
        <f t="shared" si="0"/>
        <v>41737</v>
      </c>
      <c r="P7" s="6">
        <f t="shared" si="0"/>
        <v>41738</v>
      </c>
      <c r="Q7" s="6">
        <f t="shared" si="0"/>
        <v>41739</v>
      </c>
      <c r="R7" s="6">
        <f t="shared" si="0"/>
        <v>41740</v>
      </c>
      <c r="S7" s="6">
        <f t="shared" si="0"/>
        <v>41741</v>
      </c>
      <c r="T7" s="6">
        <f t="shared" si="0"/>
        <v>41742</v>
      </c>
      <c r="U7" s="6">
        <f t="shared" si="0"/>
        <v>41743</v>
      </c>
      <c r="V7" s="6">
        <f t="shared" si="0"/>
        <v>41744</v>
      </c>
      <c r="W7" s="6">
        <f t="shared" si="0"/>
        <v>41745</v>
      </c>
      <c r="X7" s="6">
        <f t="shared" si="0"/>
        <v>41746</v>
      </c>
      <c r="Y7" s="6">
        <f t="shared" si="0"/>
        <v>41747</v>
      </c>
      <c r="Z7" s="6">
        <f t="shared" si="0"/>
        <v>41748</v>
      </c>
      <c r="AA7" s="6">
        <f t="shared" si="0"/>
        <v>41749</v>
      </c>
      <c r="AB7" s="6">
        <f t="shared" si="0"/>
        <v>41750</v>
      </c>
      <c r="AC7" s="6">
        <f t="shared" si="0"/>
        <v>41751</v>
      </c>
      <c r="AD7" s="6">
        <f t="shared" si="0"/>
        <v>41752</v>
      </c>
      <c r="AE7" s="6">
        <f t="shared" si="0"/>
        <v>41753</v>
      </c>
      <c r="AF7" s="6">
        <f t="shared" si="0"/>
        <v>41754</v>
      </c>
      <c r="AG7" s="6">
        <f t="shared" si="0"/>
        <v>41755</v>
      </c>
      <c r="AH7" s="6">
        <f t="shared" si="0"/>
        <v>41756</v>
      </c>
      <c r="AI7" s="6">
        <f t="shared" si="0"/>
        <v>41757</v>
      </c>
      <c r="AJ7" s="6">
        <f t="shared" si="0"/>
        <v>41758</v>
      </c>
      <c r="AK7" s="6">
        <f t="shared" si="0"/>
        <v>41759</v>
      </c>
      <c r="AL7" s="6">
        <f t="shared" si="0"/>
        <v>41760</v>
      </c>
      <c r="AM7" s="6">
        <f t="shared" si="0"/>
        <v>41761</v>
      </c>
      <c r="AN7" s="6">
        <f t="shared" si="0"/>
        <v>41762</v>
      </c>
      <c r="AO7" s="6">
        <f t="shared" si="0"/>
        <v>41763</v>
      </c>
      <c r="AP7" s="6">
        <f t="shared" si="0"/>
        <v>41764</v>
      </c>
      <c r="AQ7" s="6">
        <f t="shared" si="0"/>
        <v>41765</v>
      </c>
      <c r="AR7" s="6">
        <f t="shared" si="0"/>
        <v>41766</v>
      </c>
      <c r="AS7" s="6">
        <f t="shared" si="0"/>
        <v>41767</v>
      </c>
      <c r="AT7" s="6">
        <f t="shared" si="0"/>
        <v>41768</v>
      </c>
      <c r="AU7" s="6">
        <f t="shared" si="0"/>
        <v>41769</v>
      </c>
      <c r="AV7" s="6">
        <f t="shared" si="0"/>
        <v>41770</v>
      </c>
      <c r="AW7" s="6">
        <f t="shared" si="0"/>
        <v>41771</v>
      </c>
      <c r="AX7" s="6">
        <f t="shared" si="0"/>
        <v>41772</v>
      </c>
      <c r="AY7" s="6">
        <f t="shared" si="0"/>
        <v>41773</v>
      </c>
      <c r="AZ7" s="6">
        <f t="shared" si="0"/>
        <v>41774</v>
      </c>
      <c r="BA7" s="6">
        <f t="shared" si="0"/>
        <v>41775</v>
      </c>
      <c r="BB7" s="6">
        <f t="shared" si="0"/>
        <v>41776</v>
      </c>
      <c r="BC7" s="6">
        <f t="shared" si="0"/>
        <v>41777</v>
      </c>
      <c r="BD7" s="6">
        <f t="shared" si="0"/>
        <v>41778</v>
      </c>
      <c r="BE7" s="6">
        <f t="shared" si="0"/>
        <v>41779</v>
      </c>
      <c r="BF7" s="6">
        <f t="shared" si="0"/>
        <v>41780</v>
      </c>
      <c r="BG7" s="6">
        <f t="shared" si="0"/>
        <v>41781</v>
      </c>
      <c r="BH7" s="6">
        <f t="shared" si="0"/>
        <v>41782</v>
      </c>
      <c r="BI7" s="6">
        <f t="shared" si="0"/>
        <v>41783</v>
      </c>
      <c r="BJ7" s="6">
        <f t="shared" si="0"/>
        <v>41784</v>
      </c>
      <c r="BK7" s="6">
        <f t="shared" si="0"/>
        <v>41785</v>
      </c>
      <c r="BL7" s="6">
        <f t="shared" si="0"/>
        <v>41786</v>
      </c>
      <c r="BM7" s="6">
        <f t="shared" si="0"/>
        <v>41787</v>
      </c>
      <c r="BN7" s="6">
        <f t="shared" si="0"/>
        <v>41788</v>
      </c>
      <c r="BO7" s="6">
        <f t="shared" si="0"/>
        <v>41789</v>
      </c>
    </row>
    <row r="8" spans="1:67" s="7" customFormat="1" ht="28.5" customHeight="1">
      <c r="D8" s="8"/>
      <c r="F8" s="19"/>
      <c r="G8" s="16"/>
      <c r="H8" s="9" t="str">
        <f>"S "&amp;WEEKNUM(H7,2)</f>
        <v>S 14</v>
      </c>
      <c r="I8" s="9" t="str">
        <f t="shared" ref="I8:AN8" si="1">IF(I9="L","S "&amp;WEEKNUM(I7,2),"")</f>
        <v/>
      </c>
      <c r="J8" s="9" t="str">
        <f t="shared" si="1"/>
        <v/>
      </c>
      <c r="K8" s="9" t="str">
        <f t="shared" si="1"/>
        <v/>
      </c>
      <c r="L8" s="9" t="str">
        <f t="shared" si="1"/>
        <v/>
      </c>
      <c r="M8" s="9" t="str">
        <f t="shared" si="1"/>
        <v/>
      </c>
      <c r="N8" s="9" t="str">
        <f t="shared" si="1"/>
        <v>S 15</v>
      </c>
      <c r="O8" s="9" t="str">
        <f t="shared" si="1"/>
        <v/>
      </c>
      <c r="P8" s="9" t="str">
        <f t="shared" si="1"/>
        <v/>
      </c>
      <c r="Q8" s="9" t="str">
        <f t="shared" si="1"/>
        <v/>
      </c>
      <c r="R8" s="9" t="str">
        <f t="shared" si="1"/>
        <v/>
      </c>
      <c r="S8" s="9" t="str">
        <f t="shared" si="1"/>
        <v/>
      </c>
      <c r="T8" s="9" t="str">
        <f t="shared" si="1"/>
        <v/>
      </c>
      <c r="U8" s="9" t="str">
        <f t="shared" si="1"/>
        <v>S 16</v>
      </c>
      <c r="V8" s="9" t="str">
        <f t="shared" si="1"/>
        <v/>
      </c>
      <c r="W8" s="9" t="str">
        <f t="shared" si="1"/>
        <v/>
      </c>
      <c r="X8" s="9" t="str">
        <f t="shared" si="1"/>
        <v/>
      </c>
      <c r="Y8" s="9" t="str">
        <f t="shared" si="1"/>
        <v/>
      </c>
      <c r="Z8" s="9" t="str">
        <f t="shared" si="1"/>
        <v/>
      </c>
      <c r="AA8" s="9" t="str">
        <f t="shared" si="1"/>
        <v/>
      </c>
      <c r="AB8" s="9" t="str">
        <f t="shared" si="1"/>
        <v>S 17</v>
      </c>
      <c r="AC8" s="9" t="str">
        <f t="shared" si="1"/>
        <v/>
      </c>
      <c r="AD8" s="9" t="str">
        <f t="shared" si="1"/>
        <v/>
      </c>
      <c r="AE8" s="9" t="str">
        <f t="shared" si="1"/>
        <v/>
      </c>
      <c r="AF8" s="9" t="str">
        <f t="shared" si="1"/>
        <v/>
      </c>
      <c r="AG8" s="9" t="str">
        <f t="shared" si="1"/>
        <v/>
      </c>
      <c r="AH8" s="9" t="str">
        <f t="shared" si="1"/>
        <v/>
      </c>
      <c r="AI8" s="9" t="str">
        <f t="shared" si="1"/>
        <v>S 18</v>
      </c>
      <c r="AJ8" s="9" t="str">
        <f t="shared" si="1"/>
        <v/>
      </c>
      <c r="AK8" s="9" t="str">
        <f t="shared" si="1"/>
        <v/>
      </c>
      <c r="AL8" s="9" t="str">
        <f t="shared" si="1"/>
        <v/>
      </c>
      <c r="AM8" s="9" t="str">
        <f t="shared" si="1"/>
        <v/>
      </c>
      <c r="AN8" s="9" t="str">
        <f t="shared" si="1"/>
        <v/>
      </c>
      <c r="AO8" s="9" t="str">
        <f t="shared" ref="AO8:BO8" si="2">IF(AO9="L","S "&amp;WEEKNUM(AO7,2),"")</f>
        <v/>
      </c>
      <c r="AP8" s="9" t="str">
        <f t="shared" si="2"/>
        <v>S 19</v>
      </c>
      <c r="AQ8" s="9" t="str">
        <f t="shared" si="2"/>
        <v/>
      </c>
      <c r="AR8" s="9" t="str">
        <f t="shared" si="2"/>
        <v/>
      </c>
      <c r="AS8" s="9" t="str">
        <f t="shared" si="2"/>
        <v/>
      </c>
      <c r="AT8" s="9" t="str">
        <f t="shared" si="2"/>
        <v/>
      </c>
      <c r="AU8" s="9" t="str">
        <f t="shared" si="2"/>
        <v/>
      </c>
      <c r="AV8" s="9" t="str">
        <f t="shared" si="2"/>
        <v/>
      </c>
      <c r="AW8" s="9" t="str">
        <f t="shared" si="2"/>
        <v>S 20</v>
      </c>
      <c r="AX8" s="9" t="str">
        <f t="shared" si="2"/>
        <v/>
      </c>
      <c r="AY8" s="9" t="str">
        <f t="shared" si="2"/>
        <v/>
      </c>
      <c r="AZ8" s="9" t="str">
        <f t="shared" si="2"/>
        <v/>
      </c>
      <c r="BA8" s="9" t="str">
        <f t="shared" si="2"/>
        <v/>
      </c>
      <c r="BB8" s="9" t="str">
        <f t="shared" si="2"/>
        <v/>
      </c>
      <c r="BC8" s="9" t="str">
        <f t="shared" si="2"/>
        <v/>
      </c>
      <c r="BD8" s="9" t="str">
        <f t="shared" si="2"/>
        <v>S 21</v>
      </c>
      <c r="BE8" s="9" t="str">
        <f t="shared" si="2"/>
        <v/>
      </c>
      <c r="BF8" s="9" t="str">
        <f t="shared" si="2"/>
        <v/>
      </c>
      <c r="BG8" s="9" t="str">
        <f t="shared" si="2"/>
        <v/>
      </c>
      <c r="BH8" s="9" t="str">
        <f t="shared" si="2"/>
        <v/>
      </c>
      <c r="BI8" s="9" t="str">
        <f t="shared" si="2"/>
        <v/>
      </c>
      <c r="BJ8" s="9" t="str">
        <f t="shared" si="2"/>
        <v/>
      </c>
      <c r="BK8" s="9" t="str">
        <f t="shared" si="2"/>
        <v>S 22</v>
      </c>
      <c r="BL8" s="9" t="str">
        <f t="shared" si="2"/>
        <v/>
      </c>
      <c r="BM8" s="9" t="str">
        <f t="shared" si="2"/>
        <v/>
      </c>
      <c r="BN8" s="9" t="str">
        <f t="shared" si="2"/>
        <v/>
      </c>
      <c r="BO8" s="9" t="str">
        <f t="shared" si="2"/>
        <v/>
      </c>
    </row>
    <row r="9" spans="1:67" s="2" customFormat="1" ht="12.95" customHeight="1">
      <c r="A9" s="8"/>
      <c r="B9" s="131" t="s">
        <v>57</v>
      </c>
      <c r="C9" s="131" t="s">
        <v>1</v>
      </c>
      <c r="D9" s="132" t="s">
        <v>2</v>
      </c>
      <c r="E9" s="131" t="s">
        <v>3</v>
      </c>
      <c r="F9" s="130" t="s">
        <v>58</v>
      </c>
      <c r="G9" s="17"/>
      <c r="H9" s="10" t="str">
        <f t="shared" ref="H9:AM9" si="3">VLOOKUP(WEEKDAY(H7,2),semaine,2,FALSE)</f>
        <v>M</v>
      </c>
      <c r="I9" s="10" t="str">
        <f t="shared" si="3"/>
        <v>M</v>
      </c>
      <c r="J9" s="10" t="str">
        <f t="shared" si="3"/>
        <v>J</v>
      </c>
      <c r="K9" s="10" t="str">
        <f t="shared" si="3"/>
        <v>V</v>
      </c>
      <c r="L9" s="10" t="str">
        <f t="shared" si="3"/>
        <v>S</v>
      </c>
      <c r="M9" s="10" t="str">
        <f t="shared" si="3"/>
        <v>D</v>
      </c>
      <c r="N9" s="10" t="str">
        <f t="shared" si="3"/>
        <v>L</v>
      </c>
      <c r="O9" s="10" t="str">
        <f t="shared" si="3"/>
        <v>M</v>
      </c>
      <c r="P9" s="10" t="str">
        <f t="shared" si="3"/>
        <v>M</v>
      </c>
      <c r="Q9" s="10" t="str">
        <f t="shared" si="3"/>
        <v>J</v>
      </c>
      <c r="R9" s="10" t="str">
        <f t="shared" si="3"/>
        <v>V</v>
      </c>
      <c r="S9" s="10" t="str">
        <f t="shared" si="3"/>
        <v>S</v>
      </c>
      <c r="T9" s="10" t="str">
        <f t="shared" si="3"/>
        <v>D</v>
      </c>
      <c r="U9" s="10" t="str">
        <f t="shared" si="3"/>
        <v>L</v>
      </c>
      <c r="V9" s="10" t="str">
        <f t="shared" si="3"/>
        <v>M</v>
      </c>
      <c r="W9" s="10" t="str">
        <f t="shared" si="3"/>
        <v>M</v>
      </c>
      <c r="X9" s="10" t="str">
        <f t="shared" si="3"/>
        <v>J</v>
      </c>
      <c r="Y9" s="10" t="str">
        <f t="shared" si="3"/>
        <v>V</v>
      </c>
      <c r="Z9" s="10" t="str">
        <f t="shared" si="3"/>
        <v>S</v>
      </c>
      <c r="AA9" s="10" t="str">
        <f t="shared" si="3"/>
        <v>D</v>
      </c>
      <c r="AB9" s="10" t="str">
        <f t="shared" si="3"/>
        <v>L</v>
      </c>
      <c r="AC9" s="10" t="str">
        <f t="shared" si="3"/>
        <v>M</v>
      </c>
      <c r="AD9" s="10" t="str">
        <f t="shared" si="3"/>
        <v>M</v>
      </c>
      <c r="AE9" s="10" t="str">
        <f t="shared" si="3"/>
        <v>J</v>
      </c>
      <c r="AF9" s="10" t="str">
        <f t="shared" si="3"/>
        <v>V</v>
      </c>
      <c r="AG9" s="10" t="str">
        <f t="shared" si="3"/>
        <v>S</v>
      </c>
      <c r="AH9" s="10" t="str">
        <f t="shared" si="3"/>
        <v>D</v>
      </c>
      <c r="AI9" s="10" t="str">
        <f t="shared" si="3"/>
        <v>L</v>
      </c>
      <c r="AJ9" s="10" t="str">
        <f t="shared" si="3"/>
        <v>M</v>
      </c>
      <c r="AK9" s="10" t="str">
        <f t="shared" si="3"/>
        <v>M</v>
      </c>
      <c r="AL9" s="10" t="str">
        <f t="shared" si="3"/>
        <v>J</v>
      </c>
      <c r="AM9" s="10" t="str">
        <f t="shared" si="3"/>
        <v>V</v>
      </c>
      <c r="AN9" s="10" t="str">
        <f t="shared" ref="AN9:BO9" si="4">VLOOKUP(WEEKDAY(AN7,2),semaine,2,FALSE)</f>
        <v>S</v>
      </c>
      <c r="AO9" s="10" t="str">
        <f t="shared" si="4"/>
        <v>D</v>
      </c>
      <c r="AP9" s="10" t="str">
        <f t="shared" si="4"/>
        <v>L</v>
      </c>
      <c r="AQ9" s="10" t="str">
        <f t="shared" si="4"/>
        <v>M</v>
      </c>
      <c r="AR9" s="10" t="str">
        <f t="shared" si="4"/>
        <v>M</v>
      </c>
      <c r="AS9" s="10" t="str">
        <f t="shared" si="4"/>
        <v>J</v>
      </c>
      <c r="AT9" s="10" t="str">
        <f t="shared" si="4"/>
        <v>V</v>
      </c>
      <c r="AU9" s="10" t="str">
        <f t="shared" si="4"/>
        <v>S</v>
      </c>
      <c r="AV9" s="10" t="str">
        <f t="shared" si="4"/>
        <v>D</v>
      </c>
      <c r="AW9" s="10" t="str">
        <f t="shared" si="4"/>
        <v>L</v>
      </c>
      <c r="AX9" s="10" t="str">
        <f t="shared" si="4"/>
        <v>M</v>
      </c>
      <c r="AY9" s="10" t="str">
        <f t="shared" si="4"/>
        <v>M</v>
      </c>
      <c r="AZ9" s="10" t="str">
        <f t="shared" si="4"/>
        <v>J</v>
      </c>
      <c r="BA9" s="10" t="str">
        <f t="shared" si="4"/>
        <v>V</v>
      </c>
      <c r="BB9" s="10" t="str">
        <f t="shared" si="4"/>
        <v>S</v>
      </c>
      <c r="BC9" s="10" t="str">
        <f t="shared" si="4"/>
        <v>D</v>
      </c>
      <c r="BD9" s="10" t="str">
        <f t="shared" si="4"/>
        <v>L</v>
      </c>
      <c r="BE9" s="10" t="str">
        <f t="shared" si="4"/>
        <v>M</v>
      </c>
      <c r="BF9" s="10" t="str">
        <f t="shared" si="4"/>
        <v>M</v>
      </c>
      <c r="BG9" s="10" t="str">
        <f t="shared" si="4"/>
        <v>J</v>
      </c>
      <c r="BH9" s="10" t="str">
        <f t="shared" si="4"/>
        <v>V</v>
      </c>
      <c r="BI9" s="10" t="str">
        <f t="shared" si="4"/>
        <v>S</v>
      </c>
      <c r="BJ9" s="10" t="str">
        <f t="shared" si="4"/>
        <v>D</v>
      </c>
      <c r="BK9" s="10" t="str">
        <f t="shared" si="4"/>
        <v>L</v>
      </c>
      <c r="BL9" s="10" t="str">
        <f t="shared" si="4"/>
        <v>M</v>
      </c>
      <c r="BM9" s="10" t="str">
        <f t="shared" si="4"/>
        <v>M</v>
      </c>
      <c r="BN9" s="10" t="str">
        <f t="shared" si="4"/>
        <v>J</v>
      </c>
      <c r="BO9" s="10" t="str">
        <f t="shared" si="4"/>
        <v>V</v>
      </c>
    </row>
    <row r="10" spans="1:67" s="2" customFormat="1" ht="12.95" customHeight="1">
      <c r="A10" s="8"/>
      <c r="B10" s="131"/>
      <c r="C10" s="131"/>
      <c r="D10" s="132"/>
      <c r="E10" s="131"/>
      <c r="F10" s="130"/>
      <c r="G10" s="17"/>
      <c r="H10" s="10">
        <f t="shared" ref="H10:AM10" si="5">DAY(H7)</f>
        <v>1</v>
      </c>
      <c r="I10" s="10">
        <f t="shared" si="5"/>
        <v>2</v>
      </c>
      <c r="J10" s="10">
        <f t="shared" si="5"/>
        <v>3</v>
      </c>
      <c r="K10" s="10">
        <f t="shared" si="5"/>
        <v>4</v>
      </c>
      <c r="L10" s="10">
        <f t="shared" si="5"/>
        <v>5</v>
      </c>
      <c r="M10" s="10">
        <f t="shared" si="5"/>
        <v>6</v>
      </c>
      <c r="N10" s="10">
        <f t="shared" si="5"/>
        <v>7</v>
      </c>
      <c r="O10" s="10">
        <f t="shared" si="5"/>
        <v>8</v>
      </c>
      <c r="P10" s="10">
        <f t="shared" si="5"/>
        <v>9</v>
      </c>
      <c r="Q10" s="10">
        <f t="shared" si="5"/>
        <v>10</v>
      </c>
      <c r="R10" s="10">
        <f t="shared" si="5"/>
        <v>11</v>
      </c>
      <c r="S10" s="10">
        <f t="shared" si="5"/>
        <v>12</v>
      </c>
      <c r="T10" s="10">
        <f t="shared" si="5"/>
        <v>13</v>
      </c>
      <c r="U10" s="10">
        <f t="shared" si="5"/>
        <v>14</v>
      </c>
      <c r="V10" s="10">
        <f t="shared" si="5"/>
        <v>15</v>
      </c>
      <c r="W10" s="10">
        <f t="shared" si="5"/>
        <v>16</v>
      </c>
      <c r="X10" s="10">
        <f t="shared" si="5"/>
        <v>17</v>
      </c>
      <c r="Y10" s="10">
        <f t="shared" si="5"/>
        <v>18</v>
      </c>
      <c r="Z10" s="10">
        <f t="shared" si="5"/>
        <v>19</v>
      </c>
      <c r="AA10" s="10">
        <f t="shared" si="5"/>
        <v>20</v>
      </c>
      <c r="AB10" s="10">
        <f t="shared" si="5"/>
        <v>21</v>
      </c>
      <c r="AC10" s="10">
        <f t="shared" si="5"/>
        <v>22</v>
      </c>
      <c r="AD10" s="10">
        <f t="shared" si="5"/>
        <v>23</v>
      </c>
      <c r="AE10" s="10">
        <f t="shared" si="5"/>
        <v>24</v>
      </c>
      <c r="AF10" s="10">
        <f t="shared" si="5"/>
        <v>25</v>
      </c>
      <c r="AG10" s="10">
        <f t="shared" si="5"/>
        <v>26</v>
      </c>
      <c r="AH10" s="10">
        <f t="shared" si="5"/>
        <v>27</v>
      </c>
      <c r="AI10" s="10">
        <f t="shared" si="5"/>
        <v>28</v>
      </c>
      <c r="AJ10" s="10">
        <f t="shared" si="5"/>
        <v>29</v>
      </c>
      <c r="AK10" s="10">
        <f t="shared" si="5"/>
        <v>30</v>
      </c>
      <c r="AL10" s="10">
        <f t="shared" si="5"/>
        <v>1</v>
      </c>
      <c r="AM10" s="10">
        <f t="shared" si="5"/>
        <v>2</v>
      </c>
      <c r="AN10" s="10">
        <f t="shared" ref="AN10:BO10" si="6">DAY(AN7)</f>
        <v>3</v>
      </c>
      <c r="AO10" s="10">
        <f t="shared" si="6"/>
        <v>4</v>
      </c>
      <c r="AP10" s="10">
        <f t="shared" si="6"/>
        <v>5</v>
      </c>
      <c r="AQ10" s="10">
        <f t="shared" si="6"/>
        <v>6</v>
      </c>
      <c r="AR10" s="10">
        <f t="shared" si="6"/>
        <v>7</v>
      </c>
      <c r="AS10" s="10">
        <f t="shared" si="6"/>
        <v>8</v>
      </c>
      <c r="AT10" s="10">
        <f t="shared" si="6"/>
        <v>9</v>
      </c>
      <c r="AU10" s="10">
        <f t="shared" si="6"/>
        <v>10</v>
      </c>
      <c r="AV10" s="10">
        <f t="shared" si="6"/>
        <v>11</v>
      </c>
      <c r="AW10" s="10">
        <f t="shared" si="6"/>
        <v>12</v>
      </c>
      <c r="AX10" s="10">
        <f t="shared" si="6"/>
        <v>13</v>
      </c>
      <c r="AY10" s="10">
        <f t="shared" si="6"/>
        <v>14</v>
      </c>
      <c r="AZ10" s="10">
        <f t="shared" si="6"/>
        <v>15</v>
      </c>
      <c r="BA10" s="10">
        <f t="shared" si="6"/>
        <v>16</v>
      </c>
      <c r="BB10" s="10">
        <f t="shared" si="6"/>
        <v>17</v>
      </c>
      <c r="BC10" s="10">
        <f t="shared" si="6"/>
        <v>18</v>
      </c>
      <c r="BD10" s="10">
        <f t="shared" si="6"/>
        <v>19</v>
      </c>
      <c r="BE10" s="10">
        <f t="shared" si="6"/>
        <v>20</v>
      </c>
      <c r="BF10" s="10">
        <f t="shared" si="6"/>
        <v>21</v>
      </c>
      <c r="BG10" s="10">
        <f t="shared" si="6"/>
        <v>22</v>
      </c>
      <c r="BH10" s="10">
        <f t="shared" si="6"/>
        <v>23</v>
      </c>
      <c r="BI10" s="10">
        <f t="shared" si="6"/>
        <v>24</v>
      </c>
      <c r="BJ10" s="10">
        <f t="shared" si="6"/>
        <v>25</v>
      </c>
      <c r="BK10" s="10">
        <f t="shared" si="6"/>
        <v>26</v>
      </c>
      <c r="BL10" s="10">
        <f t="shared" si="6"/>
        <v>27</v>
      </c>
      <c r="BM10" s="10">
        <f t="shared" si="6"/>
        <v>28</v>
      </c>
      <c r="BN10" s="10">
        <f t="shared" si="6"/>
        <v>29</v>
      </c>
      <c r="BO10" s="10">
        <f t="shared" si="6"/>
        <v>30</v>
      </c>
    </row>
    <row r="11" spans="1:67" s="2" customFormat="1" ht="12.95" customHeight="1">
      <c r="A11" s="8"/>
      <c r="B11" s="43" t="s">
        <v>84</v>
      </c>
      <c r="C11" s="43"/>
      <c r="D11" s="44"/>
      <c r="E11" s="43"/>
      <c r="F11" s="45"/>
      <c r="G11" s="45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</row>
    <row r="12" spans="1:67" s="2" customFormat="1" ht="12.95" customHeight="1">
      <c r="A12" s="8"/>
      <c r="B12" s="43" t="s">
        <v>85</v>
      </c>
      <c r="C12" s="43"/>
      <c r="D12" s="44"/>
      <c r="E12" s="43"/>
      <c r="F12" s="45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46"/>
      <c r="AR12" s="46"/>
      <c r="AS12" s="117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117"/>
      <c r="BO12" s="46"/>
    </row>
    <row r="13" spans="1:67" s="2" customFormat="1" ht="12.95" customHeight="1">
      <c r="A13" s="21">
        <v>1</v>
      </c>
      <c r="B13" s="22" t="s">
        <v>78</v>
      </c>
      <c r="C13" s="21"/>
      <c r="D13" s="23"/>
      <c r="E13" s="21"/>
      <c r="F13" s="31"/>
      <c r="G13" s="24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</row>
    <row r="14" spans="1:67" ht="12.95" customHeight="1">
      <c r="A14" s="7" t="s">
        <v>10</v>
      </c>
      <c r="B14" s="11" t="s">
        <v>79</v>
      </c>
      <c r="C14" s="36">
        <v>41730</v>
      </c>
      <c r="D14" s="12">
        <v>17</v>
      </c>
      <c r="E14" s="34">
        <f>IF(B14="","",IF($C$5="OUI",WORKDAY(C14,IF(WEEKDAY(C14,2)&gt;5,D14,D14-1),'Fériés et congés'!$A$3:$A$15),C14+D14-1))</f>
        <v>41753</v>
      </c>
      <c r="F14" s="32">
        <v>0.6</v>
      </c>
      <c r="G14" s="20">
        <f t="shared" ref="G14:G48" si="7">C14+F14*(E14-C14)</f>
        <v>41743.800000000003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67" ht="12.95" customHeight="1">
      <c r="A15" s="7" t="s">
        <v>11</v>
      </c>
      <c r="B15" s="11" t="s">
        <v>80</v>
      </c>
      <c r="C15" s="36">
        <v>41739</v>
      </c>
      <c r="D15" s="13">
        <v>1</v>
      </c>
      <c r="E15" s="34">
        <f>IF(B15="","",IF($C$5="OUI",WORKDAY(C15,IF(WEEKDAY(C15,2)&gt;5,D15,D15-1),'Fériés et congés'!$A$3:$A$15),C15+D15-1))</f>
        <v>41739</v>
      </c>
      <c r="F15" s="32">
        <v>1</v>
      </c>
      <c r="G15" s="20">
        <f t="shared" si="7"/>
        <v>41739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ht="12.95" customHeight="1">
      <c r="A16" s="7" t="s">
        <v>12</v>
      </c>
      <c r="B16" s="11" t="s">
        <v>81</v>
      </c>
      <c r="C16" s="36">
        <v>41746</v>
      </c>
      <c r="D16" s="13">
        <v>2</v>
      </c>
      <c r="E16" s="34">
        <f>IF(B16="","",IF($C$5="OUI",WORKDAY(C16,IF(WEEKDAY(C16,2)&gt;5,D16,D16-1),'Fériés et congés'!$A$3:$A$15),C16+D16-1))</f>
        <v>41747</v>
      </c>
      <c r="F16" s="32">
        <v>0</v>
      </c>
      <c r="G16" s="20">
        <f t="shared" si="7"/>
        <v>41746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1:67" ht="12.95" customHeight="1">
      <c r="A17" s="7" t="s">
        <v>13</v>
      </c>
      <c r="B17" s="11" t="s">
        <v>82</v>
      </c>
      <c r="C17" s="37">
        <v>41758</v>
      </c>
      <c r="D17" s="13">
        <v>3</v>
      </c>
      <c r="E17" s="34">
        <f>IF(B17="","",IF($C$5="OUI",WORKDAY(C17,IF(WEEKDAY(C17,2)&gt;5,D17,D17-1),'Fériés et congés'!$A$3:$A$15),C17+D17-1))</f>
        <v>41761</v>
      </c>
      <c r="F17" s="19">
        <v>0</v>
      </c>
      <c r="G17" s="20">
        <f t="shared" si="7"/>
        <v>41758</v>
      </c>
    </row>
    <row r="18" spans="1:67" ht="12.95" customHeight="1">
      <c r="A18" s="7" t="s">
        <v>14</v>
      </c>
      <c r="B18" s="11" t="s">
        <v>83</v>
      </c>
      <c r="C18" s="37">
        <v>41750</v>
      </c>
      <c r="D18" s="13">
        <v>5</v>
      </c>
      <c r="E18" s="34">
        <f>IF(B18="","",IF($C$5="OUI",WORKDAY(C18,IF(WEEKDAY(C18,2)&gt;5,D18,D18-1),'Fériés et congés'!$A$3:$A$15),C18+D18-1))</f>
        <v>41754</v>
      </c>
      <c r="F18" s="19">
        <v>0</v>
      </c>
      <c r="G18" s="20">
        <f t="shared" si="7"/>
        <v>41750</v>
      </c>
    </row>
    <row r="19" spans="1:67" ht="12.95" customHeight="1">
      <c r="A19" s="7" t="s">
        <v>15</v>
      </c>
      <c r="B19" s="11" t="s">
        <v>86</v>
      </c>
      <c r="C19" s="37">
        <v>41760</v>
      </c>
      <c r="D19" s="13">
        <v>30</v>
      </c>
      <c r="E19" s="34">
        <f>IF(B19="","",IF($C$5="OUI",WORKDAY(C19,IF(WEEKDAY(C19,2)&gt;5,D19,D19-1),'Fériés et congés'!$A$3:$A$15),C19+D19-1))</f>
        <v>41806</v>
      </c>
      <c r="F19" s="19">
        <v>0</v>
      </c>
      <c r="G19" s="20">
        <f t="shared" si="7"/>
        <v>41760</v>
      </c>
    </row>
    <row r="20" spans="1:67" s="2" customFormat="1" ht="12.95" customHeight="1">
      <c r="A20" s="21">
        <v>2</v>
      </c>
      <c r="B20" s="22" t="s">
        <v>88</v>
      </c>
      <c r="C20" s="21"/>
      <c r="D20" s="21"/>
      <c r="E20" s="21"/>
      <c r="F20" s="31"/>
      <c r="G20" s="24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</row>
    <row r="21" spans="1:67" ht="12.95" customHeight="1">
      <c r="A21" s="7" t="s">
        <v>91</v>
      </c>
      <c r="B21" s="11" t="s">
        <v>89</v>
      </c>
      <c r="C21" s="37">
        <v>41743</v>
      </c>
      <c r="D21" s="13">
        <v>1</v>
      </c>
      <c r="E21" s="34">
        <f>IF(B21="","",IF($C$5="OUI",WORKDAY(C21,IF(WEEKDAY(C21,2)&gt;5,D21,D21-1),'Fériés et congés'!$A$3:$A$15),C21+D21-1))</f>
        <v>41743</v>
      </c>
      <c r="F21" s="19">
        <v>0</v>
      </c>
      <c r="G21" s="20">
        <f t="shared" si="7"/>
        <v>41743</v>
      </c>
    </row>
    <row r="22" spans="1:67" ht="12.95" customHeight="1">
      <c r="A22" s="7" t="s">
        <v>92</v>
      </c>
      <c r="B22" s="11" t="s">
        <v>90</v>
      </c>
      <c r="C22" s="37">
        <v>41744</v>
      </c>
      <c r="D22" s="13">
        <v>1</v>
      </c>
      <c r="E22" s="34">
        <f>IF(B22="","",IF($C$5="OUI",WORKDAY(C22,IF(WEEKDAY(C22,2)&gt;5,D22,D22-1),'Fériés et congés'!$A$3:$A$15),C22+D22-1))</f>
        <v>41744</v>
      </c>
      <c r="F22" s="19">
        <v>0</v>
      </c>
      <c r="G22" s="20">
        <f t="shared" si="7"/>
        <v>41744</v>
      </c>
    </row>
    <row r="23" spans="1:67" s="2" customFormat="1" ht="12.95" customHeight="1">
      <c r="A23" s="21">
        <v>3</v>
      </c>
      <c r="B23" s="22" t="s">
        <v>93</v>
      </c>
      <c r="C23" s="21"/>
      <c r="D23" s="23"/>
      <c r="E23" s="23"/>
      <c r="F23" s="31"/>
      <c r="G23" s="24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</row>
    <row r="24" spans="1:67" ht="12.95" customHeight="1">
      <c r="A24" s="7" t="s">
        <v>16</v>
      </c>
      <c r="B24" s="11" t="s">
        <v>94</v>
      </c>
      <c r="C24" s="37">
        <v>41730</v>
      </c>
      <c r="D24" s="13">
        <v>11</v>
      </c>
      <c r="E24" s="34">
        <f>IF(B24="","",IF($C$5="OUI",WORKDAY(C24,IF(WEEKDAY(C24,2)&gt;5,D24,D24-1),'Fériés et congés'!$A$3:$A$15),C24+D24-1))</f>
        <v>41744</v>
      </c>
      <c r="F24" s="19">
        <v>0.99</v>
      </c>
      <c r="G24" s="20">
        <f t="shared" si="7"/>
        <v>41743.86</v>
      </c>
    </row>
    <row r="25" spans="1:67" ht="12.95" customHeight="1">
      <c r="A25" s="7" t="s">
        <v>17</v>
      </c>
      <c r="B25" s="11" t="s">
        <v>95</v>
      </c>
      <c r="C25" s="37">
        <v>41736</v>
      </c>
      <c r="D25" s="13">
        <v>5</v>
      </c>
      <c r="E25" s="34">
        <f>IF(B25="","",IF($C$5="OUI",WORKDAY(C25,IF(WEEKDAY(C25,2)&gt;5,D25,D25-1),'Fériés et congés'!$A$3:$A$15),C25+D25-1))</f>
        <v>41740</v>
      </c>
      <c r="F25" s="19">
        <v>1</v>
      </c>
      <c r="G25" s="20">
        <f t="shared" si="7"/>
        <v>41740</v>
      </c>
    </row>
    <row r="26" spans="1:67" ht="12.95" customHeight="1">
      <c r="A26" s="7" t="s">
        <v>18</v>
      </c>
      <c r="B26" s="11" t="s">
        <v>96</v>
      </c>
      <c r="C26" s="37">
        <v>41730</v>
      </c>
      <c r="D26" s="13">
        <v>10</v>
      </c>
      <c r="E26" s="34">
        <f>IF(B26="","",IF($C$5="OUI",WORKDAY(C26,IF(WEEKDAY(C26,2)&gt;5,D26,D26-1),'Fériés et congés'!$A$3:$A$15),C26+D26-1))</f>
        <v>41743</v>
      </c>
      <c r="F26" s="19">
        <v>1</v>
      </c>
      <c r="G26" s="20">
        <f t="shared" si="7"/>
        <v>41743</v>
      </c>
    </row>
    <row r="27" spans="1:67" ht="12.95" customHeight="1">
      <c r="A27" s="7" t="s">
        <v>19</v>
      </c>
      <c r="B27" s="11" t="s">
        <v>97</v>
      </c>
      <c r="C27" s="37">
        <v>41740</v>
      </c>
      <c r="D27" s="13">
        <v>1</v>
      </c>
      <c r="E27" s="34">
        <f>IF(B27="","",IF($C$5="OUI",WORKDAY(C27,IF(WEEKDAY(C27,2)&gt;5,D27,D27-1),'Fériés et congés'!$A$3:$A$15),C27+D27-1))</f>
        <v>41740</v>
      </c>
      <c r="G27" s="20">
        <f t="shared" si="7"/>
        <v>41740</v>
      </c>
    </row>
    <row r="28" spans="1:67" s="2" customFormat="1" ht="12.95" customHeight="1">
      <c r="A28" s="21">
        <v>4</v>
      </c>
      <c r="B28" s="22" t="s">
        <v>98</v>
      </c>
      <c r="C28" s="21"/>
      <c r="D28" s="23"/>
      <c r="E28" s="23"/>
      <c r="F28" s="31"/>
      <c r="G28" s="24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</row>
    <row r="29" spans="1:67" ht="12.95" customHeight="1">
      <c r="A29" s="7" t="s">
        <v>20</v>
      </c>
      <c r="B29" s="11" t="s">
        <v>99</v>
      </c>
      <c r="C29" s="37">
        <v>41730</v>
      </c>
      <c r="D29" s="13">
        <v>17</v>
      </c>
      <c r="E29" s="34">
        <f>IF(B29="","",IF($C$5="OUI",WORKDAY(C29,IF(WEEKDAY(C29,2)&gt;5,D29,D29-1),'Fériés et congés'!$A$3:$A$15),C29+D29-1))</f>
        <v>41753</v>
      </c>
      <c r="F29" s="19">
        <v>0.05</v>
      </c>
      <c r="G29" s="20">
        <f t="shared" si="7"/>
        <v>41731.15</v>
      </c>
    </row>
    <row r="30" spans="1:67" ht="12.95" customHeight="1">
      <c r="A30" s="7" t="s">
        <v>21</v>
      </c>
      <c r="B30" s="11" t="s">
        <v>100</v>
      </c>
      <c r="C30" s="37">
        <v>41743</v>
      </c>
      <c r="D30" s="13">
        <v>2</v>
      </c>
      <c r="E30" s="34">
        <f>IF(B30="","",IF($C$5="OUI",WORKDAY(C30,IF(WEEKDAY(C30,2)&gt;5,D30,D30-1),'Fériés et congés'!$A$3:$A$15),C30+D30-1))</f>
        <v>41744</v>
      </c>
      <c r="F30" s="19">
        <v>0</v>
      </c>
      <c r="G30" s="20">
        <f t="shared" si="7"/>
        <v>41743</v>
      </c>
    </row>
    <row r="31" spans="1:67" ht="12.95" customHeight="1">
      <c r="A31" s="7" t="s">
        <v>22</v>
      </c>
      <c r="B31" s="11" t="s">
        <v>101</v>
      </c>
      <c r="C31" s="37">
        <v>41607</v>
      </c>
      <c r="D31" s="13">
        <v>3</v>
      </c>
      <c r="E31" s="34">
        <f>IF(B31="","",IF($C$5="OUI",WORKDAY(C31,IF(WEEKDAY(C31,2)&gt;5,D31,D31-1),'Fériés et congés'!$A$3:$A$15),C31+D31-1))</f>
        <v>41611</v>
      </c>
      <c r="G31" s="20">
        <f t="shared" ref="G31" si="8">C31+F31*(E31-C31)</f>
        <v>41607</v>
      </c>
    </row>
    <row r="32" spans="1:67" ht="12.95" customHeight="1">
      <c r="A32" s="7" t="s">
        <v>22</v>
      </c>
      <c r="B32" s="11" t="s">
        <v>102</v>
      </c>
      <c r="C32" s="37">
        <v>41607</v>
      </c>
      <c r="D32" s="13">
        <v>3</v>
      </c>
      <c r="E32" s="34">
        <f t="shared" ref="E32" si="9">IF(B32="","",IF($C$5="OUI",WORKDAY(C32,IF(WEEKDAY(C32,2)&gt;5,D32,D32-1)),C32+D32-1))</f>
        <v>41611</v>
      </c>
      <c r="G32" s="20">
        <f t="shared" ref="G32" si="10">C32+F32*(E32-C32)</f>
        <v>41607</v>
      </c>
    </row>
    <row r="33" spans="1:67" s="2" customFormat="1" ht="12.95" customHeight="1">
      <c r="A33" s="21">
        <v>4</v>
      </c>
      <c r="B33" s="22" t="s">
        <v>98</v>
      </c>
      <c r="C33" s="21"/>
      <c r="D33" s="23"/>
      <c r="E33" s="23"/>
      <c r="F33" s="31"/>
      <c r="G33" s="24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</row>
    <row r="34" spans="1:67" ht="12.95" customHeight="1">
      <c r="A34" s="7" t="s">
        <v>22</v>
      </c>
      <c r="B34" s="11" t="s">
        <v>150</v>
      </c>
      <c r="C34" s="37">
        <v>41760</v>
      </c>
      <c r="D34" s="13">
        <v>7</v>
      </c>
      <c r="E34" s="34">
        <f>IF(B34="","",IF($C$5="OUI",WORKDAY(C34,IF(WEEKDAY(C34,2)&gt;5,D34,D34-1),'Fériés et congés'!$A$3:$A$15),C34+D34-1))</f>
        <v>41771</v>
      </c>
      <c r="G34" s="20">
        <f t="shared" si="7"/>
        <v>41760</v>
      </c>
    </row>
    <row r="35" spans="1:67" ht="12.95" customHeight="1">
      <c r="A35" s="7" t="s">
        <v>23</v>
      </c>
      <c r="B35" s="11" t="s">
        <v>37</v>
      </c>
      <c r="C35" s="37">
        <v>41610</v>
      </c>
      <c r="D35" s="13">
        <v>3</v>
      </c>
      <c r="E35" s="34">
        <f>IF(B35="","",IF($C$5="OUI",WORKDAY(C35,IF(WEEKDAY(C35,2)&gt;5,D35,D35-1),'Fériés et congés'!$A$3:$A$15),C35+D35-1))</f>
        <v>41612</v>
      </c>
      <c r="G35" s="20">
        <f t="shared" si="7"/>
        <v>41610</v>
      </c>
    </row>
    <row r="36" spans="1:67" ht="12.95" customHeight="1">
      <c r="A36" s="7" t="s">
        <v>24</v>
      </c>
      <c r="B36" s="11" t="s">
        <v>38</v>
      </c>
      <c r="C36" s="37">
        <v>41613</v>
      </c>
      <c r="D36" s="13">
        <v>1</v>
      </c>
      <c r="E36" s="34">
        <f>IF(B36="","",IF($C$5="OUI",WORKDAY(C36,IF(WEEKDAY(C36,2)&gt;5,D36,D36-1),'Fériés et congés'!$A$3:$A$15),C36+D36-1))</f>
        <v>41613</v>
      </c>
      <c r="G36" s="20">
        <f t="shared" si="7"/>
        <v>41613</v>
      </c>
    </row>
    <row r="37" spans="1:67" ht="12.95" customHeight="1">
      <c r="A37" s="7" t="s">
        <v>25</v>
      </c>
      <c r="B37" s="11" t="s">
        <v>39</v>
      </c>
      <c r="C37" s="37">
        <v>41615</v>
      </c>
      <c r="D37" s="13">
        <v>3</v>
      </c>
      <c r="E37" s="34">
        <f>IF(B37="","",IF($C$5="OUI",WORKDAY(C37,IF(WEEKDAY(C37,2)&gt;5,D37,D37-1),'Fériés et congés'!$A$3:$A$15),C37+D37-1))</f>
        <v>41619</v>
      </c>
      <c r="G37" s="20">
        <f t="shared" si="7"/>
        <v>41615</v>
      </c>
    </row>
    <row r="38" spans="1:67" ht="12.95" customHeight="1">
      <c r="A38" s="7" t="s">
        <v>26</v>
      </c>
      <c r="B38" s="11" t="s">
        <v>40</v>
      </c>
      <c r="C38" s="37">
        <v>41618</v>
      </c>
      <c r="D38" s="13">
        <v>1</v>
      </c>
      <c r="E38" s="34">
        <f>IF(B38="","",IF($C$5="OUI",WORKDAY(C38,IF(WEEKDAY(C38,2)&gt;5,D38,D38-1),'Fériés et congés'!$A$3:$A$15),C38+D38-1))</f>
        <v>41618</v>
      </c>
      <c r="G38" s="20">
        <f t="shared" si="7"/>
        <v>41618</v>
      </c>
    </row>
    <row r="39" spans="1:67" ht="12.95" customHeight="1">
      <c r="A39" s="7" t="s">
        <v>27</v>
      </c>
      <c r="B39" s="11" t="s">
        <v>41</v>
      </c>
      <c r="C39" s="37">
        <v>41620</v>
      </c>
      <c r="D39" s="13">
        <v>2</v>
      </c>
      <c r="E39" s="34">
        <f>IF(B39="","",IF($C$5="OUI",WORKDAY(C39,IF(WEEKDAY(C39,2)&gt;5,D39,D39-1),'Fériés et congés'!$A$3:$A$15),C39+D39-1))</f>
        <v>41621</v>
      </c>
      <c r="G39" s="20">
        <f t="shared" si="7"/>
        <v>41620</v>
      </c>
    </row>
    <row r="40" spans="1:67" ht="12.95" customHeight="1">
      <c r="A40" s="7" t="s">
        <v>28</v>
      </c>
      <c r="B40" s="11" t="s">
        <v>42</v>
      </c>
      <c r="C40" s="37">
        <v>41623</v>
      </c>
      <c r="D40" s="13">
        <v>3</v>
      </c>
      <c r="E40" s="34">
        <f>IF(B40="","",IF($C$5="OUI",WORKDAY(C40,IF(WEEKDAY(C40,2)&gt;5,D40,D40-1),'Fériés et congés'!$A$3:$A$15),C40+D40-1))</f>
        <v>41626</v>
      </c>
      <c r="G40" s="20">
        <f t="shared" si="7"/>
        <v>41623</v>
      </c>
    </row>
    <row r="41" spans="1:67" ht="12.95" customHeight="1">
      <c r="A41" s="7" t="s">
        <v>29</v>
      </c>
      <c r="B41" s="11" t="s">
        <v>43</v>
      </c>
      <c r="C41" s="37">
        <v>41627</v>
      </c>
      <c r="D41" s="13">
        <v>4</v>
      </c>
      <c r="E41" s="34">
        <f>IF(B41="","",IF($C$5="OUI",WORKDAY(C41,IF(WEEKDAY(C41,2)&gt;5,D41,D41-1),'Fériés et congés'!$A$3:$A$15),C41+D41-1))</f>
        <v>41632</v>
      </c>
      <c r="G41" s="20">
        <f t="shared" si="7"/>
        <v>41627</v>
      </c>
    </row>
    <row r="42" spans="1:67" ht="12.95" customHeight="1">
      <c r="A42" s="7" t="s">
        <v>30</v>
      </c>
      <c r="B42" s="11" t="s">
        <v>44</v>
      </c>
      <c r="C42" s="37">
        <v>41632</v>
      </c>
      <c r="D42" s="13">
        <v>5</v>
      </c>
      <c r="E42" s="34">
        <f>IF(B42="","",IF($C$5="OUI",WORKDAY(C42,IF(WEEKDAY(C42,2)&gt;5,D42,D42-1),'Fériés et congés'!$A$3:$A$15),C42+D42-1))</f>
        <v>41638</v>
      </c>
      <c r="G42" s="20">
        <f t="shared" si="7"/>
        <v>41632</v>
      </c>
    </row>
    <row r="43" spans="1:67" ht="12.95" customHeight="1">
      <c r="A43" s="7" t="s">
        <v>31</v>
      </c>
      <c r="B43" s="11" t="s">
        <v>45</v>
      </c>
      <c r="C43" s="37">
        <v>41638</v>
      </c>
      <c r="D43" s="13">
        <v>4</v>
      </c>
      <c r="E43" s="34">
        <f>IF(B43="","",IF($C$5="OUI",WORKDAY(C43,IF(WEEKDAY(C43,2)&gt;5,D43,D43-1),'Fériés et congés'!$A$3:$A$15),C43+D43-1))</f>
        <v>41642</v>
      </c>
      <c r="G43" s="20">
        <f t="shared" si="7"/>
        <v>41638</v>
      </c>
    </row>
    <row r="44" spans="1:67" ht="12.95" customHeight="1">
      <c r="A44" s="7" t="s">
        <v>32</v>
      </c>
      <c r="B44" s="11" t="s">
        <v>46</v>
      </c>
      <c r="C44" s="37">
        <v>41644</v>
      </c>
      <c r="D44" s="13">
        <v>1</v>
      </c>
      <c r="E44" s="34">
        <f>IF(B44="","",IF($C$5="OUI",WORKDAY(C44,IF(WEEKDAY(C44,2)&gt;5,D44,D44-1),'Fériés et congés'!$A$3:$A$15),C44+D44-1))</f>
        <v>41645</v>
      </c>
      <c r="G44" s="20">
        <f t="shared" si="7"/>
        <v>41644</v>
      </c>
    </row>
    <row r="45" spans="1:67" ht="12.95" customHeight="1">
      <c r="A45" s="7" t="s">
        <v>33</v>
      </c>
      <c r="B45" s="11" t="s">
        <v>47</v>
      </c>
      <c r="C45" s="37">
        <v>41645</v>
      </c>
      <c r="D45" s="13">
        <v>3</v>
      </c>
      <c r="E45" s="34">
        <f>IF(B45="","",IF($C$5="OUI",WORKDAY(C45,IF(WEEKDAY(C45,2)&gt;5,D45,D45-1),'Fériés et congés'!$A$3:$A$15),C45+D45-1))</f>
        <v>41647</v>
      </c>
      <c r="G45" s="20">
        <f t="shared" si="7"/>
        <v>41645</v>
      </c>
    </row>
    <row r="46" spans="1:67" ht="12.95" customHeight="1">
      <c r="A46" s="7" t="s">
        <v>34</v>
      </c>
      <c r="B46" s="11" t="s">
        <v>48</v>
      </c>
      <c r="C46" s="37">
        <v>41649</v>
      </c>
      <c r="D46" s="13">
        <v>5</v>
      </c>
      <c r="E46" s="34">
        <f>IF(B46="","",IF($C$5="OUI",WORKDAY(C46,IF(WEEKDAY(C46,2)&gt;5,D46,D46-1),'Fériés et congés'!$A$3:$A$15),C46+D46-1))</f>
        <v>41655</v>
      </c>
      <c r="G46" s="20">
        <f t="shared" si="7"/>
        <v>41649</v>
      </c>
    </row>
    <row r="47" spans="1:67" ht="12.95" customHeight="1">
      <c r="A47" s="7" t="s">
        <v>35</v>
      </c>
      <c r="B47" s="11" t="s">
        <v>49</v>
      </c>
      <c r="C47" s="37">
        <v>41655</v>
      </c>
      <c r="D47" s="13">
        <v>4</v>
      </c>
      <c r="E47" s="34">
        <f>IF(B47="","",IF($C$5="OUI",WORKDAY(C47,IF(WEEKDAY(C47,2)&gt;5,D47,D47-1),'Fériés et congés'!$A$3:$A$15),C47+D47-1))</f>
        <v>41660</v>
      </c>
      <c r="G47" s="20">
        <f t="shared" si="7"/>
        <v>41655</v>
      </c>
    </row>
    <row r="48" spans="1:67" ht="12.95" customHeight="1">
      <c r="A48" s="7" t="s">
        <v>36</v>
      </c>
      <c r="B48" s="11" t="s">
        <v>50</v>
      </c>
      <c r="C48" s="37">
        <v>41660</v>
      </c>
      <c r="D48" s="13">
        <v>2</v>
      </c>
      <c r="E48" s="34">
        <f>IF(B48="","",IF($C$5="OUI",WORKDAY(C48,IF(WEEKDAY(C48,2)&gt;5,D48,D48-1),'Fériés et congés'!$A$3:$A$15),C48+D48-1))</f>
        <v>41661</v>
      </c>
      <c r="G48" s="20">
        <f t="shared" si="7"/>
        <v>41660</v>
      </c>
    </row>
    <row r="49" spans="5:5" ht="12.95" customHeight="1">
      <c r="E49" s="34" t="str">
        <f t="shared" ref="E49:E83" si="11">IF(B49="","",IF($C$5="OUI",WORKDAY(C49,IF(WEEKDAY(C49,2)&gt;=6,D49,D49-1)),C49+D49-1))</f>
        <v/>
      </c>
    </row>
    <row r="50" spans="5:5" ht="12.95" customHeight="1">
      <c r="E50" s="34" t="str">
        <f t="shared" si="11"/>
        <v/>
      </c>
    </row>
    <row r="51" spans="5:5" ht="12.95" customHeight="1">
      <c r="E51" s="34" t="str">
        <f t="shared" si="11"/>
        <v/>
      </c>
    </row>
    <row r="52" spans="5:5" ht="12.95" customHeight="1">
      <c r="E52" s="34" t="str">
        <f t="shared" si="11"/>
        <v/>
      </c>
    </row>
    <row r="53" spans="5:5" ht="12.95" customHeight="1">
      <c r="E53" s="34" t="str">
        <f t="shared" si="11"/>
        <v/>
      </c>
    </row>
    <row r="54" spans="5:5" ht="12.95" customHeight="1">
      <c r="E54" s="34" t="str">
        <f t="shared" si="11"/>
        <v/>
      </c>
    </row>
    <row r="55" spans="5:5" ht="12.95" customHeight="1">
      <c r="E55" s="34" t="str">
        <f t="shared" si="11"/>
        <v/>
      </c>
    </row>
    <row r="56" spans="5:5" ht="12.95" customHeight="1">
      <c r="E56" s="34" t="str">
        <f t="shared" si="11"/>
        <v/>
      </c>
    </row>
    <row r="57" spans="5:5" ht="12.95" customHeight="1">
      <c r="E57" s="34" t="str">
        <f t="shared" si="11"/>
        <v/>
      </c>
    </row>
    <row r="58" spans="5:5" ht="12.95" customHeight="1">
      <c r="E58" s="34" t="str">
        <f t="shared" si="11"/>
        <v/>
      </c>
    </row>
    <row r="59" spans="5:5" ht="12.95" customHeight="1">
      <c r="E59" s="34" t="str">
        <f t="shared" si="11"/>
        <v/>
      </c>
    </row>
    <row r="60" spans="5:5" ht="12.95" customHeight="1">
      <c r="E60" s="34" t="str">
        <f t="shared" si="11"/>
        <v/>
      </c>
    </row>
    <row r="61" spans="5:5" ht="12.95" customHeight="1">
      <c r="E61" s="34" t="str">
        <f t="shared" si="11"/>
        <v/>
      </c>
    </row>
    <row r="62" spans="5:5" ht="12.95" customHeight="1">
      <c r="E62" s="34" t="str">
        <f t="shared" si="11"/>
        <v/>
      </c>
    </row>
    <row r="63" spans="5:5" ht="12.95" customHeight="1">
      <c r="E63" s="34" t="str">
        <f t="shared" si="11"/>
        <v/>
      </c>
    </row>
    <row r="64" spans="5:5" ht="12.95" customHeight="1">
      <c r="E64" s="34" t="str">
        <f t="shared" si="11"/>
        <v/>
      </c>
    </row>
    <row r="65" spans="5:5" ht="12.95" customHeight="1">
      <c r="E65" s="34" t="str">
        <f t="shared" si="11"/>
        <v/>
      </c>
    </row>
    <row r="66" spans="5:5" ht="12.95" customHeight="1">
      <c r="E66" s="34" t="str">
        <f t="shared" si="11"/>
        <v/>
      </c>
    </row>
    <row r="67" spans="5:5" ht="12.95" customHeight="1">
      <c r="E67" s="34" t="str">
        <f t="shared" si="11"/>
        <v/>
      </c>
    </row>
    <row r="68" spans="5:5" ht="12.95" customHeight="1">
      <c r="E68" s="34" t="str">
        <f t="shared" si="11"/>
        <v/>
      </c>
    </row>
    <row r="69" spans="5:5" ht="12.95" customHeight="1">
      <c r="E69" s="34" t="str">
        <f t="shared" si="11"/>
        <v/>
      </c>
    </row>
    <row r="70" spans="5:5" ht="12.95" customHeight="1">
      <c r="E70" s="34" t="str">
        <f t="shared" si="11"/>
        <v/>
      </c>
    </row>
    <row r="71" spans="5:5" ht="12.95" customHeight="1">
      <c r="E71" s="34" t="str">
        <f t="shared" si="11"/>
        <v/>
      </c>
    </row>
    <row r="72" spans="5:5" ht="12.95" customHeight="1">
      <c r="E72" s="34" t="str">
        <f t="shared" si="11"/>
        <v/>
      </c>
    </row>
    <row r="73" spans="5:5" ht="12.95" customHeight="1">
      <c r="E73" s="34" t="str">
        <f t="shared" si="11"/>
        <v/>
      </c>
    </row>
    <row r="74" spans="5:5" ht="12.95" customHeight="1">
      <c r="E74" s="34" t="str">
        <f t="shared" si="11"/>
        <v/>
      </c>
    </row>
    <row r="75" spans="5:5" ht="12.95" customHeight="1">
      <c r="E75" s="34" t="str">
        <f t="shared" si="11"/>
        <v/>
      </c>
    </row>
    <row r="76" spans="5:5" ht="12.95" customHeight="1">
      <c r="E76" s="34" t="str">
        <f t="shared" si="11"/>
        <v/>
      </c>
    </row>
    <row r="77" spans="5:5" ht="12.95" customHeight="1">
      <c r="E77" s="34" t="str">
        <f t="shared" si="11"/>
        <v/>
      </c>
    </row>
    <row r="78" spans="5:5" ht="12.95" customHeight="1">
      <c r="E78" s="34" t="str">
        <f t="shared" si="11"/>
        <v/>
      </c>
    </row>
    <row r="79" spans="5:5" ht="12.95" customHeight="1">
      <c r="E79" s="34" t="str">
        <f t="shared" si="11"/>
        <v/>
      </c>
    </row>
    <row r="80" spans="5:5" ht="12.95" customHeight="1">
      <c r="E80" s="34" t="str">
        <f t="shared" si="11"/>
        <v/>
      </c>
    </row>
    <row r="81" spans="5:5" ht="12.95" customHeight="1">
      <c r="E81" s="34" t="str">
        <f t="shared" si="11"/>
        <v/>
      </c>
    </row>
    <row r="82" spans="5:5" ht="12.95" customHeight="1">
      <c r="E82" s="34" t="str">
        <f t="shared" si="11"/>
        <v/>
      </c>
    </row>
    <row r="83" spans="5:5" ht="12.95" customHeight="1">
      <c r="E83" s="34" t="str">
        <f t="shared" si="11"/>
        <v/>
      </c>
    </row>
    <row r="84" spans="5:5" ht="12.95" customHeight="1">
      <c r="E84" s="34" t="str">
        <f t="shared" ref="E84:E106" si="12">IF(B84="","",IF($C$5="OUI",WORKDAY(C84,IF(WEEKDAY(C84,2)&gt;=6,D84,D84-1)),C84+D84-1))</f>
        <v/>
      </c>
    </row>
    <row r="85" spans="5:5" ht="12.95" customHeight="1">
      <c r="E85" s="34" t="str">
        <f t="shared" si="12"/>
        <v/>
      </c>
    </row>
    <row r="86" spans="5:5" ht="12.95" customHeight="1">
      <c r="E86" s="34" t="str">
        <f t="shared" si="12"/>
        <v/>
      </c>
    </row>
    <row r="87" spans="5:5" ht="12.95" customHeight="1">
      <c r="E87" s="34" t="str">
        <f t="shared" si="12"/>
        <v/>
      </c>
    </row>
    <row r="88" spans="5:5" ht="12.95" customHeight="1">
      <c r="E88" s="34" t="str">
        <f t="shared" si="12"/>
        <v/>
      </c>
    </row>
    <row r="89" spans="5:5" ht="12.95" customHeight="1">
      <c r="E89" s="34" t="str">
        <f t="shared" si="12"/>
        <v/>
      </c>
    </row>
    <row r="90" spans="5:5" ht="12.95" customHeight="1">
      <c r="E90" s="34" t="str">
        <f t="shared" si="12"/>
        <v/>
      </c>
    </row>
    <row r="91" spans="5:5" ht="12.95" customHeight="1">
      <c r="E91" s="34" t="str">
        <f t="shared" si="12"/>
        <v/>
      </c>
    </row>
    <row r="92" spans="5:5" ht="12.95" customHeight="1">
      <c r="E92" s="34" t="str">
        <f t="shared" si="12"/>
        <v/>
      </c>
    </row>
    <row r="93" spans="5:5" ht="12.95" customHeight="1">
      <c r="E93" s="34" t="str">
        <f t="shared" si="12"/>
        <v/>
      </c>
    </row>
    <row r="94" spans="5:5" ht="12.95" customHeight="1">
      <c r="E94" s="34" t="str">
        <f t="shared" si="12"/>
        <v/>
      </c>
    </row>
    <row r="95" spans="5:5" ht="12.95" customHeight="1">
      <c r="E95" s="34" t="str">
        <f t="shared" si="12"/>
        <v/>
      </c>
    </row>
    <row r="96" spans="5:5" ht="12.95" customHeight="1">
      <c r="E96" s="34" t="str">
        <f t="shared" si="12"/>
        <v/>
      </c>
    </row>
    <row r="97" spans="5:5" ht="12.95" customHeight="1">
      <c r="E97" s="34" t="str">
        <f t="shared" si="12"/>
        <v/>
      </c>
    </row>
    <row r="98" spans="5:5" ht="12.95" customHeight="1">
      <c r="E98" s="34" t="str">
        <f t="shared" si="12"/>
        <v/>
      </c>
    </row>
    <row r="99" spans="5:5" ht="12.95" customHeight="1">
      <c r="E99" s="34" t="str">
        <f t="shared" si="12"/>
        <v/>
      </c>
    </row>
    <row r="100" spans="5:5" ht="12.95" customHeight="1">
      <c r="E100" s="34" t="str">
        <f t="shared" si="12"/>
        <v/>
      </c>
    </row>
    <row r="101" spans="5:5">
      <c r="E101" s="34" t="str">
        <f t="shared" si="12"/>
        <v/>
      </c>
    </row>
    <row r="102" spans="5:5">
      <c r="E102" s="34" t="str">
        <f t="shared" si="12"/>
        <v/>
      </c>
    </row>
    <row r="103" spans="5:5">
      <c r="E103" s="34" t="str">
        <f t="shared" si="12"/>
        <v/>
      </c>
    </row>
    <row r="104" spans="5:5">
      <c r="E104" s="34" t="str">
        <f t="shared" si="12"/>
        <v/>
      </c>
    </row>
    <row r="105" spans="5:5">
      <c r="E105" s="34" t="str">
        <f t="shared" si="12"/>
        <v/>
      </c>
    </row>
    <row r="106" spans="5:5">
      <c r="E106" s="34" t="str">
        <f t="shared" si="12"/>
        <v/>
      </c>
    </row>
  </sheetData>
  <mergeCells count="14">
    <mergeCell ref="F9:F10"/>
    <mergeCell ref="E9:E10"/>
    <mergeCell ref="D9:D10"/>
    <mergeCell ref="C9:C10"/>
    <mergeCell ref="B9:B10"/>
    <mergeCell ref="A7:E7"/>
    <mergeCell ref="C3:E3"/>
    <mergeCell ref="C2:E2"/>
    <mergeCell ref="A1:E1"/>
    <mergeCell ref="A2:B2"/>
    <mergeCell ref="A3:B3"/>
    <mergeCell ref="A4:B4"/>
    <mergeCell ref="A5:B5"/>
    <mergeCell ref="A6:B6"/>
  </mergeCells>
  <phoneticPr fontId="13" type="noConversion"/>
  <conditionalFormatting sqref="H8:BO8">
    <cfRule type="expression" dxfId="52" priority="157">
      <formula>H8&lt;&gt;""</formula>
    </cfRule>
  </conditionalFormatting>
  <conditionalFormatting sqref="I7:X7 Z7:AK7 AM7:AR7 AT7:BM7 BO7">
    <cfRule type="expression" dxfId="51" priority="156">
      <formula>I10&lt;&gt;1</formula>
    </cfRule>
  </conditionalFormatting>
  <conditionalFormatting sqref="I7:AK12 AM7:AR12 AT7:BM12 BO7:BO12">
    <cfRule type="expression" dxfId="50" priority="154">
      <formula>I$10=1</formula>
    </cfRule>
  </conditionalFormatting>
  <conditionalFormatting sqref="F13:F19 F21:F22 F24:F27 F29:F30 F34:F109">
    <cfRule type="expression" dxfId="49" priority="148">
      <formula>$B13&lt;&gt;""</formula>
    </cfRule>
  </conditionalFormatting>
  <conditionalFormatting sqref="H7:BO106">
    <cfRule type="expression" dxfId="48" priority="170">
      <formula>AND(H$7=$G$2,$B7&lt;&gt;"")</formula>
    </cfRule>
  </conditionalFormatting>
  <conditionalFormatting sqref="H14:BO19 H21:BO22 H24:BO27 H29:BO32 H34:BO106">
    <cfRule type="expression" dxfId="47" priority="171" stopIfTrue="1">
      <formula>$B14=""</formula>
    </cfRule>
    <cfRule type="expression" dxfId="46" priority="172">
      <formula>AND(H$7&gt;=$C14,H$7&lt;=$E14,H$7&lt;=$G14,$F14&gt;0)</formula>
    </cfRule>
    <cfRule type="expression" dxfId="45" priority="173">
      <formula>AND(H$7&gt;=$C14,H$7&lt;=$E14,H$7&gt;=$G14,H$7&gt;=TODAY())</formula>
    </cfRule>
    <cfRule type="expression" dxfId="44" priority="174">
      <formula>AND(H$7&gt;=$C14,H$7&lt;=$E14,H$7&gt;=$G14)</formula>
    </cfRule>
  </conditionalFormatting>
  <conditionalFormatting sqref="G21:X22 AM21:AR22 AM24:AR27 AM29:AR30 AM34:AR48 Z21:AK22 G9:AK19 G31:X32 Z31:AK32 G24:AK27 G29:AK30 G34:AK48 AT34:BM48 AT29:BM30 AT24:BM27 AT21:BM22 BO21:ZO22 BO24:ZO27 BO29:ZO30 BO34:ZO48 AM9:AR19 AT9:BM19 BO9:ZO19">
    <cfRule type="expression" dxfId="43" priority="121">
      <formula>IF(U$11="f",TRUE)</formula>
    </cfRule>
    <cfRule type="expression" dxfId="42" priority="137">
      <formula>IF(G$9="d",TRUE)</formula>
    </cfRule>
    <cfRule type="expression" dxfId="41" priority="144">
      <formula>IF(G$9="s",TRUE)</formula>
    </cfRule>
  </conditionalFormatting>
  <conditionalFormatting sqref="F20">
    <cfRule type="expression" dxfId="40" priority="135">
      <formula>$B20&lt;&gt;""</formula>
    </cfRule>
  </conditionalFormatting>
  <conditionalFormatting sqref="F23">
    <cfRule type="expression" dxfId="39" priority="119">
      <formula>$B23&lt;&gt;""</formula>
    </cfRule>
  </conditionalFormatting>
  <conditionalFormatting sqref="F28">
    <cfRule type="expression" dxfId="38" priority="116">
      <formula>$B28&lt;&gt;""</formula>
    </cfRule>
  </conditionalFormatting>
  <conditionalFormatting sqref="F33">
    <cfRule type="expression" dxfId="37" priority="113">
      <formula>$B33&lt;&gt;""</formula>
    </cfRule>
  </conditionalFormatting>
  <conditionalFormatting sqref="F31">
    <cfRule type="expression" dxfId="36" priority="106">
      <formula>$B31&lt;&gt;""</formula>
    </cfRule>
  </conditionalFormatting>
  <conditionalFormatting sqref="AM31:AR31 AT31:BM31 BO31:ZO31">
    <cfRule type="expression" dxfId="35" priority="98">
      <formula>IF(BA$11="f",TRUE)</formula>
    </cfRule>
    <cfRule type="expression" dxfId="34" priority="104">
      <formula>IF(AM$9="d",TRUE)</formula>
    </cfRule>
    <cfRule type="expression" dxfId="33" priority="105">
      <formula>IF(AM$9="s",TRUE)</formula>
    </cfRule>
  </conditionalFormatting>
  <conditionalFormatting sqref="F32">
    <cfRule type="expression" dxfId="32" priority="92">
      <formula>$B32&lt;&gt;""</formula>
    </cfRule>
  </conditionalFormatting>
  <conditionalFormatting sqref="AM32:AR32 AT32:BM32 BO32:ZO32">
    <cfRule type="expression" dxfId="31" priority="84">
      <formula>IF(BA$11="f",TRUE)</formula>
    </cfRule>
    <cfRule type="expression" dxfId="30" priority="90">
      <formula>IF(AM$9="d",TRUE)</formula>
    </cfRule>
    <cfRule type="expression" dxfId="29" priority="91">
      <formula>IF(AM$9="s",TRUE)</formula>
    </cfRule>
  </conditionalFormatting>
  <conditionalFormatting sqref="Y7">
    <cfRule type="expression" dxfId="28" priority="56">
      <formula>Y10&lt;&gt;1</formula>
    </cfRule>
  </conditionalFormatting>
  <conditionalFormatting sqref="Y21:Y22">
    <cfRule type="expression" dxfId="27" priority="52">
      <formula>IF(AM$11="f",TRUE)</formula>
    </cfRule>
    <cfRule type="expression" dxfId="26" priority="53">
      <formula>IF(Y$9="d",TRUE)</formula>
    </cfRule>
    <cfRule type="expression" dxfId="25" priority="54">
      <formula>IF(Y$9="s",TRUE)</formula>
    </cfRule>
  </conditionalFormatting>
  <conditionalFormatting sqref="Y31">
    <cfRule type="expression" dxfId="24" priority="49">
      <formula>IF(AM$11="f",TRUE)</formula>
    </cfRule>
    <cfRule type="expression" dxfId="23" priority="50">
      <formula>IF(Y$9="d",TRUE)</formula>
    </cfRule>
    <cfRule type="expression" dxfId="22" priority="51">
      <formula>IF(Y$9="s",TRUE)</formula>
    </cfRule>
  </conditionalFormatting>
  <conditionalFormatting sqref="Y32">
    <cfRule type="expression" dxfId="21" priority="46">
      <formula>IF(AM$11="f",TRUE)</formula>
    </cfRule>
    <cfRule type="expression" dxfId="20" priority="47">
      <formula>IF(Y$9="d",TRUE)</formula>
    </cfRule>
    <cfRule type="expression" dxfId="19" priority="48">
      <formula>IF(Y$9="s",TRUE)</formula>
    </cfRule>
  </conditionalFormatting>
  <conditionalFormatting sqref="AL7">
    <cfRule type="expression" dxfId="18" priority="39">
      <formula>AL10&lt;&gt;1</formula>
    </cfRule>
  </conditionalFormatting>
  <conditionalFormatting sqref="AL7:AL12">
    <cfRule type="expression" dxfId="17" priority="38">
      <formula>AL$10=1</formula>
    </cfRule>
  </conditionalFormatting>
  <conditionalFormatting sqref="AL21:AL22 AL9:AL19 AL24:AL27 AL29:AL32 AL34:AL48">
    <cfRule type="expression" dxfId="16" priority="35">
      <formula>IF(AZ$11="f",TRUE)</formula>
    </cfRule>
    <cfRule type="expression" dxfId="15" priority="36">
      <formula>IF(AL$9="d",TRUE)</formula>
    </cfRule>
    <cfRule type="expression" dxfId="14" priority="37">
      <formula>IF(AL$9="s",TRUE)</formula>
    </cfRule>
  </conditionalFormatting>
  <conditionalFormatting sqref="AS7">
    <cfRule type="expression" dxfId="13" priority="24">
      <formula>AS10&lt;&gt;1</formula>
    </cfRule>
  </conditionalFormatting>
  <conditionalFormatting sqref="AS7:AS12">
    <cfRule type="expression" dxfId="12" priority="23">
      <formula>AS$10=1</formula>
    </cfRule>
  </conditionalFormatting>
  <conditionalFormatting sqref="AS21:AS22 AS9:AS19 AS24:AS27 AS29:AS32 AS34:AS48">
    <cfRule type="expression" dxfId="11" priority="20">
      <formula>IF(BG$11="f",TRUE)</formula>
    </cfRule>
    <cfRule type="expression" dxfId="10" priority="21">
      <formula>IF(AS$9="d",TRUE)</formula>
    </cfRule>
    <cfRule type="expression" dxfId="9" priority="22">
      <formula>IF(AS$9="s",TRUE)</formula>
    </cfRule>
  </conditionalFormatting>
  <conditionalFormatting sqref="BN7">
    <cfRule type="expression" dxfId="8" priority="9">
      <formula>BN10&lt;&gt;1</formula>
    </cfRule>
  </conditionalFormatting>
  <conditionalFormatting sqref="BN7:BN12">
    <cfRule type="expression" dxfId="7" priority="8">
      <formula>BN$10=1</formula>
    </cfRule>
  </conditionalFormatting>
  <conditionalFormatting sqref="BN21:BN22 BN9:BN19 BN24:BN27 BN29:BN32 BN34:BN48">
    <cfRule type="expression" dxfId="6" priority="5">
      <formula>IF(CB$11="f",TRUE)</formula>
    </cfRule>
    <cfRule type="expression" dxfId="5" priority="6">
      <formula>IF(BN$9="d",TRUE)</formula>
    </cfRule>
    <cfRule type="expression" dxfId="4" priority="7">
      <formula>IF(BN$9="s",TRUE)</formula>
    </cfRule>
  </conditionalFormatting>
  <dataValidations count="1">
    <dataValidation type="list" allowBlank="1" showInputMessage="1" showErrorMessage="1" sqref="C5:E5">
      <formula1>ouinon</formula1>
    </dataValidation>
  </dataValidations>
  <pageMargins left="0.25" right="0.25" top="0.75" bottom="0.75" header="0.3" footer="0.3"/>
  <pageSetup paperSize="9" scale="57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/>
  </sheetViews>
  <sheetFormatPr baseColWidth="10" defaultRowHeight="1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>
      <c r="A1">
        <v>1</v>
      </c>
      <c r="B1" t="s">
        <v>4</v>
      </c>
      <c r="D1" t="s">
        <v>52</v>
      </c>
    </row>
    <row r="2" spans="1:4">
      <c r="A2">
        <v>2</v>
      </c>
      <c r="B2" t="s">
        <v>5</v>
      </c>
      <c r="D2" t="s">
        <v>53</v>
      </c>
    </row>
    <row r="3" spans="1:4">
      <c r="A3">
        <v>3</v>
      </c>
      <c r="B3" t="s">
        <v>5</v>
      </c>
    </row>
    <row r="4" spans="1:4">
      <c r="A4">
        <v>4</v>
      </c>
      <c r="B4" t="s">
        <v>6</v>
      </c>
    </row>
    <row r="5" spans="1:4">
      <c r="A5">
        <v>5</v>
      </c>
      <c r="B5" t="s">
        <v>7</v>
      </c>
    </row>
    <row r="6" spans="1:4">
      <c r="A6">
        <v>6</v>
      </c>
      <c r="B6" t="s">
        <v>8</v>
      </c>
    </row>
    <row r="7" spans="1:4">
      <c r="A7">
        <v>7</v>
      </c>
      <c r="B7" t="s">
        <v>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C16"/>
  <sheetViews>
    <sheetView workbookViewId="0">
      <selection activeCell="A3" sqref="A3"/>
    </sheetView>
  </sheetViews>
  <sheetFormatPr baseColWidth="10" defaultRowHeight="15"/>
  <cols>
    <col min="1" max="1" width="20.28515625" bestFit="1" customWidth="1"/>
    <col min="2" max="2" width="16.85546875" customWidth="1"/>
  </cols>
  <sheetData>
    <row r="2" spans="1:3" ht="18.75">
      <c r="A2" s="120" t="s">
        <v>151</v>
      </c>
      <c r="B2" s="120" t="s">
        <v>152</v>
      </c>
    </row>
    <row r="3" spans="1:3">
      <c r="A3" s="119">
        <f>DATE(2014,1,1)</f>
        <v>41640</v>
      </c>
      <c r="B3" s="119">
        <f>DATE(2014,5,30)</f>
        <v>41789</v>
      </c>
      <c r="C3" s="118"/>
    </row>
    <row r="4" spans="1:3">
      <c r="A4" s="119">
        <f>DATE(2014,3,18)</f>
        <v>41716</v>
      </c>
      <c r="B4" s="119">
        <f>DATE(2014,6,2)</f>
        <v>41792</v>
      </c>
      <c r="C4" s="118"/>
    </row>
    <row r="5" spans="1:3">
      <c r="A5" s="119">
        <f>DATE(2014,4,21)</f>
        <v>41750</v>
      </c>
      <c r="C5" s="118"/>
    </row>
    <row r="6" spans="1:3">
      <c r="A6" s="119">
        <f>DATE(2014,5,1)</f>
        <v>41760</v>
      </c>
      <c r="C6" s="118"/>
    </row>
    <row r="7" spans="1:3">
      <c r="A7" s="119">
        <f>DATE(2014,5,8)</f>
        <v>41767</v>
      </c>
      <c r="C7" s="118"/>
    </row>
    <row r="8" spans="1:3">
      <c r="A8" s="119">
        <f>DATE(2014,5,29)</f>
        <v>41788</v>
      </c>
      <c r="C8" s="118"/>
    </row>
    <row r="9" spans="1:3">
      <c r="A9" s="119">
        <f>DATE(2014,6,9)</f>
        <v>41799</v>
      </c>
      <c r="C9" s="118"/>
    </row>
    <row r="10" spans="1:3">
      <c r="A10" s="119">
        <f>DATE(2014,7,14)</f>
        <v>41834</v>
      </c>
      <c r="C10" s="118"/>
    </row>
    <row r="11" spans="1:3">
      <c r="A11" s="119">
        <f>DATE(2014,8,15)</f>
        <v>41866</v>
      </c>
      <c r="C11" s="118"/>
    </row>
    <row r="12" spans="1:3">
      <c r="A12" s="119">
        <f>DATE(2014,11,1)</f>
        <v>41944</v>
      </c>
      <c r="C12" s="118"/>
    </row>
    <row r="13" spans="1:3">
      <c r="A13" s="119">
        <f>DATE(2014,11,11)</f>
        <v>41954</v>
      </c>
      <c r="C13" s="118"/>
    </row>
    <row r="14" spans="1:3">
      <c r="A14" s="119">
        <f>DATE(2014,12,25)</f>
        <v>41998</v>
      </c>
      <c r="C14" s="118"/>
    </row>
    <row r="15" spans="1:3">
      <c r="A15" s="119">
        <f>DATE(2014,12,26)</f>
        <v>41999</v>
      </c>
      <c r="C15" s="118"/>
    </row>
    <row r="16" spans="1:3">
      <c r="C16" s="11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FA50"/>
  <sheetViews>
    <sheetView workbookViewId="0">
      <selection activeCell="BT2" sqref="BT2"/>
    </sheetView>
  </sheetViews>
  <sheetFormatPr baseColWidth="10" defaultColWidth="2.28515625" defaultRowHeight="15" outlineLevelRow="1"/>
  <cols>
    <col min="1" max="1" width="27.28515625" customWidth="1"/>
    <col min="2" max="2" width="7.28515625" hidden="1" customWidth="1"/>
    <col min="3" max="3" width="7.140625" hidden="1" customWidth="1"/>
    <col min="4" max="4" width="10.28515625" hidden="1" customWidth="1"/>
    <col min="5" max="5" width="9.42578125" hidden="1" customWidth="1"/>
  </cols>
  <sheetData>
    <row r="1" spans="1:157" ht="15" customHeight="1">
      <c r="A1" s="114" t="s">
        <v>104</v>
      </c>
    </row>
    <row r="2" spans="1:157" ht="12" customHeight="1">
      <c r="A2" s="115">
        <f ca="1">TODAY()</f>
        <v>41752</v>
      </c>
    </row>
    <row r="3" spans="1:157" ht="21">
      <c r="A3" s="100"/>
      <c r="F3" s="135" t="s">
        <v>75</v>
      </c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 t="s">
        <v>76</v>
      </c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 t="s">
        <v>77</v>
      </c>
      <c r="BO3" s="136"/>
      <c r="BP3" s="136"/>
      <c r="BQ3" s="136"/>
      <c r="BR3" s="136"/>
      <c r="BS3" s="136"/>
      <c r="BT3" s="136"/>
      <c r="BU3" s="136"/>
      <c r="BV3" s="136"/>
      <c r="BW3" s="136"/>
      <c r="BX3" s="136"/>
      <c r="BY3" s="136"/>
      <c r="BZ3" s="136"/>
      <c r="CA3" s="136"/>
      <c r="CB3" s="136"/>
      <c r="CC3" s="136"/>
      <c r="CD3" s="136"/>
      <c r="CE3" s="136"/>
      <c r="CF3" s="136"/>
      <c r="CG3" s="136"/>
      <c r="CH3" s="136"/>
      <c r="CI3" s="136"/>
      <c r="CJ3" s="136"/>
      <c r="CK3" s="136"/>
      <c r="CL3" s="136"/>
      <c r="CM3" s="136"/>
      <c r="CN3" s="136"/>
      <c r="CO3" s="136"/>
      <c r="CP3" s="136"/>
      <c r="CQ3" s="136"/>
      <c r="CR3" s="133" t="s">
        <v>142</v>
      </c>
      <c r="CS3" s="134"/>
      <c r="CT3" s="134"/>
      <c r="CU3" s="134"/>
      <c r="CV3" s="134"/>
      <c r="CW3" s="134"/>
      <c r="CX3" s="134"/>
      <c r="CY3" s="134"/>
      <c r="CZ3" s="134"/>
      <c r="DA3" s="134"/>
      <c r="DB3" s="134"/>
      <c r="DC3" s="134"/>
      <c r="DD3" s="134"/>
      <c r="DE3" s="134"/>
      <c r="DF3" s="134"/>
      <c r="DG3" s="134"/>
      <c r="DH3" s="134"/>
      <c r="DI3" s="134"/>
      <c r="DJ3" s="134"/>
      <c r="DK3" s="134"/>
      <c r="DL3" s="134"/>
      <c r="DM3" s="134"/>
      <c r="DN3" s="134"/>
      <c r="DO3" s="134"/>
      <c r="DP3" s="134"/>
      <c r="DQ3" s="134"/>
      <c r="DR3" s="134"/>
      <c r="DS3" s="134"/>
      <c r="DT3" s="134"/>
      <c r="DU3" s="134"/>
      <c r="DV3" s="135"/>
      <c r="DW3" s="133" t="s">
        <v>143</v>
      </c>
      <c r="DX3" s="134"/>
      <c r="DY3" s="134"/>
      <c r="DZ3" s="134"/>
      <c r="EA3" s="134"/>
      <c r="EB3" s="134"/>
      <c r="EC3" s="134"/>
      <c r="ED3" s="134"/>
      <c r="EE3" s="134"/>
      <c r="EF3" s="134"/>
      <c r="EG3" s="134"/>
      <c r="EH3" s="134"/>
      <c r="EI3" s="134"/>
      <c r="EJ3" s="134"/>
      <c r="EK3" s="134"/>
      <c r="EL3" s="134"/>
      <c r="EM3" s="134"/>
      <c r="EN3" s="134"/>
      <c r="EO3" s="134"/>
      <c r="EP3" s="134"/>
      <c r="EQ3" s="134"/>
      <c r="ER3" s="134"/>
      <c r="ES3" s="134"/>
      <c r="ET3" s="134"/>
      <c r="EU3" s="134"/>
      <c r="EV3" s="134"/>
      <c r="EW3" s="134"/>
      <c r="EX3" s="134"/>
      <c r="EY3" s="134"/>
      <c r="EZ3" s="134"/>
      <c r="FA3" s="135"/>
    </row>
    <row r="4" spans="1:157" s="47" customFormat="1" ht="9.9499999999999993" customHeight="1">
      <c r="A4" s="67" t="s">
        <v>84</v>
      </c>
      <c r="F4" s="48"/>
      <c r="G4" s="49"/>
      <c r="H4" s="49"/>
      <c r="I4" s="49"/>
      <c r="J4" s="49"/>
      <c r="K4" s="49"/>
      <c r="L4" s="48"/>
      <c r="M4" s="49"/>
      <c r="N4" s="49"/>
      <c r="O4" s="49"/>
      <c r="P4" s="49"/>
      <c r="Q4" s="49"/>
      <c r="R4" s="49"/>
      <c r="S4" s="48"/>
      <c r="T4" s="49"/>
      <c r="U4" s="49"/>
      <c r="V4" s="49"/>
      <c r="W4" s="49"/>
      <c r="X4" s="63" t="s">
        <v>7</v>
      </c>
      <c r="Y4" s="63" t="s">
        <v>7</v>
      </c>
      <c r="Z4" s="64" t="s">
        <v>7</v>
      </c>
      <c r="AA4" s="63" t="s">
        <v>7</v>
      </c>
      <c r="AB4" s="63" t="s">
        <v>7</v>
      </c>
      <c r="AC4" s="63" t="s">
        <v>7</v>
      </c>
      <c r="AD4" s="63" t="s">
        <v>7</v>
      </c>
      <c r="AE4" s="63" t="s">
        <v>7</v>
      </c>
      <c r="AF4" s="63" t="s">
        <v>7</v>
      </c>
      <c r="AG4" s="64" t="s">
        <v>7</v>
      </c>
      <c r="AH4" s="63" t="s">
        <v>7</v>
      </c>
      <c r="AI4" s="65" t="s">
        <v>7</v>
      </c>
      <c r="AJ4" s="66" t="s">
        <v>7</v>
      </c>
      <c r="AK4" s="63" t="s">
        <v>7</v>
      </c>
      <c r="AL4" s="63" t="s">
        <v>7</v>
      </c>
      <c r="AM4" s="63" t="s">
        <v>7</v>
      </c>
      <c r="AN4" s="48"/>
      <c r="AO4" s="49"/>
      <c r="AP4" s="49"/>
      <c r="AQ4" s="49"/>
      <c r="AR4" s="49"/>
      <c r="AS4" s="49"/>
      <c r="AT4" s="49"/>
      <c r="AU4" s="48"/>
      <c r="AV4" s="49"/>
      <c r="AW4" s="49"/>
      <c r="AX4" s="49"/>
      <c r="AY4" s="49"/>
      <c r="AZ4" s="49"/>
      <c r="BA4" s="49"/>
      <c r="BB4" s="48"/>
      <c r="BC4" s="49"/>
      <c r="BD4" s="49"/>
      <c r="BE4" s="49"/>
      <c r="BF4" s="49"/>
      <c r="BG4" s="49"/>
      <c r="BH4" s="49"/>
      <c r="BI4" s="48"/>
      <c r="BJ4" s="49"/>
      <c r="BK4" s="49"/>
      <c r="BL4" s="49"/>
      <c r="BM4" s="50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50"/>
      <c r="CR4" s="101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3"/>
      <c r="DW4" s="101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3"/>
    </row>
    <row r="5" spans="1:157" s="47" customFormat="1" ht="9.9499999999999993" customHeight="1">
      <c r="A5" s="47" t="s">
        <v>135</v>
      </c>
      <c r="F5" s="48"/>
      <c r="G5" s="49"/>
      <c r="H5" s="49"/>
      <c r="I5" s="49"/>
      <c r="J5" s="49"/>
      <c r="K5" s="49"/>
      <c r="L5" s="48"/>
      <c r="M5" s="49"/>
      <c r="N5" s="49"/>
      <c r="O5" s="49"/>
      <c r="P5" s="49"/>
      <c r="Q5" s="49"/>
      <c r="R5" s="49"/>
      <c r="S5" s="48"/>
      <c r="T5" s="49"/>
      <c r="U5" s="49"/>
      <c r="V5" s="49"/>
      <c r="W5" s="49" t="s">
        <v>87</v>
      </c>
      <c r="X5" s="49"/>
      <c r="Y5" s="49"/>
      <c r="Z5" s="48"/>
      <c r="AA5" s="49"/>
      <c r="AB5" s="49"/>
      <c r="AC5" s="49"/>
      <c r="AD5" s="49"/>
      <c r="AE5" s="49"/>
      <c r="AF5" s="49"/>
      <c r="AG5" s="48"/>
      <c r="AH5" s="49"/>
      <c r="AI5" s="50"/>
      <c r="AJ5" s="51"/>
      <c r="AK5" s="49"/>
      <c r="AL5" s="49"/>
      <c r="AM5" s="49"/>
      <c r="AN5" s="52" t="s">
        <v>103</v>
      </c>
      <c r="AO5" s="53" t="s">
        <v>103</v>
      </c>
      <c r="AP5" s="53" t="s">
        <v>103</v>
      </c>
      <c r="AQ5" s="49" t="s">
        <v>87</v>
      </c>
      <c r="AR5" s="53" t="s">
        <v>103</v>
      </c>
      <c r="AS5" s="49"/>
      <c r="AT5" s="49"/>
      <c r="AU5" s="52" t="s">
        <v>103</v>
      </c>
      <c r="AV5" s="53" t="s">
        <v>103</v>
      </c>
      <c r="AW5" s="53" t="s">
        <v>103</v>
      </c>
      <c r="AX5" s="53" t="s">
        <v>103</v>
      </c>
      <c r="AY5" s="53" t="s">
        <v>103</v>
      </c>
      <c r="AZ5" s="49"/>
      <c r="BA5" s="49"/>
      <c r="BB5" s="48"/>
      <c r="BC5" s="49"/>
      <c r="BD5" s="49"/>
      <c r="BE5" s="49"/>
      <c r="BF5" s="49"/>
      <c r="BG5" s="49"/>
      <c r="BH5" s="49"/>
      <c r="BI5" s="48"/>
      <c r="BJ5" s="49"/>
      <c r="BK5" s="49"/>
      <c r="BL5" s="49" t="s">
        <v>87</v>
      </c>
      <c r="BM5" s="50" t="s">
        <v>103</v>
      </c>
      <c r="BN5" s="49"/>
      <c r="BO5" s="49" t="s">
        <v>103</v>
      </c>
      <c r="BP5" s="49"/>
      <c r="BQ5" s="49"/>
      <c r="BR5" s="49"/>
      <c r="BS5" s="49"/>
      <c r="BT5" s="49"/>
      <c r="BU5" s="49"/>
      <c r="BV5" s="49" t="s">
        <v>103</v>
      </c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50"/>
      <c r="CR5" s="101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 t="s">
        <v>87</v>
      </c>
      <c r="DF5" s="102"/>
      <c r="DG5" s="102"/>
      <c r="DH5" s="102"/>
      <c r="DI5" s="102"/>
      <c r="DJ5" s="102"/>
      <c r="DK5" s="102"/>
      <c r="DL5" s="102"/>
      <c r="DM5" s="102"/>
      <c r="DN5" s="102"/>
      <c r="DO5" s="102"/>
      <c r="DP5" s="102"/>
      <c r="DQ5" s="102"/>
      <c r="DR5" s="102"/>
      <c r="DS5" s="102"/>
      <c r="DT5" s="102"/>
      <c r="DU5" s="102"/>
      <c r="DV5" s="103"/>
      <c r="DW5" s="101" t="s">
        <v>147</v>
      </c>
      <c r="DX5" s="102"/>
      <c r="DY5" s="102"/>
      <c r="DZ5" s="102" t="s">
        <v>147</v>
      </c>
      <c r="EA5" s="102" t="s">
        <v>147</v>
      </c>
      <c r="EB5" s="102" t="s">
        <v>147</v>
      </c>
      <c r="EC5" s="102" t="s">
        <v>147</v>
      </c>
      <c r="ED5" s="102" t="s">
        <v>147</v>
      </c>
      <c r="EE5" s="102"/>
      <c r="EF5" s="102"/>
      <c r="EG5" s="102" t="s">
        <v>147</v>
      </c>
      <c r="EH5" s="102" t="s">
        <v>147</v>
      </c>
      <c r="EI5" s="102" t="s">
        <v>147</v>
      </c>
      <c r="EJ5" s="102" t="s">
        <v>147</v>
      </c>
      <c r="EK5" s="102" t="s">
        <v>87</v>
      </c>
      <c r="EL5" s="102"/>
      <c r="EM5" s="102"/>
      <c r="EN5" s="102"/>
      <c r="EO5" s="102"/>
      <c r="EP5" s="102"/>
      <c r="EQ5" s="102"/>
      <c r="ER5" s="102"/>
      <c r="ES5" s="102"/>
      <c r="ET5" s="102"/>
      <c r="EU5" s="102"/>
      <c r="EV5" s="102"/>
      <c r="EW5" s="102"/>
      <c r="EX5" s="102"/>
      <c r="EY5" s="102"/>
      <c r="EZ5" s="102"/>
      <c r="FA5" s="103"/>
    </row>
    <row r="6" spans="1:157" ht="22.5">
      <c r="F6" s="38" t="s">
        <v>60</v>
      </c>
      <c r="G6" s="39"/>
      <c r="H6" s="39"/>
      <c r="I6" s="39"/>
      <c r="J6" s="39"/>
      <c r="K6" s="39"/>
      <c r="L6" s="38" t="s">
        <v>62</v>
      </c>
      <c r="M6" s="39"/>
      <c r="N6" s="39"/>
      <c r="O6" s="39"/>
      <c r="P6" s="39"/>
      <c r="Q6" s="39"/>
      <c r="R6" s="39"/>
      <c r="S6" s="38" t="s">
        <v>63</v>
      </c>
      <c r="T6" s="39"/>
      <c r="U6" s="39"/>
      <c r="V6" s="39"/>
      <c r="W6" s="39"/>
      <c r="X6" s="39"/>
      <c r="Y6" s="39"/>
      <c r="Z6" s="38" t="s">
        <v>64</v>
      </c>
      <c r="AA6" s="39"/>
      <c r="AB6" s="39"/>
      <c r="AC6" s="39"/>
      <c r="AD6" s="39"/>
      <c r="AE6" s="39"/>
      <c r="AF6" s="39"/>
      <c r="AG6" s="38" t="s">
        <v>65</v>
      </c>
      <c r="AH6" s="39"/>
      <c r="AI6" s="41"/>
      <c r="AJ6" s="40"/>
      <c r="AK6" s="39"/>
      <c r="AL6" s="39"/>
      <c r="AM6" s="39"/>
      <c r="AN6" s="38" t="s">
        <v>66</v>
      </c>
      <c r="AO6" s="39"/>
      <c r="AP6" s="39"/>
      <c r="AQ6" s="39"/>
      <c r="AR6" s="39"/>
      <c r="AS6" s="39"/>
      <c r="AT6" s="39"/>
      <c r="AU6" s="38" t="s">
        <v>67</v>
      </c>
      <c r="AV6" s="39"/>
      <c r="AW6" s="39"/>
      <c r="AX6" s="39"/>
      <c r="AY6" s="39"/>
      <c r="AZ6" s="39"/>
      <c r="BA6" s="39"/>
      <c r="BB6" s="38" t="s">
        <v>68</v>
      </c>
      <c r="BC6" s="39"/>
      <c r="BD6" s="39"/>
      <c r="BE6" s="39"/>
      <c r="BF6" s="39"/>
      <c r="BG6" s="39"/>
      <c r="BH6" s="39"/>
      <c r="BI6" s="38" t="s">
        <v>69</v>
      </c>
      <c r="BJ6" s="39"/>
      <c r="BK6" s="39"/>
      <c r="BL6" s="39"/>
      <c r="BM6" s="41"/>
      <c r="BN6" s="9" t="s">
        <v>69</v>
      </c>
      <c r="BO6" s="9" t="s">
        <v>70</v>
      </c>
      <c r="BP6" s="9" t="s">
        <v>61</v>
      </c>
      <c r="BQ6" s="9" t="s">
        <v>61</v>
      </c>
      <c r="BR6" s="9" t="s">
        <v>61</v>
      </c>
      <c r="BS6" s="9" t="s">
        <v>61</v>
      </c>
      <c r="BT6" s="9" t="s">
        <v>61</v>
      </c>
      <c r="BU6" s="9" t="s">
        <v>61</v>
      </c>
      <c r="BV6" s="9" t="s">
        <v>71</v>
      </c>
      <c r="BW6" s="9" t="s">
        <v>61</v>
      </c>
      <c r="BX6" s="9" t="s">
        <v>61</v>
      </c>
      <c r="BY6" s="9" t="s">
        <v>61</v>
      </c>
      <c r="BZ6" s="9" t="s">
        <v>61</v>
      </c>
      <c r="CA6" s="9" t="s">
        <v>61</v>
      </c>
      <c r="CB6" s="9" t="s">
        <v>61</v>
      </c>
      <c r="CC6" s="9" t="s">
        <v>72</v>
      </c>
      <c r="CD6" s="9" t="s">
        <v>61</v>
      </c>
      <c r="CE6" s="9" t="s">
        <v>61</v>
      </c>
      <c r="CF6" s="9" t="s">
        <v>61</v>
      </c>
      <c r="CG6" s="9" t="s">
        <v>61</v>
      </c>
      <c r="CH6" s="9" t="s">
        <v>61</v>
      </c>
      <c r="CI6" s="9" t="s">
        <v>61</v>
      </c>
      <c r="CJ6" s="9" t="s">
        <v>73</v>
      </c>
      <c r="CK6" s="9" t="s">
        <v>61</v>
      </c>
      <c r="CL6" s="9" t="s">
        <v>61</v>
      </c>
      <c r="CM6" s="9" t="s">
        <v>61</v>
      </c>
      <c r="CN6" s="9" t="s">
        <v>61</v>
      </c>
      <c r="CO6" s="9" t="s">
        <v>61</v>
      </c>
      <c r="CP6" s="9" t="s">
        <v>61</v>
      </c>
      <c r="CQ6" s="42" t="s">
        <v>74</v>
      </c>
      <c r="CR6" s="104" t="s">
        <v>61</v>
      </c>
      <c r="CS6" s="105" t="s">
        <v>61</v>
      </c>
      <c r="CT6" s="105" t="s">
        <v>61</v>
      </c>
      <c r="CU6" s="105" t="s">
        <v>61</v>
      </c>
      <c r="CV6" s="105" t="s">
        <v>61</v>
      </c>
      <c r="CW6" s="105" t="s">
        <v>61</v>
      </c>
      <c r="CX6" s="105" t="s">
        <v>144</v>
      </c>
      <c r="CY6" s="105" t="s">
        <v>61</v>
      </c>
      <c r="CZ6" s="105" t="s">
        <v>61</v>
      </c>
      <c r="DA6" s="105" t="s">
        <v>61</v>
      </c>
      <c r="DB6" s="105" t="s">
        <v>61</v>
      </c>
      <c r="DC6" s="105" t="s">
        <v>61</v>
      </c>
      <c r="DD6" s="105" t="s">
        <v>61</v>
      </c>
      <c r="DE6" s="105" t="s">
        <v>145</v>
      </c>
      <c r="DF6" s="105" t="s">
        <v>61</v>
      </c>
      <c r="DG6" s="105" t="s">
        <v>61</v>
      </c>
      <c r="DH6" s="105" t="s">
        <v>61</v>
      </c>
      <c r="DI6" s="105" t="s">
        <v>61</v>
      </c>
      <c r="DJ6" s="105" t="s">
        <v>61</v>
      </c>
      <c r="DK6" s="105" t="s">
        <v>61</v>
      </c>
      <c r="DL6" s="105" t="s">
        <v>146</v>
      </c>
      <c r="DM6" s="105" t="s">
        <v>61</v>
      </c>
      <c r="DN6" s="105" t="s">
        <v>61</v>
      </c>
      <c r="DO6" s="105" t="s">
        <v>61</v>
      </c>
      <c r="DP6" s="105" t="s">
        <v>61</v>
      </c>
      <c r="DQ6" s="105" t="s">
        <v>61</v>
      </c>
      <c r="DR6" s="105" t="s">
        <v>61</v>
      </c>
      <c r="DS6" s="105" t="s">
        <v>137</v>
      </c>
      <c r="DT6" s="105" t="s">
        <v>61</v>
      </c>
      <c r="DU6" s="105" t="s">
        <v>61</v>
      </c>
      <c r="DV6" s="106" t="s">
        <v>61</v>
      </c>
      <c r="DW6" s="104" t="s">
        <v>61</v>
      </c>
      <c r="DX6" s="105" t="s">
        <v>61</v>
      </c>
      <c r="DY6" s="105" t="s">
        <v>61</v>
      </c>
      <c r="DZ6" s="105" t="s">
        <v>138</v>
      </c>
      <c r="EA6" s="105" t="s">
        <v>61</v>
      </c>
      <c r="EB6" s="105" t="s">
        <v>61</v>
      </c>
      <c r="EC6" s="105" t="s">
        <v>61</v>
      </c>
      <c r="ED6" s="105" t="s">
        <v>61</v>
      </c>
      <c r="EE6" s="105" t="s">
        <v>61</v>
      </c>
      <c r="EF6" s="105" t="s">
        <v>61</v>
      </c>
      <c r="EG6" s="105" t="s">
        <v>139</v>
      </c>
      <c r="EH6" s="105" t="s">
        <v>61</v>
      </c>
      <c r="EI6" s="105" t="s">
        <v>61</v>
      </c>
      <c r="EJ6" s="105" t="s">
        <v>61</v>
      </c>
      <c r="EK6" s="105" t="s">
        <v>61</v>
      </c>
      <c r="EL6" s="105" t="s">
        <v>61</v>
      </c>
      <c r="EM6" s="105" t="s">
        <v>61</v>
      </c>
      <c r="EN6" s="105" t="s">
        <v>140</v>
      </c>
      <c r="EO6" s="105" t="s">
        <v>61</v>
      </c>
      <c r="EP6" s="105" t="s">
        <v>61</v>
      </c>
      <c r="EQ6" s="105" t="s">
        <v>61</v>
      </c>
      <c r="ER6" s="105" t="s">
        <v>61</v>
      </c>
      <c r="ES6" s="105" t="s">
        <v>61</v>
      </c>
      <c r="ET6" s="105" t="s">
        <v>61</v>
      </c>
      <c r="EU6" s="105" t="s">
        <v>141</v>
      </c>
      <c r="EV6" s="105" t="s">
        <v>61</v>
      </c>
      <c r="EW6" s="105" t="s">
        <v>61</v>
      </c>
      <c r="EX6" s="105" t="s">
        <v>61</v>
      </c>
      <c r="EY6" s="105" t="s">
        <v>61</v>
      </c>
      <c r="EZ6" s="105" t="s">
        <v>61</v>
      </c>
      <c r="FA6" s="112" t="s">
        <v>61</v>
      </c>
    </row>
    <row r="7" spans="1:157" s="54" customFormat="1">
      <c r="F7" s="55" t="s">
        <v>5</v>
      </c>
      <c r="G7" s="56" t="s">
        <v>5</v>
      </c>
      <c r="H7" s="56" t="s">
        <v>6</v>
      </c>
      <c r="I7" s="56" t="s">
        <v>7</v>
      </c>
      <c r="J7" s="56" t="s">
        <v>8</v>
      </c>
      <c r="K7" s="56" t="s">
        <v>9</v>
      </c>
      <c r="L7" s="56" t="s">
        <v>4</v>
      </c>
      <c r="M7" s="56" t="s">
        <v>5</v>
      </c>
      <c r="N7" s="57" t="s">
        <v>5</v>
      </c>
      <c r="O7" s="57" t="s">
        <v>6</v>
      </c>
      <c r="P7" s="56" t="s">
        <v>7</v>
      </c>
      <c r="Q7" s="56" t="s">
        <v>8</v>
      </c>
      <c r="R7" s="56" t="s">
        <v>9</v>
      </c>
      <c r="S7" s="56" t="s">
        <v>4</v>
      </c>
      <c r="T7" s="56" t="s">
        <v>5</v>
      </c>
      <c r="U7" s="56" t="s">
        <v>5</v>
      </c>
      <c r="V7" s="56" t="s">
        <v>6</v>
      </c>
      <c r="W7" s="56" t="s">
        <v>7</v>
      </c>
      <c r="X7" s="56" t="s">
        <v>8</v>
      </c>
      <c r="Y7" s="56" t="s">
        <v>9</v>
      </c>
      <c r="Z7" s="56" t="s">
        <v>4</v>
      </c>
      <c r="AA7" s="56" t="s">
        <v>5</v>
      </c>
      <c r="AB7" s="56" t="s">
        <v>5</v>
      </c>
      <c r="AC7" s="56" t="s">
        <v>6</v>
      </c>
      <c r="AD7" s="56" t="s">
        <v>7</v>
      </c>
      <c r="AE7" s="56" t="s">
        <v>8</v>
      </c>
      <c r="AF7" s="56" t="s">
        <v>9</v>
      </c>
      <c r="AG7" s="56" t="s">
        <v>4</v>
      </c>
      <c r="AH7" s="56" t="s">
        <v>5</v>
      </c>
      <c r="AI7" s="58" t="s">
        <v>5</v>
      </c>
      <c r="AJ7" s="56" t="s">
        <v>6</v>
      </c>
      <c r="AK7" s="56" t="s">
        <v>7</v>
      </c>
      <c r="AL7" s="56" t="s">
        <v>8</v>
      </c>
      <c r="AM7" s="56" t="s">
        <v>9</v>
      </c>
      <c r="AN7" s="56" t="s">
        <v>4</v>
      </c>
      <c r="AO7" s="56" t="s">
        <v>5</v>
      </c>
      <c r="AP7" s="56" t="s">
        <v>5</v>
      </c>
      <c r="AQ7" s="56" t="s">
        <v>6</v>
      </c>
      <c r="AR7" s="56" t="s">
        <v>7</v>
      </c>
      <c r="AS7" s="56" t="s">
        <v>8</v>
      </c>
      <c r="AT7" s="56" t="s">
        <v>9</v>
      </c>
      <c r="AU7" s="56" t="s">
        <v>4</v>
      </c>
      <c r="AV7" s="56" t="s">
        <v>5</v>
      </c>
      <c r="AW7" s="56" t="s">
        <v>5</v>
      </c>
      <c r="AX7" s="56" t="s">
        <v>6</v>
      </c>
      <c r="AY7" s="56" t="s">
        <v>7</v>
      </c>
      <c r="AZ7" s="56" t="s">
        <v>8</v>
      </c>
      <c r="BA7" s="56" t="s">
        <v>9</v>
      </c>
      <c r="BB7" s="56" t="s">
        <v>4</v>
      </c>
      <c r="BC7" s="56" t="s">
        <v>5</v>
      </c>
      <c r="BD7" s="56" t="s">
        <v>5</v>
      </c>
      <c r="BE7" s="56" t="s">
        <v>6</v>
      </c>
      <c r="BF7" s="56" t="s">
        <v>7</v>
      </c>
      <c r="BG7" s="56" t="s">
        <v>8</v>
      </c>
      <c r="BH7" s="56" t="s">
        <v>9</v>
      </c>
      <c r="BI7" s="56" t="s">
        <v>4</v>
      </c>
      <c r="BJ7" s="56" t="s">
        <v>5</v>
      </c>
      <c r="BK7" s="56" t="s">
        <v>5</v>
      </c>
      <c r="BL7" s="56" t="s">
        <v>6</v>
      </c>
      <c r="BM7" s="58" t="s">
        <v>7</v>
      </c>
      <c r="BN7" s="59" t="s">
        <v>9</v>
      </c>
      <c r="BO7" s="60" t="s">
        <v>4</v>
      </c>
      <c r="BP7" s="60" t="s">
        <v>5</v>
      </c>
      <c r="BQ7" s="60" t="s">
        <v>5</v>
      </c>
      <c r="BR7" s="60" t="s">
        <v>6</v>
      </c>
      <c r="BS7" s="60" t="s">
        <v>7</v>
      </c>
      <c r="BT7" s="60" t="s">
        <v>8</v>
      </c>
      <c r="BU7" s="60" t="s">
        <v>9</v>
      </c>
      <c r="BV7" s="60" t="s">
        <v>4</v>
      </c>
      <c r="BW7" s="60" t="s">
        <v>5</v>
      </c>
      <c r="BX7" s="60" t="s">
        <v>5</v>
      </c>
      <c r="BY7" s="60" t="s">
        <v>6</v>
      </c>
      <c r="BZ7" s="60" t="s">
        <v>7</v>
      </c>
      <c r="CA7" s="60" t="s">
        <v>8</v>
      </c>
      <c r="CB7" s="60" t="s">
        <v>9</v>
      </c>
      <c r="CC7" s="60" t="s">
        <v>4</v>
      </c>
      <c r="CD7" s="60" t="s">
        <v>5</v>
      </c>
      <c r="CE7" s="60" t="s">
        <v>5</v>
      </c>
      <c r="CF7" s="60" t="s">
        <v>6</v>
      </c>
      <c r="CG7" s="60" t="s">
        <v>7</v>
      </c>
      <c r="CH7" s="60" t="s">
        <v>8</v>
      </c>
      <c r="CI7" s="60" t="s">
        <v>9</v>
      </c>
      <c r="CJ7" s="60" t="s">
        <v>4</v>
      </c>
      <c r="CK7" s="60" t="s">
        <v>5</v>
      </c>
      <c r="CL7" s="60" t="s">
        <v>5</v>
      </c>
      <c r="CM7" s="60" t="s">
        <v>6</v>
      </c>
      <c r="CN7" s="60" t="s">
        <v>7</v>
      </c>
      <c r="CO7" s="60" t="s">
        <v>8</v>
      </c>
      <c r="CP7" s="60" t="s">
        <v>9</v>
      </c>
      <c r="CQ7" s="61" t="s">
        <v>4</v>
      </c>
      <c r="CR7" s="107" t="s">
        <v>5</v>
      </c>
      <c r="CS7" s="60" t="s">
        <v>5</v>
      </c>
      <c r="CT7" s="60" t="s">
        <v>6</v>
      </c>
      <c r="CU7" s="60" t="s">
        <v>7</v>
      </c>
      <c r="CV7" s="60" t="s">
        <v>8</v>
      </c>
      <c r="CW7" s="60" t="s">
        <v>9</v>
      </c>
      <c r="CX7" s="60" t="s">
        <v>4</v>
      </c>
      <c r="CY7" s="60" t="s">
        <v>5</v>
      </c>
      <c r="CZ7" s="60" t="s">
        <v>5</v>
      </c>
      <c r="DA7" s="60" t="s">
        <v>6</v>
      </c>
      <c r="DB7" s="60" t="s">
        <v>7</v>
      </c>
      <c r="DC7" s="60" t="s">
        <v>8</v>
      </c>
      <c r="DD7" s="60" t="s">
        <v>9</v>
      </c>
      <c r="DE7" s="60" t="s">
        <v>4</v>
      </c>
      <c r="DF7" s="60" t="s">
        <v>5</v>
      </c>
      <c r="DG7" s="60" t="s">
        <v>5</v>
      </c>
      <c r="DH7" s="60" t="s">
        <v>6</v>
      </c>
      <c r="DI7" s="60" t="s">
        <v>7</v>
      </c>
      <c r="DJ7" s="60" t="s">
        <v>8</v>
      </c>
      <c r="DK7" s="60" t="s">
        <v>9</v>
      </c>
      <c r="DL7" s="60" t="s">
        <v>4</v>
      </c>
      <c r="DM7" s="60" t="s">
        <v>5</v>
      </c>
      <c r="DN7" s="60" t="s">
        <v>5</v>
      </c>
      <c r="DO7" s="60" t="s">
        <v>6</v>
      </c>
      <c r="DP7" s="60" t="s">
        <v>7</v>
      </c>
      <c r="DQ7" s="60" t="s">
        <v>8</v>
      </c>
      <c r="DR7" s="60" t="s">
        <v>9</v>
      </c>
      <c r="DS7" s="60" t="s">
        <v>4</v>
      </c>
      <c r="DT7" s="60" t="s">
        <v>5</v>
      </c>
      <c r="DU7" s="60" t="s">
        <v>5</v>
      </c>
      <c r="DV7" s="61" t="s">
        <v>6</v>
      </c>
      <c r="DW7" s="107" t="s">
        <v>7</v>
      </c>
      <c r="DX7" s="60" t="s">
        <v>8</v>
      </c>
      <c r="DY7" s="60" t="s">
        <v>9</v>
      </c>
      <c r="DZ7" s="60" t="s">
        <v>4</v>
      </c>
      <c r="EA7" s="60" t="s">
        <v>5</v>
      </c>
      <c r="EB7" s="60" t="s">
        <v>5</v>
      </c>
      <c r="EC7" s="60" t="s">
        <v>6</v>
      </c>
      <c r="ED7" s="60" t="s">
        <v>7</v>
      </c>
      <c r="EE7" s="60" t="s">
        <v>8</v>
      </c>
      <c r="EF7" s="60" t="s">
        <v>9</v>
      </c>
      <c r="EG7" s="60" t="s">
        <v>4</v>
      </c>
      <c r="EH7" s="60" t="s">
        <v>5</v>
      </c>
      <c r="EI7" s="60" t="s">
        <v>5</v>
      </c>
      <c r="EJ7" s="60" t="s">
        <v>6</v>
      </c>
      <c r="EK7" s="60" t="s">
        <v>7</v>
      </c>
      <c r="EL7" s="60" t="s">
        <v>8</v>
      </c>
      <c r="EM7" s="60" t="s">
        <v>9</v>
      </c>
      <c r="EN7" s="60" t="s">
        <v>4</v>
      </c>
      <c r="EO7" s="60" t="s">
        <v>5</v>
      </c>
      <c r="EP7" s="60" t="s">
        <v>5</v>
      </c>
      <c r="EQ7" s="60" t="s">
        <v>6</v>
      </c>
      <c r="ER7" s="60" t="s">
        <v>7</v>
      </c>
      <c r="ES7" s="60" t="s">
        <v>8</v>
      </c>
      <c r="ET7" s="60" t="s">
        <v>9</v>
      </c>
      <c r="EU7" s="60" t="s">
        <v>4</v>
      </c>
      <c r="EV7" s="60" t="s">
        <v>5</v>
      </c>
      <c r="EW7" s="60" t="s">
        <v>5</v>
      </c>
      <c r="EX7" s="60" t="s">
        <v>6</v>
      </c>
      <c r="EY7" s="60" t="s">
        <v>7</v>
      </c>
      <c r="EZ7" s="113" t="s">
        <v>8</v>
      </c>
      <c r="FA7" s="61" t="s">
        <v>9</v>
      </c>
    </row>
    <row r="8" spans="1:157" s="54" customFormat="1">
      <c r="B8" s="62" t="s">
        <v>133</v>
      </c>
      <c r="C8" s="62" t="s">
        <v>111</v>
      </c>
      <c r="D8" s="62" t="s">
        <v>113</v>
      </c>
      <c r="E8" s="62" t="s">
        <v>112</v>
      </c>
      <c r="F8" s="55">
        <v>1</v>
      </c>
      <c r="G8" s="56">
        <v>2</v>
      </c>
      <c r="H8" s="56">
        <v>3</v>
      </c>
      <c r="I8" s="56">
        <v>4</v>
      </c>
      <c r="J8" s="56">
        <v>5</v>
      </c>
      <c r="K8" s="56">
        <v>6</v>
      </c>
      <c r="L8" s="56">
        <v>7</v>
      </c>
      <c r="M8" s="56">
        <v>8</v>
      </c>
      <c r="N8" s="57">
        <v>9</v>
      </c>
      <c r="O8" s="57">
        <v>10</v>
      </c>
      <c r="P8" s="56">
        <v>11</v>
      </c>
      <c r="Q8" s="56">
        <v>12</v>
      </c>
      <c r="R8" s="56">
        <v>13</v>
      </c>
      <c r="S8" s="56">
        <v>14</v>
      </c>
      <c r="T8" s="56">
        <v>15</v>
      </c>
      <c r="U8" s="56">
        <v>16</v>
      </c>
      <c r="V8" s="56">
        <v>17</v>
      </c>
      <c r="W8" s="56">
        <v>18</v>
      </c>
      <c r="X8" s="56">
        <v>19</v>
      </c>
      <c r="Y8" s="56">
        <v>20</v>
      </c>
      <c r="Z8" s="56">
        <v>21</v>
      </c>
      <c r="AA8" s="56">
        <v>22</v>
      </c>
      <c r="AB8" s="56">
        <v>23</v>
      </c>
      <c r="AC8" s="56">
        <v>24</v>
      </c>
      <c r="AD8" s="56">
        <v>25</v>
      </c>
      <c r="AE8" s="56">
        <v>26</v>
      </c>
      <c r="AF8" s="56">
        <v>27</v>
      </c>
      <c r="AG8" s="56">
        <v>28</v>
      </c>
      <c r="AH8" s="56">
        <v>29</v>
      </c>
      <c r="AI8" s="58">
        <v>30</v>
      </c>
      <c r="AJ8" s="56">
        <v>1</v>
      </c>
      <c r="AK8" s="56">
        <v>2</v>
      </c>
      <c r="AL8" s="56">
        <v>3</v>
      </c>
      <c r="AM8" s="56">
        <v>4</v>
      </c>
      <c r="AN8" s="56">
        <v>5</v>
      </c>
      <c r="AO8" s="56">
        <v>6</v>
      </c>
      <c r="AP8" s="56">
        <v>7</v>
      </c>
      <c r="AQ8" s="56">
        <v>8</v>
      </c>
      <c r="AR8" s="56">
        <v>9</v>
      </c>
      <c r="AS8" s="56">
        <v>10</v>
      </c>
      <c r="AT8" s="56">
        <v>11</v>
      </c>
      <c r="AU8" s="56">
        <v>12</v>
      </c>
      <c r="AV8" s="56">
        <v>13</v>
      </c>
      <c r="AW8" s="56">
        <v>14</v>
      </c>
      <c r="AX8" s="56">
        <v>15</v>
      </c>
      <c r="AY8" s="56">
        <v>16</v>
      </c>
      <c r="AZ8" s="56">
        <v>17</v>
      </c>
      <c r="BA8" s="56">
        <v>18</v>
      </c>
      <c r="BB8" s="56">
        <v>19</v>
      </c>
      <c r="BC8" s="56">
        <v>20</v>
      </c>
      <c r="BD8" s="56">
        <v>21</v>
      </c>
      <c r="BE8" s="56">
        <v>22</v>
      </c>
      <c r="BF8" s="56">
        <v>23</v>
      </c>
      <c r="BG8" s="56">
        <v>24</v>
      </c>
      <c r="BH8" s="56">
        <v>25</v>
      </c>
      <c r="BI8" s="56">
        <v>26</v>
      </c>
      <c r="BJ8" s="56">
        <v>27</v>
      </c>
      <c r="BK8" s="56">
        <v>28</v>
      </c>
      <c r="BL8" s="56">
        <v>29</v>
      </c>
      <c r="BM8" s="58">
        <v>30</v>
      </c>
      <c r="BN8" s="59">
        <v>1</v>
      </c>
      <c r="BO8" s="60">
        <v>2</v>
      </c>
      <c r="BP8" s="60">
        <v>3</v>
      </c>
      <c r="BQ8" s="60">
        <v>4</v>
      </c>
      <c r="BR8" s="60">
        <v>5</v>
      </c>
      <c r="BS8" s="60">
        <v>6</v>
      </c>
      <c r="BT8" s="60">
        <v>7</v>
      </c>
      <c r="BU8" s="60">
        <v>8</v>
      </c>
      <c r="BV8" s="60">
        <v>9</v>
      </c>
      <c r="BW8" s="60">
        <v>10</v>
      </c>
      <c r="BX8" s="60">
        <v>11</v>
      </c>
      <c r="BY8" s="60">
        <v>12</v>
      </c>
      <c r="BZ8" s="60">
        <v>13</v>
      </c>
      <c r="CA8" s="60">
        <v>14</v>
      </c>
      <c r="CB8" s="60">
        <v>15</v>
      </c>
      <c r="CC8" s="60">
        <v>16</v>
      </c>
      <c r="CD8" s="60">
        <v>17</v>
      </c>
      <c r="CE8" s="60">
        <v>18</v>
      </c>
      <c r="CF8" s="60">
        <v>19</v>
      </c>
      <c r="CG8" s="60">
        <v>20</v>
      </c>
      <c r="CH8" s="60">
        <v>21</v>
      </c>
      <c r="CI8" s="60">
        <v>22</v>
      </c>
      <c r="CJ8" s="60">
        <v>23</v>
      </c>
      <c r="CK8" s="60">
        <v>24</v>
      </c>
      <c r="CL8" s="60">
        <v>25</v>
      </c>
      <c r="CM8" s="60">
        <v>26</v>
      </c>
      <c r="CN8" s="60">
        <v>27</v>
      </c>
      <c r="CO8" s="60">
        <v>28</v>
      </c>
      <c r="CP8" s="60">
        <v>29</v>
      </c>
      <c r="CQ8" s="61">
        <v>30</v>
      </c>
      <c r="CR8" s="107">
        <v>1</v>
      </c>
      <c r="CS8" s="60">
        <v>2</v>
      </c>
      <c r="CT8" s="60">
        <v>3</v>
      </c>
      <c r="CU8" s="60">
        <v>4</v>
      </c>
      <c r="CV8" s="60">
        <v>5</v>
      </c>
      <c r="CW8" s="60">
        <v>6</v>
      </c>
      <c r="CX8" s="60">
        <v>7</v>
      </c>
      <c r="CY8" s="60">
        <v>8</v>
      </c>
      <c r="CZ8" s="60">
        <v>9</v>
      </c>
      <c r="DA8" s="60">
        <v>10</v>
      </c>
      <c r="DB8" s="60">
        <v>11</v>
      </c>
      <c r="DC8" s="60">
        <v>12</v>
      </c>
      <c r="DD8" s="60">
        <v>13</v>
      </c>
      <c r="DE8" s="60">
        <v>14</v>
      </c>
      <c r="DF8" s="60">
        <v>15</v>
      </c>
      <c r="DG8" s="60">
        <v>16</v>
      </c>
      <c r="DH8" s="60">
        <v>17</v>
      </c>
      <c r="DI8" s="60">
        <v>18</v>
      </c>
      <c r="DJ8" s="60">
        <v>19</v>
      </c>
      <c r="DK8" s="60">
        <v>20</v>
      </c>
      <c r="DL8" s="60">
        <v>21</v>
      </c>
      <c r="DM8" s="60">
        <v>22</v>
      </c>
      <c r="DN8" s="60">
        <v>23</v>
      </c>
      <c r="DO8" s="60">
        <v>24</v>
      </c>
      <c r="DP8" s="60">
        <v>25</v>
      </c>
      <c r="DQ8" s="60">
        <v>26</v>
      </c>
      <c r="DR8" s="60">
        <v>27</v>
      </c>
      <c r="DS8" s="60">
        <v>28</v>
      </c>
      <c r="DT8" s="60">
        <v>29</v>
      </c>
      <c r="DU8" s="60">
        <v>30</v>
      </c>
      <c r="DV8" s="61">
        <v>31</v>
      </c>
      <c r="DW8" s="107">
        <v>1</v>
      </c>
      <c r="DX8" s="60">
        <v>2</v>
      </c>
      <c r="DY8" s="60">
        <v>3</v>
      </c>
      <c r="DZ8" s="60">
        <v>4</v>
      </c>
      <c r="EA8" s="60">
        <v>5</v>
      </c>
      <c r="EB8" s="60">
        <v>6</v>
      </c>
      <c r="EC8" s="60">
        <v>7</v>
      </c>
      <c r="ED8" s="60">
        <v>8</v>
      </c>
      <c r="EE8" s="60">
        <v>9</v>
      </c>
      <c r="EF8" s="60">
        <v>10</v>
      </c>
      <c r="EG8" s="60">
        <v>11</v>
      </c>
      <c r="EH8" s="60">
        <v>12</v>
      </c>
      <c r="EI8" s="60">
        <v>13</v>
      </c>
      <c r="EJ8" s="60">
        <v>14</v>
      </c>
      <c r="EK8" s="60">
        <v>15</v>
      </c>
      <c r="EL8" s="60">
        <v>16</v>
      </c>
      <c r="EM8" s="60">
        <v>17</v>
      </c>
      <c r="EN8" s="60">
        <v>18</v>
      </c>
      <c r="EO8" s="60">
        <v>19</v>
      </c>
      <c r="EP8" s="60">
        <v>20</v>
      </c>
      <c r="EQ8" s="60">
        <v>21</v>
      </c>
      <c r="ER8" s="60">
        <v>22</v>
      </c>
      <c r="ES8" s="60">
        <v>23</v>
      </c>
      <c r="ET8" s="60">
        <v>24</v>
      </c>
      <c r="EU8" s="60">
        <v>25</v>
      </c>
      <c r="EV8" s="60">
        <v>26</v>
      </c>
      <c r="EW8" s="60">
        <v>27</v>
      </c>
      <c r="EX8" s="60">
        <v>28</v>
      </c>
      <c r="EY8" s="60">
        <v>29</v>
      </c>
      <c r="EZ8" s="113">
        <v>30</v>
      </c>
      <c r="FA8" s="61">
        <v>31</v>
      </c>
    </row>
    <row r="9" spans="1:157" s="97" customFormat="1" ht="15.75" thickBot="1">
      <c r="A9" s="98" t="s">
        <v>93</v>
      </c>
      <c r="B9" s="92"/>
      <c r="C9" s="92"/>
      <c r="D9" s="92"/>
      <c r="E9" s="92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4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4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6"/>
      <c r="CR9" s="108"/>
      <c r="DV9" s="109"/>
      <c r="DW9" s="108"/>
      <c r="FA9" s="109"/>
    </row>
    <row r="10" spans="1:157" outlineLevel="1">
      <c r="A10" s="99" t="s">
        <v>110</v>
      </c>
      <c r="F10" s="70"/>
      <c r="G10" s="70"/>
      <c r="H10" s="70"/>
      <c r="I10" s="70"/>
      <c r="J10" s="70"/>
      <c r="K10" s="70"/>
      <c r="L10" s="70"/>
      <c r="M10" s="77"/>
      <c r="N10" s="77"/>
      <c r="O10" s="77"/>
      <c r="P10" s="77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2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2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5"/>
      <c r="CR10" s="110"/>
      <c r="CS10" s="111"/>
      <c r="CT10" s="111"/>
      <c r="CU10" s="111"/>
      <c r="CV10" s="111"/>
      <c r="CW10" s="111"/>
      <c r="CX10" s="111"/>
      <c r="CY10" s="111"/>
      <c r="CZ10" s="111"/>
      <c r="DA10" s="111"/>
      <c r="DB10" s="111"/>
      <c r="DC10" s="111"/>
      <c r="DD10" s="111"/>
      <c r="DE10" s="111"/>
      <c r="DF10" s="111"/>
      <c r="DG10" s="111"/>
      <c r="DH10" s="111"/>
      <c r="DI10" s="111"/>
      <c r="DJ10" s="111"/>
      <c r="DK10" s="111"/>
      <c r="DL10" s="111"/>
      <c r="DM10" s="111"/>
      <c r="DN10" s="111"/>
      <c r="DO10" s="111"/>
      <c r="DP10" s="111"/>
      <c r="DQ10" s="111"/>
      <c r="DR10" s="111"/>
      <c r="DS10" s="111"/>
      <c r="DT10" s="111"/>
      <c r="DU10" s="111"/>
      <c r="DV10" s="112"/>
      <c r="DW10" s="110"/>
      <c r="DX10" s="111"/>
      <c r="DY10" s="111"/>
      <c r="DZ10" s="111"/>
      <c r="EA10" s="111"/>
      <c r="EB10" s="111"/>
      <c r="EC10" s="111"/>
      <c r="ED10" s="111"/>
      <c r="EE10" s="111"/>
      <c r="EF10" s="111"/>
      <c r="EG10" s="111"/>
      <c r="EH10" s="111"/>
      <c r="EI10" s="111"/>
      <c r="EJ10" s="111"/>
      <c r="EK10" s="111"/>
      <c r="EL10" s="111"/>
      <c r="EM10" s="111"/>
      <c r="EN10" s="111"/>
      <c r="EO10" s="111"/>
      <c r="EP10" s="111"/>
      <c r="EQ10" s="111"/>
      <c r="ER10" s="111"/>
      <c r="ES10" s="111"/>
      <c r="ET10" s="111"/>
      <c r="EU10" s="111"/>
      <c r="EV10" s="111"/>
      <c r="EW10" s="111"/>
      <c r="EX10" s="111"/>
      <c r="EY10" s="111"/>
      <c r="EZ10" s="111"/>
      <c r="FA10" s="112"/>
    </row>
    <row r="11" spans="1:157" outlineLevel="1">
      <c r="A11" s="99" t="s">
        <v>95</v>
      </c>
      <c r="F11" s="71"/>
      <c r="G11" s="71"/>
      <c r="H11" s="71"/>
      <c r="I11" s="71"/>
      <c r="J11" s="71"/>
      <c r="K11" s="71"/>
      <c r="L11" s="70"/>
      <c r="M11" s="70"/>
      <c r="N11" s="70"/>
      <c r="O11" s="77"/>
      <c r="P11" s="77"/>
      <c r="Q11" s="71"/>
      <c r="R11" s="71"/>
      <c r="S11" s="68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2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2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5"/>
      <c r="CR11" s="110"/>
      <c r="CS11" s="111"/>
      <c r="CT11" s="111"/>
      <c r="CU11" s="111"/>
      <c r="CV11" s="111"/>
      <c r="CW11" s="111"/>
      <c r="CX11" s="111"/>
      <c r="CY11" s="111"/>
      <c r="CZ11" s="111"/>
      <c r="DA11" s="111"/>
      <c r="DB11" s="111"/>
      <c r="DC11" s="111"/>
      <c r="DD11" s="111"/>
      <c r="DE11" s="111"/>
      <c r="DF11" s="111"/>
      <c r="DG11" s="111"/>
      <c r="DH11" s="111"/>
      <c r="DI11" s="111"/>
      <c r="DJ11" s="111"/>
      <c r="DK11" s="111"/>
      <c r="DL11" s="111"/>
      <c r="DM11" s="111"/>
      <c r="DN11" s="111"/>
      <c r="DO11" s="111"/>
      <c r="DP11" s="111"/>
      <c r="DQ11" s="111"/>
      <c r="DR11" s="111"/>
      <c r="DS11" s="111"/>
      <c r="DT11" s="111"/>
      <c r="DU11" s="111"/>
      <c r="DV11" s="112"/>
      <c r="DW11" s="110"/>
      <c r="DX11" s="111"/>
      <c r="DY11" s="111"/>
      <c r="DZ11" s="111"/>
      <c r="EA11" s="111"/>
      <c r="EB11" s="111"/>
      <c r="EC11" s="111"/>
      <c r="ED11" s="111"/>
      <c r="EE11" s="111"/>
      <c r="EF11" s="111"/>
      <c r="EG11" s="111"/>
      <c r="EH11" s="111"/>
      <c r="EI11" s="111"/>
      <c r="EJ11" s="111"/>
      <c r="EK11" s="111"/>
      <c r="EL11" s="111"/>
      <c r="EM11" s="111"/>
      <c r="EN11" s="111"/>
      <c r="EO11" s="111"/>
      <c r="EP11" s="111"/>
      <c r="EQ11" s="111"/>
      <c r="ER11" s="111"/>
      <c r="ES11" s="111"/>
      <c r="ET11" s="111"/>
      <c r="EU11" s="111"/>
      <c r="EV11" s="111"/>
      <c r="EW11" s="111"/>
      <c r="EX11" s="111"/>
      <c r="EY11" s="111"/>
      <c r="EZ11" s="111"/>
      <c r="FA11" s="112"/>
    </row>
    <row r="12" spans="1:157" outlineLevel="1">
      <c r="A12" s="99" t="s">
        <v>109</v>
      </c>
      <c r="F12" s="71"/>
      <c r="G12" s="71"/>
      <c r="H12" s="71"/>
      <c r="I12" s="71"/>
      <c r="J12" s="71"/>
      <c r="K12" s="71"/>
      <c r="L12" s="70"/>
      <c r="M12" s="70"/>
      <c r="N12" s="70"/>
      <c r="O12" s="70"/>
      <c r="P12" s="77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2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2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5"/>
      <c r="CR12" s="110"/>
      <c r="CS12" s="111"/>
      <c r="CT12" s="111"/>
      <c r="CU12" s="111"/>
      <c r="CV12" s="111"/>
      <c r="CW12" s="111"/>
      <c r="CX12" s="111"/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  <c r="DQ12" s="111"/>
      <c r="DR12" s="111"/>
      <c r="DS12" s="111"/>
      <c r="DT12" s="111"/>
      <c r="DU12" s="111"/>
      <c r="DV12" s="112"/>
      <c r="DW12" s="110"/>
      <c r="DX12" s="111"/>
      <c r="DY12" s="111"/>
      <c r="DZ12" s="111"/>
      <c r="EA12" s="111"/>
      <c r="EB12" s="111"/>
      <c r="EC12" s="111"/>
      <c r="ED12" s="111"/>
      <c r="EE12" s="111"/>
      <c r="EF12" s="111"/>
      <c r="EG12" s="111"/>
      <c r="EH12" s="111"/>
      <c r="EI12" s="111"/>
      <c r="EJ12" s="111"/>
      <c r="EK12" s="111"/>
      <c r="EL12" s="111"/>
      <c r="EM12" s="111"/>
      <c r="EN12" s="111"/>
      <c r="EO12" s="111"/>
      <c r="EP12" s="111"/>
      <c r="EQ12" s="111"/>
      <c r="ER12" s="111"/>
      <c r="ES12" s="111"/>
      <c r="ET12" s="111"/>
      <c r="EU12" s="111"/>
      <c r="EV12" s="111"/>
      <c r="EW12" s="111"/>
      <c r="EX12" s="111"/>
      <c r="EY12" s="111"/>
      <c r="EZ12" s="111"/>
      <c r="FA12" s="112"/>
    </row>
    <row r="13" spans="1:157" outlineLevel="1">
      <c r="A13" s="99" t="s">
        <v>97</v>
      </c>
      <c r="F13" s="71"/>
      <c r="G13" s="71"/>
      <c r="H13" s="71"/>
      <c r="I13" s="71"/>
      <c r="J13" s="71"/>
      <c r="K13" s="71"/>
      <c r="L13" s="71"/>
      <c r="M13" s="71"/>
      <c r="N13" s="71"/>
      <c r="O13" s="77"/>
      <c r="P13" s="82" t="s">
        <v>108</v>
      </c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2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2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5"/>
      <c r="CR13" s="110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2"/>
      <c r="DW13" s="110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  <c r="EL13" s="111"/>
      <c r="EM13" s="111"/>
      <c r="EN13" s="111"/>
      <c r="EO13" s="111"/>
      <c r="EP13" s="111"/>
      <c r="EQ13" s="111"/>
      <c r="ER13" s="111"/>
      <c r="ES13" s="111"/>
      <c r="ET13" s="111"/>
      <c r="EU13" s="111"/>
      <c r="EV13" s="111"/>
      <c r="EW13" s="111"/>
      <c r="EX13" s="111"/>
      <c r="EY13" s="111"/>
      <c r="EZ13" s="111"/>
      <c r="FA13" s="112"/>
    </row>
    <row r="14" spans="1:157" outlineLevel="1">
      <c r="A14" s="99" t="s">
        <v>129</v>
      </c>
      <c r="F14" s="71"/>
      <c r="G14" s="71"/>
      <c r="H14" s="71"/>
      <c r="I14" s="71"/>
      <c r="J14" s="71"/>
      <c r="K14" s="71"/>
      <c r="L14" s="71"/>
      <c r="M14" s="71"/>
      <c r="N14" s="71"/>
      <c r="O14" s="77"/>
      <c r="P14" s="79"/>
      <c r="Q14" s="71"/>
      <c r="R14" s="71"/>
      <c r="S14" s="70"/>
      <c r="T14" s="79"/>
      <c r="U14" s="79"/>
      <c r="V14" s="79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2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2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5"/>
      <c r="CR14" s="110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2"/>
      <c r="DW14" s="110"/>
      <c r="DX14" s="111"/>
      <c r="DY14" s="111"/>
      <c r="DZ14" s="111"/>
      <c r="EA14" s="111"/>
      <c r="EB14" s="111"/>
      <c r="EC14" s="111"/>
      <c r="ED14" s="111"/>
      <c r="EE14" s="111"/>
      <c r="EF14" s="111"/>
      <c r="EG14" s="111"/>
      <c r="EH14" s="111"/>
      <c r="EI14" s="111"/>
      <c r="EJ14" s="111"/>
      <c r="EK14" s="111"/>
      <c r="EL14" s="111"/>
      <c r="EM14" s="111"/>
      <c r="EN14" s="111"/>
      <c r="EO14" s="111"/>
      <c r="EP14" s="111"/>
      <c r="EQ14" s="111"/>
      <c r="ER14" s="111"/>
      <c r="ES14" s="111"/>
      <c r="ET14" s="111"/>
      <c r="EU14" s="111"/>
      <c r="EV14" s="111"/>
      <c r="EW14" s="111"/>
      <c r="EX14" s="111"/>
      <c r="EY14" s="111"/>
      <c r="EZ14" s="111"/>
      <c r="FA14" s="112"/>
    </row>
    <row r="15" spans="1:157" outlineLevel="1">
      <c r="A15" s="99" t="s">
        <v>128</v>
      </c>
      <c r="F15" s="71"/>
      <c r="G15" s="71"/>
      <c r="H15" s="71"/>
      <c r="I15" s="71"/>
      <c r="J15" s="71"/>
      <c r="K15" s="71"/>
      <c r="L15" s="71"/>
      <c r="M15" s="71"/>
      <c r="N15" s="71"/>
      <c r="O15" s="77"/>
      <c r="P15" s="79"/>
      <c r="Q15" s="71"/>
      <c r="R15" s="71"/>
      <c r="S15" s="79"/>
      <c r="T15" s="79"/>
      <c r="U15" s="79"/>
      <c r="V15" s="79"/>
      <c r="W15" s="68"/>
      <c r="X15" s="68"/>
      <c r="Y15" s="68"/>
      <c r="Z15" s="68" t="s">
        <v>126</v>
      </c>
      <c r="AA15" s="68" t="s">
        <v>126</v>
      </c>
      <c r="AB15" s="68" t="s">
        <v>126</v>
      </c>
      <c r="AC15" s="68" t="s">
        <v>126</v>
      </c>
      <c r="AD15" s="68" t="s">
        <v>126</v>
      </c>
      <c r="AE15" s="68"/>
      <c r="AF15" s="68"/>
      <c r="AG15" s="68" t="s">
        <v>126</v>
      </c>
      <c r="AH15" s="68" t="s">
        <v>126</v>
      </c>
      <c r="AI15" s="87" t="s">
        <v>126</v>
      </c>
      <c r="AJ15" s="68" t="s">
        <v>126</v>
      </c>
      <c r="AK15" s="68" t="s">
        <v>126</v>
      </c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 t="s">
        <v>126</v>
      </c>
      <c r="BC15" s="70" t="s">
        <v>126</v>
      </c>
      <c r="BD15" s="70" t="s">
        <v>126</v>
      </c>
      <c r="BE15" s="70" t="s">
        <v>126</v>
      </c>
      <c r="BF15" s="70" t="s">
        <v>126</v>
      </c>
      <c r="BG15" s="70"/>
      <c r="BH15" s="70"/>
      <c r="BI15" s="70" t="s">
        <v>126</v>
      </c>
      <c r="BJ15" s="70" t="s">
        <v>126</v>
      </c>
      <c r="BK15" s="70" t="s">
        <v>126</v>
      </c>
      <c r="BL15" s="71"/>
      <c r="BM15" s="72"/>
      <c r="BN15" s="74"/>
      <c r="BO15" s="74"/>
      <c r="BP15" s="70" t="s">
        <v>126</v>
      </c>
      <c r="BQ15" s="70" t="s">
        <v>126</v>
      </c>
      <c r="BR15" s="70" t="s">
        <v>126</v>
      </c>
      <c r="BS15" s="70" t="s">
        <v>126</v>
      </c>
      <c r="BT15" s="74"/>
      <c r="BU15" s="74"/>
      <c r="BV15" s="74"/>
      <c r="BW15" s="70" t="s">
        <v>126</v>
      </c>
      <c r="BX15" s="70" t="s">
        <v>126</v>
      </c>
      <c r="BY15" s="70" t="s">
        <v>126</v>
      </c>
      <c r="BZ15" s="70" t="s">
        <v>126</v>
      </c>
      <c r="CA15" s="74"/>
      <c r="CB15" s="74"/>
      <c r="CC15" s="70" t="s">
        <v>126</v>
      </c>
      <c r="CD15" s="70" t="s">
        <v>126</v>
      </c>
      <c r="CE15" s="70" t="s">
        <v>126</v>
      </c>
      <c r="CF15" s="70" t="s">
        <v>126</v>
      </c>
      <c r="CG15" s="70" t="s">
        <v>126</v>
      </c>
      <c r="CH15" s="74"/>
      <c r="CI15" s="74"/>
      <c r="CJ15" s="70" t="s">
        <v>126</v>
      </c>
      <c r="CK15" s="70" t="s">
        <v>126</v>
      </c>
      <c r="CL15" s="70" t="s">
        <v>126</v>
      </c>
      <c r="CM15" s="70" t="s">
        <v>126</v>
      </c>
      <c r="CN15" s="70" t="s">
        <v>126</v>
      </c>
      <c r="CO15" s="74"/>
      <c r="CP15" s="74"/>
      <c r="CQ15" s="80" t="s">
        <v>126</v>
      </c>
      <c r="CR15" s="110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/>
      <c r="DD15" s="111"/>
      <c r="DE15" s="111"/>
      <c r="DF15" s="111"/>
      <c r="DG15" s="111"/>
      <c r="DH15" s="111"/>
      <c r="DI15" s="111"/>
      <c r="DJ15" s="111"/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2"/>
      <c r="DW15" s="110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  <c r="EZ15" s="111"/>
      <c r="FA15" s="112"/>
    </row>
    <row r="16" spans="1:157" s="97" customFormat="1" ht="15.75" thickBot="1">
      <c r="A16" s="98" t="s">
        <v>78</v>
      </c>
      <c r="B16" s="92"/>
      <c r="C16" s="92"/>
      <c r="D16" s="92"/>
      <c r="E16" s="92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4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4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6"/>
      <c r="CR16" s="108"/>
      <c r="DV16" s="109"/>
      <c r="DW16" s="108"/>
      <c r="FA16" s="109"/>
    </row>
    <row r="17" spans="1:157" outlineLevel="1">
      <c r="A17" s="99" t="s">
        <v>79</v>
      </c>
      <c r="F17" s="68"/>
      <c r="G17" s="68"/>
      <c r="H17" s="68"/>
      <c r="I17" s="68"/>
      <c r="J17" s="68"/>
      <c r="K17" s="68"/>
      <c r="L17" s="68"/>
      <c r="M17" s="68"/>
      <c r="N17" s="68"/>
      <c r="O17" s="69"/>
      <c r="P17" s="69"/>
      <c r="Q17" s="70"/>
      <c r="R17" s="70"/>
      <c r="S17" s="68"/>
      <c r="T17" s="68"/>
      <c r="U17" s="68"/>
      <c r="V17" s="68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2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3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5"/>
      <c r="CR17" s="110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2"/>
      <c r="DW17" s="110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2"/>
    </row>
    <row r="18" spans="1:157" outlineLevel="1">
      <c r="A18" s="99" t="s">
        <v>80</v>
      </c>
      <c r="F18" s="71"/>
      <c r="G18" s="71"/>
      <c r="H18" s="71"/>
      <c r="I18" s="71"/>
      <c r="J18" s="71"/>
      <c r="K18" s="71"/>
      <c r="L18" s="71"/>
      <c r="M18" s="71"/>
      <c r="N18" s="71"/>
      <c r="O18" s="76" t="s">
        <v>108</v>
      </c>
      <c r="P18" s="77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2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3"/>
      <c r="BN18" s="74"/>
      <c r="BO18" s="74"/>
      <c r="BP18" s="74"/>
      <c r="BQ18" s="74"/>
      <c r="BR18" s="74"/>
      <c r="BS18" s="78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5"/>
      <c r="CR18" s="110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2"/>
      <c r="DW18" s="110"/>
      <c r="DX18" s="111"/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2"/>
    </row>
    <row r="19" spans="1:157" outlineLevel="1">
      <c r="A19" s="99" t="s">
        <v>81</v>
      </c>
      <c r="F19" s="71"/>
      <c r="G19" s="71"/>
      <c r="H19" s="71"/>
      <c r="I19" s="71"/>
      <c r="J19" s="71"/>
      <c r="K19" s="71"/>
      <c r="L19" s="71"/>
      <c r="M19" s="71"/>
      <c r="N19" s="71"/>
      <c r="O19" s="77"/>
      <c r="P19" s="77"/>
      <c r="Q19" s="71"/>
      <c r="R19" s="71"/>
      <c r="S19" s="71"/>
      <c r="T19" s="71"/>
      <c r="U19" s="71"/>
      <c r="V19" s="70" t="s">
        <v>108</v>
      </c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2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3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5"/>
      <c r="CR19" s="110"/>
      <c r="CS19" s="111"/>
      <c r="CT19" s="111"/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2"/>
      <c r="DW19" s="110"/>
      <c r="DX19" s="111"/>
      <c r="DY19" s="111"/>
      <c r="DZ19" s="111"/>
      <c r="EA19" s="111"/>
      <c r="EB19" s="111"/>
      <c r="EC19" s="111"/>
      <c r="ED19" s="111"/>
      <c r="EE19" s="111"/>
      <c r="EF19" s="111"/>
      <c r="EG19" s="111"/>
      <c r="EH19" s="111"/>
      <c r="EI19" s="111"/>
      <c r="EJ19" s="111"/>
      <c r="EK19" s="111"/>
      <c r="EL19" s="111"/>
      <c r="EM19" s="111"/>
      <c r="EN19" s="111"/>
      <c r="EO19" s="111"/>
      <c r="EP19" s="111"/>
      <c r="EQ19" s="111"/>
      <c r="ER19" s="111"/>
      <c r="ES19" s="111"/>
      <c r="ET19" s="111"/>
      <c r="EU19" s="111"/>
      <c r="EV19" s="111"/>
      <c r="EW19" s="111"/>
      <c r="EX19" s="111"/>
      <c r="EY19" s="111"/>
      <c r="EZ19" s="111"/>
      <c r="FA19" s="112"/>
    </row>
    <row r="20" spans="1:157" outlineLevel="1">
      <c r="A20" s="99" t="s">
        <v>82</v>
      </c>
      <c r="F20" s="71"/>
      <c r="G20" s="71"/>
      <c r="H20" s="71"/>
      <c r="I20" s="71"/>
      <c r="J20" s="71"/>
      <c r="K20" s="71"/>
      <c r="L20" s="71"/>
      <c r="M20" s="71"/>
      <c r="N20" s="71"/>
      <c r="O20" s="77"/>
      <c r="P20" s="77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9"/>
      <c r="AH20" s="70"/>
      <c r="AI20" s="80"/>
      <c r="AJ20" s="70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3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5"/>
      <c r="CR20" s="110"/>
      <c r="CS20" s="111"/>
      <c r="CT20" s="111"/>
      <c r="CU20" s="111"/>
      <c r="CV20" s="111"/>
      <c r="CW20" s="111"/>
      <c r="CX20" s="111"/>
      <c r="CY20" s="111"/>
      <c r="CZ20" s="111"/>
      <c r="DA20" s="111"/>
      <c r="DB20" s="111"/>
      <c r="DC20" s="111"/>
      <c r="DD20" s="111"/>
      <c r="DE20" s="111"/>
      <c r="DF20" s="111"/>
      <c r="DG20" s="111"/>
      <c r="DH20" s="111"/>
      <c r="DI20" s="111"/>
      <c r="DJ20" s="111"/>
      <c r="DK20" s="111"/>
      <c r="DL20" s="111"/>
      <c r="DM20" s="111"/>
      <c r="DN20" s="111"/>
      <c r="DO20" s="111"/>
      <c r="DP20" s="111"/>
      <c r="DQ20" s="111"/>
      <c r="DR20" s="111"/>
      <c r="DS20" s="111"/>
      <c r="DT20" s="111"/>
      <c r="DU20" s="111"/>
      <c r="DV20" s="112"/>
      <c r="DW20" s="110"/>
      <c r="DX20" s="111"/>
      <c r="DY20" s="111"/>
      <c r="DZ20" s="111"/>
      <c r="EA20" s="111"/>
      <c r="EB20" s="111"/>
      <c r="EC20" s="111"/>
      <c r="ED20" s="111"/>
      <c r="EE20" s="111"/>
      <c r="EF20" s="111"/>
      <c r="EG20" s="111"/>
      <c r="EH20" s="111"/>
      <c r="EI20" s="111"/>
      <c r="EJ20" s="111"/>
      <c r="EK20" s="111"/>
      <c r="EL20" s="111"/>
      <c r="EM20" s="111"/>
      <c r="EN20" s="111"/>
      <c r="EO20" s="111"/>
      <c r="EP20" s="111"/>
      <c r="EQ20" s="111"/>
      <c r="ER20" s="111"/>
      <c r="ES20" s="111"/>
      <c r="ET20" s="111"/>
      <c r="EU20" s="111"/>
      <c r="EV20" s="111"/>
      <c r="EW20" s="111"/>
      <c r="EX20" s="111"/>
      <c r="EY20" s="111"/>
      <c r="EZ20" s="111"/>
      <c r="FA20" s="112"/>
    </row>
    <row r="21" spans="1:157" outlineLevel="1">
      <c r="A21" s="99" t="s">
        <v>83</v>
      </c>
      <c r="F21" s="71"/>
      <c r="G21" s="71"/>
      <c r="H21" s="71"/>
      <c r="I21" s="71"/>
      <c r="J21" s="71"/>
      <c r="K21" s="71"/>
      <c r="L21" s="71"/>
      <c r="M21" s="71"/>
      <c r="N21" s="71"/>
      <c r="O21" s="77"/>
      <c r="P21" s="77"/>
      <c r="Q21" s="71"/>
      <c r="R21" s="71"/>
      <c r="S21" s="71"/>
      <c r="T21" s="71"/>
      <c r="U21" s="71"/>
      <c r="V21" s="71"/>
      <c r="W21" s="71"/>
      <c r="X21" s="71"/>
      <c r="Y21" s="71"/>
      <c r="Z21" s="68"/>
      <c r="AA21" s="68"/>
      <c r="AB21" s="68"/>
      <c r="AC21" s="68"/>
      <c r="AD21" s="68"/>
      <c r="AE21" s="70"/>
      <c r="AF21" s="70"/>
      <c r="AG21" s="70"/>
      <c r="AH21" s="70"/>
      <c r="AI21" s="80"/>
      <c r="AJ21" s="70"/>
      <c r="AK21" s="70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3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5"/>
      <c r="CR21" s="110"/>
      <c r="CS21" s="111"/>
      <c r="CT21" s="111"/>
      <c r="CU21" s="111"/>
      <c r="CV21" s="111"/>
      <c r="CW21" s="111"/>
      <c r="CX21" s="111"/>
      <c r="CY21" s="111"/>
      <c r="CZ21" s="111"/>
      <c r="DA21" s="111"/>
      <c r="DB21" s="111"/>
      <c r="DC21" s="111"/>
      <c r="DD21" s="111"/>
      <c r="DE21" s="111"/>
      <c r="DF21" s="111"/>
      <c r="DG21" s="111"/>
      <c r="DH21" s="111"/>
      <c r="DI21" s="111"/>
      <c r="DJ21" s="111"/>
      <c r="DK21" s="111"/>
      <c r="DL21" s="111"/>
      <c r="DM21" s="111"/>
      <c r="DN21" s="111"/>
      <c r="DO21" s="111"/>
      <c r="DP21" s="111"/>
      <c r="DQ21" s="111"/>
      <c r="DR21" s="111"/>
      <c r="DS21" s="111"/>
      <c r="DT21" s="111"/>
      <c r="DU21" s="111"/>
      <c r="DV21" s="112"/>
      <c r="DW21" s="110"/>
      <c r="DX21" s="111"/>
      <c r="DY21" s="111"/>
      <c r="DZ21" s="111"/>
      <c r="EA21" s="111"/>
      <c r="EB21" s="111"/>
      <c r="EC21" s="111"/>
      <c r="ED21" s="111"/>
      <c r="EE21" s="111"/>
      <c r="EF21" s="111"/>
      <c r="EG21" s="111"/>
      <c r="EH21" s="111"/>
      <c r="EI21" s="111"/>
      <c r="EJ21" s="111"/>
      <c r="EK21" s="111"/>
      <c r="EL21" s="111"/>
      <c r="EM21" s="111"/>
      <c r="EN21" s="111"/>
      <c r="EO21" s="111"/>
      <c r="EP21" s="111"/>
      <c r="EQ21" s="111"/>
      <c r="ER21" s="111"/>
      <c r="ES21" s="111"/>
      <c r="ET21" s="111"/>
      <c r="EU21" s="111"/>
      <c r="EV21" s="111"/>
      <c r="EW21" s="111"/>
      <c r="EX21" s="111"/>
      <c r="EY21" s="111"/>
      <c r="EZ21" s="111"/>
      <c r="FA21" s="112"/>
    </row>
    <row r="22" spans="1:157" outlineLevel="1">
      <c r="A22" s="99" t="s">
        <v>86</v>
      </c>
      <c r="F22" s="71"/>
      <c r="G22" s="71"/>
      <c r="H22" s="71"/>
      <c r="I22" s="71"/>
      <c r="J22" s="71"/>
      <c r="K22" s="71"/>
      <c r="L22" s="71"/>
      <c r="M22" s="71"/>
      <c r="N22" s="71"/>
      <c r="O22" s="77"/>
      <c r="P22" s="77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2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3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5"/>
      <c r="CR22" s="110"/>
      <c r="CS22" s="111"/>
      <c r="CT22" s="111"/>
      <c r="CU22" s="111"/>
      <c r="CV22" s="111"/>
      <c r="CW22" s="111"/>
      <c r="CX22" s="111"/>
      <c r="CY22" s="111"/>
      <c r="CZ22" s="111"/>
      <c r="DA22" s="111"/>
      <c r="DB22" s="111"/>
      <c r="DC22" s="111"/>
      <c r="DD22" s="111"/>
      <c r="DE22" s="111"/>
      <c r="DF22" s="111"/>
      <c r="DG22" s="111"/>
      <c r="DH22" s="111"/>
      <c r="DI22" s="111"/>
      <c r="DJ22" s="111"/>
      <c r="DK22" s="111"/>
      <c r="DL22" s="111"/>
      <c r="DM22" s="111"/>
      <c r="DN22" s="111"/>
      <c r="DO22" s="111"/>
      <c r="DP22" s="111"/>
      <c r="DQ22" s="111"/>
      <c r="DR22" s="111"/>
      <c r="DS22" s="111"/>
      <c r="DT22" s="111"/>
      <c r="DU22" s="111"/>
      <c r="DV22" s="112"/>
      <c r="DW22" s="110"/>
      <c r="DX22" s="111"/>
      <c r="DY22" s="111"/>
      <c r="DZ22" s="111"/>
      <c r="EA22" s="111"/>
      <c r="EB22" s="111"/>
      <c r="EC22" s="111"/>
      <c r="ED22" s="111"/>
      <c r="EE22" s="111"/>
      <c r="EF22" s="111"/>
      <c r="EG22" s="111"/>
      <c r="EH22" s="111"/>
      <c r="EI22" s="111"/>
      <c r="EJ22" s="111"/>
      <c r="EK22" s="111"/>
      <c r="EL22" s="111"/>
      <c r="EM22" s="111"/>
      <c r="EN22" s="111"/>
      <c r="EO22" s="111"/>
      <c r="EP22" s="111"/>
      <c r="EQ22" s="111"/>
      <c r="ER22" s="111"/>
      <c r="ES22" s="111"/>
      <c r="ET22" s="111"/>
      <c r="EU22" s="111"/>
      <c r="EV22" s="111"/>
      <c r="EW22" s="111"/>
      <c r="EX22" s="111"/>
      <c r="EY22" s="111"/>
      <c r="EZ22" s="111"/>
      <c r="FA22" s="112"/>
    </row>
    <row r="23" spans="1:157" outlineLevel="1">
      <c r="A23" s="99" t="s">
        <v>134</v>
      </c>
      <c r="F23" s="71"/>
      <c r="G23" s="71"/>
      <c r="H23" s="71"/>
      <c r="I23" s="71"/>
      <c r="J23" s="71"/>
      <c r="K23" s="71"/>
      <c r="L23" s="71"/>
      <c r="M23" s="71"/>
      <c r="N23" s="71"/>
      <c r="O23" s="77"/>
      <c r="P23" s="77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0"/>
      <c r="AH23" s="70"/>
      <c r="AI23" s="80"/>
      <c r="AJ23" s="70"/>
      <c r="AK23" s="70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3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5"/>
      <c r="CR23" s="110"/>
      <c r="CS23" s="111"/>
      <c r="CT23" s="111"/>
      <c r="CU23" s="111"/>
      <c r="CV23" s="111"/>
      <c r="CW23" s="111"/>
      <c r="CX23" s="111"/>
      <c r="CY23" s="111"/>
      <c r="CZ23" s="111"/>
      <c r="DA23" s="111"/>
      <c r="DB23" s="111"/>
      <c r="DC23" s="111"/>
      <c r="DD23" s="111"/>
      <c r="DE23" s="111"/>
      <c r="DF23" s="111"/>
      <c r="DG23" s="111"/>
      <c r="DH23" s="111"/>
      <c r="DI23" s="111"/>
      <c r="DJ23" s="111"/>
      <c r="DK23" s="111"/>
      <c r="DL23" s="111"/>
      <c r="DM23" s="111"/>
      <c r="DN23" s="111"/>
      <c r="DO23" s="111"/>
      <c r="DP23" s="111"/>
      <c r="DQ23" s="111"/>
      <c r="DR23" s="111"/>
      <c r="DS23" s="111"/>
      <c r="DT23" s="111"/>
      <c r="DU23" s="111"/>
      <c r="DV23" s="112"/>
      <c r="DW23" s="110"/>
      <c r="DX23" s="111"/>
      <c r="DY23" s="111"/>
      <c r="DZ23" s="111"/>
      <c r="EA23" s="111"/>
      <c r="EB23" s="111"/>
      <c r="EC23" s="111"/>
      <c r="ED23" s="111"/>
      <c r="EE23" s="111"/>
      <c r="EF23" s="111"/>
      <c r="EG23" s="111"/>
      <c r="EH23" s="111"/>
      <c r="EI23" s="111"/>
      <c r="EJ23" s="111"/>
      <c r="EK23" s="111"/>
      <c r="EL23" s="111"/>
      <c r="EM23" s="111"/>
      <c r="EN23" s="111"/>
      <c r="EO23" s="111"/>
      <c r="EP23" s="111"/>
      <c r="EQ23" s="111"/>
      <c r="ER23" s="111"/>
      <c r="ES23" s="111"/>
      <c r="ET23" s="111"/>
      <c r="EU23" s="111"/>
      <c r="EV23" s="111"/>
      <c r="EW23" s="111"/>
      <c r="EX23" s="111"/>
      <c r="EY23" s="111"/>
      <c r="EZ23" s="111"/>
      <c r="FA23" s="112"/>
    </row>
    <row r="24" spans="1:157" s="97" customFormat="1" ht="15.75" thickBot="1">
      <c r="A24" s="98" t="s">
        <v>88</v>
      </c>
      <c r="B24" s="92"/>
      <c r="C24" s="92"/>
      <c r="D24" s="92"/>
      <c r="E24" s="92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4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4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6"/>
      <c r="CR24" s="108"/>
      <c r="DV24" s="109"/>
      <c r="DW24" s="108"/>
      <c r="FA24" s="109"/>
    </row>
    <row r="25" spans="1:157" outlineLevel="1">
      <c r="A25" s="99" t="s">
        <v>89</v>
      </c>
      <c r="F25" s="71"/>
      <c r="G25" s="71"/>
      <c r="H25" s="71"/>
      <c r="I25" s="71"/>
      <c r="J25" s="71"/>
      <c r="K25" s="71"/>
      <c r="L25" s="71"/>
      <c r="M25" s="71"/>
      <c r="N25" s="71"/>
      <c r="O25" s="77"/>
      <c r="P25" s="81"/>
      <c r="Q25" s="71"/>
      <c r="R25" s="71"/>
      <c r="S25" s="70"/>
      <c r="T25" s="70"/>
      <c r="U25" s="79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2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2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5"/>
      <c r="CR25" s="110"/>
      <c r="CS25" s="111"/>
      <c r="CT25" s="111"/>
      <c r="CU25" s="111"/>
      <c r="CV25" s="111"/>
      <c r="CW25" s="111"/>
      <c r="CX25" s="111"/>
      <c r="CY25" s="111"/>
      <c r="CZ25" s="111"/>
      <c r="DA25" s="111"/>
      <c r="DB25" s="111"/>
      <c r="DC25" s="111"/>
      <c r="DD25" s="111"/>
      <c r="DE25" s="111"/>
      <c r="DF25" s="111"/>
      <c r="DG25" s="111"/>
      <c r="DH25" s="111"/>
      <c r="DI25" s="111"/>
      <c r="DJ25" s="111"/>
      <c r="DK25" s="111"/>
      <c r="DL25" s="111"/>
      <c r="DM25" s="111"/>
      <c r="DN25" s="111"/>
      <c r="DO25" s="111"/>
      <c r="DP25" s="111"/>
      <c r="DQ25" s="111"/>
      <c r="DR25" s="111"/>
      <c r="DS25" s="111"/>
      <c r="DT25" s="111"/>
      <c r="DU25" s="111"/>
      <c r="DV25" s="112"/>
      <c r="DW25" s="110"/>
      <c r="DX25" s="111"/>
      <c r="DY25" s="111"/>
      <c r="DZ25" s="111"/>
      <c r="EA25" s="111"/>
      <c r="EB25" s="111"/>
      <c r="EC25" s="111"/>
      <c r="ED25" s="111"/>
      <c r="EE25" s="111"/>
      <c r="EF25" s="111"/>
      <c r="EG25" s="111"/>
      <c r="EH25" s="111"/>
      <c r="EI25" s="111"/>
      <c r="EJ25" s="111"/>
      <c r="EK25" s="111"/>
      <c r="EL25" s="111"/>
      <c r="EM25" s="111"/>
      <c r="EN25" s="111"/>
      <c r="EO25" s="111"/>
      <c r="EP25" s="111"/>
      <c r="EQ25" s="111"/>
      <c r="ER25" s="111"/>
      <c r="ES25" s="111"/>
      <c r="ET25" s="111"/>
      <c r="EU25" s="111"/>
      <c r="EV25" s="111"/>
      <c r="EW25" s="111"/>
      <c r="EX25" s="111"/>
      <c r="EY25" s="111"/>
      <c r="EZ25" s="111"/>
      <c r="FA25" s="112"/>
    </row>
    <row r="26" spans="1:157" outlineLevel="1">
      <c r="A26" s="99" t="s">
        <v>90</v>
      </c>
      <c r="F26" s="71"/>
      <c r="G26" s="71"/>
      <c r="H26" s="71"/>
      <c r="I26" s="71"/>
      <c r="J26" s="71"/>
      <c r="K26" s="71"/>
      <c r="L26" s="71"/>
      <c r="M26" s="71"/>
      <c r="N26" s="71"/>
      <c r="O26" s="77"/>
      <c r="P26" s="77"/>
      <c r="Q26" s="71"/>
      <c r="R26" s="71"/>
      <c r="S26" s="71"/>
      <c r="T26" s="70" t="s">
        <v>108</v>
      </c>
      <c r="U26" s="79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2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2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5"/>
      <c r="CR26" s="110"/>
      <c r="CS26" s="111"/>
      <c r="CT26" s="111"/>
      <c r="CU26" s="111"/>
      <c r="CV26" s="111"/>
      <c r="CW26" s="111"/>
      <c r="CX26" s="111"/>
      <c r="CY26" s="111"/>
      <c r="CZ26" s="111"/>
      <c r="DA26" s="111"/>
      <c r="DB26" s="111"/>
      <c r="DC26" s="111"/>
      <c r="DD26" s="111"/>
      <c r="DE26" s="111"/>
      <c r="DF26" s="111"/>
      <c r="DG26" s="111"/>
      <c r="DH26" s="111"/>
      <c r="DI26" s="111"/>
      <c r="DJ26" s="111"/>
      <c r="DK26" s="111"/>
      <c r="DL26" s="111"/>
      <c r="DM26" s="111"/>
      <c r="DN26" s="111"/>
      <c r="DO26" s="111"/>
      <c r="DP26" s="111"/>
      <c r="DQ26" s="111"/>
      <c r="DR26" s="111"/>
      <c r="DS26" s="111"/>
      <c r="DT26" s="111"/>
      <c r="DU26" s="111"/>
      <c r="DV26" s="112"/>
      <c r="DW26" s="110"/>
      <c r="DX26" s="111"/>
      <c r="DY26" s="111"/>
      <c r="DZ26" s="111"/>
      <c r="EA26" s="111"/>
      <c r="EB26" s="111"/>
      <c r="EC26" s="111"/>
      <c r="ED26" s="111"/>
      <c r="EE26" s="111"/>
      <c r="EF26" s="111"/>
      <c r="EG26" s="111"/>
      <c r="EH26" s="111"/>
      <c r="EI26" s="111"/>
      <c r="EJ26" s="111"/>
      <c r="EK26" s="111"/>
      <c r="EL26" s="111"/>
      <c r="EM26" s="111"/>
      <c r="EN26" s="111"/>
      <c r="EO26" s="111"/>
      <c r="EP26" s="111"/>
      <c r="EQ26" s="111"/>
      <c r="ER26" s="111"/>
      <c r="ES26" s="111"/>
      <c r="ET26" s="111"/>
      <c r="EU26" s="111"/>
      <c r="EV26" s="111"/>
      <c r="EW26" s="111"/>
      <c r="EX26" s="111"/>
      <c r="EY26" s="111"/>
      <c r="EZ26" s="111"/>
      <c r="FA26" s="112"/>
    </row>
    <row r="27" spans="1:157" outlineLevel="1">
      <c r="A27" s="99" t="s">
        <v>148</v>
      </c>
      <c r="F27" s="71"/>
      <c r="G27" s="71"/>
      <c r="H27" s="71"/>
      <c r="I27" s="71"/>
      <c r="J27" s="71"/>
      <c r="K27" s="71"/>
      <c r="L27" s="71"/>
      <c r="M27" s="71"/>
      <c r="N27" s="71"/>
      <c r="O27" s="77"/>
      <c r="P27" s="77"/>
      <c r="Q27" s="71"/>
      <c r="R27" s="71"/>
      <c r="S27" s="71"/>
      <c r="T27" s="70"/>
      <c r="U27" s="79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68" t="s">
        <v>126</v>
      </c>
      <c r="AH27" s="68" t="s">
        <v>126</v>
      </c>
      <c r="AI27" s="87" t="s">
        <v>126</v>
      </c>
      <c r="AJ27" s="68" t="s">
        <v>126</v>
      </c>
      <c r="AK27" s="68" t="s">
        <v>126</v>
      </c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68" t="s">
        <v>126</v>
      </c>
      <c r="BC27" s="68" t="s">
        <v>126</v>
      </c>
      <c r="BD27" s="68" t="s">
        <v>126</v>
      </c>
      <c r="BE27" s="68" t="s">
        <v>126</v>
      </c>
      <c r="BF27" s="68" t="s">
        <v>126</v>
      </c>
      <c r="BG27" s="71"/>
      <c r="BH27" s="71"/>
      <c r="BI27" s="71"/>
      <c r="BJ27" s="71"/>
      <c r="BK27" s="71"/>
      <c r="BL27" s="71"/>
      <c r="BM27" s="72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5"/>
      <c r="CR27" s="110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111"/>
      <c r="DF27" s="111"/>
      <c r="DG27" s="111"/>
      <c r="DH27" s="111"/>
      <c r="DI27" s="111"/>
      <c r="DJ27" s="111"/>
      <c r="DK27" s="111"/>
      <c r="DL27" s="111"/>
      <c r="DM27" s="111"/>
      <c r="DN27" s="111"/>
      <c r="DO27" s="111"/>
      <c r="DP27" s="111"/>
      <c r="DQ27" s="111"/>
      <c r="DR27" s="111"/>
      <c r="DS27" s="111"/>
      <c r="DT27" s="111"/>
      <c r="DU27" s="111"/>
      <c r="DV27" s="112"/>
      <c r="DW27" s="110"/>
      <c r="DX27" s="111"/>
      <c r="DY27" s="111"/>
      <c r="DZ27" s="111"/>
      <c r="EA27" s="111"/>
      <c r="EB27" s="111"/>
      <c r="EC27" s="111"/>
      <c r="ED27" s="111"/>
      <c r="EE27" s="111"/>
      <c r="EF27" s="111"/>
      <c r="EG27" s="111"/>
      <c r="EH27" s="111"/>
      <c r="EI27" s="111"/>
      <c r="EJ27" s="111"/>
      <c r="EK27" s="111"/>
      <c r="EL27" s="111"/>
      <c r="EM27" s="111"/>
      <c r="EN27" s="111"/>
      <c r="EO27" s="111"/>
      <c r="EP27" s="111"/>
      <c r="EQ27" s="111"/>
      <c r="ER27" s="111"/>
      <c r="ES27" s="111"/>
      <c r="ET27" s="111"/>
      <c r="EU27" s="111"/>
      <c r="EV27" s="111"/>
      <c r="EW27" s="111"/>
      <c r="EX27" s="111"/>
      <c r="EY27" s="111"/>
      <c r="EZ27" s="111"/>
      <c r="FA27" s="112"/>
    </row>
    <row r="28" spans="1:157" outlineLevel="1">
      <c r="A28" s="99" t="s">
        <v>149</v>
      </c>
      <c r="F28" s="71"/>
      <c r="G28" s="71"/>
      <c r="H28" s="71"/>
      <c r="I28" s="71"/>
      <c r="J28" s="71"/>
      <c r="K28" s="71"/>
      <c r="L28" s="71"/>
      <c r="M28" s="71"/>
      <c r="N28" s="71"/>
      <c r="O28" s="77"/>
      <c r="P28" s="77"/>
      <c r="Q28" s="71"/>
      <c r="R28" s="71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116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116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6"/>
      <c r="CR28" s="110"/>
      <c r="CS28" s="111"/>
      <c r="CT28" s="111"/>
      <c r="CU28" s="111"/>
      <c r="CV28" s="111"/>
      <c r="CW28" s="111"/>
      <c r="CX28" s="111"/>
      <c r="CY28" s="111"/>
      <c r="CZ28" s="111"/>
      <c r="DA28" s="111"/>
      <c r="DB28" s="111"/>
      <c r="DC28" s="111"/>
      <c r="DD28" s="111"/>
      <c r="DE28" s="111"/>
      <c r="DF28" s="111"/>
      <c r="DG28" s="111"/>
      <c r="DH28" s="111"/>
      <c r="DI28" s="111"/>
      <c r="DJ28" s="111"/>
      <c r="DK28" s="111"/>
      <c r="DL28" s="111"/>
      <c r="DM28" s="111"/>
      <c r="DN28" s="111"/>
      <c r="DO28" s="111"/>
      <c r="DP28" s="111"/>
      <c r="DQ28" s="111"/>
      <c r="DR28" s="111"/>
      <c r="DS28" s="111"/>
      <c r="DT28" s="111"/>
      <c r="DU28" s="111"/>
      <c r="DV28" s="112"/>
      <c r="DW28" s="110"/>
      <c r="DX28" s="111"/>
      <c r="DY28" s="111"/>
      <c r="DZ28" s="111"/>
      <c r="EA28" s="111"/>
      <c r="EB28" s="111"/>
      <c r="EC28" s="111"/>
      <c r="ED28" s="111"/>
      <c r="EE28" s="111"/>
      <c r="EF28" s="111"/>
      <c r="EG28" s="111"/>
      <c r="EH28" s="111"/>
      <c r="EI28" s="111"/>
      <c r="EJ28" s="111"/>
      <c r="EK28" s="111"/>
      <c r="EL28" s="111"/>
      <c r="EM28" s="111"/>
      <c r="EN28" s="111"/>
      <c r="EO28" s="111"/>
      <c r="EP28" s="111"/>
      <c r="EQ28" s="111"/>
      <c r="ER28" s="111"/>
      <c r="ES28" s="111"/>
      <c r="ET28" s="111"/>
      <c r="EU28" s="111"/>
      <c r="EV28" s="111"/>
      <c r="EW28" s="111"/>
      <c r="EX28" s="111"/>
      <c r="EY28" s="111"/>
      <c r="EZ28" s="111"/>
      <c r="FA28" s="112"/>
    </row>
    <row r="29" spans="1:157" s="97" customFormat="1" ht="15.75" thickBot="1">
      <c r="A29" s="98" t="s">
        <v>98</v>
      </c>
      <c r="B29" s="92"/>
      <c r="C29" s="92"/>
      <c r="D29" s="92"/>
      <c r="E29" s="92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4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4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6"/>
      <c r="CR29" s="108"/>
      <c r="DV29" s="109"/>
      <c r="DW29" s="108"/>
      <c r="FA29" s="109"/>
    </row>
    <row r="30" spans="1:157" outlineLevel="1">
      <c r="A30" s="99" t="s">
        <v>99</v>
      </c>
      <c r="F30" s="68"/>
      <c r="G30" s="68"/>
      <c r="H30" s="68"/>
      <c r="I30" s="68"/>
      <c r="J30" s="71"/>
      <c r="K30" s="71"/>
      <c r="L30" s="68"/>
      <c r="M30" s="68"/>
      <c r="N30" s="68"/>
      <c r="O30" s="69"/>
      <c r="P30" s="69"/>
      <c r="Q30" s="71"/>
      <c r="R30" s="71"/>
      <c r="S30" s="82"/>
      <c r="T30" s="82"/>
      <c r="U30" s="82"/>
      <c r="V30" s="82" t="s">
        <v>108</v>
      </c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2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2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83"/>
      <c r="CR30" s="110"/>
      <c r="CS30" s="111"/>
      <c r="CT30" s="111"/>
      <c r="CU30" s="111"/>
      <c r="CV30" s="111"/>
      <c r="CW30" s="111"/>
      <c r="CX30" s="111"/>
      <c r="CY30" s="111"/>
      <c r="CZ30" s="111"/>
      <c r="DA30" s="111"/>
      <c r="DB30" s="111"/>
      <c r="DC30" s="111"/>
      <c r="DD30" s="111"/>
      <c r="DE30" s="111"/>
      <c r="DF30" s="111"/>
      <c r="DG30" s="111"/>
      <c r="DH30" s="111"/>
      <c r="DI30" s="111"/>
      <c r="DJ30" s="111"/>
      <c r="DK30" s="111"/>
      <c r="DL30" s="111"/>
      <c r="DM30" s="111"/>
      <c r="DN30" s="111"/>
      <c r="DO30" s="111"/>
      <c r="DP30" s="111"/>
      <c r="DQ30" s="111"/>
      <c r="DR30" s="111"/>
      <c r="DS30" s="111"/>
      <c r="DT30" s="111"/>
      <c r="DU30" s="111"/>
      <c r="DV30" s="112"/>
      <c r="DW30" s="110"/>
      <c r="DX30" s="111"/>
      <c r="DY30" s="111"/>
      <c r="DZ30" s="111"/>
      <c r="EA30" s="111"/>
      <c r="EB30" s="111"/>
      <c r="EC30" s="111"/>
      <c r="ED30" s="111"/>
      <c r="EE30" s="111"/>
      <c r="EF30" s="111"/>
      <c r="EG30" s="111"/>
      <c r="EH30" s="111"/>
      <c r="EI30" s="111"/>
      <c r="EJ30" s="111"/>
      <c r="EK30" s="111"/>
      <c r="EL30" s="111"/>
      <c r="EM30" s="111"/>
      <c r="EN30" s="111"/>
      <c r="EO30" s="111"/>
      <c r="EP30" s="111"/>
      <c r="EQ30" s="111"/>
      <c r="ER30" s="111"/>
      <c r="ES30" s="111"/>
      <c r="ET30" s="111"/>
      <c r="EU30" s="111"/>
      <c r="EV30" s="111"/>
      <c r="EW30" s="111"/>
      <c r="EX30" s="111"/>
      <c r="EY30" s="111"/>
      <c r="EZ30" s="111"/>
      <c r="FA30" s="112"/>
    </row>
    <row r="31" spans="1:157" outlineLevel="1">
      <c r="A31" s="99" t="s">
        <v>100</v>
      </c>
      <c r="F31" s="71"/>
      <c r="G31" s="71"/>
      <c r="H31" s="71"/>
      <c r="I31" s="71"/>
      <c r="J31" s="71"/>
      <c r="K31" s="71"/>
      <c r="L31" s="71"/>
      <c r="M31" s="71"/>
      <c r="N31" s="71"/>
      <c r="O31" s="77"/>
      <c r="P31" s="77"/>
      <c r="Q31" s="71"/>
      <c r="R31" s="71"/>
      <c r="S31" s="71"/>
      <c r="T31" s="71"/>
      <c r="U31" s="71"/>
      <c r="V31" s="71"/>
      <c r="W31" s="71"/>
      <c r="X31" s="71"/>
      <c r="Y31" s="71"/>
      <c r="Z31" s="68"/>
      <c r="AA31" s="68"/>
      <c r="AB31" s="68"/>
      <c r="AC31" s="68"/>
      <c r="AD31" s="68"/>
      <c r="AE31" s="71"/>
      <c r="AF31" s="71"/>
      <c r="AG31" s="71"/>
      <c r="AH31" s="71"/>
      <c r="AI31" s="72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2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83"/>
      <c r="CR31" s="110"/>
      <c r="CS31" s="111"/>
      <c r="CT31" s="111"/>
      <c r="CU31" s="111"/>
      <c r="CV31" s="11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1"/>
      <c r="DG31" s="111"/>
      <c r="DH31" s="111"/>
      <c r="DI31" s="111"/>
      <c r="DJ31" s="111"/>
      <c r="DK31" s="111"/>
      <c r="DL31" s="111"/>
      <c r="DM31" s="111"/>
      <c r="DN31" s="111"/>
      <c r="DO31" s="111"/>
      <c r="DP31" s="111"/>
      <c r="DQ31" s="111"/>
      <c r="DR31" s="111"/>
      <c r="DS31" s="111"/>
      <c r="DT31" s="111"/>
      <c r="DU31" s="111"/>
      <c r="DV31" s="112"/>
      <c r="DW31" s="110"/>
      <c r="DX31" s="111"/>
      <c r="DY31" s="111"/>
      <c r="DZ31" s="111"/>
      <c r="EA31" s="111"/>
      <c r="EB31" s="111"/>
      <c r="EC31" s="111"/>
      <c r="ED31" s="111"/>
      <c r="EE31" s="111"/>
      <c r="EF31" s="111"/>
      <c r="EG31" s="111"/>
      <c r="EH31" s="111"/>
      <c r="EI31" s="111"/>
      <c r="EJ31" s="111"/>
      <c r="EK31" s="111"/>
      <c r="EL31" s="111"/>
      <c r="EM31" s="111"/>
      <c r="EN31" s="111"/>
      <c r="EO31" s="111"/>
      <c r="EP31" s="111"/>
      <c r="EQ31" s="111"/>
      <c r="ER31" s="111"/>
      <c r="ES31" s="111"/>
      <c r="ET31" s="111"/>
      <c r="EU31" s="111"/>
      <c r="EV31" s="111"/>
      <c r="EW31" s="111"/>
      <c r="EX31" s="111"/>
      <c r="EY31" s="111"/>
      <c r="EZ31" s="111"/>
      <c r="FA31" s="112"/>
    </row>
    <row r="32" spans="1:157" outlineLevel="1">
      <c r="A32" s="99" t="s">
        <v>101</v>
      </c>
      <c r="F32" s="71"/>
      <c r="G32" s="71"/>
      <c r="H32" s="71"/>
      <c r="I32" s="71"/>
      <c r="J32" s="71"/>
      <c r="K32" s="71"/>
      <c r="L32" s="71"/>
      <c r="M32" s="71"/>
      <c r="N32" s="71"/>
      <c r="O32" s="77"/>
      <c r="P32" s="77"/>
      <c r="Q32" s="71"/>
      <c r="R32" s="71"/>
      <c r="S32" s="71"/>
      <c r="T32" s="71"/>
      <c r="U32" s="71"/>
      <c r="V32" s="71"/>
      <c r="W32" s="71"/>
      <c r="X32" s="71"/>
      <c r="Y32" s="71"/>
      <c r="Z32" s="70"/>
      <c r="AA32" s="70"/>
      <c r="AB32" s="70"/>
      <c r="AC32" s="70"/>
      <c r="AD32" s="70"/>
      <c r="AE32" s="71"/>
      <c r="AF32" s="71"/>
      <c r="AG32" s="71"/>
      <c r="AH32" s="71"/>
      <c r="AI32" s="72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2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83"/>
      <c r="CR32" s="110"/>
      <c r="CS32" s="111"/>
      <c r="CT32" s="111"/>
      <c r="CU32" s="111"/>
      <c r="CV32" s="111"/>
      <c r="CW32" s="111"/>
      <c r="CX32" s="111"/>
      <c r="CY32" s="111"/>
      <c r="CZ32" s="111"/>
      <c r="DA32" s="111"/>
      <c r="DB32" s="111"/>
      <c r="DC32" s="111"/>
      <c r="DD32" s="111"/>
      <c r="DE32" s="111"/>
      <c r="DF32" s="111"/>
      <c r="DG32" s="111"/>
      <c r="DH32" s="111"/>
      <c r="DI32" s="111"/>
      <c r="DJ32" s="111"/>
      <c r="DK32" s="111"/>
      <c r="DL32" s="111"/>
      <c r="DM32" s="111"/>
      <c r="DN32" s="111"/>
      <c r="DO32" s="111"/>
      <c r="DP32" s="111"/>
      <c r="DQ32" s="111"/>
      <c r="DR32" s="111"/>
      <c r="DS32" s="111"/>
      <c r="DT32" s="111"/>
      <c r="DU32" s="111"/>
      <c r="DV32" s="112"/>
      <c r="DW32" s="110"/>
      <c r="DX32" s="111"/>
      <c r="DY32" s="111"/>
      <c r="DZ32" s="111"/>
      <c r="EA32" s="111"/>
      <c r="EB32" s="111"/>
      <c r="EC32" s="111"/>
      <c r="ED32" s="111"/>
      <c r="EE32" s="111"/>
      <c r="EF32" s="111"/>
      <c r="EG32" s="111"/>
      <c r="EH32" s="111"/>
      <c r="EI32" s="111"/>
      <c r="EJ32" s="111"/>
      <c r="EK32" s="111"/>
      <c r="EL32" s="111"/>
      <c r="EM32" s="111"/>
      <c r="EN32" s="111"/>
      <c r="EO32" s="111"/>
      <c r="EP32" s="111"/>
      <c r="EQ32" s="111"/>
      <c r="ER32" s="111"/>
      <c r="ES32" s="111"/>
      <c r="ET32" s="111"/>
      <c r="EU32" s="111"/>
      <c r="EV32" s="111"/>
      <c r="EW32" s="111"/>
      <c r="EX32" s="111"/>
      <c r="EY32" s="111"/>
      <c r="EZ32" s="111"/>
      <c r="FA32" s="112"/>
    </row>
    <row r="33" spans="1:157" outlineLevel="1">
      <c r="A33" s="99" t="s">
        <v>102</v>
      </c>
      <c r="F33" s="71"/>
      <c r="G33" s="71"/>
      <c r="H33" s="71"/>
      <c r="I33" s="71"/>
      <c r="J33" s="71"/>
      <c r="K33" s="71"/>
      <c r="L33" s="71"/>
      <c r="M33" s="71"/>
      <c r="N33" s="71"/>
      <c r="O33" s="77"/>
      <c r="P33" s="77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0"/>
      <c r="AH33" s="70"/>
      <c r="AI33" s="80"/>
      <c r="AJ33" s="70"/>
      <c r="AK33" s="70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2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83"/>
      <c r="CR33" s="110"/>
      <c r="CS33" s="111"/>
      <c r="CT33" s="111"/>
      <c r="CU33" s="111"/>
      <c r="CV33" s="111"/>
      <c r="CW33" s="111"/>
      <c r="CX33" s="111"/>
      <c r="CY33" s="111"/>
      <c r="CZ33" s="111"/>
      <c r="DA33" s="111"/>
      <c r="DB33" s="111"/>
      <c r="DC33" s="111"/>
      <c r="DD33" s="111"/>
      <c r="DE33" s="111"/>
      <c r="DF33" s="111"/>
      <c r="DG33" s="111"/>
      <c r="DH33" s="111"/>
      <c r="DI33" s="111"/>
      <c r="DJ33" s="111"/>
      <c r="DK33" s="111"/>
      <c r="DL33" s="111"/>
      <c r="DM33" s="111"/>
      <c r="DN33" s="111"/>
      <c r="DO33" s="111"/>
      <c r="DP33" s="111"/>
      <c r="DQ33" s="111"/>
      <c r="DR33" s="111"/>
      <c r="DS33" s="111"/>
      <c r="DT33" s="111"/>
      <c r="DU33" s="111"/>
      <c r="DV33" s="112"/>
      <c r="DW33" s="110"/>
      <c r="DX33" s="111"/>
      <c r="DY33" s="111"/>
      <c r="DZ33" s="111"/>
      <c r="EA33" s="111"/>
      <c r="EB33" s="111"/>
      <c r="EC33" s="111"/>
      <c r="ED33" s="111"/>
      <c r="EE33" s="111"/>
      <c r="EF33" s="111"/>
      <c r="EG33" s="111"/>
      <c r="EH33" s="111"/>
      <c r="EI33" s="111"/>
      <c r="EJ33" s="111"/>
      <c r="EK33" s="111"/>
      <c r="EL33" s="111"/>
      <c r="EM33" s="111"/>
      <c r="EN33" s="111"/>
      <c r="EO33" s="111"/>
      <c r="EP33" s="111"/>
      <c r="EQ33" s="111"/>
      <c r="ER33" s="111"/>
      <c r="ES33" s="111"/>
      <c r="ET33" s="111"/>
      <c r="EU33" s="111"/>
      <c r="EV33" s="111"/>
      <c r="EW33" s="111"/>
      <c r="EX33" s="111"/>
      <c r="EY33" s="111"/>
      <c r="EZ33" s="111"/>
      <c r="FA33" s="112"/>
    </row>
    <row r="34" spans="1:157" outlineLevel="1">
      <c r="A34" s="99" t="s">
        <v>122</v>
      </c>
      <c r="F34" s="71"/>
      <c r="G34" s="71"/>
      <c r="H34" s="71"/>
      <c r="I34" s="71"/>
      <c r="J34" s="71"/>
      <c r="K34" s="71"/>
      <c r="L34" s="71"/>
      <c r="M34" s="71"/>
      <c r="N34" s="71"/>
      <c r="O34" s="77"/>
      <c r="P34" s="77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2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80"/>
      <c r="BN34" s="84"/>
      <c r="BO34" s="84"/>
      <c r="BP34" s="85"/>
      <c r="BQ34" s="85"/>
      <c r="BR34" s="85"/>
      <c r="BS34" s="85"/>
      <c r="BT34" s="84"/>
      <c r="BU34" s="84"/>
      <c r="BV34" s="84"/>
      <c r="BW34" s="85"/>
      <c r="BX34" s="85"/>
      <c r="BY34" s="85"/>
      <c r="BZ34" s="85"/>
      <c r="CA34" s="85"/>
      <c r="CB34" s="85"/>
      <c r="CC34" s="85"/>
      <c r="CD34" s="85"/>
      <c r="CE34" s="85"/>
      <c r="CF34" s="85"/>
      <c r="CG34" s="85"/>
      <c r="CH34" s="85"/>
      <c r="CI34" s="85"/>
      <c r="CJ34" s="85"/>
      <c r="CK34" s="85"/>
      <c r="CL34" s="85"/>
      <c r="CM34" s="85"/>
      <c r="CN34" s="85"/>
      <c r="CO34" s="85"/>
      <c r="CP34" s="85"/>
      <c r="CQ34" s="86"/>
      <c r="CR34" s="110"/>
      <c r="CS34" s="111"/>
      <c r="CT34" s="111"/>
      <c r="CU34" s="111"/>
      <c r="CV34" s="111"/>
      <c r="CW34" s="111"/>
      <c r="CX34" s="111"/>
      <c r="CY34" s="111"/>
      <c r="CZ34" s="111"/>
      <c r="DA34" s="111"/>
      <c r="DB34" s="111"/>
      <c r="DC34" s="111"/>
      <c r="DD34" s="111"/>
      <c r="DE34" s="111"/>
      <c r="DF34" s="111"/>
      <c r="DG34" s="111"/>
      <c r="DH34" s="111"/>
      <c r="DI34" s="111"/>
      <c r="DJ34" s="111"/>
      <c r="DK34" s="111"/>
      <c r="DL34" s="111"/>
      <c r="DM34" s="111"/>
      <c r="DN34" s="111"/>
      <c r="DO34" s="111"/>
      <c r="DP34" s="111"/>
      <c r="DQ34" s="111"/>
      <c r="DR34" s="111"/>
      <c r="DS34" s="111"/>
      <c r="DT34" s="111"/>
      <c r="DU34" s="111"/>
      <c r="DV34" s="112"/>
      <c r="DW34" s="110"/>
      <c r="DX34" s="111"/>
      <c r="DY34" s="111"/>
      <c r="DZ34" s="111"/>
      <c r="EA34" s="111"/>
      <c r="EB34" s="111"/>
      <c r="EC34" s="111"/>
      <c r="ED34" s="111"/>
      <c r="EE34" s="111"/>
      <c r="EF34" s="111"/>
      <c r="EG34" s="111"/>
      <c r="EH34" s="111"/>
      <c r="EI34" s="111"/>
      <c r="EJ34" s="111"/>
      <c r="EK34" s="111"/>
      <c r="EL34" s="111"/>
      <c r="EM34" s="111"/>
      <c r="EN34" s="111"/>
      <c r="EO34" s="111"/>
      <c r="EP34" s="111"/>
      <c r="EQ34" s="111"/>
      <c r="ER34" s="111"/>
      <c r="ES34" s="111"/>
      <c r="ET34" s="111"/>
      <c r="EU34" s="111"/>
      <c r="EV34" s="111"/>
      <c r="EW34" s="111"/>
      <c r="EX34" s="111"/>
      <c r="EY34" s="111"/>
      <c r="EZ34" s="111"/>
      <c r="FA34" s="112"/>
    </row>
    <row r="35" spans="1:157" s="97" customFormat="1" ht="15.75" thickBot="1">
      <c r="A35" s="98" t="s">
        <v>123</v>
      </c>
      <c r="B35" s="92"/>
      <c r="C35" s="92"/>
      <c r="D35" s="92"/>
      <c r="E35" s="92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4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  <c r="BM35" s="94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6"/>
      <c r="CR35" s="108"/>
      <c r="DV35" s="109"/>
      <c r="DW35" s="108"/>
      <c r="FA35" s="109"/>
    </row>
    <row r="36" spans="1:157" outlineLevel="1">
      <c r="A36" s="99" t="s">
        <v>105</v>
      </c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85"/>
      <c r="Q36" s="74"/>
      <c r="R36" s="74"/>
      <c r="S36" s="85"/>
      <c r="T36" s="84"/>
      <c r="U36" s="85"/>
      <c r="V36" s="85"/>
      <c r="W36" s="74"/>
      <c r="X36" s="74"/>
      <c r="Y36" s="74"/>
      <c r="Z36" s="85"/>
      <c r="AA36" s="85"/>
      <c r="AB36" s="85"/>
      <c r="AC36" s="85"/>
      <c r="AD36" s="85"/>
      <c r="AE36" s="74"/>
      <c r="AF36" s="74"/>
      <c r="AG36" s="74"/>
      <c r="AH36" s="74"/>
      <c r="AI36" s="75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5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83"/>
      <c r="CR36" s="110"/>
      <c r="CS36" s="111"/>
      <c r="CT36" s="111"/>
      <c r="CU36" s="111"/>
      <c r="CV36" s="111"/>
      <c r="CW36" s="111"/>
      <c r="CX36" s="111"/>
      <c r="CY36" s="111"/>
      <c r="CZ36" s="111"/>
      <c r="DA36" s="111"/>
      <c r="DB36" s="111"/>
      <c r="DC36" s="111"/>
      <c r="DD36" s="111"/>
      <c r="DE36" s="111"/>
      <c r="DF36" s="111"/>
      <c r="DG36" s="111"/>
      <c r="DH36" s="111"/>
      <c r="DI36" s="111"/>
      <c r="DJ36" s="111"/>
      <c r="DK36" s="111"/>
      <c r="DL36" s="111"/>
      <c r="DM36" s="111"/>
      <c r="DN36" s="111"/>
      <c r="DO36" s="111"/>
      <c r="DP36" s="111"/>
      <c r="DQ36" s="111"/>
      <c r="DR36" s="111"/>
      <c r="DS36" s="111"/>
      <c r="DT36" s="111"/>
      <c r="DU36" s="111"/>
      <c r="DV36" s="112"/>
      <c r="DW36" s="110"/>
      <c r="DX36" s="111"/>
      <c r="DY36" s="111"/>
      <c r="DZ36" s="111"/>
      <c r="EA36" s="111"/>
      <c r="EB36" s="111"/>
      <c r="EC36" s="111"/>
      <c r="ED36" s="111"/>
      <c r="EE36" s="111"/>
      <c r="EF36" s="111"/>
      <c r="EG36" s="111"/>
      <c r="EH36" s="111"/>
      <c r="EI36" s="111"/>
      <c r="EJ36" s="111"/>
      <c r="EK36" s="111"/>
      <c r="EL36" s="111"/>
      <c r="EM36" s="111"/>
      <c r="EN36" s="111"/>
      <c r="EO36" s="111"/>
      <c r="EP36" s="111"/>
      <c r="EQ36" s="111"/>
      <c r="ER36" s="111"/>
      <c r="ES36" s="111"/>
      <c r="ET36" s="111"/>
      <c r="EU36" s="111"/>
      <c r="EV36" s="111"/>
      <c r="EW36" s="111"/>
      <c r="EX36" s="111"/>
      <c r="EY36" s="111"/>
      <c r="EZ36" s="111"/>
      <c r="FA36" s="112"/>
    </row>
    <row r="37" spans="1:157" outlineLevel="1">
      <c r="A37" s="99" t="s">
        <v>106</v>
      </c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85"/>
      <c r="Q37" s="74"/>
      <c r="R37" s="74"/>
      <c r="S37" s="85"/>
      <c r="T37" s="85"/>
      <c r="U37" s="85"/>
      <c r="V37" s="85"/>
      <c r="W37" s="74"/>
      <c r="X37" s="74"/>
      <c r="Y37" s="74"/>
      <c r="Z37" s="84"/>
      <c r="AA37" s="84"/>
      <c r="AB37" s="84"/>
      <c r="AC37" s="84"/>
      <c r="AD37" s="84"/>
      <c r="AE37" s="74"/>
      <c r="AF37" s="74"/>
      <c r="AG37" s="74"/>
      <c r="AH37" s="74"/>
      <c r="AI37" s="75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5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83"/>
      <c r="CR37" s="110"/>
      <c r="CS37" s="111"/>
      <c r="CT37" s="111"/>
      <c r="CU37" s="111"/>
      <c r="CV37" s="111"/>
      <c r="CW37" s="111"/>
      <c r="CX37" s="111"/>
      <c r="CY37" s="111"/>
      <c r="CZ37" s="111"/>
      <c r="DA37" s="111"/>
      <c r="DB37" s="111"/>
      <c r="DC37" s="111"/>
      <c r="DD37" s="111"/>
      <c r="DE37" s="111"/>
      <c r="DF37" s="111"/>
      <c r="DG37" s="111"/>
      <c r="DH37" s="111"/>
      <c r="DI37" s="111"/>
      <c r="DJ37" s="111"/>
      <c r="DK37" s="111"/>
      <c r="DL37" s="111"/>
      <c r="DM37" s="111"/>
      <c r="DN37" s="111"/>
      <c r="DO37" s="111"/>
      <c r="DP37" s="111"/>
      <c r="DQ37" s="111"/>
      <c r="DR37" s="111"/>
      <c r="DS37" s="111"/>
      <c r="DT37" s="111"/>
      <c r="DU37" s="111"/>
      <c r="DV37" s="112"/>
      <c r="DW37" s="110"/>
      <c r="DX37" s="111"/>
      <c r="DY37" s="111"/>
      <c r="DZ37" s="111"/>
      <c r="EA37" s="111"/>
      <c r="EB37" s="111"/>
      <c r="EC37" s="111"/>
      <c r="ED37" s="111"/>
      <c r="EE37" s="111"/>
      <c r="EF37" s="111"/>
      <c r="EG37" s="111"/>
      <c r="EH37" s="111"/>
      <c r="EI37" s="111"/>
      <c r="EJ37" s="111"/>
      <c r="EK37" s="111"/>
      <c r="EL37" s="111"/>
      <c r="EM37" s="111"/>
      <c r="EN37" s="111"/>
      <c r="EO37" s="111"/>
      <c r="EP37" s="111"/>
      <c r="EQ37" s="111"/>
      <c r="ER37" s="111"/>
      <c r="ES37" s="111"/>
      <c r="ET37" s="111"/>
      <c r="EU37" s="111"/>
      <c r="EV37" s="111"/>
      <c r="EW37" s="111"/>
      <c r="EX37" s="111"/>
      <c r="EY37" s="111"/>
      <c r="EZ37" s="111"/>
      <c r="FA37" s="112"/>
    </row>
    <row r="38" spans="1:157" outlineLevel="1">
      <c r="A38" s="99" t="s">
        <v>114</v>
      </c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5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5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83"/>
      <c r="CR38" s="110"/>
      <c r="CS38" s="111"/>
      <c r="CT38" s="111"/>
      <c r="CU38" s="111"/>
      <c r="CV38" s="111"/>
      <c r="CW38" s="111"/>
      <c r="CX38" s="111"/>
      <c r="CY38" s="111"/>
      <c r="CZ38" s="111"/>
      <c r="DA38" s="111"/>
      <c r="DB38" s="111"/>
      <c r="DC38" s="111"/>
      <c r="DD38" s="111"/>
      <c r="DE38" s="111"/>
      <c r="DF38" s="111"/>
      <c r="DG38" s="111"/>
      <c r="DH38" s="111"/>
      <c r="DI38" s="111"/>
      <c r="DJ38" s="111"/>
      <c r="DK38" s="111"/>
      <c r="DL38" s="111"/>
      <c r="DM38" s="111"/>
      <c r="DN38" s="111"/>
      <c r="DO38" s="111"/>
      <c r="DP38" s="111"/>
      <c r="DQ38" s="111"/>
      <c r="DR38" s="111"/>
      <c r="DS38" s="111"/>
      <c r="DT38" s="111"/>
      <c r="DU38" s="111"/>
      <c r="DV38" s="112"/>
      <c r="DW38" s="110"/>
      <c r="DX38" s="111"/>
      <c r="DY38" s="111"/>
      <c r="DZ38" s="111"/>
      <c r="EA38" s="111"/>
      <c r="EB38" s="111"/>
      <c r="EC38" s="111"/>
      <c r="ED38" s="111"/>
      <c r="EE38" s="111"/>
      <c r="EF38" s="111"/>
      <c r="EG38" s="111"/>
      <c r="EH38" s="111"/>
      <c r="EI38" s="111"/>
      <c r="EJ38" s="111"/>
      <c r="EK38" s="111"/>
      <c r="EL38" s="111"/>
      <c r="EM38" s="111"/>
      <c r="EN38" s="111"/>
      <c r="EO38" s="111"/>
      <c r="EP38" s="111"/>
      <c r="EQ38" s="111"/>
      <c r="ER38" s="111"/>
      <c r="ES38" s="111"/>
      <c r="ET38" s="111"/>
      <c r="EU38" s="111"/>
      <c r="EV38" s="111"/>
      <c r="EW38" s="111"/>
      <c r="EX38" s="111"/>
      <c r="EY38" s="111"/>
      <c r="EZ38" s="111"/>
      <c r="FA38" s="112"/>
    </row>
    <row r="39" spans="1:157" outlineLevel="1">
      <c r="A39" s="99" t="s">
        <v>107</v>
      </c>
      <c r="B39" s="11" t="s">
        <v>116</v>
      </c>
      <c r="C39" s="11"/>
      <c r="D39" s="11" t="s">
        <v>115</v>
      </c>
      <c r="F39" s="68"/>
      <c r="G39" s="68"/>
      <c r="H39" s="68"/>
      <c r="I39" s="68"/>
      <c r="J39" s="70"/>
      <c r="K39" s="70"/>
      <c r="L39" s="68"/>
      <c r="M39" s="68"/>
      <c r="N39" s="68"/>
      <c r="O39" s="68"/>
      <c r="P39" s="68"/>
      <c r="Q39" s="70"/>
      <c r="R39" s="70"/>
      <c r="S39" s="68"/>
      <c r="T39" s="68"/>
      <c r="U39" s="68"/>
      <c r="V39" s="68"/>
      <c r="W39" s="70"/>
      <c r="X39" s="70"/>
      <c r="Y39" s="70"/>
      <c r="Z39" s="68"/>
      <c r="AA39" s="68"/>
      <c r="AB39" s="68"/>
      <c r="AC39" s="68"/>
      <c r="AD39" s="68"/>
      <c r="AE39" s="70"/>
      <c r="AF39" s="70"/>
      <c r="AG39" s="68"/>
      <c r="AH39" s="68"/>
      <c r="AI39" s="87"/>
      <c r="AJ39" s="68"/>
      <c r="AK39" s="68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87"/>
      <c r="BN39" s="70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88"/>
      <c r="CR39" s="110"/>
      <c r="CS39" s="111"/>
      <c r="CT39" s="111"/>
      <c r="CU39" s="111"/>
      <c r="CV39" s="111"/>
      <c r="CW39" s="111"/>
      <c r="CX39" s="111"/>
      <c r="CY39" s="111"/>
      <c r="CZ39" s="111"/>
      <c r="DA39" s="111"/>
      <c r="DB39" s="111"/>
      <c r="DC39" s="111"/>
      <c r="DD39" s="111"/>
      <c r="DE39" s="111"/>
      <c r="DF39" s="111"/>
      <c r="DG39" s="111"/>
      <c r="DH39" s="111"/>
      <c r="DI39" s="111"/>
      <c r="DJ39" s="111"/>
      <c r="DK39" s="111"/>
      <c r="DL39" s="111"/>
      <c r="DM39" s="111"/>
      <c r="DN39" s="111"/>
      <c r="DO39" s="111"/>
      <c r="DP39" s="111"/>
      <c r="DQ39" s="111"/>
      <c r="DR39" s="111"/>
      <c r="DS39" s="111"/>
      <c r="DT39" s="111"/>
      <c r="DU39" s="111"/>
      <c r="DV39" s="112"/>
      <c r="DW39" s="110"/>
      <c r="DX39" s="111"/>
      <c r="DY39" s="111"/>
      <c r="DZ39" s="111"/>
      <c r="EA39" s="111"/>
      <c r="EB39" s="111"/>
      <c r="EC39" s="111"/>
      <c r="ED39" s="111"/>
      <c r="EE39" s="111"/>
      <c r="EF39" s="111"/>
      <c r="EG39" s="111"/>
      <c r="EH39" s="111"/>
      <c r="EI39" s="111"/>
      <c r="EJ39" s="111"/>
      <c r="EK39" s="111"/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/>
      <c r="EW39" s="111"/>
      <c r="EX39" s="111"/>
      <c r="EY39" s="111"/>
      <c r="EZ39" s="111"/>
      <c r="FA39" s="112"/>
    </row>
    <row r="40" spans="1:157" s="97" customFormat="1" ht="15.75" thickBot="1">
      <c r="A40" s="98" t="s">
        <v>117</v>
      </c>
      <c r="B40" s="92"/>
      <c r="C40" s="92"/>
      <c r="D40" s="92"/>
      <c r="E40" s="92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4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  <c r="BH40" s="93"/>
      <c r="BI40" s="93"/>
      <c r="BJ40" s="93"/>
      <c r="BK40" s="93"/>
      <c r="BL40" s="93"/>
      <c r="BM40" s="94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6"/>
      <c r="CR40" s="108"/>
      <c r="DV40" s="109"/>
      <c r="DW40" s="108"/>
      <c r="FA40" s="109"/>
    </row>
    <row r="41" spans="1:157" outlineLevel="1">
      <c r="A41" s="99" t="s">
        <v>120</v>
      </c>
      <c r="F41" s="74"/>
      <c r="G41" s="74"/>
      <c r="H41" s="74"/>
      <c r="I41" s="74"/>
      <c r="J41" s="74"/>
      <c r="K41" s="74"/>
      <c r="L41" s="74"/>
      <c r="M41" s="74"/>
      <c r="N41" s="68"/>
      <c r="O41" s="89" t="s">
        <v>108</v>
      </c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5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5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5"/>
      <c r="CR41" s="110"/>
      <c r="CS41" s="111"/>
      <c r="CT41" s="111"/>
      <c r="CU41" s="111"/>
      <c r="CV41" s="111"/>
      <c r="CW41" s="111"/>
      <c r="CX41" s="111"/>
      <c r="CY41" s="111"/>
      <c r="CZ41" s="111"/>
      <c r="DA41" s="111"/>
      <c r="DB41" s="111"/>
      <c r="DC41" s="111"/>
      <c r="DD41" s="111"/>
      <c r="DE41" s="111"/>
      <c r="DF41" s="111"/>
      <c r="DG41" s="111"/>
      <c r="DH41" s="111"/>
      <c r="DI41" s="111"/>
      <c r="DJ41" s="111"/>
      <c r="DK41" s="111"/>
      <c r="DL41" s="111"/>
      <c r="DM41" s="111"/>
      <c r="DN41" s="111"/>
      <c r="DO41" s="111"/>
      <c r="DP41" s="111"/>
      <c r="DQ41" s="111"/>
      <c r="DR41" s="111"/>
      <c r="DS41" s="111"/>
      <c r="DT41" s="111"/>
      <c r="DU41" s="111"/>
      <c r="DV41" s="112"/>
      <c r="DW41" s="110"/>
      <c r="DX41" s="111"/>
      <c r="DY41" s="111"/>
      <c r="DZ41" s="111"/>
      <c r="EA41" s="111"/>
      <c r="EB41" s="111"/>
      <c r="EC41" s="111"/>
      <c r="ED41" s="111"/>
      <c r="EE41" s="111"/>
      <c r="EF41" s="111"/>
      <c r="EG41" s="111"/>
      <c r="EH41" s="111"/>
      <c r="EI41" s="111"/>
      <c r="EJ41" s="111"/>
      <c r="EK41" s="111"/>
      <c r="EL41" s="111"/>
      <c r="EM41" s="111"/>
      <c r="EN41" s="111"/>
      <c r="EO41" s="111"/>
      <c r="EP41" s="111"/>
      <c r="EQ41" s="111"/>
      <c r="ER41" s="111"/>
      <c r="ES41" s="111"/>
      <c r="ET41" s="111"/>
      <c r="EU41" s="111"/>
      <c r="EV41" s="111"/>
      <c r="EW41" s="111"/>
      <c r="EX41" s="111"/>
      <c r="EY41" s="111"/>
      <c r="EZ41" s="111"/>
      <c r="FA41" s="112"/>
    </row>
    <row r="42" spans="1:157" outlineLevel="1">
      <c r="A42" s="99" t="s">
        <v>118</v>
      </c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68"/>
      <c r="T42" s="68"/>
      <c r="U42" s="68"/>
      <c r="V42" s="68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6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5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5"/>
      <c r="CR42" s="110"/>
      <c r="CS42" s="111"/>
      <c r="CT42" s="111"/>
      <c r="CU42" s="111"/>
      <c r="CV42" s="111"/>
      <c r="CW42" s="111"/>
      <c r="CX42" s="111"/>
      <c r="CY42" s="111"/>
      <c r="CZ42" s="111"/>
      <c r="DA42" s="111"/>
      <c r="DB42" s="111"/>
      <c r="DC42" s="111"/>
      <c r="DD42" s="111"/>
      <c r="DE42" s="111"/>
      <c r="DF42" s="111"/>
      <c r="DG42" s="111"/>
      <c r="DH42" s="111"/>
      <c r="DI42" s="111"/>
      <c r="DJ42" s="111"/>
      <c r="DK42" s="111"/>
      <c r="DL42" s="111"/>
      <c r="DM42" s="111"/>
      <c r="DN42" s="111"/>
      <c r="DO42" s="111"/>
      <c r="DP42" s="111"/>
      <c r="DQ42" s="111"/>
      <c r="DR42" s="111"/>
      <c r="DS42" s="111"/>
      <c r="DT42" s="111"/>
      <c r="DU42" s="111"/>
      <c r="DV42" s="112"/>
      <c r="DW42" s="110"/>
      <c r="DX42" s="111"/>
      <c r="DY42" s="111"/>
      <c r="DZ42" s="111"/>
      <c r="EA42" s="111"/>
      <c r="EB42" s="111"/>
      <c r="EC42" s="111"/>
      <c r="ED42" s="111"/>
      <c r="EE42" s="111"/>
      <c r="EF42" s="111"/>
      <c r="EG42" s="111"/>
      <c r="EH42" s="111"/>
      <c r="EI42" s="111"/>
      <c r="EJ42" s="111"/>
      <c r="EK42" s="111"/>
      <c r="EL42" s="111"/>
      <c r="EM42" s="111"/>
      <c r="EN42" s="111"/>
      <c r="EO42" s="111"/>
      <c r="EP42" s="111"/>
      <c r="EQ42" s="111"/>
      <c r="ER42" s="111"/>
      <c r="ES42" s="111"/>
      <c r="ET42" s="111"/>
      <c r="EU42" s="111"/>
      <c r="EV42" s="111"/>
      <c r="EW42" s="111"/>
      <c r="EX42" s="111"/>
      <c r="EY42" s="111"/>
      <c r="EZ42" s="111"/>
      <c r="FA42" s="112"/>
    </row>
    <row r="43" spans="1:157" outlineLevel="1">
      <c r="A43" s="99" t="s">
        <v>119</v>
      </c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68"/>
      <c r="T43" s="68"/>
      <c r="U43" s="68"/>
      <c r="V43" s="68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6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5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5"/>
      <c r="CR43" s="110"/>
      <c r="CS43" s="111"/>
      <c r="CT43" s="111"/>
      <c r="CU43" s="111"/>
      <c r="CV43" s="111"/>
      <c r="CW43" s="111"/>
      <c r="CX43" s="111"/>
      <c r="CY43" s="111"/>
      <c r="CZ43" s="111"/>
      <c r="DA43" s="111"/>
      <c r="DB43" s="111"/>
      <c r="DC43" s="111"/>
      <c r="DD43" s="111"/>
      <c r="DE43" s="111"/>
      <c r="DF43" s="111"/>
      <c r="DG43" s="111"/>
      <c r="DH43" s="111"/>
      <c r="DI43" s="111"/>
      <c r="DJ43" s="111"/>
      <c r="DK43" s="111"/>
      <c r="DL43" s="111"/>
      <c r="DM43" s="111"/>
      <c r="DN43" s="111"/>
      <c r="DO43" s="111"/>
      <c r="DP43" s="111"/>
      <c r="DQ43" s="111"/>
      <c r="DR43" s="111"/>
      <c r="DS43" s="111"/>
      <c r="DT43" s="111"/>
      <c r="DU43" s="111"/>
      <c r="DV43" s="112"/>
      <c r="DW43" s="110"/>
      <c r="DX43" s="111"/>
      <c r="DY43" s="111"/>
      <c r="DZ43" s="111"/>
      <c r="EA43" s="111"/>
      <c r="EB43" s="111"/>
      <c r="EC43" s="111"/>
      <c r="ED43" s="111"/>
      <c r="EE43" s="111"/>
      <c r="EF43" s="111"/>
      <c r="EG43" s="111"/>
      <c r="EH43" s="111"/>
      <c r="EI43" s="111"/>
      <c r="EJ43" s="111"/>
      <c r="EK43" s="111"/>
      <c r="EL43" s="111"/>
      <c r="EM43" s="111"/>
      <c r="EN43" s="111"/>
      <c r="EO43" s="111"/>
      <c r="EP43" s="111"/>
      <c r="EQ43" s="111"/>
      <c r="ER43" s="111"/>
      <c r="ES43" s="111"/>
      <c r="ET43" s="111"/>
      <c r="EU43" s="111"/>
      <c r="EV43" s="111"/>
      <c r="EW43" s="111"/>
      <c r="EX43" s="111"/>
      <c r="EY43" s="111"/>
      <c r="EZ43" s="111"/>
      <c r="FA43" s="112"/>
    </row>
    <row r="44" spans="1:157" outlineLevel="1">
      <c r="A44" s="99" t="s">
        <v>121</v>
      </c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89"/>
      <c r="Q44" s="74"/>
      <c r="R44" s="74"/>
      <c r="S44" s="90"/>
      <c r="T44" s="90"/>
      <c r="U44" s="90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5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5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5"/>
      <c r="CR44" s="110"/>
      <c r="CS44" s="111"/>
      <c r="CT44" s="111"/>
      <c r="CU44" s="111"/>
      <c r="CV44" s="111"/>
      <c r="CW44" s="111"/>
      <c r="CX44" s="111"/>
      <c r="CY44" s="111"/>
      <c r="CZ44" s="111"/>
      <c r="DA44" s="111"/>
      <c r="DB44" s="111"/>
      <c r="DC44" s="111"/>
      <c r="DD44" s="111"/>
      <c r="DE44" s="111"/>
      <c r="DF44" s="111"/>
      <c r="DG44" s="111"/>
      <c r="DH44" s="111"/>
      <c r="DI44" s="111"/>
      <c r="DJ44" s="111"/>
      <c r="DK44" s="111"/>
      <c r="DL44" s="111"/>
      <c r="DM44" s="111"/>
      <c r="DN44" s="111"/>
      <c r="DO44" s="111"/>
      <c r="DP44" s="111"/>
      <c r="DQ44" s="111"/>
      <c r="DR44" s="111"/>
      <c r="DS44" s="111"/>
      <c r="DT44" s="111"/>
      <c r="DU44" s="111"/>
      <c r="DV44" s="112"/>
      <c r="DW44" s="110"/>
      <c r="DX44" s="111"/>
      <c r="DY44" s="111"/>
      <c r="DZ44" s="111"/>
      <c r="EA44" s="111"/>
      <c r="EB44" s="111"/>
      <c r="EC44" s="111"/>
      <c r="ED44" s="111"/>
      <c r="EE44" s="111"/>
      <c r="EF44" s="111"/>
      <c r="EG44" s="111"/>
      <c r="EH44" s="111"/>
      <c r="EI44" s="111"/>
      <c r="EJ44" s="111"/>
      <c r="EK44" s="111"/>
      <c r="EL44" s="111"/>
      <c r="EM44" s="111"/>
      <c r="EN44" s="111"/>
      <c r="EO44" s="111"/>
      <c r="EP44" s="111"/>
      <c r="EQ44" s="111"/>
      <c r="ER44" s="111"/>
      <c r="ES44" s="111"/>
      <c r="ET44" s="111"/>
      <c r="EU44" s="111"/>
      <c r="EV44" s="111"/>
      <c r="EW44" s="111"/>
      <c r="EX44" s="111"/>
      <c r="EY44" s="111"/>
      <c r="EZ44" s="111"/>
      <c r="FA44" s="112"/>
    </row>
    <row r="45" spans="1:157" outlineLevel="1">
      <c r="A45" s="99" t="s">
        <v>124</v>
      </c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90" t="s">
        <v>108</v>
      </c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5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5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5"/>
      <c r="CR45" s="110"/>
      <c r="CS45" s="111"/>
      <c r="CT45" s="111"/>
      <c r="CU45" s="111"/>
      <c r="CV45" s="111"/>
      <c r="CW45" s="111"/>
      <c r="CX45" s="111"/>
      <c r="CY45" s="111"/>
      <c r="CZ45" s="111"/>
      <c r="DA45" s="111"/>
      <c r="DB45" s="111"/>
      <c r="DC45" s="111"/>
      <c r="DD45" s="111"/>
      <c r="DE45" s="111"/>
      <c r="DF45" s="111"/>
      <c r="DG45" s="111"/>
      <c r="DH45" s="111"/>
      <c r="DI45" s="111"/>
      <c r="DJ45" s="111"/>
      <c r="DK45" s="111"/>
      <c r="DL45" s="111"/>
      <c r="DM45" s="111"/>
      <c r="DN45" s="111"/>
      <c r="DO45" s="111"/>
      <c r="DP45" s="111"/>
      <c r="DQ45" s="111"/>
      <c r="DR45" s="111"/>
      <c r="DS45" s="111"/>
      <c r="DT45" s="111"/>
      <c r="DU45" s="111"/>
      <c r="DV45" s="112"/>
      <c r="DW45" s="110"/>
      <c r="DX45" s="111"/>
      <c r="DY45" s="111"/>
      <c r="DZ45" s="111"/>
      <c r="EA45" s="111"/>
      <c r="EB45" s="111"/>
      <c r="EC45" s="111"/>
      <c r="ED45" s="111"/>
      <c r="EE45" s="111"/>
      <c r="EF45" s="111"/>
      <c r="EG45" s="111"/>
      <c r="EH45" s="111"/>
      <c r="EI45" s="111"/>
      <c r="EJ45" s="111"/>
      <c r="EK45" s="111"/>
      <c r="EL45" s="111"/>
      <c r="EM45" s="111"/>
      <c r="EN45" s="111"/>
      <c r="EO45" s="111"/>
      <c r="EP45" s="111"/>
      <c r="EQ45" s="111"/>
      <c r="ER45" s="111"/>
      <c r="ES45" s="111"/>
      <c r="ET45" s="111"/>
      <c r="EU45" s="111"/>
      <c r="EV45" s="111"/>
      <c r="EW45" s="111"/>
      <c r="EX45" s="111"/>
      <c r="EY45" s="111"/>
      <c r="EZ45" s="111"/>
      <c r="FA45" s="112"/>
    </row>
    <row r="46" spans="1:157" outlineLevel="1">
      <c r="A46" s="99" t="s">
        <v>125</v>
      </c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85"/>
      <c r="AA46" s="85"/>
      <c r="AB46" s="85"/>
      <c r="AC46" s="85"/>
      <c r="AD46" s="85"/>
      <c r="AE46" s="85"/>
      <c r="AF46" s="85"/>
      <c r="AG46" s="85"/>
      <c r="AH46" s="85"/>
      <c r="AI46" s="86"/>
      <c r="AJ46" s="85"/>
      <c r="AK46" s="85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5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5"/>
      <c r="CR46" s="110"/>
      <c r="CS46" s="111"/>
      <c r="CT46" s="111"/>
      <c r="CU46" s="111"/>
      <c r="CV46" s="111"/>
      <c r="CW46" s="111"/>
      <c r="CX46" s="111"/>
      <c r="CY46" s="111"/>
      <c r="CZ46" s="111"/>
      <c r="DA46" s="111"/>
      <c r="DB46" s="111"/>
      <c r="DC46" s="111"/>
      <c r="DD46" s="111"/>
      <c r="DE46" s="111"/>
      <c r="DF46" s="111"/>
      <c r="DG46" s="111"/>
      <c r="DH46" s="111"/>
      <c r="DI46" s="111"/>
      <c r="DJ46" s="111"/>
      <c r="DK46" s="111"/>
      <c r="DL46" s="111"/>
      <c r="DM46" s="111"/>
      <c r="DN46" s="111"/>
      <c r="DO46" s="111"/>
      <c r="DP46" s="111"/>
      <c r="DQ46" s="111"/>
      <c r="DR46" s="111"/>
      <c r="DS46" s="111"/>
      <c r="DT46" s="111"/>
      <c r="DU46" s="111"/>
      <c r="DV46" s="112"/>
      <c r="DW46" s="110"/>
      <c r="DX46" s="111"/>
      <c r="DY46" s="111"/>
      <c r="DZ46" s="111"/>
      <c r="EA46" s="111"/>
      <c r="EB46" s="111"/>
      <c r="EC46" s="111"/>
      <c r="ED46" s="111"/>
      <c r="EE46" s="111"/>
      <c r="EF46" s="111"/>
      <c r="EG46" s="111"/>
      <c r="EH46" s="111"/>
      <c r="EI46" s="111"/>
      <c r="EJ46" s="111"/>
      <c r="EK46" s="111"/>
      <c r="EL46" s="111"/>
      <c r="EM46" s="111"/>
      <c r="EN46" s="111"/>
      <c r="EO46" s="111"/>
      <c r="EP46" s="111"/>
      <c r="EQ46" s="111"/>
      <c r="ER46" s="111"/>
      <c r="ES46" s="111"/>
      <c r="ET46" s="111"/>
      <c r="EU46" s="111"/>
      <c r="EV46" s="111"/>
      <c r="EW46" s="111"/>
      <c r="EX46" s="111"/>
      <c r="EY46" s="111"/>
      <c r="EZ46" s="111"/>
      <c r="FA46" s="112"/>
    </row>
    <row r="47" spans="1:157" outlineLevel="1">
      <c r="A47" s="99" t="s">
        <v>127</v>
      </c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5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85" t="s">
        <v>126</v>
      </c>
      <c r="BC47" s="85" t="s">
        <v>126</v>
      </c>
      <c r="BD47" s="85" t="s">
        <v>126</v>
      </c>
      <c r="BE47" s="85" t="s">
        <v>126</v>
      </c>
      <c r="BF47" s="85" t="s">
        <v>126</v>
      </c>
      <c r="BG47" s="85"/>
      <c r="BH47" s="85"/>
      <c r="BI47" s="85" t="s">
        <v>126</v>
      </c>
      <c r="BJ47" s="85" t="s">
        <v>126</v>
      </c>
      <c r="BK47" s="85" t="s">
        <v>126</v>
      </c>
      <c r="BL47" s="85"/>
      <c r="BM47" s="86"/>
      <c r="BN47" s="85"/>
      <c r="BO47" s="85"/>
      <c r="BP47" s="85" t="s">
        <v>126</v>
      </c>
      <c r="BQ47" s="85" t="s">
        <v>126</v>
      </c>
      <c r="BR47" s="85" t="s">
        <v>126</v>
      </c>
      <c r="BS47" s="85" t="s">
        <v>126</v>
      </c>
      <c r="BT47" s="74"/>
      <c r="BU47" s="74"/>
      <c r="BV47" s="74"/>
      <c r="BW47" s="85" t="s">
        <v>126</v>
      </c>
      <c r="BX47" s="85" t="s">
        <v>126</v>
      </c>
      <c r="BY47" s="85" t="s">
        <v>126</v>
      </c>
      <c r="BZ47" s="85" t="s">
        <v>126</v>
      </c>
      <c r="CA47" s="85"/>
      <c r="CB47" s="85"/>
      <c r="CC47" s="85" t="s">
        <v>126</v>
      </c>
      <c r="CD47" s="85" t="s">
        <v>126</v>
      </c>
      <c r="CE47" s="85" t="s">
        <v>126</v>
      </c>
      <c r="CF47" s="85" t="s">
        <v>126</v>
      </c>
      <c r="CG47" s="85" t="s">
        <v>126</v>
      </c>
      <c r="CH47" s="85"/>
      <c r="CI47" s="85"/>
      <c r="CJ47" s="85" t="s">
        <v>126</v>
      </c>
      <c r="CK47" s="85" t="s">
        <v>126</v>
      </c>
      <c r="CL47" s="85" t="s">
        <v>126</v>
      </c>
      <c r="CM47" s="85" t="s">
        <v>126</v>
      </c>
      <c r="CN47" s="85" t="s">
        <v>126</v>
      </c>
      <c r="CO47" s="85"/>
      <c r="CP47" s="85"/>
      <c r="CQ47" s="88"/>
      <c r="CR47" s="110"/>
      <c r="CS47" s="111"/>
      <c r="CT47" s="111"/>
      <c r="CU47" s="111"/>
      <c r="CV47" s="111"/>
      <c r="CW47" s="111"/>
      <c r="CX47" s="111"/>
      <c r="CY47" s="111"/>
      <c r="CZ47" s="111"/>
      <c r="DA47" s="111"/>
      <c r="DB47" s="111"/>
      <c r="DC47" s="111"/>
      <c r="DD47" s="111"/>
      <c r="DE47" s="111"/>
      <c r="DF47" s="111"/>
      <c r="DG47" s="111"/>
      <c r="DH47" s="111"/>
      <c r="DI47" s="111"/>
      <c r="DJ47" s="111"/>
      <c r="DK47" s="111"/>
      <c r="DL47" s="111"/>
      <c r="DM47" s="111"/>
      <c r="DN47" s="111"/>
      <c r="DO47" s="111"/>
      <c r="DP47" s="111"/>
      <c r="DQ47" s="111"/>
      <c r="DR47" s="111"/>
      <c r="DS47" s="111"/>
      <c r="DT47" s="111"/>
      <c r="DU47" s="111"/>
      <c r="DV47" s="112"/>
      <c r="DW47" s="110"/>
      <c r="DX47" s="111"/>
      <c r="DY47" s="111"/>
      <c r="DZ47" s="111"/>
      <c r="EA47" s="111"/>
      <c r="EB47" s="111"/>
      <c r="EC47" s="111"/>
      <c r="ED47" s="111"/>
      <c r="EE47" s="111"/>
      <c r="EF47" s="111"/>
      <c r="EG47" s="111"/>
      <c r="EH47" s="111"/>
      <c r="EI47" s="111"/>
      <c r="EJ47" s="111"/>
      <c r="EK47" s="111"/>
      <c r="EL47" s="111"/>
      <c r="EM47" s="111"/>
      <c r="EN47" s="111"/>
      <c r="EO47" s="111"/>
      <c r="EP47" s="111"/>
      <c r="EQ47" s="111"/>
      <c r="ER47" s="111"/>
      <c r="ES47" s="111"/>
      <c r="ET47" s="111"/>
      <c r="EU47" s="111"/>
      <c r="EV47" s="111"/>
      <c r="EW47" s="111"/>
      <c r="EX47" s="111"/>
      <c r="EY47" s="111"/>
      <c r="EZ47" s="111"/>
      <c r="FA47" s="112"/>
    </row>
    <row r="48" spans="1:157" s="97" customFormat="1" ht="15.75" thickBot="1">
      <c r="A48" s="98" t="s">
        <v>130</v>
      </c>
      <c r="B48" s="92"/>
      <c r="C48" s="92"/>
      <c r="D48" s="92"/>
      <c r="E48" s="92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4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4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6"/>
      <c r="CR48" s="108"/>
      <c r="DV48" s="109"/>
      <c r="DW48" s="108"/>
      <c r="FA48" s="109"/>
    </row>
    <row r="49" spans="1:157">
      <c r="A49" s="99" t="s">
        <v>131</v>
      </c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91" t="s">
        <v>108</v>
      </c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5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5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5"/>
      <c r="CR49" s="110"/>
      <c r="CS49" s="111"/>
      <c r="CT49" s="111"/>
      <c r="CU49" s="111"/>
      <c r="CV49" s="111"/>
      <c r="CW49" s="111"/>
      <c r="CX49" s="111"/>
      <c r="CY49" s="111"/>
      <c r="CZ49" s="111"/>
      <c r="DA49" s="111"/>
      <c r="DB49" s="111"/>
      <c r="DC49" s="111"/>
      <c r="DD49" s="111"/>
      <c r="DE49" s="111"/>
      <c r="DF49" s="111"/>
      <c r="DG49" s="111"/>
      <c r="DH49" s="111"/>
      <c r="DI49" s="111"/>
      <c r="DJ49" s="111"/>
      <c r="DK49" s="111"/>
      <c r="DL49" s="111"/>
      <c r="DM49" s="111"/>
      <c r="DN49" s="111"/>
      <c r="DO49" s="111"/>
      <c r="DP49" s="111"/>
      <c r="DQ49" s="111"/>
      <c r="DR49" s="111"/>
      <c r="DS49" s="111"/>
      <c r="DT49" s="111"/>
      <c r="DU49" s="111"/>
      <c r="DV49" s="112"/>
      <c r="DW49" s="110"/>
      <c r="DX49" s="111"/>
      <c r="DY49" s="111"/>
      <c r="DZ49" s="111"/>
      <c r="EA49" s="111"/>
      <c r="EB49" s="111"/>
      <c r="EC49" s="111"/>
      <c r="ED49" s="111"/>
      <c r="EE49" s="111"/>
      <c r="EF49" s="111"/>
      <c r="EG49" s="111"/>
      <c r="EH49" s="111"/>
      <c r="EI49" s="111"/>
      <c r="EJ49" s="111"/>
      <c r="EK49" s="111"/>
      <c r="EL49" s="111"/>
      <c r="EM49" s="111"/>
      <c r="EN49" s="111"/>
      <c r="EO49" s="111"/>
      <c r="EP49" s="111"/>
      <c r="EQ49" s="111"/>
      <c r="ER49" s="111"/>
      <c r="ES49" s="111"/>
      <c r="ET49" s="111"/>
      <c r="EU49" s="111"/>
      <c r="EV49" s="111"/>
      <c r="EW49" s="111"/>
      <c r="EX49" s="111"/>
      <c r="EY49" s="111"/>
      <c r="EZ49" s="111"/>
      <c r="FA49" s="112"/>
    </row>
    <row r="50" spans="1:157">
      <c r="A50" s="99" t="s">
        <v>132</v>
      </c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5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91" t="s">
        <v>108</v>
      </c>
      <c r="BF50" s="74"/>
      <c r="BG50" s="74"/>
      <c r="BH50" s="74"/>
      <c r="BI50" s="74"/>
      <c r="BJ50" s="74"/>
      <c r="BK50" s="74"/>
      <c r="BL50" s="74"/>
      <c r="BM50" s="75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5"/>
      <c r="CR50" s="110"/>
      <c r="CS50" s="111"/>
      <c r="CT50" s="111"/>
      <c r="CU50" s="111"/>
      <c r="CV50" s="111"/>
      <c r="CW50" s="111"/>
      <c r="CX50" s="111"/>
      <c r="CY50" s="111"/>
      <c r="CZ50" s="111"/>
      <c r="DA50" s="111"/>
      <c r="DB50" s="111"/>
      <c r="DC50" s="111"/>
      <c r="DD50" s="111"/>
      <c r="DE50" s="111"/>
      <c r="DF50" s="111"/>
      <c r="DG50" s="111"/>
      <c r="DH50" s="111"/>
      <c r="DI50" s="111"/>
      <c r="DJ50" s="111"/>
      <c r="DK50" s="111"/>
      <c r="DL50" s="111"/>
      <c r="DM50" s="111"/>
      <c r="DN50" s="111"/>
      <c r="DO50" s="111"/>
      <c r="DP50" s="111"/>
      <c r="DQ50" s="111"/>
      <c r="DR50" s="111"/>
      <c r="DS50" s="111"/>
      <c r="DT50" s="111"/>
      <c r="DU50" s="111"/>
      <c r="DV50" s="112"/>
      <c r="DW50" s="110"/>
      <c r="DX50" s="111"/>
      <c r="DY50" s="111"/>
      <c r="DZ50" s="111"/>
      <c r="EA50" s="111"/>
      <c r="EB50" s="111"/>
      <c r="EC50" s="111"/>
      <c r="ED50" s="111"/>
      <c r="EE50" s="111"/>
      <c r="EF50" s="111"/>
      <c r="EG50" s="111"/>
      <c r="EH50" s="111"/>
      <c r="EI50" s="111"/>
      <c r="EJ50" s="111"/>
      <c r="EK50" s="111"/>
      <c r="EL50" s="111"/>
      <c r="EM50" s="111"/>
      <c r="EN50" s="111"/>
      <c r="EO50" s="111"/>
      <c r="EP50" s="111"/>
      <c r="EQ50" s="111"/>
      <c r="ER50" s="111"/>
      <c r="ES50" s="111"/>
      <c r="ET50" s="111"/>
      <c r="EU50" s="111"/>
      <c r="EV50" s="111"/>
      <c r="EW50" s="111"/>
      <c r="EX50" s="111"/>
      <c r="EY50" s="111"/>
      <c r="EZ50" s="111"/>
      <c r="FA50" s="112"/>
    </row>
  </sheetData>
  <mergeCells count="5">
    <mergeCell ref="DW3:FA3"/>
    <mergeCell ref="AJ3:BM3"/>
    <mergeCell ref="BN3:CQ3"/>
    <mergeCell ref="F3:AI3"/>
    <mergeCell ref="CR3:DV3"/>
  </mergeCells>
  <phoneticPr fontId="13" type="noConversion"/>
  <conditionalFormatting sqref="F7:FA50">
    <cfRule type="expression" dxfId="3" priority="13">
      <formula>IF(F$5="C",TRUE)</formula>
    </cfRule>
    <cfRule type="expression" dxfId="2" priority="14">
      <formula>IF(F$5="F",TRUE)</formula>
    </cfRule>
    <cfRule type="expression" dxfId="1" priority="15">
      <formula>IF(F$7="S",TRUE)</formula>
    </cfRule>
    <cfRule type="expression" dxfId="0" priority="16">
      <formula>IF(F$7="D",TRUE)</formula>
    </cfRule>
  </conditionalFormatting>
  <printOptions verticalCentered="1"/>
  <pageMargins left="0" right="0" top="0" bottom="0" header="0" footer="0"/>
  <pageSetup paperSize="9" scale="78" fitToWidth="3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automatique</vt:lpstr>
      <vt:lpstr>Table</vt:lpstr>
      <vt:lpstr>Fériés et congés</vt:lpstr>
      <vt:lpstr>Gantt à la main</vt:lpstr>
      <vt:lpstr>'Gantt à la main'!Impression_des_titres</vt:lpstr>
      <vt:lpstr>ouinon</vt:lpstr>
      <vt:lpstr>semaine</vt:lpstr>
      <vt:lpstr>automatique!Zone_d_impression</vt:lpstr>
      <vt:lpstr>'Gantt à la main'!Zone_d_impression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Marie</cp:lastModifiedBy>
  <cp:lastPrinted>2014-04-23T10:55:58Z</cp:lastPrinted>
  <dcterms:created xsi:type="dcterms:W3CDTF">2013-05-27T13:57:34Z</dcterms:created>
  <dcterms:modified xsi:type="dcterms:W3CDTF">2014-04-23T16:41:59Z</dcterms:modified>
</cp:coreProperties>
</file>