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8555" windowHeight="11760"/>
  </bookViews>
  <sheets>
    <sheet name="report 15 Avril Cot 1 &amp; 2" sheetId="5" r:id="rId1"/>
    <sheet name="extraction Bal AG 15 AVRIL" sheetId="2" r:id="rId2"/>
  </sheets>
  <externalReferences>
    <externalReference r:id="rId3"/>
  </externalReferences>
  <definedNames>
    <definedName name="_xlnm._FilterDatabase" localSheetId="1" hidden="1">'extraction Bal AG 15 AVRIL'!$A$1:$M$75</definedName>
    <definedName name="_xlnm._FilterDatabase" localSheetId="0" hidden="1">'report 15 Avril Cot 1 &amp; 2'!$A$4:$G$44</definedName>
  </definedNames>
  <calcPr calcId="125725"/>
</workbook>
</file>

<file path=xl/calcChain.xml><?xml version="1.0" encoding="utf-8"?>
<calcChain xmlns="http://schemas.openxmlformats.org/spreadsheetml/2006/main">
  <c r="G3" i="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5" i="5" l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</calcChain>
</file>

<file path=xl/comments1.xml><?xml version="1.0" encoding="utf-8"?>
<comments xmlns="http://schemas.openxmlformats.org/spreadsheetml/2006/main">
  <authors>
    <author>gg26069</author>
  </authors>
  <commentList>
    <comment ref="C4" authorId="0">
      <text>
        <r>
          <rPr>
            <b/>
            <sz val="8"/>
            <color indexed="81"/>
            <rFont val="Tahoma"/>
            <family val="2"/>
          </rPr>
          <t>gg26069:</t>
        </r>
        <r>
          <rPr>
            <sz val="8"/>
            <color indexed="81"/>
            <rFont val="Tahoma"/>
            <family val="2"/>
          </rPr>
          <t xml:space="preserve">
on copie colle les 
 3 1eres colonnes </t>
        </r>
      </text>
    </comment>
  </commentList>
</comments>
</file>

<file path=xl/sharedStrings.xml><?xml version="1.0" encoding="utf-8"?>
<sst xmlns="http://schemas.openxmlformats.org/spreadsheetml/2006/main" count="69" uniqueCount="25">
  <si>
    <t>SIREN</t>
  </si>
  <si>
    <t>REFERENCE</t>
  </si>
  <si>
    <t>NOM</t>
  </si>
  <si>
    <t>PROSPECT</t>
  </si>
  <si>
    <t>prospect</t>
  </si>
  <si>
    <t>JFL</t>
  </si>
  <si>
    <t>Pays</t>
  </si>
  <si>
    <t>Code taxe 1</t>
  </si>
  <si>
    <t>Tax Number 2</t>
  </si>
  <si>
    <t>Id TVA sur CA</t>
  </si>
  <si>
    <t>EUR</t>
  </si>
  <si>
    <t/>
  </si>
  <si>
    <t>Client</t>
  </si>
  <si>
    <t>Solde
au 15.04.2014</t>
  </si>
  <si>
    <t>solde  par client</t>
  </si>
  <si>
    <t>solde par siren</t>
  </si>
  <si>
    <t>les 2</t>
  </si>
  <si>
    <t>devrait ramener -760</t>
  </si>
  <si>
    <t>devrait ramener- 420,12</t>
  </si>
  <si>
    <t>ok</t>
  </si>
  <si>
    <t>devrait ramener 1326,15</t>
  </si>
  <si>
    <t>devrait ramener -132,60</t>
  </si>
  <si>
    <t>etc…..</t>
  </si>
  <si>
    <t>devrait ramener 200327,78</t>
  </si>
  <si>
    <t>devrait ramener 638,64</t>
  </si>
</sst>
</file>

<file path=xl/styles.xml><?xml version="1.0" encoding="utf-8"?>
<styleSheet xmlns="http://schemas.openxmlformats.org/spreadsheetml/2006/main">
  <numFmts count="1">
    <numFmt numFmtId="164" formatCode="#,##0.00;\-\ #,##0.00"/>
  </numFmts>
  <fonts count="4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0"/>
      <color indexed="39"/>
      <name val="Arial"/>
      <family val="2"/>
    </font>
    <font>
      <b/>
      <sz val="14"/>
      <color indexed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sz val="11"/>
      <color indexed="48"/>
      <name val="Calibri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80">
    <fill>
      <patternFill patternType="none"/>
    </fill>
    <fill>
      <patternFill patternType="gray125"/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solid">
        <fgColor indexed="18"/>
        <bgColor indexed="18"/>
      </patternFill>
    </fill>
    <fill>
      <patternFill patternType="solid">
        <fgColor indexed="26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51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</patternFill>
    </fill>
    <fill>
      <patternFill patternType="solid">
        <fgColor indexed="2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41">
    <xf numFmtId="0" fontId="0" fillId="0" borderId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30" fillId="59" borderId="0" applyNumberFormat="0" applyBorder="0" applyAlignment="0" applyProtection="0"/>
    <xf numFmtId="0" fontId="30" fillId="60" borderId="0" applyNumberFormat="0" applyBorder="0" applyAlignment="0" applyProtection="0"/>
    <xf numFmtId="0" fontId="30" fillId="61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4" borderId="0" applyNumberFormat="0" applyBorder="0" applyAlignment="0" applyProtection="0"/>
    <xf numFmtId="0" fontId="30" fillId="59" borderId="0" applyNumberFormat="0" applyBorder="0" applyAlignment="0" applyProtection="0"/>
    <xf numFmtId="0" fontId="30" fillId="60" borderId="0" applyNumberFormat="0" applyBorder="0" applyAlignment="0" applyProtection="0"/>
    <xf numFmtId="0" fontId="30" fillId="61" borderId="0" applyNumberFormat="0" applyBorder="0" applyAlignment="0" applyProtection="0"/>
    <xf numFmtId="0" fontId="30" fillId="62" borderId="0" applyNumberFormat="0" applyBorder="0" applyAlignment="0" applyProtection="0"/>
    <xf numFmtId="0" fontId="30" fillId="63" borderId="0" applyNumberFormat="0" applyBorder="0" applyAlignment="0" applyProtection="0"/>
    <xf numFmtId="0" fontId="30" fillId="64" borderId="0" applyNumberFormat="0" applyBorder="0" applyAlignment="0" applyProtection="0"/>
    <xf numFmtId="0" fontId="30" fillId="6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1" fillId="7" borderId="0" applyNumberFormat="0" applyBorder="0" applyAlignment="0" applyProtection="0"/>
    <xf numFmtId="0" fontId="30" fillId="6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1" fillId="10" borderId="0" applyNumberFormat="0" applyBorder="0" applyAlignment="0" applyProtection="0"/>
    <xf numFmtId="0" fontId="30" fillId="6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1" fillId="13" borderId="0" applyNumberFormat="0" applyBorder="0" applyAlignment="0" applyProtection="0"/>
    <xf numFmtId="0" fontId="30" fillId="68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21" fillId="9" borderId="0" applyNumberFormat="0" applyBorder="0" applyAlignment="0" applyProtection="0"/>
    <xf numFmtId="0" fontId="30" fillId="69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1" fillId="7" borderId="0" applyNumberFormat="0" applyBorder="0" applyAlignment="0" applyProtection="0"/>
    <xf numFmtId="0" fontId="30" fillId="70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1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32" fillId="71" borderId="11" applyNumberFormat="0" applyAlignment="0" applyProtection="0"/>
    <xf numFmtId="0" fontId="23" fillId="20" borderId="1" applyNumberFormat="0" applyAlignment="0" applyProtection="0"/>
    <xf numFmtId="0" fontId="33" fillId="0" borderId="12" applyNumberFormat="0" applyFill="0" applyAlignment="0" applyProtection="0"/>
    <xf numFmtId="0" fontId="19" fillId="21" borderId="3" applyNumberFormat="0" applyAlignment="0" applyProtection="0"/>
    <xf numFmtId="0" fontId="29" fillId="72" borderId="13" applyNumberFormat="0" applyFont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34" fillId="73" borderId="11" applyNumberFormat="0" applyAlignment="0" applyProtection="0"/>
    <xf numFmtId="0" fontId="35" fillId="0" borderId="0" applyNumberFormat="0" applyFill="0" applyBorder="0" applyAlignment="0" applyProtection="0"/>
    <xf numFmtId="0" fontId="1" fillId="12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24" fillId="18" borderId="1" applyNumberFormat="0" applyAlignment="0" applyProtection="0"/>
    <xf numFmtId="0" fontId="36" fillId="74" borderId="0" applyNumberFormat="0" applyBorder="0" applyAlignment="0" applyProtection="0"/>
    <xf numFmtId="0" fontId="17" fillId="0" borderId="2" applyNumberFormat="0" applyFill="0" applyAlignment="0" applyProtection="0"/>
    <xf numFmtId="0" fontId="17" fillId="18" borderId="0" applyNumberFormat="0" applyBorder="0" applyAlignment="0" applyProtection="0"/>
    <xf numFmtId="0" fontId="37" fillId="75" borderId="0" applyNumberFormat="0" applyBorder="0" applyAlignment="0" applyProtection="0"/>
    <xf numFmtId="0" fontId="2" fillId="0" borderId="0"/>
    <xf numFmtId="0" fontId="4" fillId="17" borderId="1" applyNumberFormat="0" applyFont="0" applyAlignment="0" applyProtection="0"/>
    <xf numFmtId="0" fontId="18" fillId="20" borderId="7" applyNumberFormat="0" applyAlignment="0" applyProtection="0"/>
    <xf numFmtId="4" fontId="4" fillId="26" borderId="7" applyNumberFormat="0" applyProtection="0">
      <alignment horizontal="right" vertical="center"/>
    </xf>
    <xf numFmtId="4" fontId="5" fillId="3" borderId="7" applyNumberFormat="0" applyProtection="0">
      <alignment horizontal="center" vertical="center"/>
    </xf>
    <xf numFmtId="4" fontId="6" fillId="26" borderId="7" applyNumberFormat="0" applyProtection="0">
      <alignment horizontal="left" vertical="center" indent="1"/>
    </xf>
    <xf numFmtId="4" fontId="7" fillId="27" borderId="7" applyNumberFormat="0" applyProtection="0">
      <alignment horizontal="left" vertical="center" indent="1"/>
    </xf>
    <xf numFmtId="0" fontId="6" fillId="26" borderId="7" applyNumberFormat="0" applyProtection="0">
      <alignment horizontal="left" vertical="center"/>
    </xf>
    <xf numFmtId="4" fontId="8" fillId="28" borderId="7" applyNumberFormat="0" applyProtection="0">
      <alignment horizontal="right" vertical="center"/>
    </xf>
    <xf numFmtId="4" fontId="8" fillId="29" borderId="7" applyNumberFormat="0" applyProtection="0">
      <alignment horizontal="right" vertical="center"/>
    </xf>
    <xf numFmtId="4" fontId="8" fillId="30" borderId="7" applyNumberFormat="0" applyProtection="0">
      <alignment horizontal="right" vertical="center"/>
    </xf>
    <xf numFmtId="4" fontId="8" fillId="31" borderId="7" applyNumberFormat="0" applyProtection="0">
      <alignment horizontal="right" vertical="center"/>
    </xf>
    <xf numFmtId="4" fontId="8" fillId="32" borderId="7" applyNumberFormat="0" applyProtection="0">
      <alignment horizontal="right" vertical="center"/>
    </xf>
    <xf numFmtId="4" fontId="8" fillId="33" borderId="7" applyNumberFormat="0" applyProtection="0">
      <alignment horizontal="right" vertical="center"/>
    </xf>
    <xf numFmtId="4" fontId="8" fillId="34" borderId="7" applyNumberFormat="0" applyProtection="0">
      <alignment horizontal="right" vertical="center"/>
    </xf>
    <xf numFmtId="4" fontId="8" fillId="35" borderId="7" applyNumberFormat="0" applyProtection="0">
      <alignment horizontal="right" vertical="center"/>
    </xf>
    <xf numFmtId="4" fontId="8" fillId="36" borderId="7" applyNumberFormat="0" applyProtection="0">
      <alignment horizontal="right" vertical="center"/>
    </xf>
    <xf numFmtId="4" fontId="5" fillId="37" borderId="7" applyNumberFormat="0" applyProtection="0">
      <alignment horizontal="left" vertical="center" indent="1"/>
    </xf>
    <xf numFmtId="4" fontId="7" fillId="38" borderId="8" applyNumberFormat="0" applyProtection="0">
      <alignment horizontal="left" vertical="center" indent="1"/>
    </xf>
    <xf numFmtId="4" fontId="9" fillId="39" borderId="0" applyNumberFormat="0" applyProtection="0">
      <alignment horizontal="left" vertical="center" indent="1"/>
    </xf>
    <xf numFmtId="0" fontId="6" fillId="2" borderId="7" applyNumberFormat="0" applyProtection="0">
      <alignment horizontal="right" vertical="center"/>
    </xf>
    <xf numFmtId="4" fontId="7" fillId="38" borderId="7" applyNumberFormat="0" applyProtection="0">
      <alignment horizontal="left" vertical="center"/>
    </xf>
    <xf numFmtId="4" fontId="5" fillId="40" borderId="7" applyNumberFormat="0" applyProtection="0">
      <alignment horizontal="left" vertical="center"/>
    </xf>
    <xf numFmtId="0" fontId="10" fillId="41" borderId="7" applyNumberFormat="0" applyProtection="0">
      <alignment horizontal="left" vertical="center" indent="1"/>
    </xf>
    <xf numFmtId="0" fontId="3" fillId="41" borderId="7" applyNumberFormat="0" applyProtection="0">
      <alignment horizontal="left" vertical="center" indent="1"/>
    </xf>
    <xf numFmtId="0" fontId="3" fillId="42" borderId="7" applyNumberFormat="0" applyProtection="0">
      <alignment horizontal="left" vertical="center" indent="1"/>
    </xf>
    <xf numFmtId="0" fontId="3" fillId="42" borderId="7" applyNumberFormat="0" applyProtection="0">
      <alignment horizontal="left" vertical="center" indent="1"/>
    </xf>
    <xf numFmtId="0" fontId="3" fillId="43" borderId="7" applyNumberFormat="0" applyProtection="0">
      <alignment horizontal="left" vertical="center" indent="1"/>
    </xf>
    <xf numFmtId="0" fontId="3" fillId="43" borderId="7" applyNumberFormat="0" applyProtection="0">
      <alignment horizontal="left" vertical="center" indent="1"/>
    </xf>
    <xf numFmtId="0" fontId="3" fillId="40" borderId="7" applyNumberFormat="0" applyProtection="0">
      <alignment horizontal="left" vertical="center" indent="1"/>
    </xf>
    <xf numFmtId="0" fontId="3" fillId="40" borderId="7" applyNumberFormat="0" applyProtection="0">
      <alignment horizontal="left" vertical="center" indent="1"/>
    </xf>
    <xf numFmtId="0" fontId="2" fillId="0" borderId="0"/>
    <xf numFmtId="0" fontId="6" fillId="4" borderId="9" applyBorder="0"/>
    <xf numFmtId="4" fontId="8" fillId="44" borderId="7" applyNumberFormat="0" applyProtection="0">
      <alignment vertical="center"/>
    </xf>
    <xf numFmtId="4" fontId="11" fillId="44" borderId="7" applyNumberFormat="0" applyProtection="0">
      <alignment vertical="center"/>
    </xf>
    <xf numFmtId="4" fontId="8" fillId="44" borderId="7" applyNumberFormat="0" applyProtection="0">
      <alignment horizontal="left" vertical="center" indent="1"/>
    </xf>
    <xf numFmtId="4" fontId="8" fillId="44" borderId="7" applyNumberFormat="0" applyProtection="0">
      <alignment horizontal="left" vertical="center" indent="1"/>
    </xf>
    <xf numFmtId="4" fontId="7" fillId="27" borderId="7" applyNumberFormat="0" applyProtection="0">
      <alignment horizontal="right" vertical="center"/>
    </xf>
    <xf numFmtId="4" fontId="7" fillId="22" borderId="7" applyNumberFormat="0" applyProtection="0">
      <alignment horizontal="center" vertical="center"/>
    </xf>
    <xf numFmtId="0" fontId="4" fillId="2" borderId="7" applyNumberFormat="0" applyProtection="0">
      <alignment horizontal="left" vertical="center" indent="1"/>
    </xf>
    <xf numFmtId="4" fontId="4" fillId="45" borderId="1" applyNumberFormat="0" applyProtection="0">
      <alignment horizontal="left" vertical="center" indent="1"/>
    </xf>
    <xf numFmtId="0" fontId="6" fillId="2" borderId="7" applyNumberFormat="0" applyProtection="0">
      <alignment horizontal="center" vertical="center" wrapText="1"/>
    </xf>
    <xf numFmtId="0" fontId="12" fillId="19" borderId="0" applyNumberFormat="0" applyProtection="0">
      <alignment horizontal="left" vertical="center" indent="10"/>
    </xf>
    <xf numFmtId="0" fontId="4" fillId="46" borderId="10"/>
    <xf numFmtId="4" fontId="4" fillId="22" borderId="7" applyNumberFormat="0" applyProtection="0">
      <alignment horizontal="center" vertical="center"/>
    </xf>
    <xf numFmtId="0" fontId="38" fillId="76" borderId="0" applyNumberFormat="0" applyBorder="0" applyAlignment="0" applyProtection="0"/>
    <xf numFmtId="0" fontId="13" fillId="0" borderId="0" applyNumberFormat="0" applyFill="0" applyBorder="0" applyAlignment="0" applyProtection="0"/>
    <xf numFmtId="0" fontId="39" fillId="71" borderId="14" applyNumberFormat="0" applyAlignment="0" applyProtection="0"/>
    <xf numFmtId="0" fontId="3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18" applyNumberFormat="0" applyFill="0" applyAlignment="0" applyProtection="0"/>
    <xf numFmtId="0" fontId="45" fillId="77" borderId="19" applyNumberFormat="0" applyAlignment="0" applyProtection="0"/>
    <xf numFmtId="0" fontId="2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/>
    <xf numFmtId="0" fontId="2" fillId="2" borderId="7" xfId="122" quotePrefix="1" applyFont="1" applyAlignment="1">
      <alignment horizontal="left" vertical="center" wrapText="1" indent="1"/>
    </xf>
    <xf numFmtId="0" fontId="46" fillId="0" borderId="0" xfId="0" applyFont="1"/>
    <xf numFmtId="3" fontId="0" fillId="0" borderId="0" xfId="0" applyNumberFormat="1"/>
    <xf numFmtId="0" fontId="0" fillId="78" borderId="0" xfId="0" applyFill="1"/>
    <xf numFmtId="0" fontId="4" fillId="26" borderId="1" xfId="90" quotePrefix="1" applyNumberFormat="1" applyFont="1" applyBorder="1" applyAlignment="1">
      <alignment horizontal="left" vertical="center" indent="1"/>
    </xf>
    <xf numFmtId="0" fontId="4" fillId="2" borderId="1" xfId="122" quotePrefix="1" applyNumberFormat="1" applyFont="1" applyBorder="1" applyAlignment="1">
      <alignment horizontal="left" vertical="center" wrapText="1" indent="1"/>
    </xf>
    <xf numFmtId="0" fontId="4" fillId="2" borderId="1" xfId="103" quotePrefix="1" applyNumberFormat="1" applyFont="1" applyBorder="1">
      <alignment horizontal="right" vertical="center"/>
    </xf>
    <xf numFmtId="0" fontId="4" fillId="2" borderId="1" xfId="122" quotePrefix="1" applyNumberFormat="1" applyFont="1" applyBorder="1">
      <alignment horizontal="left" vertical="center" indent="1"/>
    </xf>
    <xf numFmtId="164" fontId="26" fillId="22" borderId="1" xfId="121" applyNumberFormat="1" applyFont="1" applyBorder="1" applyAlignment="1">
      <alignment horizontal="right" vertical="center"/>
    </xf>
    <xf numFmtId="3" fontId="4" fillId="27" borderId="1" xfId="120" applyNumberFormat="1" applyFont="1" applyBorder="1">
      <alignment horizontal="right" vertical="center"/>
    </xf>
    <xf numFmtId="164" fontId="4" fillId="27" borderId="1" xfId="120" applyNumberFormat="1" applyFont="1" applyBorder="1">
      <alignment horizontal="right" vertical="center"/>
    </xf>
    <xf numFmtId="4" fontId="26" fillId="22" borderId="1" xfId="121" applyNumberFormat="1" applyFont="1" applyBorder="1" applyAlignment="1">
      <alignment horizontal="right" vertical="center"/>
    </xf>
    <xf numFmtId="4" fontId="4" fillId="27" borderId="1" xfId="120" applyNumberFormat="1" applyFont="1" applyBorder="1">
      <alignment horizontal="right" vertical="center"/>
    </xf>
    <xf numFmtId="0" fontId="0" fillId="79" borderId="0" xfId="0" applyFont="1" applyFill="1"/>
    <xf numFmtId="0" fontId="4" fillId="45" borderId="1" xfId="123" applyNumberFormat="1" applyFont="1" applyAlignment="1">
      <alignment horizontal="left" vertical="center" wrapText="1" indent="1"/>
    </xf>
    <xf numFmtId="0" fontId="0" fillId="0" borderId="0" xfId="0" applyFill="1"/>
    <xf numFmtId="0" fontId="4" fillId="78" borderId="1" xfId="122" quotePrefix="1" applyNumberFormat="1" applyFont="1" applyFill="1" applyBorder="1">
      <alignment horizontal="left" vertical="center" indent="1"/>
    </xf>
    <xf numFmtId="164" fontId="26" fillId="78" borderId="1" xfId="121" applyNumberFormat="1" applyFont="1" applyFill="1" applyBorder="1" applyAlignment="1">
      <alignment horizontal="right" vertical="center"/>
    </xf>
    <xf numFmtId="3" fontId="4" fillId="78" borderId="1" xfId="120" applyNumberFormat="1" applyFont="1" applyFill="1" applyBorder="1">
      <alignment horizontal="right" vertical="center"/>
    </xf>
    <xf numFmtId="164" fontId="4" fillId="78" borderId="1" xfId="120" applyNumberFormat="1" applyFont="1" applyFill="1" applyBorder="1">
      <alignment horizontal="right" vertical="center"/>
    </xf>
    <xf numFmtId="3" fontId="0" fillId="78" borderId="0" xfId="0" applyNumberFormat="1" applyFill="1"/>
    <xf numFmtId="0" fontId="4" fillId="78" borderId="1" xfId="123" applyNumberFormat="1" applyFont="1" applyFill="1" applyAlignment="1">
      <alignment horizontal="center" vertical="center" wrapText="1"/>
    </xf>
  </cellXfs>
  <cellStyles count="1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1 - 20%" xfId="38"/>
    <cellStyle name="Accent1 - 40%" xfId="39"/>
    <cellStyle name="Accent1 - 60%" xfId="40"/>
    <cellStyle name="Accent2" xfId="41" builtinId="33" customBuiltin="1"/>
    <cellStyle name="Accent2 - 20%" xfId="42"/>
    <cellStyle name="Accent2 - 40%" xfId="43"/>
    <cellStyle name="Accent2 - 60%" xfId="44"/>
    <cellStyle name="Accent3" xfId="45" builtinId="37" customBuiltin="1"/>
    <cellStyle name="Accent3 - 20%" xfId="46"/>
    <cellStyle name="Accent3 - 40%" xfId="47"/>
    <cellStyle name="Accent3 - 60%" xfId="48"/>
    <cellStyle name="Accent4" xfId="49" builtinId="41" customBuiltin="1"/>
    <cellStyle name="Accent4 - 20%" xfId="50"/>
    <cellStyle name="Accent4 - 40%" xfId="51"/>
    <cellStyle name="Accent4 - 60%" xfId="52"/>
    <cellStyle name="Accent5" xfId="53" builtinId="45" customBuiltin="1"/>
    <cellStyle name="Accent5 - 20%" xfId="54"/>
    <cellStyle name="Accent5 - 40%" xfId="55"/>
    <cellStyle name="Accent5 - 60%" xfId="56"/>
    <cellStyle name="Accent6" xfId="57" builtinId="49" customBuiltin="1"/>
    <cellStyle name="Accent6 - 20%" xfId="58"/>
    <cellStyle name="Accent6 - 40%" xfId="59"/>
    <cellStyle name="Accent6 - 60%" xfId="60"/>
    <cellStyle name="Avertissement" xfId="61" builtinId="11" customBuiltin="1"/>
    <cellStyle name="Bad" xfId="62"/>
    <cellStyle name="Calcul" xfId="63" builtinId="22" customBuiltin="1"/>
    <cellStyle name="Calculation" xfId="64"/>
    <cellStyle name="Cellule liée" xfId="65" builtinId="24" customBuiltin="1"/>
    <cellStyle name="Check Cell" xfId="66"/>
    <cellStyle name="Commentaire" xfId="67" builtinId="10" customBuiltin="1"/>
    <cellStyle name="Emphasis 1" xfId="68"/>
    <cellStyle name="Emphasis 2" xfId="69"/>
    <cellStyle name="Emphasis 3" xfId="70"/>
    <cellStyle name="Entrée" xfId="71" builtinId="20" customBuiltin="1"/>
    <cellStyle name="Explanatory Text" xfId="72"/>
    <cellStyle name="Good" xfId="73"/>
    <cellStyle name="Heading 1" xfId="74"/>
    <cellStyle name="Heading 2" xfId="75"/>
    <cellStyle name="Heading 3" xfId="76"/>
    <cellStyle name="Heading 4" xfId="77"/>
    <cellStyle name="Input" xfId="78"/>
    <cellStyle name="Insatisfaisant" xfId="79" builtinId="27" customBuiltin="1"/>
    <cellStyle name="Linked Cell" xfId="80"/>
    <cellStyle name="Neutral" xfId="81"/>
    <cellStyle name="Neutre" xfId="82" builtinId="28" customBuiltin="1"/>
    <cellStyle name="Normal" xfId="0" builtinId="0"/>
    <cellStyle name="Normal 2 2 2" xfId="83"/>
    <cellStyle name="Note" xfId="84"/>
    <cellStyle name="Output" xfId="85"/>
    <cellStyle name="SAPBEXaggData" xfId="86"/>
    <cellStyle name="SAPBEXaggDataEmph" xfId="87"/>
    <cellStyle name="SAPBEXaggItem" xfId="88"/>
    <cellStyle name="SAPBEXaggItemX" xfId="89"/>
    <cellStyle name="SAPBEXchaText" xfId="90"/>
    <cellStyle name="SAPBEXexcBad7" xfId="91"/>
    <cellStyle name="SAPBEXexcBad8" xfId="92"/>
    <cellStyle name="SAPBEXexcBad9" xfId="93"/>
    <cellStyle name="SAPBEXexcCritical4" xfId="94"/>
    <cellStyle name="SAPBEXexcCritical5" xfId="95"/>
    <cellStyle name="SAPBEXexcCritical6" xfId="96"/>
    <cellStyle name="SAPBEXexcGood1" xfId="97"/>
    <cellStyle name="SAPBEXexcGood2" xfId="98"/>
    <cellStyle name="SAPBEXexcGood3" xfId="99"/>
    <cellStyle name="SAPBEXfilterDrill" xfId="100"/>
    <cellStyle name="SAPBEXfilterItem" xfId="101"/>
    <cellStyle name="SAPBEXfilterText" xfId="102"/>
    <cellStyle name="SAPBEXformats" xfId="103"/>
    <cellStyle name="SAPBEXheaderItem" xfId="104"/>
    <cellStyle name="SAPBEXheaderText" xfId="105"/>
    <cellStyle name="SAPBEXHLevel0" xfId="106"/>
    <cellStyle name="SAPBEXHLevel0X" xfId="107"/>
    <cellStyle name="SAPBEXHLevel1" xfId="108"/>
    <cellStyle name="SAPBEXHLevel1X" xfId="109"/>
    <cellStyle name="SAPBEXHLevel2" xfId="110"/>
    <cellStyle name="SAPBEXHLevel2X" xfId="111"/>
    <cellStyle name="SAPBEXHLevel3" xfId="112"/>
    <cellStyle name="SAPBEXHLevel3X" xfId="113"/>
    <cellStyle name="SAPBEXinputData" xfId="114"/>
    <cellStyle name="SAPBEXItemHeader" xfId="115"/>
    <cellStyle name="SAPBEXresData" xfId="116"/>
    <cellStyle name="SAPBEXresDataEmph" xfId="117"/>
    <cellStyle name="SAPBEXresItem" xfId="118"/>
    <cellStyle name="SAPBEXresItemX" xfId="119"/>
    <cellStyle name="SAPBEXstdData" xfId="120"/>
    <cellStyle name="SAPBEXstdDataEmph" xfId="121"/>
    <cellStyle name="SAPBEXstdItem" xfId="122"/>
    <cellStyle name="SAPBEXstdItem_extraction Bal AG 03 février" xfId="123"/>
    <cellStyle name="SAPBEXstdItemX" xfId="124"/>
    <cellStyle name="SAPBEXtitle" xfId="125"/>
    <cellStyle name="SAPBEXunassignedItem" xfId="126"/>
    <cellStyle name="SAPBEXundefined" xfId="127"/>
    <cellStyle name="Satisfaisant" xfId="128" builtinId="26" customBuiltin="1"/>
    <cellStyle name="Sheet Title" xfId="129"/>
    <cellStyle name="Sortie" xfId="130" builtinId="21" customBuiltin="1"/>
    <cellStyle name="Texte explicatif" xfId="131" builtinId="53" customBuiltin="1"/>
    <cellStyle name="Title" xfId="132"/>
    <cellStyle name="Titre" xfId="133" builtinId="15" customBuiltin="1"/>
    <cellStyle name="Titre 1" xfId="134" builtinId="16" customBuiltin="1"/>
    <cellStyle name="Titre 2" xfId="135" builtinId="17" customBuiltin="1"/>
    <cellStyle name="Titre 3" xfId="136" builtinId="18" customBuiltin="1"/>
    <cellStyle name="Titre 4" xfId="137" builtinId="19" customBuiltin="1"/>
    <cellStyle name="Total" xfId="138" builtinId="25" customBuiltin="1"/>
    <cellStyle name="Vérification" xfId="139" builtinId="23" customBuiltin="1"/>
    <cellStyle name="Warning Text" xfId="14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2.gif"/><Relationship Id="rId5" Type="http://schemas.openxmlformats.org/officeDocument/2006/relationships/image" Target="../media/image1.gif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</xdr:row>
      <xdr:rowOff>0</xdr:rowOff>
    </xdr:from>
    <xdr:to>
      <xdr:col>4</xdr:col>
      <xdr:colOff>76200</xdr:colOff>
      <xdr:row>3</xdr:row>
      <xdr:rowOff>47625</xdr:rowOff>
    </xdr:to>
    <xdr:pic macro="[1]!DesignIconClicked">
      <xdr:nvPicPr>
        <xdr:cNvPr id="10266" name="BExEWLIW7S78YJIC102FX3V3F6ZO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4825" y="57150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28575</xdr:colOff>
      <xdr:row>3</xdr:row>
      <xdr:rowOff>0</xdr:rowOff>
    </xdr:from>
    <xdr:to>
      <xdr:col>4</xdr:col>
      <xdr:colOff>76200</xdr:colOff>
      <xdr:row>3</xdr:row>
      <xdr:rowOff>47625</xdr:rowOff>
    </xdr:to>
    <xdr:pic macro="[1]!DesignIconClicked">
      <xdr:nvPicPr>
        <xdr:cNvPr id="10267" name="BExF0ZGQ7VPT8FQCVFCMC14UZTZS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14825" y="57150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76200</xdr:colOff>
      <xdr:row>3</xdr:row>
      <xdr:rowOff>47625</xdr:rowOff>
    </xdr:to>
    <xdr:pic macro="[1]!DesignIconClicked">
      <xdr:nvPicPr>
        <xdr:cNvPr id="10268" name="BExRZZ3XVFCBX8DXLSF3EZTIYAN1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67300" y="57150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5</xdr:col>
      <xdr:colOff>19050</xdr:colOff>
      <xdr:row>3</xdr:row>
      <xdr:rowOff>0</xdr:rowOff>
    </xdr:from>
    <xdr:to>
      <xdr:col>5</xdr:col>
      <xdr:colOff>76200</xdr:colOff>
      <xdr:row>3</xdr:row>
      <xdr:rowOff>47625</xdr:rowOff>
    </xdr:to>
    <xdr:pic macro="[1]!DesignIconClicked">
      <xdr:nvPicPr>
        <xdr:cNvPr id="10269" name="BExQDCZKLDE6L2DZBADUKSE9LXZT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67300" y="57150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28575</xdr:colOff>
      <xdr:row>3</xdr:row>
      <xdr:rowOff>0</xdr:rowOff>
    </xdr:from>
    <xdr:to>
      <xdr:col>6</xdr:col>
      <xdr:colOff>76200</xdr:colOff>
      <xdr:row>3</xdr:row>
      <xdr:rowOff>47625</xdr:rowOff>
    </xdr:to>
    <xdr:pic macro="[1]!DesignIconClicked">
      <xdr:nvPicPr>
        <xdr:cNvPr id="10270" name="BExSCBUYICG4T3A4XNDNKKMFFRIO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57150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28575</xdr:colOff>
      <xdr:row>3</xdr:row>
      <xdr:rowOff>0</xdr:rowOff>
    </xdr:from>
    <xdr:to>
      <xdr:col>6</xdr:col>
      <xdr:colOff>76200</xdr:colOff>
      <xdr:row>3</xdr:row>
      <xdr:rowOff>47625</xdr:rowOff>
    </xdr:to>
    <xdr:pic macro="[1]!DesignIconClicked">
      <xdr:nvPicPr>
        <xdr:cNvPr id="10271" name="BExZJQ8PEN3CSAG74JCB58QABO1G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57150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19050</xdr:colOff>
      <xdr:row>3</xdr:row>
      <xdr:rowOff>9525</xdr:rowOff>
    </xdr:from>
    <xdr:to>
      <xdr:col>4</xdr:col>
      <xdr:colOff>66675</xdr:colOff>
      <xdr:row>3</xdr:row>
      <xdr:rowOff>57150</xdr:rowOff>
    </xdr:to>
    <xdr:pic macro="[1]!DesignIconClicked">
      <xdr:nvPicPr>
        <xdr:cNvPr id="10272" name="BExY3WTRM8N8UVYWQ50U2R0TYIQZ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300" y="5810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19050</xdr:colOff>
      <xdr:row>3</xdr:row>
      <xdr:rowOff>85725</xdr:rowOff>
    </xdr:from>
    <xdr:to>
      <xdr:col>4</xdr:col>
      <xdr:colOff>66675</xdr:colOff>
      <xdr:row>3</xdr:row>
      <xdr:rowOff>133350</xdr:rowOff>
    </xdr:to>
    <xdr:pic macro="[1]!DesignIconClicked">
      <xdr:nvPicPr>
        <xdr:cNvPr id="10273" name="BExDAYGSNRPQ5N0KBWJNZ0JAOZMU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05300" y="6572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3</xdr:row>
      <xdr:rowOff>9525</xdr:rowOff>
    </xdr:from>
    <xdr:to>
      <xdr:col>5</xdr:col>
      <xdr:colOff>76200</xdr:colOff>
      <xdr:row>3</xdr:row>
      <xdr:rowOff>57150</xdr:rowOff>
    </xdr:to>
    <xdr:pic macro="[1]!DesignIconClicked">
      <xdr:nvPicPr>
        <xdr:cNvPr id="10274" name="BExS6EBQ7BIV7CI3A7BCYOWJJ1AP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76825" y="5810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5</xdr:col>
      <xdr:colOff>28575</xdr:colOff>
      <xdr:row>3</xdr:row>
      <xdr:rowOff>85725</xdr:rowOff>
    </xdr:from>
    <xdr:to>
      <xdr:col>5</xdr:col>
      <xdr:colOff>76200</xdr:colOff>
      <xdr:row>3</xdr:row>
      <xdr:rowOff>133350</xdr:rowOff>
    </xdr:to>
    <xdr:pic macro="[1]!DesignIconClicked">
      <xdr:nvPicPr>
        <xdr:cNvPr id="10275" name="BEx3NAL94R8V96N8HBXPL2A3AATQ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76825" y="6572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28575</xdr:colOff>
      <xdr:row>3</xdr:row>
      <xdr:rowOff>9525</xdr:rowOff>
    </xdr:from>
    <xdr:to>
      <xdr:col>6</xdr:col>
      <xdr:colOff>85725</xdr:colOff>
      <xdr:row>3</xdr:row>
      <xdr:rowOff>57150</xdr:rowOff>
    </xdr:to>
    <xdr:pic macro="[1]!DesignIconClicked">
      <xdr:nvPicPr>
        <xdr:cNvPr id="10276" name="BExKMPL9QXW65Z44F0IG3JVH24GE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5810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28575</xdr:colOff>
      <xdr:row>3</xdr:row>
      <xdr:rowOff>85725</xdr:rowOff>
    </xdr:from>
    <xdr:to>
      <xdr:col>6</xdr:col>
      <xdr:colOff>85725</xdr:colOff>
      <xdr:row>3</xdr:row>
      <xdr:rowOff>133350</xdr:rowOff>
    </xdr:to>
    <xdr:pic macro="[1]!DesignIconClicked">
      <xdr:nvPicPr>
        <xdr:cNvPr id="10277" name="BExXQS1STQ3K07OKNKNH0XPUBBFT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6572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4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5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6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0</xdr:rowOff>
    </xdr:from>
    <xdr:ext cx="47625" cy="47625"/>
    <xdr:pic macro="[1]!DesignIconClicked">
      <xdr:nvPicPr>
        <xdr:cNvPr id="7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8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9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0</xdr:row>
      <xdr:rowOff>0</xdr:rowOff>
    </xdr:from>
    <xdr:ext cx="123825" cy="123825"/>
    <xdr:pic macro="[1]!DesignIconClicked">
      <xdr:nvPicPr>
        <xdr:cNvPr id="10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11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12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13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0</xdr:rowOff>
    </xdr:from>
    <xdr:ext cx="47625" cy="47625"/>
    <xdr:pic macro="[1]!DesignIconClicked">
      <xdr:nvPicPr>
        <xdr:cNvPr id="14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5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0</xdr:rowOff>
    </xdr:from>
    <xdr:ext cx="47625" cy="47625"/>
    <xdr:pic macro="[1]!DesignIconClicked">
      <xdr:nvPicPr>
        <xdr:cNvPr id="16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0</xdr:rowOff>
    </xdr:from>
    <xdr:ext cx="47625" cy="47625"/>
    <xdr:pic macro="[1]!DesignIconClicked">
      <xdr:nvPicPr>
        <xdr:cNvPr id="17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0</xdr:rowOff>
    </xdr:from>
    <xdr:ext cx="47625" cy="47625"/>
    <xdr:pic macro="[1]!DesignIconClicked">
      <xdr:nvPicPr>
        <xdr:cNvPr id="18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957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1</xdr:row>
      <xdr:rowOff>0</xdr:rowOff>
    </xdr:from>
    <xdr:ext cx="123825" cy="123825"/>
    <xdr:pic macro="[1]!DesignIconClicked">
      <xdr:nvPicPr>
        <xdr:cNvPr id="19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20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1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2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23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69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0</xdr:row>
      <xdr:rowOff>0</xdr:rowOff>
    </xdr:from>
    <xdr:ext cx="123825" cy="123825"/>
    <xdr:pic macro="[1]!DesignIconClicked">
      <xdr:nvPicPr>
        <xdr:cNvPr id="24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0</xdr:row>
      <xdr:rowOff>0</xdr:rowOff>
    </xdr:from>
    <xdr:ext cx="123825" cy="123825"/>
    <xdr:pic macro="[1]!DesignIconClicked">
      <xdr:nvPicPr>
        <xdr:cNvPr id="25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2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0</xdr:row>
      <xdr:rowOff>0</xdr:rowOff>
    </xdr:from>
    <xdr:ext cx="123825" cy="123825"/>
    <xdr:pic macro="[1]!DesignIconClicked">
      <xdr:nvPicPr>
        <xdr:cNvPr id="2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0</xdr:row>
      <xdr:rowOff>0</xdr:rowOff>
    </xdr:from>
    <xdr:ext cx="123825" cy="123825"/>
    <xdr:pic macro="[1]!DesignIconClicked">
      <xdr:nvPicPr>
        <xdr:cNvPr id="2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29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0</xdr:row>
      <xdr:rowOff>0</xdr:rowOff>
    </xdr:from>
    <xdr:ext cx="123825" cy="123825"/>
    <xdr:pic macro="[1]!DesignIconClicked">
      <xdr:nvPicPr>
        <xdr:cNvPr id="30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1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2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3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4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5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7051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6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7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38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1</xdr:row>
      <xdr:rowOff>0</xdr:rowOff>
    </xdr:from>
    <xdr:ext cx="123825" cy="123825"/>
    <xdr:pic macro="[1]!DesignIconClicked">
      <xdr:nvPicPr>
        <xdr:cNvPr id="39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0</xdr:row>
      <xdr:rowOff>0</xdr:rowOff>
    </xdr:from>
    <xdr:ext cx="123825" cy="123825"/>
    <xdr:pic macro="[1]!DesignIconClicked">
      <xdr:nvPicPr>
        <xdr:cNvPr id="40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28575</xdr:colOff>
      <xdr:row>0</xdr:row>
      <xdr:rowOff>0</xdr:rowOff>
    </xdr:from>
    <xdr:to>
      <xdr:col>0</xdr:col>
      <xdr:colOff>76200</xdr:colOff>
      <xdr:row>0</xdr:row>
      <xdr:rowOff>47625</xdr:rowOff>
    </xdr:to>
    <xdr:pic macro="[1]!DesignIconClicked">
      <xdr:nvPicPr>
        <xdr:cNvPr id="12563" name="BExVWQWDUONWA9Y9OXN411Y73IRO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0</xdr:col>
      <xdr:colOff>28575</xdr:colOff>
      <xdr:row>0</xdr:row>
      <xdr:rowOff>0</xdr:rowOff>
    </xdr:from>
    <xdr:to>
      <xdr:col>0</xdr:col>
      <xdr:colOff>76200</xdr:colOff>
      <xdr:row>0</xdr:row>
      <xdr:rowOff>95250</xdr:rowOff>
    </xdr:to>
    <xdr:pic macro="[1]!DesignIconClicked">
      <xdr:nvPicPr>
        <xdr:cNvPr id="12564" name="BExXPD3P1IHFM4TOQFG82IVC465Y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8575" y="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1</xdr:col>
      <xdr:colOff>76200</xdr:colOff>
      <xdr:row>0</xdr:row>
      <xdr:rowOff>47625</xdr:rowOff>
    </xdr:to>
    <xdr:pic macro="[1]!DesignIconClicked">
      <xdr:nvPicPr>
        <xdr:cNvPr id="12565" name="BExU89XZ5R8MKCA9K1OYNLPYVNRK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0575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</xdr:col>
      <xdr:colOff>19050</xdr:colOff>
      <xdr:row>0</xdr:row>
      <xdr:rowOff>0</xdr:rowOff>
    </xdr:from>
    <xdr:to>
      <xdr:col>1</xdr:col>
      <xdr:colOff>76200</xdr:colOff>
      <xdr:row>0</xdr:row>
      <xdr:rowOff>95250</xdr:rowOff>
    </xdr:to>
    <xdr:pic macro="[1]!DesignIconClicked">
      <xdr:nvPicPr>
        <xdr:cNvPr id="12566" name="BExQA6I53OKSIPE0RKATEOC0K3XC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90575" y="0"/>
          <a:ext cx="571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</xdr:colOff>
      <xdr:row>0</xdr:row>
      <xdr:rowOff>0</xdr:rowOff>
    </xdr:from>
    <xdr:to>
      <xdr:col>7</xdr:col>
      <xdr:colOff>76200</xdr:colOff>
      <xdr:row>0</xdr:row>
      <xdr:rowOff>47625</xdr:rowOff>
    </xdr:to>
    <xdr:pic macro="[1]!DesignIconClicked">
      <xdr:nvPicPr>
        <xdr:cNvPr id="12567" name="BExQCNYKRKAGMKR8M4QQUI8QTCWS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96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28575</xdr:colOff>
      <xdr:row>0</xdr:row>
      <xdr:rowOff>0</xdr:rowOff>
    </xdr:from>
    <xdr:to>
      <xdr:col>7</xdr:col>
      <xdr:colOff>76200</xdr:colOff>
      <xdr:row>0</xdr:row>
      <xdr:rowOff>95250</xdr:rowOff>
    </xdr:to>
    <xdr:pic macro="[1]!DesignIconClicked">
      <xdr:nvPicPr>
        <xdr:cNvPr id="12568" name="BExF2KPDAD799DR9L98XX9A8HWSO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296025" y="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28575</xdr:colOff>
      <xdr:row>0</xdr:row>
      <xdr:rowOff>0</xdr:rowOff>
    </xdr:from>
    <xdr:to>
      <xdr:col>8</xdr:col>
      <xdr:colOff>76200</xdr:colOff>
      <xdr:row>0</xdr:row>
      <xdr:rowOff>47625</xdr:rowOff>
    </xdr:to>
    <xdr:pic macro="[1]!DesignIconClicked">
      <xdr:nvPicPr>
        <xdr:cNvPr id="12569" name="BEx1H0KQ6I689XJGKHQMKACPUUS2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058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8</xdr:col>
      <xdr:colOff>28575</xdr:colOff>
      <xdr:row>0</xdr:row>
      <xdr:rowOff>0</xdr:rowOff>
    </xdr:from>
    <xdr:to>
      <xdr:col>8</xdr:col>
      <xdr:colOff>76200</xdr:colOff>
      <xdr:row>0</xdr:row>
      <xdr:rowOff>95250</xdr:rowOff>
    </xdr:to>
    <xdr:pic macro="[1]!DesignIconClicked">
      <xdr:nvPicPr>
        <xdr:cNvPr id="12570" name="BExXO6ZPSESSU7UW4Q3NWLCO6W7G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058025" y="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19050</xdr:colOff>
      <xdr:row>0</xdr:row>
      <xdr:rowOff>0</xdr:rowOff>
    </xdr:from>
    <xdr:to>
      <xdr:col>9</xdr:col>
      <xdr:colOff>76200</xdr:colOff>
      <xdr:row>0</xdr:row>
      <xdr:rowOff>47625</xdr:rowOff>
    </xdr:to>
    <xdr:pic macro="[1]!DesignIconClicked">
      <xdr:nvPicPr>
        <xdr:cNvPr id="12571" name="BExQ9Y9HPHWVFPV0EMS73SF23P6Q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810500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9</xdr:col>
      <xdr:colOff>19050</xdr:colOff>
      <xdr:row>0</xdr:row>
      <xdr:rowOff>0</xdr:rowOff>
    </xdr:from>
    <xdr:to>
      <xdr:col>9</xdr:col>
      <xdr:colOff>76200</xdr:colOff>
      <xdr:row>0</xdr:row>
      <xdr:rowOff>95250</xdr:rowOff>
    </xdr:to>
    <xdr:pic macro="[1]!DesignIconClicked">
      <xdr:nvPicPr>
        <xdr:cNvPr id="12572" name="BExMM53IJT3SD57JXPQDEJP8LG0U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810500" y="0"/>
          <a:ext cx="571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0</xdr:row>
      <xdr:rowOff>0</xdr:rowOff>
    </xdr:from>
    <xdr:to>
      <xdr:col>10</xdr:col>
      <xdr:colOff>76200</xdr:colOff>
      <xdr:row>0</xdr:row>
      <xdr:rowOff>47625</xdr:rowOff>
    </xdr:to>
    <xdr:pic macro="[1]!DesignIconClicked">
      <xdr:nvPicPr>
        <xdr:cNvPr id="12573" name="BEx9JY7WJIQEEORUQX06WDPEEKBH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82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10</xdr:col>
      <xdr:colOff>28575</xdr:colOff>
      <xdr:row>0</xdr:row>
      <xdr:rowOff>0</xdr:rowOff>
    </xdr:from>
    <xdr:to>
      <xdr:col>10</xdr:col>
      <xdr:colOff>76200</xdr:colOff>
      <xdr:row>0</xdr:row>
      <xdr:rowOff>95250</xdr:rowOff>
    </xdr:to>
    <xdr:pic macro="[1]!DesignIconClicked">
      <xdr:nvPicPr>
        <xdr:cNvPr id="12574" name="BExS5X8Q6OTHV1CSGIS17OEOT261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582025" y="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0</xdr:row>
      <xdr:rowOff>0</xdr:rowOff>
    </xdr:from>
    <xdr:to>
      <xdr:col>11</xdr:col>
      <xdr:colOff>76200</xdr:colOff>
      <xdr:row>0</xdr:row>
      <xdr:rowOff>47625</xdr:rowOff>
    </xdr:to>
    <xdr:pic macro="[1]!DesignIconClicked">
      <xdr:nvPicPr>
        <xdr:cNvPr id="12575" name="BEx1SMYF99JYZW0VLP5KZN0BCHU7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344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11</xdr:col>
      <xdr:colOff>28575</xdr:colOff>
      <xdr:row>0</xdr:row>
      <xdr:rowOff>0</xdr:rowOff>
    </xdr:from>
    <xdr:to>
      <xdr:col>11</xdr:col>
      <xdr:colOff>76200</xdr:colOff>
      <xdr:row>0</xdr:row>
      <xdr:rowOff>95250</xdr:rowOff>
    </xdr:to>
    <xdr:pic macro="[1]!DesignIconClicked">
      <xdr:nvPicPr>
        <xdr:cNvPr id="12576" name="BExOHNLH3ZTILQAB3GFLD4YP8FBT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344025" y="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0</xdr:row>
      <xdr:rowOff>0</xdr:rowOff>
    </xdr:from>
    <xdr:to>
      <xdr:col>12</xdr:col>
      <xdr:colOff>76200</xdr:colOff>
      <xdr:row>0</xdr:row>
      <xdr:rowOff>47625</xdr:rowOff>
    </xdr:to>
    <xdr:pic macro="[1]!DesignIconClicked">
      <xdr:nvPicPr>
        <xdr:cNvPr id="12577" name="BExEWLIW7S78YJIC102FX3V3F6ZO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106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12</xdr:col>
      <xdr:colOff>28575</xdr:colOff>
      <xdr:row>0</xdr:row>
      <xdr:rowOff>0</xdr:rowOff>
    </xdr:from>
    <xdr:to>
      <xdr:col>12</xdr:col>
      <xdr:colOff>76200</xdr:colOff>
      <xdr:row>0</xdr:row>
      <xdr:rowOff>47625</xdr:rowOff>
    </xdr:to>
    <xdr:pic macro="[1]!DesignIconClicked">
      <xdr:nvPicPr>
        <xdr:cNvPr id="12578" name="BExF0ZGQ7VPT8FQCVFCMC14UZTZS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1060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57150</xdr:colOff>
      <xdr:row>0</xdr:row>
      <xdr:rowOff>47625</xdr:rowOff>
    </xdr:to>
    <xdr:pic macro="[1]!DesignIconClicked">
      <xdr:nvPicPr>
        <xdr:cNvPr id="12579" name="BExRZZ3XVFCBX8DXLSF3EZTIYAN1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868025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0</xdr:colOff>
      <xdr:row>0</xdr:row>
      <xdr:rowOff>0</xdr:rowOff>
    </xdr:from>
    <xdr:to>
      <xdr:col>13</xdr:col>
      <xdr:colOff>57150</xdr:colOff>
      <xdr:row>0</xdr:row>
      <xdr:rowOff>47625</xdr:rowOff>
    </xdr:to>
    <xdr:pic macro="[1]!DesignIconClicked">
      <xdr:nvPicPr>
        <xdr:cNvPr id="12580" name="BExQDCZKLDE6L2DZBADUKSE9LXZT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868025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0</xdr:row>
      <xdr:rowOff>0</xdr:rowOff>
    </xdr:from>
    <xdr:to>
      <xdr:col>13</xdr:col>
      <xdr:colOff>76200</xdr:colOff>
      <xdr:row>0</xdr:row>
      <xdr:rowOff>47625</xdr:rowOff>
    </xdr:to>
    <xdr:pic macro="[1]!DesignIconClicked">
      <xdr:nvPicPr>
        <xdr:cNvPr id="12581" name="BExSCBUYICG4T3A4XNDNKKMFFRIO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658600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28575</xdr:colOff>
      <xdr:row>0</xdr:row>
      <xdr:rowOff>0</xdr:rowOff>
    </xdr:from>
    <xdr:to>
      <xdr:col>13</xdr:col>
      <xdr:colOff>76200</xdr:colOff>
      <xdr:row>0</xdr:row>
      <xdr:rowOff>47625</xdr:rowOff>
    </xdr:to>
    <xdr:pic macro="[1]!DesignIconClicked">
      <xdr:nvPicPr>
        <xdr:cNvPr id="12582" name="BExZJQ8PEN3CSAG74JCB58QABO1G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658600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28575</xdr:colOff>
      <xdr:row>0</xdr:row>
      <xdr:rowOff>0</xdr:rowOff>
    </xdr:from>
    <xdr:to>
      <xdr:col>14</xdr:col>
      <xdr:colOff>76200</xdr:colOff>
      <xdr:row>0</xdr:row>
      <xdr:rowOff>47625</xdr:rowOff>
    </xdr:to>
    <xdr:pic macro="[1]!DesignIconClicked">
      <xdr:nvPicPr>
        <xdr:cNvPr id="12583" name="BEx7M6Y7KT75XJHC1J07T2OQ19LP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430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14</xdr:col>
      <xdr:colOff>28575</xdr:colOff>
      <xdr:row>0</xdr:row>
      <xdr:rowOff>0</xdr:rowOff>
    </xdr:from>
    <xdr:to>
      <xdr:col>14</xdr:col>
      <xdr:colOff>76200</xdr:colOff>
      <xdr:row>0</xdr:row>
      <xdr:rowOff>47625</xdr:rowOff>
    </xdr:to>
    <xdr:pic macro="[1]!DesignIconClicked">
      <xdr:nvPicPr>
        <xdr:cNvPr id="12584" name="BExKEODPZGFZXXF1SQP2SKJTD4AQ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430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28575</xdr:colOff>
      <xdr:row>0</xdr:row>
      <xdr:rowOff>0</xdr:rowOff>
    </xdr:from>
    <xdr:to>
      <xdr:col>15</xdr:col>
      <xdr:colOff>76200</xdr:colOff>
      <xdr:row>0</xdr:row>
      <xdr:rowOff>47625</xdr:rowOff>
    </xdr:to>
    <xdr:pic macro="[1]!DesignIconClicked">
      <xdr:nvPicPr>
        <xdr:cNvPr id="12585" name="BEx7CNY1J4VZCSS9RUKG0ZWXDFFF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192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15</xdr:col>
      <xdr:colOff>28575</xdr:colOff>
      <xdr:row>0</xdr:row>
      <xdr:rowOff>0</xdr:rowOff>
    </xdr:from>
    <xdr:to>
      <xdr:col>15</xdr:col>
      <xdr:colOff>76200</xdr:colOff>
      <xdr:row>0</xdr:row>
      <xdr:rowOff>47625</xdr:rowOff>
    </xdr:to>
    <xdr:pic macro="[1]!DesignIconClicked">
      <xdr:nvPicPr>
        <xdr:cNvPr id="12586" name="BExGRCLIAZV1L1FV40R8CN85EGNY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192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28575</xdr:colOff>
      <xdr:row>0</xdr:row>
      <xdr:rowOff>0</xdr:rowOff>
    </xdr:from>
    <xdr:to>
      <xdr:col>16</xdr:col>
      <xdr:colOff>85725</xdr:colOff>
      <xdr:row>0</xdr:row>
      <xdr:rowOff>47625</xdr:rowOff>
    </xdr:to>
    <xdr:pic macro="[1]!DesignIconClicked">
      <xdr:nvPicPr>
        <xdr:cNvPr id="12587" name="BExO9CSNANAIM6IJ6RN8GEJ1WRMV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954125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16</xdr:col>
      <xdr:colOff>28575</xdr:colOff>
      <xdr:row>0</xdr:row>
      <xdr:rowOff>0</xdr:rowOff>
    </xdr:from>
    <xdr:to>
      <xdr:col>16</xdr:col>
      <xdr:colOff>85725</xdr:colOff>
      <xdr:row>0</xdr:row>
      <xdr:rowOff>47625</xdr:rowOff>
    </xdr:to>
    <xdr:pic macro="[1]!DesignIconClicked">
      <xdr:nvPicPr>
        <xdr:cNvPr id="12588" name="BExCX1YWG7Y55NI91QLSV6D8X19E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954125" y="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28575</xdr:colOff>
      <xdr:row>0</xdr:row>
      <xdr:rowOff>0</xdr:rowOff>
    </xdr:from>
    <xdr:to>
      <xdr:col>17</xdr:col>
      <xdr:colOff>76200</xdr:colOff>
      <xdr:row>0</xdr:row>
      <xdr:rowOff>47625</xdr:rowOff>
    </xdr:to>
    <xdr:pic macro="[1]!DesignIconClicked">
      <xdr:nvPicPr>
        <xdr:cNvPr id="12589" name="BExF7QO4SL7GDMR3GMJBUGKQEIO3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716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17</xdr:col>
      <xdr:colOff>28575</xdr:colOff>
      <xdr:row>0</xdr:row>
      <xdr:rowOff>0</xdr:rowOff>
    </xdr:from>
    <xdr:to>
      <xdr:col>17</xdr:col>
      <xdr:colOff>76200</xdr:colOff>
      <xdr:row>0</xdr:row>
      <xdr:rowOff>47625</xdr:rowOff>
    </xdr:to>
    <xdr:pic macro="[1]!DesignIconClicked">
      <xdr:nvPicPr>
        <xdr:cNvPr id="12590" name="BEx3VFOZTLB1GVHCAEEPEFU2MLKK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716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28575</xdr:colOff>
      <xdr:row>0</xdr:row>
      <xdr:rowOff>0</xdr:rowOff>
    </xdr:from>
    <xdr:to>
      <xdr:col>18</xdr:col>
      <xdr:colOff>76200</xdr:colOff>
      <xdr:row>0</xdr:row>
      <xdr:rowOff>47625</xdr:rowOff>
    </xdr:to>
    <xdr:pic macro="[1]!DesignIconClicked">
      <xdr:nvPicPr>
        <xdr:cNvPr id="12591" name="BEx5N34PWQ5G4N6WRUFPLNPUPVZJ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478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18</xdr:col>
      <xdr:colOff>28575</xdr:colOff>
      <xdr:row>0</xdr:row>
      <xdr:rowOff>0</xdr:rowOff>
    </xdr:from>
    <xdr:to>
      <xdr:col>18</xdr:col>
      <xdr:colOff>76200</xdr:colOff>
      <xdr:row>0</xdr:row>
      <xdr:rowOff>47625</xdr:rowOff>
    </xdr:to>
    <xdr:pic macro="[1]!DesignIconClicked">
      <xdr:nvPicPr>
        <xdr:cNvPr id="12592" name="BExU8JJ8NKBDMF6IQPIZ0XCJA9BO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478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28575</xdr:colOff>
      <xdr:row>0</xdr:row>
      <xdr:rowOff>0</xdr:rowOff>
    </xdr:from>
    <xdr:to>
      <xdr:col>19</xdr:col>
      <xdr:colOff>76200</xdr:colOff>
      <xdr:row>0</xdr:row>
      <xdr:rowOff>47625</xdr:rowOff>
    </xdr:to>
    <xdr:pic macro="[1]!DesignIconClicked">
      <xdr:nvPicPr>
        <xdr:cNvPr id="12593" name="BExW764D7ZYXP8MAQKB6CCGNG7DX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240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19</xdr:col>
      <xdr:colOff>28575</xdr:colOff>
      <xdr:row>0</xdr:row>
      <xdr:rowOff>0</xdr:rowOff>
    </xdr:from>
    <xdr:to>
      <xdr:col>19</xdr:col>
      <xdr:colOff>76200</xdr:colOff>
      <xdr:row>0</xdr:row>
      <xdr:rowOff>47625</xdr:rowOff>
    </xdr:to>
    <xdr:pic macro="[1]!DesignIconClicked">
      <xdr:nvPicPr>
        <xdr:cNvPr id="12594" name="BExOI0S7Y71C9RMK44F55TFYGS5M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240125" y="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73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74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75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76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77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78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79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80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81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82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83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84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85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86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87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88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89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957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91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2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3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4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69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96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97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8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99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100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101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2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3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4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5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6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7051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7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8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0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1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1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28575</xdr:colOff>
      <xdr:row>1</xdr:row>
      <xdr:rowOff>19050</xdr:rowOff>
    </xdr:from>
    <xdr:to>
      <xdr:col>0</xdr:col>
      <xdr:colOff>76200</xdr:colOff>
      <xdr:row>1</xdr:row>
      <xdr:rowOff>66675</xdr:rowOff>
    </xdr:to>
    <xdr:pic macro="[1]!DesignIconClicked">
      <xdr:nvPicPr>
        <xdr:cNvPr id="12634" name="BExMQANBYV02872A7RFGS6R7USTV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0</xdr:col>
      <xdr:colOff>28575</xdr:colOff>
      <xdr:row>1</xdr:row>
      <xdr:rowOff>95250</xdr:rowOff>
    </xdr:from>
    <xdr:to>
      <xdr:col>0</xdr:col>
      <xdr:colOff>76200</xdr:colOff>
      <xdr:row>2</xdr:row>
      <xdr:rowOff>0</xdr:rowOff>
    </xdr:to>
    <xdr:pic macro="[1]!DesignIconClicked">
      <xdr:nvPicPr>
        <xdr:cNvPr id="12635" name="BExSC2KMO5C5AJRD6GC6L8R7RGTG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857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1</xdr:row>
      <xdr:rowOff>19050</xdr:rowOff>
    </xdr:from>
    <xdr:to>
      <xdr:col>1</xdr:col>
      <xdr:colOff>76200</xdr:colOff>
      <xdr:row>1</xdr:row>
      <xdr:rowOff>66675</xdr:rowOff>
    </xdr:to>
    <xdr:pic macro="[1]!DesignIconClicked">
      <xdr:nvPicPr>
        <xdr:cNvPr id="12636" name="BExW0NR8AKWA5ZPMGJK51ZZAQHC2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0575" y="59055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</xdr:col>
      <xdr:colOff>19050</xdr:colOff>
      <xdr:row>1</xdr:row>
      <xdr:rowOff>95250</xdr:rowOff>
    </xdr:from>
    <xdr:to>
      <xdr:col>1</xdr:col>
      <xdr:colOff>76200</xdr:colOff>
      <xdr:row>2</xdr:row>
      <xdr:rowOff>0</xdr:rowOff>
    </xdr:to>
    <xdr:pic macro="[1]!DesignIconClicked">
      <xdr:nvPicPr>
        <xdr:cNvPr id="12637" name="BExXU18DZXJ4KLTWNC8VEDZFYVWE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90575" y="666750"/>
          <a:ext cx="571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</xdr:colOff>
      <xdr:row>1</xdr:row>
      <xdr:rowOff>19050</xdr:rowOff>
    </xdr:from>
    <xdr:to>
      <xdr:col>7</xdr:col>
      <xdr:colOff>76200</xdr:colOff>
      <xdr:row>1</xdr:row>
      <xdr:rowOff>66675</xdr:rowOff>
    </xdr:to>
    <xdr:pic macro="[1]!DesignIconClicked">
      <xdr:nvPicPr>
        <xdr:cNvPr id="12638" name="BExOF2ZNT923S4FM9H6XLL9HE0T4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96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28575</xdr:colOff>
      <xdr:row>1</xdr:row>
      <xdr:rowOff>95250</xdr:rowOff>
    </xdr:from>
    <xdr:to>
      <xdr:col>7</xdr:col>
      <xdr:colOff>76200</xdr:colOff>
      <xdr:row>2</xdr:row>
      <xdr:rowOff>0</xdr:rowOff>
    </xdr:to>
    <xdr:pic macro="[1]!DesignIconClicked">
      <xdr:nvPicPr>
        <xdr:cNvPr id="12639" name="BExXWQHETLHSXE1YG62T0P2CZZ3V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296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</xdr:colOff>
      <xdr:row>1</xdr:row>
      <xdr:rowOff>19050</xdr:rowOff>
    </xdr:from>
    <xdr:to>
      <xdr:col>8</xdr:col>
      <xdr:colOff>66675</xdr:colOff>
      <xdr:row>1</xdr:row>
      <xdr:rowOff>66675</xdr:rowOff>
    </xdr:to>
    <xdr:pic macro="[1]!DesignIconClicked">
      <xdr:nvPicPr>
        <xdr:cNvPr id="12640" name="BExGR9LM9KHC7SGJHGZEJ3BI9EML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048500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8</xdr:col>
      <xdr:colOff>19050</xdr:colOff>
      <xdr:row>1</xdr:row>
      <xdr:rowOff>95250</xdr:rowOff>
    </xdr:from>
    <xdr:to>
      <xdr:col>8</xdr:col>
      <xdr:colOff>66675</xdr:colOff>
      <xdr:row>2</xdr:row>
      <xdr:rowOff>0</xdr:rowOff>
    </xdr:to>
    <xdr:pic macro="[1]!DesignIconClicked">
      <xdr:nvPicPr>
        <xdr:cNvPr id="12641" name="BEx3EBYLOLEL60XX7NHMQ44DN6YT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048500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1</xdr:row>
      <xdr:rowOff>19050</xdr:rowOff>
    </xdr:from>
    <xdr:to>
      <xdr:col>9</xdr:col>
      <xdr:colOff>76200</xdr:colOff>
      <xdr:row>1</xdr:row>
      <xdr:rowOff>66675</xdr:rowOff>
    </xdr:to>
    <xdr:pic macro="[1]!DesignIconClicked">
      <xdr:nvPicPr>
        <xdr:cNvPr id="12642" name="BExOGSVLWLA599UYNY7Z4MZ8MPYU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820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9</xdr:col>
      <xdr:colOff>28575</xdr:colOff>
      <xdr:row>1</xdr:row>
      <xdr:rowOff>95250</xdr:rowOff>
    </xdr:from>
    <xdr:to>
      <xdr:col>9</xdr:col>
      <xdr:colOff>76200</xdr:colOff>
      <xdr:row>2</xdr:row>
      <xdr:rowOff>0</xdr:rowOff>
    </xdr:to>
    <xdr:pic macro="[1]!DesignIconClicked">
      <xdr:nvPicPr>
        <xdr:cNvPr id="12643" name="BExY526QASL4N3JA8DCHRW95EIWM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820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1</xdr:row>
      <xdr:rowOff>19050</xdr:rowOff>
    </xdr:from>
    <xdr:to>
      <xdr:col>10</xdr:col>
      <xdr:colOff>76200</xdr:colOff>
      <xdr:row>1</xdr:row>
      <xdr:rowOff>66675</xdr:rowOff>
    </xdr:to>
    <xdr:pic macro="[1]!DesignIconClicked">
      <xdr:nvPicPr>
        <xdr:cNvPr id="12644" name="BEx3S37R9MNZ6NXQH8BGFL8QEOZV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82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10</xdr:col>
      <xdr:colOff>28575</xdr:colOff>
      <xdr:row>1</xdr:row>
      <xdr:rowOff>95250</xdr:rowOff>
    </xdr:from>
    <xdr:to>
      <xdr:col>10</xdr:col>
      <xdr:colOff>76200</xdr:colOff>
      <xdr:row>2</xdr:row>
      <xdr:rowOff>0</xdr:rowOff>
    </xdr:to>
    <xdr:pic macro="[1]!DesignIconClicked">
      <xdr:nvPicPr>
        <xdr:cNvPr id="12645" name="BExXRG6AOSWK2S0TNIBJ7PPB8306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582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1</xdr:row>
      <xdr:rowOff>19050</xdr:rowOff>
    </xdr:from>
    <xdr:to>
      <xdr:col>11</xdr:col>
      <xdr:colOff>66675</xdr:colOff>
      <xdr:row>1</xdr:row>
      <xdr:rowOff>66675</xdr:rowOff>
    </xdr:to>
    <xdr:pic macro="[1]!DesignIconClicked">
      <xdr:nvPicPr>
        <xdr:cNvPr id="12646" name="BEx1IO2EH3FO6FH5ZXGQIRK5XIE0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334500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11</xdr:col>
      <xdr:colOff>19050</xdr:colOff>
      <xdr:row>1</xdr:row>
      <xdr:rowOff>95250</xdr:rowOff>
    </xdr:from>
    <xdr:to>
      <xdr:col>11</xdr:col>
      <xdr:colOff>66675</xdr:colOff>
      <xdr:row>2</xdr:row>
      <xdr:rowOff>0</xdr:rowOff>
    </xdr:to>
    <xdr:pic macro="[1]!DesignIconClicked">
      <xdr:nvPicPr>
        <xdr:cNvPr id="12647" name="BExIM3OB8WN2VDTDS5C4YE6FVE59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334500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</xdr:colOff>
      <xdr:row>0</xdr:row>
      <xdr:rowOff>9525</xdr:rowOff>
    </xdr:from>
    <xdr:to>
      <xdr:col>12</xdr:col>
      <xdr:colOff>66675</xdr:colOff>
      <xdr:row>0</xdr:row>
      <xdr:rowOff>57150</xdr:rowOff>
    </xdr:to>
    <xdr:pic macro="[1]!DesignIconClicked">
      <xdr:nvPicPr>
        <xdr:cNvPr id="12648" name="BExY3WTRM8N8UVYWQ50U2R0TYIQZ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0965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12</xdr:col>
      <xdr:colOff>19050</xdr:colOff>
      <xdr:row>0</xdr:row>
      <xdr:rowOff>85725</xdr:rowOff>
    </xdr:from>
    <xdr:to>
      <xdr:col>12</xdr:col>
      <xdr:colOff>66675</xdr:colOff>
      <xdr:row>0</xdr:row>
      <xdr:rowOff>133350</xdr:rowOff>
    </xdr:to>
    <xdr:pic macro="[1]!DesignIconClicked">
      <xdr:nvPicPr>
        <xdr:cNvPr id="12649" name="BExDAYGSNRPQ5N0KBWJNZ0JAOZMU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0965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</xdr:rowOff>
    </xdr:from>
    <xdr:to>
      <xdr:col>13</xdr:col>
      <xdr:colOff>47625</xdr:colOff>
      <xdr:row>0</xdr:row>
      <xdr:rowOff>57150</xdr:rowOff>
    </xdr:to>
    <xdr:pic macro="[1]!DesignIconClicked">
      <xdr:nvPicPr>
        <xdr:cNvPr id="12650" name="BExS6EBQ7BIV7CI3A7BCYOWJJ1AP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87755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0</xdr:colOff>
      <xdr:row>0</xdr:row>
      <xdr:rowOff>85725</xdr:rowOff>
    </xdr:from>
    <xdr:to>
      <xdr:col>13</xdr:col>
      <xdr:colOff>47625</xdr:colOff>
      <xdr:row>0</xdr:row>
      <xdr:rowOff>133350</xdr:rowOff>
    </xdr:to>
    <xdr:pic macro="[1]!DesignIconClicked">
      <xdr:nvPicPr>
        <xdr:cNvPr id="12651" name="BEx3NAL94R8V96N8HBXPL2A3AATQ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87755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0</xdr:row>
      <xdr:rowOff>9525</xdr:rowOff>
    </xdr:from>
    <xdr:to>
      <xdr:col>13</xdr:col>
      <xdr:colOff>85725</xdr:colOff>
      <xdr:row>0</xdr:row>
      <xdr:rowOff>57150</xdr:rowOff>
    </xdr:to>
    <xdr:pic macro="[1]!DesignIconClicked">
      <xdr:nvPicPr>
        <xdr:cNvPr id="12652" name="BExKMPL9QXW65Z44F0IG3JVH24GE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658600" y="95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28575</xdr:colOff>
      <xdr:row>0</xdr:row>
      <xdr:rowOff>85725</xdr:rowOff>
    </xdr:from>
    <xdr:to>
      <xdr:col>13</xdr:col>
      <xdr:colOff>85725</xdr:colOff>
      <xdr:row>0</xdr:row>
      <xdr:rowOff>133350</xdr:rowOff>
    </xdr:to>
    <xdr:pic macro="[1]!DesignIconClicked">
      <xdr:nvPicPr>
        <xdr:cNvPr id="12653" name="BExXQS1STQ3K07OKNKNH0XPUBBFT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658600" y="857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28575</xdr:colOff>
      <xdr:row>0</xdr:row>
      <xdr:rowOff>9525</xdr:rowOff>
    </xdr:from>
    <xdr:to>
      <xdr:col>14</xdr:col>
      <xdr:colOff>76200</xdr:colOff>
      <xdr:row>0</xdr:row>
      <xdr:rowOff>57150</xdr:rowOff>
    </xdr:to>
    <xdr:pic macro="[1]!DesignIconClicked">
      <xdr:nvPicPr>
        <xdr:cNvPr id="12654" name="BEx1TIFCGFBV31K1OROHGJ47QH8W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430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14</xdr:col>
      <xdr:colOff>28575</xdr:colOff>
      <xdr:row>0</xdr:row>
      <xdr:rowOff>85725</xdr:rowOff>
    </xdr:from>
    <xdr:to>
      <xdr:col>14</xdr:col>
      <xdr:colOff>76200</xdr:colOff>
      <xdr:row>0</xdr:row>
      <xdr:rowOff>133350</xdr:rowOff>
    </xdr:to>
    <xdr:pic macro="[1]!DesignIconClicked">
      <xdr:nvPicPr>
        <xdr:cNvPr id="12655" name="BExGPM3YUZE6O3ZP6IU076SGFA27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430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28575</xdr:colOff>
      <xdr:row>0</xdr:row>
      <xdr:rowOff>9525</xdr:rowOff>
    </xdr:from>
    <xdr:to>
      <xdr:col>15</xdr:col>
      <xdr:colOff>76200</xdr:colOff>
      <xdr:row>0</xdr:row>
      <xdr:rowOff>57150</xdr:rowOff>
    </xdr:to>
    <xdr:pic macro="[1]!DesignIconClicked">
      <xdr:nvPicPr>
        <xdr:cNvPr id="12656" name="BExF1FSN0STZG5L5R4IKMI67PGT6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192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15</xdr:col>
      <xdr:colOff>28575</xdr:colOff>
      <xdr:row>0</xdr:row>
      <xdr:rowOff>85725</xdr:rowOff>
    </xdr:from>
    <xdr:to>
      <xdr:col>15</xdr:col>
      <xdr:colOff>76200</xdr:colOff>
      <xdr:row>0</xdr:row>
      <xdr:rowOff>133350</xdr:rowOff>
    </xdr:to>
    <xdr:pic macro="[1]!DesignIconClicked">
      <xdr:nvPicPr>
        <xdr:cNvPr id="12657" name="BExD7MABWCNQUBC2IIE4513083K0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192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19050</xdr:colOff>
      <xdr:row>0</xdr:row>
      <xdr:rowOff>9525</xdr:rowOff>
    </xdr:from>
    <xdr:to>
      <xdr:col>16</xdr:col>
      <xdr:colOff>76200</xdr:colOff>
      <xdr:row>0</xdr:row>
      <xdr:rowOff>57150</xdr:rowOff>
    </xdr:to>
    <xdr:pic macro="[1]!DesignIconClicked">
      <xdr:nvPicPr>
        <xdr:cNvPr id="12658" name="BExZQC7E15SEF948QIILXRA80VMM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944600" y="95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16</xdr:col>
      <xdr:colOff>19050</xdr:colOff>
      <xdr:row>0</xdr:row>
      <xdr:rowOff>85725</xdr:rowOff>
    </xdr:from>
    <xdr:to>
      <xdr:col>16</xdr:col>
      <xdr:colOff>76200</xdr:colOff>
      <xdr:row>0</xdr:row>
      <xdr:rowOff>133350</xdr:rowOff>
    </xdr:to>
    <xdr:pic macro="[1]!DesignIconClicked">
      <xdr:nvPicPr>
        <xdr:cNvPr id="12659" name="BExEYJNJB4R0W0NWLFVLPWS7WVZ5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944600" y="857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28575</xdr:colOff>
      <xdr:row>0</xdr:row>
      <xdr:rowOff>9525</xdr:rowOff>
    </xdr:from>
    <xdr:to>
      <xdr:col>17</xdr:col>
      <xdr:colOff>76200</xdr:colOff>
      <xdr:row>0</xdr:row>
      <xdr:rowOff>57150</xdr:rowOff>
    </xdr:to>
    <xdr:pic macro="[1]!DesignIconClicked">
      <xdr:nvPicPr>
        <xdr:cNvPr id="12660" name="BExY0P53UG6NZHOZ3E44HQ4QA4SP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716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17</xdr:col>
      <xdr:colOff>28575</xdr:colOff>
      <xdr:row>0</xdr:row>
      <xdr:rowOff>85725</xdr:rowOff>
    </xdr:from>
    <xdr:to>
      <xdr:col>17</xdr:col>
      <xdr:colOff>76200</xdr:colOff>
      <xdr:row>0</xdr:row>
      <xdr:rowOff>133350</xdr:rowOff>
    </xdr:to>
    <xdr:pic macro="[1]!DesignIconClicked">
      <xdr:nvPicPr>
        <xdr:cNvPr id="12661" name="BExME2OS5YRGD93864NZCWS4Q1ZM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716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19050</xdr:colOff>
      <xdr:row>0</xdr:row>
      <xdr:rowOff>9525</xdr:rowOff>
    </xdr:from>
    <xdr:to>
      <xdr:col>18</xdr:col>
      <xdr:colOff>66675</xdr:colOff>
      <xdr:row>0</xdr:row>
      <xdr:rowOff>57150</xdr:rowOff>
    </xdr:to>
    <xdr:pic macro="[1]!DesignIconClicked">
      <xdr:nvPicPr>
        <xdr:cNvPr id="12662" name="BEx1OJI9SGXK3JC310X3UVEGDE3G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4686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18</xdr:col>
      <xdr:colOff>19050</xdr:colOff>
      <xdr:row>0</xdr:row>
      <xdr:rowOff>85725</xdr:rowOff>
    </xdr:from>
    <xdr:to>
      <xdr:col>18</xdr:col>
      <xdr:colOff>66675</xdr:colOff>
      <xdr:row>0</xdr:row>
      <xdr:rowOff>133350</xdr:rowOff>
    </xdr:to>
    <xdr:pic macro="[1]!DesignIconClicked">
      <xdr:nvPicPr>
        <xdr:cNvPr id="12663" name="BEx9BHVF0BFYIXB75GRJ0KAGR31C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4686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19050</xdr:colOff>
      <xdr:row>0</xdr:row>
      <xdr:rowOff>9525</xdr:rowOff>
    </xdr:from>
    <xdr:to>
      <xdr:col>19</xdr:col>
      <xdr:colOff>66675</xdr:colOff>
      <xdr:row>0</xdr:row>
      <xdr:rowOff>57150</xdr:rowOff>
    </xdr:to>
    <xdr:pic macro="[1]!DesignIconClicked">
      <xdr:nvPicPr>
        <xdr:cNvPr id="12664" name="BExY2QKJUVT4T3SZ6MOG0PF36XZ3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2306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19</xdr:col>
      <xdr:colOff>19050</xdr:colOff>
      <xdr:row>0</xdr:row>
      <xdr:rowOff>85725</xdr:rowOff>
    </xdr:from>
    <xdr:to>
      <xdr:col>19</xdr:col>
      <xdr:colOff>66675</xdr:colOff>
      <xdr:row>0</xdr:row>
      <xdr:rowOff>133350</xdr:rowOff>
    </xdr:to>
    <xdr:pic macro="[1]!DesignIconClicked">
      <xdr:nvPicPr>
        <xdr:cNvPr id="12665" name="BEx7CFEF0UNPO21Z42JLYLAORNLA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2306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4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4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14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14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19050</xdr:colOff>
      <xdr:row>0</xdr:row>
      <xdr:rowOff>9525</xdr:rowOff>
    </xdr:from>
    <xdr:ext cx="47625" cy="47625"/>
    <xdr:pic macro="[1]!DesignIconClicked">
      <xdr:nvPicPr>
        <xdr:cNvPr id="14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862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19050</xdr:colOff>
      <xdr:row>0</xdr:row>
      <xdr:rowOff>85725</xdr:rowOff>
    </xdr:from>
    <xdr:ext cx="47625" cy="47625"/>
    <xdr:pic macro="[1]!DesignIconClicked">
      <xdr:nvPicPr>
        <xdr:cNvPr id="14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862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2</xdr:row>
      <xdr:rowOff>0</xdr:rowOff>
    </xdr:from>
    <xdr:ext cx="123825" cy="123825"/>
    <xdr:pic macro="[1]!DesignIconClicked">
      <xdr:nvPicPr>
        <xdr:cNvPr id="15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0</xdr:row>
      <xdr:rowOff>9525</xdr:rowOff>
    </xdr:from>
    <xdr:ext cx="47625" cy="47625"/>
    <xdr:pic macro="[1]!DesignIconClicked">
      <xdr:nvPicPr>
        <xdr:cNvPr id="15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0</xdr:row>
      <xdr:rowOff>85725</xdr:rowOff>
    </xdr:from>
    <xdr:ext cx="47625" cy="47625"/>
    <xdr:pic macro="[1]!DesignIconClicked">
      <xdr:nvPicPr>
        <xdr:cNvPr id="15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10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9525</xdr:rowOff>
    </xdr:from>
    <xdr:ext cx="47625" cy="47625"/>
    <xdr:pic macro="[1]!DesignIconClicked">
      <xdr:nvPicPr>
        <xdr:cNvPr id="157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097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0</xdr:row>
      <xdr:rowOff>85725</xdr:rowOff>
    </xdr:from>
    <xdr:ext cx="47625" cy="47625"/>
    <xdr:pic macro="[1]!DesignIconClicked">
      <xdr:nvPicPr>
        <xdr:cNvPr id="158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097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9525</xdr:rowOff>
    </xdr:from>
    <xdr:ext cx="47625" cy="47625"/>
    <xdr:pic macro="[1]!DesignIconClicked">
      <xdr:nvPicPr>
        <xdr:cNvPr id="159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28575</xdr:colOff>
      <xdr:row>0</xdr:row>
      <xdr:rowOff>85725</xdr:rowOff>
    </xdr:from>
    <xdr:ext cx="47625" cy="47625"/>
    <xdr:pic macro="[1]!DesignIconClicked">
      <xdr:nvPicPr>
        <xdr:cNvPr id="160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957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162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3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4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5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695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6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167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168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69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0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2</xdr:row>
      <xdr:rowOff>0</xdr:rowOff>
    </xdr:from>
    <xdr:ext cx="123825" cy="123825"/>
    <xdr:pic macro="[1]!DesignIconClicked">
      <xdr:nvPicPr>
        <xdr:cNvPr id="171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1</xdr:row>
      <xdr:rowOff>0</xdr:rowOff>
    </xdr:from>
    <xdr:ext cx="123825" cy="123825"/>
    <xdr:pic macro="[1]!DesignIconClicked">
      <xdr:nvPicPr>
        <xdr:cNvPr id="172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15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3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4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5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6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7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7051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8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79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80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81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2</xdr:row>
      <xdr:rowOff>0</xdr:rowOff>
    </xdr:from>
    <xdr:ext cx="123825" cy="123825"/>
    <xdr:pic macro="[1]!DesignIconClicked">
      <xdr:nvPicPr>
        <xdr:cNvPr id="182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0</xdr:col>
      <xdr:colOff>28575</xdr:colOff>
      <xdr:row>1</xdr:row>
      <xdr:rowOff>19050</xdr:rowOff>
    </xdr:from>
    <xdr:to>
      <xdr:col>0</xdr:col>
      <xdr:colOff>76200</xdr:colOff>
      <xdr:row>1</xdr:row>
      <xdr:rowOff>66675</xdr:rowOff>
    </xdr:to>
    <xdr:pic macro="[1]!DesignIconClicked">
      <xdr:nvPicPr>
        <xdr:cNvPr id="12705" name="BExF475DC77VKBSLS8H4JZ6RV8PG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0</xdr:col>
      <xdr:colOff>28575</xdr:colOff>
      <xdr:row>1</xdr:row>
      <xdr:rowOff>95250</xdr:rowOff>
    </xdr:from>
    <xdr:to>
      <xdr:col>0</xdr:col>
      <xdr:colOff>76200</xdr:colOff>
      <xdr:row>2</xdr:row>
      <xdr:rowOff>0</xdr:rowOff>
    </xdr:to>
    <xdr:pic macro="[1]!DesignIconClicked">
      <xdr:nvPicPr>
        <xdr:cNvPr id="12706" name="BExQIQ5APLRXDZU1H97O6XJMENIU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857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1</xdr:row>
      <xdr:rowOff>19050</xdr:rowOff>
    </xdr:from>
    <xdr:to>
      <xdr:col>1</xdr:col>
      <xdr:colOff>76200</xdr:colOff>
      <xdr:row>1</xdr:row>
      <xdr:rowOff>66675</xdr:rowOff>
    </xdr:to>
    <xdr:pic macro="[1]!DesignIconClicked">
      <xdr:nvPicPr>
        <xdr:cNvPr id="12707" name="BEx3QZNIWD3840ERUMSRHI7KOO4Q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90575" y="59055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</xdr:col>
      <xdr:colOff>19050</xdr:colOff>
      <xdr:row>1</xdr:row>
      <xdr:rowOff>95250</xdr:rowOff>
    </xdr:from>
    <xdr:to>
      <xdr:col>1</xdr:col>
      <xdr:colOff>76200</xdr:colOff>
      <xdr:row>2</xdr:row>
      <xdr:rowOff>0</xdr:rowOff>
    </xdr:to>
    <xdr:pic macro="[1]!DesignIconClicked">
      <xdr:nvPicPr>
        <xdr:cNvPr id="12708" name="BEx5OFZB36M62QDEMOIK8BA4WUYE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90575" y="666750"/>
          <a:ext cx="571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</xdr:colOff>
      <xdr:row>1</xdr:row>
      <xdr:rowOff>19050</xdr:rowOff>
    </xdr:from>
    <xdr:to>
      <xdr:col>7</xdr:col>
      <xdr:colOff>76200</xdr:colOff>
      <xdr:row>1</xdr:row>
      <xdr:rowOff>66675</xdr:rowOff>
    </xdr:to>
    <xdr:pic macro="[1]!DesignIconClicked">
      <xdr:nvPicPr>
        <xdr:cNvPr id="12709" name="BExF1ELIQID0JD7093FL7PXI8QV4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96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28575</xdr:colOff>
      <xdr:row>1</xdr:row>
      <xdr:rowOff>95250</xdr:rowOff>
    </xdr:from>
    <xdr:to>
      <xdr:col>7</xdr:col>
      <xdr:colOff>76200</xdr:colOff>
      <xdr:row>2</xdr:row>
      <xdr:rowOff>0</xdr:rowOff>
    </xdr:to>
    <xdr:pic macro="[1]!DesignIconClicked">
      <xdr:nvPicPr>
        <xdr:cNvPr id="12710" name="BExCXH96PEOTL3GK743WW83B7YB2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296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</xdr:colOff>
      <xdr:row>1</xdr:row>
      <xdr:rowOff>19050</xdr:rowOff>
    </xdr:from>
    <xdr:to>
      <xdr:col>8</xdr:col>
      <xdr:colOff>66675</xdr:colOff>
      <xdr:row>1</xdr:row>
      <xdr:rowOff>66675</xdr:rowOff>
    </xdr:to>
    <xdr:pic macro="[1]!DesignIconClicked">
      <xdr:nvPicPr>
        <xdr:cNvPr id="12711" name="BExD6E2XTGE2QP5NEQZ2AZ49XUB8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048500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8</xdr:col>
      <xdr:colOff>19050</xdr:colOff>
      <xdr:row>1</xdr:row>
      <xdr:rowOff>95250</xdr:rowOff>
    </xdr:from>
    <xdr:to>
      <xdr:col>8</xdr:col>
      <xdr:colOff>66675</xdr:colOff>
      <xdr:row>2</xdr:row>
      <xdr:rowOff>0</xdr:rowOff>
    </xdr:to>
    <xdr:pic macro="[1]!DesignIconClicked">
      <xdr:nvPicPr>
        <xdr:cNvPr id="12712" name="BExSGO5NPVWIJG85V0ZQH0YKD6VD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048500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1</xdr:row>
      <xdr:rowOff>19050</xdr:rowOff>
    </xdr:from>
    <xdr:to>
      <xdr:col>9</xdr:col>
      <xdr:colOff>76200</xdr:colOff>
      <xdr:row>1</xdr:row>
      <xdr:rowOff>66675</xdr:rowOff>
    </xdr:to>
    <xdr:pic macro="[1]!DesignIconClicked">
      <xdr:nvPicPr>
        <xdr:cNvPr id="12713" name="BExS331MH2E6M7TAMDVO7MOFE521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820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9</xdr:col>
      <xdr:colOff>28575</xdr:colOff>
      <xdr:row>1</xdr:row>
      <xdr:rowOff>95250</xdr:rowOff>
    </xdr:from>
    <xdr:to>
      <xdr:col>9</xdr:col>
      <xdr:colOff>76200</xdr:colOff>
      <xdr:row>2</xdr:row>
      <xdr:rowOff>0</xdr:rowOff>
    </xdr:to>
    <xdr:pic macro="[1]!DesignIconClicked">
      <xdr:nvPicPr>
        <xdr:cNvPr id="12714" name="BEx7MYIV8YAF6FPK64YIB1T0KIVE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820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1</xdr:row>
      <xdr:rowOff>19050</xdr:rowOff>
    </xdr:from>
    <xdr:to>
      <xdr:col>10</xdr:col>
      <xdr:colOff>76200</xdr:colOff>
      <xdr:row>1</xdr:row>
      <xdr:rowOff>66675</xdr:rowOff>
    </xdr:to>
    <xdr:pic macro="[1]!DesignIconClicked">
      <xdr:nvPicPr>
        <xdr:cNvPr id="12715" name="BEx94OF79XZPFUW6VBLSN02AGEN0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82025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10</xdr:col>
      <xdr:colOff>28575</xdr:colOff>
      <xdr:row>1</xdr:row>
      <xdr:rowOff>95250</xdr:rowOff>
    </xdr:from>
    <xdr:to>
      <xdr:col>10</xdr:col>
      <xdr:colOff>76200</xdr:colOff>
      <xdr:row>2</xdr:row>
      <xdr:rowOff>0</xdr:rowOff>
    </xdr:to>
    <xdr:pic macro="[1]!DesignIconClicked">
      <xdr:nvPicPr>
        <xdr:cNvPr id="12716" name="BExRYLYFESVIWVVGHEK89GBA1ZOV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582025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1</xdr:row>
      <xdr:rowOff>19050</xdr:rowOff>
    </xdr:from>
    <xdr:to>
      <xdr:col>11</xdr:col>
      <xdr:colOff>66675</xdr:colOff>
      <xdr:row>1</xdr:row>
      <xdr:rowOff>66675</xdr:rowOff>
    </xdr:to>
    <xdr:pic macro="[1]!DesignIconClicked">
      <xdr:nvPicPr>
        <xdr:cNvPr id="12717" name="BExQEWQABKOEG9X8Q1HEK1937F9E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334500" y="59055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11</xdr:col>
      <xdr:colOff>19050</xdr:colOff>
      <xdr:row>1</xdr:row>
      <xdr:rowOff>95250</xdr:rowOff>
    </xdr:from>
    <xdr:to>
      <xdr:col>11</xdr:col>
      <xdr:colOff>66675</xdr:colOff>
      <xdr:row>2</xdr:row>
      <xdr:rowOff>0</xdr:rowOff>
    </xdr:to>
    <xdr:pic macro="[1]!DesignIconClicked">
      <xdr:nvPicPr>
        <xdr:cNvPr id="12718" name="BExW6WDN6QGBFCWHPR3YVLJPIBMA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334500" y="666750"/>
          <a:ext cx="476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</xdr:colOff>
      <xdr:row>0</xdr:row>
      <xdr:rowOff>9525</xdr:rowOff>
    </xdr:from>
    <xdr:to>
      <xdr:col>12</xdr:col>
      <xdr:colOff>66675</xdr:colOff>
      <xdr:row>0</xdr:row>
      <xdr:rowOff>57150</xdr:rowOff>
    </xdr:to>
    <xdr:pic macro="[1]!DesignIconClicked">
      <xdr:nvPicPr>
        <xdr:cNvPr id="12719" name="BExOIPCS6SNFOUQW5TQBCJTDFJ8R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0965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12</xdr:col>
      <xdr:colOff>19050</xdr:colOff>
      <xdr:row>0</xdr:row>
      <xdr:rowOff>85725</xdr:rowOff>
    </xdr:from>
    <xdr:to>
      <xdr:col>12</xdr:col>
      <xdr:colOff>66675</xdr:colOff>
      <xdr:row>0</xdr:row>
      <xdr:rowOff>133350</xdr:rowOff>
    </xdr:to>
    <xdr:pic macro="[1]!DesignIconClicked">
      <xdr:nvPicPr>
        <xdr:cNvPr id="12720" name="BExEPNPYPXAE03PQJ8NCRJA1NX6I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0965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</xdr:rowOff>
    </xdr:from>
    <xdr:to>
      <xdr:col>13</xdr:col>
      <xdr:colOff>47625</xdr:colOff>
      <xdr:row>0</xdr:row>
      <xdr:rowOff>57150</xdr:rowOff>
    </xdr:to>
    <xdr:pic macro="[1]!DesignIconClicked">
      <xdr:nvPicPr>
        <xdr:cNvPr id="12721" name="BEx3SQLBDRMV7PCWLM1C9TDLVH02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087755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0</xdr:colOff>
      <xdr:row>0</xdr:row>
      <xdr:rowOff>85725</xdr:rowOff>
    </xdr:from>
    <xdr:to>
      <xdr:col>13</xdr:col>
      <xdr:colOff>47625</xdr:colOff>
      <xdr:row>0</xdr:row>
      <xdr:rowOff>133350</xdr:rowOff>
    </xdr:to>
    <xdr:pic macro="[1]!DesignIconClicked">
      <xdr:nvPicPr>
        <xdr:cNvPr id="12722" name="BExAYOZ266OM006TK8ZAW98F41LW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87755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0</xdr:row>
      <xdr:rowOff>9525</xdr:rowOff>
    </xdr:from>
    <xdr:to>
      <xdr:col>13</xdr:col>
      <xdr:colOff>85725</xdr:colOff>
      <xdr:row>0</xdr:row>
      <xdr:rowOff>57150</xdr:rowOff>
    </xdr:to>
    <xdr:pic macro="[1]!DesignIconClicked">
      <xdr:nvPicPr>
        <xdr:cNvPr id="12723" name="BExZZG2S6TM5WSR21ONVFFIKMRJ3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1658600" y="95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28575</xdr:colOff>
      <xdr:row>0</xdr:row>
      <xdr:rowOff>85725</xdr:rowOff>
    </xdr:from>
    <xdr:to>
      <xdr:col>13</xdr:col>
      <xdr:colOff>85725</xdr:colOff>
      <xdr:row>0</xdr:row>
      <xdr:rowOff>133350</xdr:rowOff>
    </xdr:to>
    <xdr:pic macro="[1]!DesignIconClicked">
      <xdr:nvPicPr>
        <xdr:cNvPr id="12724" name="BExIO88UNU9A46GZZLZ7AFD4585V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658600" y="857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28575</xdr:colOff>
      <xdr:row>0</xdr:row>
      <xdr:rowOff>9525</xdr:rowOff>
    </xdr:from>
    <xdr:to>
      <xdr:col>14</xdr:col>
      <xdr:colOff>76200</xdr:colOff>
      <xdr:row>0</xdr:row>
      <xdr:rowOff>57150</xdr:rowOff>
    </xdr:to>
    <xdr:pic macro="[1]!DesignIconClicked">
      <xdr:nvPicPr>
        <xdr:cNvPr id="12725" name="BExS9O9DH4GTHGJP5RVF9V4F867S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430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14</xdr:col>
      <xdr:colOff>28575</xdr:colOff>
      <xdr:row>0</xdr:row>
      <xdr:rowOff>85725</xdr:rowOff>
    </xdr:from>
    <xdr:to>
      <xdr:col>14</xdr:col>
      <xdr:colOff>76200</xdr:colOff>
      <xdr:row>0</xdr:row>
      <xdr:rowOff>133350</xdr:rowOff>
    </xdr:to>
    <xdr:pic macro="[1]!DesignIconClicked">
      <xdr:nvPicPr>
        <xdr:cNvPr id="12726" name="BExO8P494146VGCDK0YJ48WIF04R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430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28575</xdr:colOff>
      <xdr:row>0</xdr:row>
      <xdr:rowOff>9525</xdr:rowOff>
    </xdr:from>
    <xdr:to>
      <xdr:col>15</xdr:col>
      <xdr:colOff>76200</xdr:colOff>
      <xdr:row>0</xdr:row>
      <xdr:rowOff>57150</xdr:rowOff>
    </xdr:to>
    <xdr:pic macro="[1]!DesignIconClicked">
      <xdr:nvPicPr>
        <xdr:cNvPr id="12727" name="BExKK2AAENWFWKXM2M8L2NPE1QVN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192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15</xdr:col>
      <xdr:colOff>28575</xdr:colOff>
      <xdr:row>0</xdr:row>
      <xdr:rowOff>85725</xdr:rowOff>
    </xdr:from>
    <xdr:to>
      <xdr:col>15</xdr:col>
      <xdr:colOff>76200</xdr:colOff>
      <xdr:row>0</xdr:row>
      <xdr:rowOff>133350</xdr:rowOff>
    </xdr:to>
    <xdr:pic macro="[1]!DesignIconClicked">
      <xdr:nvPicPr>
        <xdr:cNvPr id="12728" name="BExS7DZOPTYL2T740A720PFNU0HR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192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19050</xdr:colOff>
      <xdr:row>0</xdr:row>
      <xdr:rowOff>9525</xdr:rowOff>
    </xdr:from>
    <xdr:to>
      <xdr:col>16</xdr:col>
      <xdr:colOff>76200</xdr:colOff>
      <xdr:row>0</xdr:row>
      <xdr:rowOff>57150</xdr:rowOff>
    </xdr:to>
    <xdr:pic macro="[1]!DesignIconClicked">
      <xdr:nvPicPr>
        <xdr:cNvPr id="12729" name="BExOODAW9BCWB8RAN398W9PEKJAU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944600" y="95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16</xdr:col>
      <xdr:colOff>19050</xdr:colOff>
      <xdr:row>0</xdr:row>
      <xdr:rowOff>85725</xdr:rowOff>
    </xdr:from>
    <xdr:to>
      <xdr:col>16</xdr:col>
      <xdr:colOff>76200</xdr:colOff>
      <xdr:row>0</xdr:row>
      <xdr:rowOff>133350</xdr:rowOff>
    </xdr:to>
    <xdr:pic macro="[1]!DesignIconClicked">
      <xdr:nvPicPr>
        <xdr:cNvPr id="12730" name="BExIY932REASE2CWHTBYKH79DRAJ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944600" y="85725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28575</xdr:colOff>
      <xdr:row>0</xdr:row>
      <xdr:rowOff>9525</xdr:rowOff>
    </xdr:from>
    <xdr:to>
      <xdr:col>17</xdr:col>
      <xdr:colOff>76200</xdr:colOff>
      <xdr:row>0</xdr:row>
      <xdr:rowOff>57150</xdr:rowOff>
    </xdr:to>
    <xdr:pic macro="[1]!DesignIconClicked">
      <xdr:nvPicPr>
        <xdr:cNvPr id="12731" name="BEx5O38TRVCZEX9DF1FF33H1G7VQ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716125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17</xdr:col>
      <xdr:colOff>28575</xdr:colOff>
      <xdr:row>0</xdr:row>
      <xdr:rowOff>85725</xdr:rowOff>
    </xdr:from>
    <xdr:to>
      <xdr:col>17</xdr:col>
      <xdr:colOff>76200</xdr:colOff>
      <xdr:row>0</xdr:row>
      <xdr:rowOff>133350</xdr:rowOff>
    </xdr:to>
    <xdr:pic macro="[1]!DesignIconClicked">
      <xdr:nvPicPr>
        <xdr:cNvPr id="12732" name="BExQ5OIKL3U8JXEC19QM0B3FB6JS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716125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19050</xdr:colOff>
      <xdr:row>0</xdr:row>
      <xdr:rowOff>9525</xdr:rowOff>
    </xdr:from>
    <xdr:to>
      <xdr:col>18</xdr:col>
      <xdr:colOff>66675</xdr:colOff>
      <xdr:row>0</xdr:row>
      <xdr:rowOff>57150</xdr:rowOff>
    </xdr:to>
    <xdr:pic macro="[1]!DesignIconClicked">
      <xdr:nvPicPr>
        <xdr:cNvPr id="12733" name="BExW4TLTVEMISLU6GPQKV0JXFWNL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4686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18</xdr:col>
      <xdr:colOff>19050</xdr:colOff>
      <xdr:row>0</xdr:row>
      <xdr:rowOff>85725</xdr:rowOff>
    </xdr:from>
    <xdr:to>
      <xdr:col>18</xdr:col>
      <xdr:colOff>66675</xdr:colOff>
      <xdr:row>0</xdr:row>
      <xdr:rowOff>133350</xdr:rowOff>
    </xdr:to>
    <xdr:pic macro="[1]!DesignIconClicked">
      <xdr:nvPicPr>
        <xdr:cNvPr id="12734" name="BExODAPC2H0EA6ZWPH9O2CZJBRT5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4686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19050</xdr:colOff>
      <xdr:row>0</xdr:row>
      <xdr:rowOff>9525</xdr:rowOff>
    </xdr:from>
    <xdr:to>
      <xdr:col>19</xdr:col>
      <xdr:colOff>66675</xdr:colOff>
      <xdr:row>0</xdr:row>
      <xdr:rowOff>57150</xdr:rowOff>
    </xdr:to>
    <xdr:pic macro="[1]!DesignIconClicked">
      <xdr:nvPicPr>
        <xdr:cNvPr id="12735" name="BExZTZ0UJ9DVMRELXSV1EP1DMN93" descr="SortAscending.gif"/>
        <xdr:cNvPicPr>
          <a:picLocks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230600" y="95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19</xdr:col>
      <xdr:colOff>19050</xdr:colOff>
      <xdr:row>0</xdr:row>
      <xdr:rowOff>85725</xdr:rowOff>
    </xdr:from>
    <xdr:to>
      <xdr:col>19</xdr:col>
      <xdr:colOff>66675</xdr:colOff>
      <xdr:row>0</xdr:row>
      <xdr:rowOff>133350</xdr:rowOff>
    </xdr:to>
    <xdr:pic macro="[1]!DesignIconClicked">
      <xdr:nvPicPr>
        <xdr:cNvPr id="12736" name="BExMMSH2O5QXBVE53XLOKGANMNON" descr="SortDescendingT.gif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230600" y="8572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Common%20Files/SAP%20Shared/BW/BExAnalyzer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workbookViewId="0">
      <selection activeCell="G6" sqref="G6"/>
    </sheetView>
  </sheetViews>
  <sheetFormatPr baseColWidth="10" defaultRowHeight="15"/>
  <cols>
    <col min="1" max="2" width="11.42578125" style="1"/>
    <col min="3" max="3" width="32" style="1" customWidth="1"/>
    <col min="4" max="4" width="9.42578125" style="1" bestFit="1" customWidth="1"/>
    <col min="5" max="6" width="11.42578125" style="1"/>
    <col min="7" max="7" width="14.42578125" style="17" customWidth="1"/>
    <col min="8" max="8" width="21.42578125" style="1" customWidth="1"/>
    <col min="9" max="16384" width="11.42578125" style="1"/>
  </cols>
  <sheetData>
    <row r="1" spans="1:8">
      <c r="A1" s="17"/>
      <c r="B1" s="17"/>
    </row>
    <row r="2" spans="1:8">
      <c r="A2" s="17"/>
      <c r="B2" s="17"/>
    </row>
    <row r="3" spans="1:8">
      <c r="A3" s="17"/>
      <c r="B3" s="17"/>
    </row>
    <row r="4" spans="1:8" s="3" customFormat="1" ht="25.5">
      <c r="A4" s="2" t="s">
        <v>0</v>
      </c>
      <c r="B4" s="2" t="s">
        <v>1</v>
      </c>
      <c r="C4" s="2" t="s">
        <v>2</v>
      </c>
      <c r="D4" s="2"/>
      <c r="E4" s="16" t="s">
        <v>15</v>
      </c>
      <c r="F4" s="16" t="s">
        <v>14</v>
      </c>
      <c r="G4" s="23" t="s">
        <v>16</v>
      </c>
    </row>
    <row r="5" spans="1:8">
      <c r="A5" s="15">
        <v>552140816</v>
      </c>
      <c r="B5" s="15">
        <v>200250</v>
      </c>
      <c r="C5" s="15"/>
      <c r="E5" s="1">
        <f>IF(ISNA(VLOOKUP(A5,'extraction Bal AG 15 AVRIL'!$F$2:$M$75,8,0)),0,(VLOOKUP(A5,'extraction Bal AG 15 AVRIL'!$F$2:$M$75,8,0)))</f>
        <v>0</v>
      </c>
      <c r="F5" s="1">
        <f>IF(ISNA(VLOOKUP(B5,'extraction Bal AG 15 AVRIL'!$A$2:$M$75,13,0)),0,(VLOOKUP(B5,'extraction Bal AG 15 AVRIL'!$A$2:$M$75,13,0)))</f>
        <v>-760</v>
      </c>
      <c r="G5" s="5">
        <f>IF(ISNA(VLOOKUP(A5,'extraction Bal AG 15 AVRIL'!$F$2:$M$75,8,0)),VLOOKUP(B5,'extraction Bal AG 15 AVRIL'!$A$2:$M$75,13,0),VLOOKUP(A5,'extraction Bal AG 15 AVRIL'!$F$2:$M$75,8,0))</f>
        <v>0</v>
      </c>
      <c r="H5" s="1" t="s">
        <v>17</v>
      </c>
    </row>
    <row r="6" spans="1:8">
      <c r="A6" s="15">
        <v>956801658</v>
      </c>
      <c r="B6" s="15">
        <v>578593</v>
      </c>
      <c r="C6" s="15"/>
      <c r="E6" s="1">
        <f>IF(ISNA(VLOOKUP(A6,'extraction Bal AG 15 AVRIL'!$F$2:$M$75,8,0)),0,(VLOOKUP(A6,'extraction Bal AG 15 AVRIL'!$F$2:$M$75,8,0)))</f>
        <v>0</v>
      </c>
      <c r="F6" s="1">
        <f>IF(ISNA(VLOOKUP(B6,'extraction Bal AG 15 AVRIL'!$A$2:$M$75,13,0)),0,(VLOOKUP(B6,'extraction Bal AG 15 AVRIL'!$A$2:$M$75,13,0)))</f>
        <v>0</v>
      </c>
      <c r="G6" s="5">
        <f>IF(ISNA(VLOOKUP(A6,'extraction Bal AG 15 AVRIL'!$F$2:$M$75,8,0)),VLOOKUP(B6,'extraction Bal AG 15 AVRIL'!$A$2:$M$75,13,0),VLOOKUP(A6,'extraction Bal AG 15 AVRIL'!$F$2:$M$75,8,0))</f>
        <v>0</v>
      </c>
      <c r="H6" s="1" t="s">
        <v>19</v>
      </c>
    </row>
    <row r="7" spans="1:8">
      <c r="A7" s="15">
        <v>542078555</v>
      </c>
      <c r="B7" s="15">
        <v>565876</v>
      </c>
      <c r="C7" s="15"/>
      <c r="E7" s="1">
        <f>IF(ISNA(VLOOKUP(A7,'extraction Bal AG 15 AVRIL'!$F$2:$M$75,8,0)),0,(VLOOKUP(A7,'extraction Bal AG 15 AVRIL'!$F$2:$M$75,8,0)))</f>
        <v>0</v>
      </c>
      <c r="F7" s="1">
        <f>IF(ISNA(VLOOKUP(B7,'extraction Bal AG 15 AVRIL'!$A$2:$M$75,13,0)),0,(VLOOKUP(B7,'extraction Bal AG 15 AVRIL'!$A$2:$M$75,13,0)))</f>
        <v>-420.12</v>
      </c>
      <c r="G7" s="5">
        <f>IF(ISNA(VLOOKUP(A7,'extraction Bal AG 15 AVRIL'!$F$2:$M$75,8,0)),VLOOKUP(B7,'extraction Bal AG 15 AVRIL'!$A$2:$M$75,13,0),VLOOKUP(A7,'extraction Bal AG 15 AVRIL'!$F$2:$M$75,8,0))</f>
        <v>0</v>
      </c>
      <c r="H7" s="1" t="s">
        <v>18</v>
      </c>
    </row>
    <row r="8" spans="1:8">
      <c r="A8" s="15">
        <v>945650141</v>
      </c>
      <c r="B8" s="15">
        <v>585</v>
      </c>
      <c r="C8" s="15"/>
      <c r="E8" s="1">
        <f>IF(ISNA(VLOOKUP(A8,'extraction Bal AG 15 AVRIL'!$F$2:$M$75,8,0)),0,(VLOOKUP(A8,'extraction Bal AG 15 AVRIL'!$F$2:$M$75,8,0)))</f>
        <v>0</v>
      </c>
      <c r="F8" s="1">
        <f>IF(ISNA(VLOOKUP(B8,'extraction Bal AG 15 AVRIL'!$A$2:$M$75,13,0)),0,(VLOOKUP(B8,'extraction Bal AG 15 AVRIL'!$A$2:$M$75,13,0)))</f>
        <v>0</v>
      </c>
      <c r="G8" s="5">
        <f>IF(ISNA(VLOOKUP(A8,'extraction Bal AG 15 AVRIL'!$F$2:$M$75,8,0)),VLOOKUP(B8,'extraction Bal AG 15 AVRIL'!$A$2:$M$75,13,0),VLOOKUP(A8,'extraction Bal AG 15 AVRIL'!$F$2:$M$75,8,0))</f>
        <v>0</v>
      </c>
      <c r="H8" s="1" t="s">
        <v>19</v>
      </c>
    </row>
    <row r="9" spans="1:8">
      <c r="A9" s="15">
        <v>788039253</v>
      </c>
      <c r="B9" s="15"/>
      <c r="C9" s="15"/>
      <c r="E9" s="1">
        <f>IF(ISNA(VLOOKUP(A9,'extraction Bal AG 15 AVRIL'!$F$2:$M$75,8,0)),0,(VLOOKUP(A9,'extraction Bal AG 15 AVRIL'!$F$2:$M$75,8,0)))</f>
        <v>0</v>
      </c>
      <c r="F9" s="1">
        <f>IF(ISNA(VLOOKUP(B9,'extraction Bal AG 15 AVRIL'!$A$2:$M$75,13,0)),0,(VLOOKUP(B9,'extraction Bal AG 15 AVRIL'!$A$2:$M$75,13,0)))</f>
        <v>0</v>
      </c>
      <c r="G9" s="5">
        <f>IF(ISNA(VLOOKUP(A9,'extraction Bal AG 15 AVRIL'!$F$2:$M$75,8,0)),VLOOKUP(B9,'extraction Bal AG 15 AVRIL'!$A$2:$M$75,13,0),VLOOKUP(A9,'extraction Bal AG 15 AVRIL'!$F$2:$M$75,8,0))</f>
        <v>0</v>
      </c>
      <c r="H9" s="1" t="s">
        <v>19</v>
      </c>
    </row>
    <row r="10" spans="1:8">
      <c r="A10" s="15">
        <v>856500822</v>
      </c>
      <c r="B10" s="15">
        <v>45697</v>
      </c>
      <c r="C10" s="15"/>
      <c r="E10" s="1">
        <f>IF(ISNA(VLOOKUP(A10,'extraction Bal AG 15 AVRIL'!$F$2:$M$75,8,0)),0,(VLOOKUP(A10,'extraction Bal AG 15 AVRIL'!$F$2:$M$75,8,0)))</f>
        <v>962.76</v>
      </c>
      <c r="F10" s="1">
        <f>IF(ISNA(VLOOKUP(B10,'extraction Bal AG 15 AVRIL'!$A$2:$M$75,13,0)),0,(VLOOKUP(B10,'extraction Bal AG 15 AVRIL'!$A$2:$M$75,13,0)))</f>
        <v>962.76</v>
      </c>
      <c r="G10" s="5">
        <f>IF(ISNA(VLOOKUP(A10,'extraction Bal AG 15 AVRIL'!$F$2:$M$75,8,0)),VLOOKUP(B10,'extraction Bal AG 15 AVRIL'!$A$2:$M$75,13,0),VLOOKUP(A10,'extraction Bal AG 15 AVRIL'!$F$2:$M$75,8,0))</f>
        <v>962.76</v>
      </c>
      <c r="H10" s="1" t="s">
        <v>19</v>
      </c>
    </row>
    <row r="11" spans="1:8">
      <c r="A11" s="15">
        <v>775558968</v>
      </c>
      <c r="B11" s="15">
        <v>500870</v>
      </c>
      <c r="C11" s="15"/>
      <c r="E11" s="1">
        <f>IF(ISNA(VLOOKUP(A11,'extraction Bal AG 15 AVRIL'!$F$2:$M$75,8,0)),0,(VLOOKUP(A11,'extraction Bal AG 15 AVRIL'!$F$2:$M$75,8,0)))</f>
        <v>-885.66</v>
      </c>
      <c r="F11" s="1">
        <f>IF(ISNA(VLOOKUP(B11,'extraction Bal AG 15 AVRIL'!$A$2:$M$75,13,0)),0,(VLOOKUP(B11,'extraction Bal AG 15 AVRIL'!$A$2:$M$75,13,0)))</f>
        <v>-885.66</v>
      </c>
      <c r="G11" s="5">
        <f>IF(ISNA(VLOOKUP(A11,'extraction Bal AG 15 AVRIL'!$F$2:$M$75,8,0)),VLOOKUP(B11,'extraction Bal AG 15 AVRIL'!$A$2:$M$75,13,0),VLOOKUP(A11,'extraction Bal AG 15 AVRIL'!$F$2:$M$75,8,0))</f>
        <v>-885.66</v>
      </c>
      <c r="H11" s="1" t="s">
        <v>19</v>
      </c>
    </row>
    <row r="12" spans="1:8">
      <c r="A12" s="15">
        <v>306763426</v>
      </c>
      <c r="B12" s="15">
        <v>609702</v>
      </c>
      <c r="C12" s="15"/>
      <c r="E12" s="1">
        <f>IF(ISNA(VLOOKUP(A12,'extraction Bal AG 15 AVRIL'!$F$2:$M$75,8,0)),0,(VLOOKUP(A12,'extraction Bal AG 15 AVRIL'!$F$2:$M$75,8,0)))</f>
        <v>-357.38</v>
      </c>
      <c r="F12" s="1">
        <f>IF(ISNA(VLOOKUP(B12,'extraction Bal AG 15 AVRIL'!$A$2:$M$75,13,0)),0,(VLOOKUP(B12,'extraction Bal AG 15 AVRIL'!$A$2:$M$75,13,0)))</f>
        <v>-357.38</v>
      </c>
      <c r="G12" s="5">
        <f>IF(ISNA(VLOOKUP(A12,'extraction Bal AG 15 AVRIL'!$F$2:$M$75,8,0)),VLOOKUP(B12,'extraction Bal AG 15 AVRIL'!$A$2:$M$75,13,0),VLOOKUP(A12,'extraction Bal AG 15 AVRIL'!$F$2:$M$75,8,0))</f>
        <v>-357.38</v>
      </c>
      <c r="H12" s="1" t="s">
        <v>19</v>
      </c>
    </row>
    <row r="13" spans="1:8">
      <c r="A13" s="15">
        <v>572203842</v>
      </c>
      <c r="B13" s="15">
        <v>11621</v>
      </c>
      <c r="C13" s="15"/>
      <c r="E13" s="1">
        <f>IF(ISNA(VLOOKUP(A13,'extraction Bal AG 15 AVRIL'!$F$2:$M$75,8,0)),0,(VLOOKUP(A13,'extraction Bal AG 15 AVRIL'!$F$2:$M$75,8,0)))</f>
        <v>10115.19</v>
      </c>
      <c r="F13" s="1">
        <f>IF(ISNA(VLOOKUP(B13,'extraction Bal AG 15 AVRIL'!$A$2:$M$75,13,0)),0,(VLOOKUP(B13,'extraction Bal AG 15 AVRIL'!$A$2:$M$75,13,0)))</f>
        <v>10115.19</v>
      </c>
      <c r="G13" s="5">
        <f>IF(ISNA(VLOOKUP(A13,'extraction Bal AG 15 AVRIL'!$F$2:$M$75,8,0)),VLOOKUP(B13,'extraction Bal AG 15 AVRIL'!$A$2:$M$75,13,0),VLOOKUP(A13,'extraction Bal AG 15 AVRIL'!$F$2:$M$75,8,0))</f>
        <v>10115.19</v>
      </c>
      <c r="H13" s="1" t="s">
        <v>19</v>
      </c>
    </row>
    <row r="14" spans="1:8">
      <c r="A14" s="15">
        <v>475582144</v>
      </c>
      <c r="B14" s="15">
        <v>12354</v>
      </c>
      <c r="C14" s="15"/>
      <c r="E14" s="1">
        <f>IF(ISNA(VLOOKUP(A14,'extraction Bal AG 15 AVRIL'!$F$2:$M$75,8,0)),0,(VLOOKUP(A14,'extraction Bal AG 15 AVRIL'!$F$2:$M$75,8,0)))</f>
        <v>-596.26</v>
      </c>
      <c r="F14" s="1">
        <f>IF(ISNA(VLOOKUP(B14,'extraction Bal AG 15 AVRIL'!$A$2:$M$75,13,0)),0,(VLOOKUP(B14,'extraction Bal AG 15 AVRIL'!$A$2:$M$75,13,0)))</f>
        <v>-596.26</v>
      </c>
      <c r="G14" s="5">
        <f>IF(ISNA(VLOOKUP(A14,'extraction Bal AG 15 AVRIL'!$F$2:$M$75,8,0)),VLOOKUP(B14,'extraction Bal AG 15 AVRIL'!$A$2:$M$75,13,0),VLOOKUP(A14,'extraction Bal AG 15 AVRIL'!$F$2:$M$75,8,0))</f>
        <v>-596.26</v>
      </c>
      <c r="H14" s="1" t="s">
        <v>19</v>
      </c>
    </row>
    <row r="15" spans="1:8">
      <c r="A15" s="15">
        <v>619848807</v>
      </c>
      <c r="B15" s="15">
        <v>64878</v>
      </c>
      <c r="C15" s="15"/>
      <c r="E15" s="1">
        <f>IF(ISNA(VLOOKUP(A15,'extraction Bal AG 15 AVRIL'!$F$2:$M$75,8,0)),0,(VLOOKUP(A15,'extraction Bal AG 15 AVRIL'!$F$2:$M$75,8,0)))</f>
        <v>5252.41</v>
      </c>
      <c r="F15" s="1">
        <f>IF(ISNA(VLOOKUP(B15,'extraction Bal AG 15 AVRIL'!$A$2:$M$75,13,0)),0,(VLOOKUP(B15,'extraction Bal AG 15 AVRIL'!$A$2:$M$75,13,0)))</f>
        <v>5252.41</v>
      </c>
      <c r="G15" s="5">
        <f>IF(ISNA(VLOOKUP(A15,'extraction Bal AG 15 AVRIL'!$F$2:$M$75,8,0)),VLOOKUP(B15,'extraction Bal AG 15 AVRIL'!$A$2:$M$75,13,0),VLOOKUP(A15,'extraction Bal AG 15 AVRIL'!$F$2:$M$75,8,0))</f>
        <v>5252.41</v>
      </c>
      <c r="H15" s="1" t="s">
        <v>19</v>
      </c>
    </row>
    <row r="16" spans="1:8">
      <c r="A16" s="15">
        <v>322284274</v>
      </c>
      <c r="B16" s="15">
        <v>857322</v>
      </c>
      <c r="C16" s="15"/>
      <c r="E16" s="1">
        <f>IF(ISNA(VLOOKUP(A16,'extraction Bal AG 15 AVRIL'!$F$2:$M$75,8,0)),0,(VLOOKUP(A16,'extraction Bal AG 15 AVRIL'!$F$2:$M$75,8,0)))</f>
        <v>0</v>
      </c>
      <c r="F16" s="1">
        <f>IF(ISNA(VLOOKUP(B16,'extraction Bal AG 15 AVRIL'!$A$2:$M$75,13,0)),0,(VLOOKUP(B16,'extraction Bal AG 15 AVRIL'!$A$2:$M$75,13,0)))</f>
        <v>0</v>
      </c>
      <c r="G16" s="5">
        <f>IF(ISNA(VLOOKUP(A16,'extraction Bal AG 15 AVRIL'!$F$2:$M$75,8,0)),VLOOKUP(B16,'extraction Bal AG 15 AVRIL'!$A$2:$M$75,13,0),VLOOKUP(A16,'extraction Bal AG 15 AVRIL'!$F$2:$M$75,8,0))</f>
        <v>0</v>
      </c>
      <c r="H16" s="1" t="s">
        <v>19</v>
      </c>
    </row>
    <row r="17" spans="1:8">
      <c r="A17" s="15">
        <v>916721038</v>
      </c>
      <c r="B17" s="15">
        <v>508922</v>
      </c>
      <c r="C17" s="15"/>
      <c r="E17" s="1">
        <f>IF(ISNA(VLOOKUP(A17,'extraction Bal AG 15 AVRIL'!$F$2:$M$75,8,0)),0,(VLOOKUP(A17,'extraction Bal AG 15 AVRIL'!$F$2:$M$75,8,0)))</f>
        <v>0</v>
      </c>
      <c r="F17" s="1">
        <f>IF(ISNA(VLOOKUP(B17,'extraction Bal AG 15 AVRIL'!$A$2:$M$75,13,0)),0,(VLOOKUP(B17,'extraction Bal AG 15 AVRIL'!$A$2:$M$75,13,0)))</f>
        <v>0</v>
      </c>
      <c r="G17" s="5">
        <f>IF(ISNA(VLOOKUP(A17,'extraction Bal AG 15 AVRIL'!$F$2:$M$75,8,0)),VLOOKUP(B17,'extraction Bal AG 15 AVRIL'!$A$2:$M$75,13,0),VLOOKUP(A17,'extraction Bal AG 15 AVRIL'!$F$2:$M$75,8,0))</f>
        <v>0</v>
      </c>
      <c r="H17" s="1" t="s">
        <v>19</v>
      </c>
    </row>
    <row r="18" spans="1:8">
      <c r="A18" s="15">
        <v>845620152</v>
      </c>
      <c r="B18" s="15" t="s">
        <v>3</v>
      </c>
      <c r="C18" s="15"/>
      <c r="E18" s="1">
        <f>IF(ISNA(VLOOKUP(A18,'extraction Bal AG 15 AVRIL'!$F$2:$M$75,8,0)),0,(VLOOKUP(A18,'extraction Bal AG 15 AVRIL'!$F$2:$M$75,8,0)))</f>
        <v>1006.8</v>
      </c>
      <c r="F18" s="1">
        <f>IF(ISNA(VLOOKUP(B18,'extraction Bal AG 15 AVRIL'!$A$2:$M$75,13,0)),0,(VLOOKUP(B18,'extraction Bal AG 15 AVRIL'!$A$2:$M$75,13,0)))</f>
        <v>0</v>
      </c>
      <c r="G18" s="5">
        <f>IF(ISNA(VLOOKUP(A18,'extraction Bal AG 15 AVRIL'!$F$2:$M$75,8,0)),VLOOKUP(B18,'extraction Bal AG 15 AVRIL'!$A$2:$M$75,13,0),VLOOKUP(A18,'extraction Bal AG 15 AVRIL'!$F$2:$M$75,8,0))</f>
        <v>1006.8</v>
      </c>
      <c r="H18" s="1" t="s">
        <v>19</v>
      </c>
    </row>
    <row r="19" spans="1:8">
      <c r="A19" s="15">
        <v>302279229</v>
      </c>
      <c r="B19" s="15">
        <v>23453</v>
      </c>
      <c r="C19" s="15"/>
      <c r="E19" s="1">
        <f>IF(ISNA(VLOOKUP(A19,'extraction Bal AG 15 AVRIL'!$F$2:$M$75,8,0)),0,(VLOOKUP(A19,'extraction Bal AG 15 AVRIL'!$F$2:$M$75,8,0)))</f>
        <v>8352.42</v>
      </c>
      <c r="F19" s="1">
        <f>IF(ISNA(VLOOKUP(B19,'extraction Bal AG 15 AVRIL'!$A$2:$M$75,13,0)),0,(VLOOKUP(B19,'extraction Bal AG 15 AVRIL'!$A$2:$M$75,13,0)))</f>
        <v>8352.42</v>
      </c>
      <c r="G19" s="5">
        <f>IF(ISNA(VLOOKUP(A19,'extraction Bal AG 15 AVRIL'!$F$2:$M$75,8,0)),VLOOKUP(B19,'extraction Bal AG 15 AVRIL'!$A$2:$M$75,13,0),VLOOKUP(A19,'extraction Bal AG 15 AVRIL'!$F$2:$M$75,8,0))</f>
        <v>8352.42</v>
      </c>
      <c r="H19" s="1" t="s">
        <v>19</v>
      </c>
    </row>
    <row r="20" spans="1:8">
      <c r="A20" s="15">
        <v>515480028</v>
      </c>
      <c r="B20" s="15">
        <v>597986</v>
      </c>
      <c r="C20" s="15"/>
      <c r="E20" s="1">
        <f>IF(ISNA(VLOOKUP(A20,'extraction Bal AG 15 AVRIL'!$F$2:$M$75,8,0)),0,(VLOOKUP(A20,'extraction Bal AG 15 AVRIL'!$F$2:$M$75,8,0)))</f>
        <v>0</v>
      </c>
      <c r="F20" s="1">
        <f>IF(ISNA(VLOOKUP(B20,'extraction Bal AG 15 AVRIL'!$A$2:$M$75,13,0)),0,(VLOOKUP(B20,'extraction Bal AG 15 AVRIL'!$A$2:$M$75,13,0)))</f>
        <v>1326.15</v>
      </c>
      <c r="G20" s="5">
        <f>IF(ISNA(VLOOKUP(A20,'extraction Bal AG 15 AVRIL'!$F$2:$M$75,8,0)),VLOOKUP(B20,'extraction Bal AG 15 AVRIL'!$A$2:$M$75,13,0),VLOOKUP(A20,'extraction Bal AG 15 AVRIL'!$F$2:$M$75,8,0))</f>
        <v>0</v>
      </c>
      <c r="H20" s="1" t="s">
        <v>20</v>
      </c>
    </row>
    <row r="21" spans="1:8">
      <c r="A21" s="15">
        <v>525580130</v>
      </c>
      <c r="B21" s="15">
        <v>839277</v>
      </c>
      <c r="C21" s="15"/>
      <c r="E21" s="1">
        <f>IF(ISNA(VLOOKUP(A21,'extraction Bal AG 15 AVRIL'!$F$2:$M$75,8,0)),0,(VLOOKUP(A21,'extraction Bal AG 15 AVRIL'!$F$2:$M$75,8,0)))</f>
        <v>13825.2</v>
      </c>
      <c r="F21" s="1">
        <f>IF(ISNA(VLOOKUP(B21,'extraction Bal AG 15 AVRIL'!$A$2:$M$75,13,0)),0,(VLOOKUP(B21,'extraction Bal AG 15 AVRIL'!$A$2:$M$75,13,0)))</f>
        <v>13825.2</v>
      </c>
      <c r="G21" s="5">
        <f>IF(ISNA(VLOOKUP(A21,'extraction Bal AG 15 AVRIL'!$F$2:$M$75,8,0)),VLOOKUP(B21,'extraction Bal AG 15 AVRIL'!$A$2:$M$75,13,0),VLOOKUP(A21,'extraction Bal AG 15 AVRIL'!$F$2:$M$75,8,0))</f>
        <v>13825.2</v>
      </c>
      <c r="H21" s="1" t="s">
        <v>19</v>
      </c>
    </row>
    <row r="22" spans="1:8">
      <c r="A22" s="15">
        <v>775576036</v>
      </c>
      <c r="B22" s="15">
        <v>614695</v>
      </c>
      <c r="C22" s="15"/>
      <c r="E22" s="1">
        <f>IF(ISNA(VLOOKUP(A22,'extraction Bal AG 15 AVRIL'!$F$2:$M$75,8,0)),0,(VLOOKUP(A22,'extraction Bal AG 15 AVRIL'!$F$2:$M$75,8,0)))</f>
        <v>0</v>
      </c>
      <c r="F22" s="1">
        <f>IF(ISNA(VLOOKUP(B22,'extraction Bal AG 15 AVRIL'!$A$2:$M$75,13,0)),0,(VLOOKUP(B22,'extraction Bal AG 15 AVRIL'!$A$2:$M$75,13,0)))</f>
        <v>-132.60000000000002</v>
      </c>
      <c r="G22" s="5">
        <f>IF(ISNA(VLOOKUP(A22,'extraction Bal AG 15 AVRIL'!$F$2:$M$75,8,0)),VLOOKUP(B22,'extraction Bal AG 15 AVRIL'!$A$2:$M$75,13,0),VLOOKUP(A22,'extraction Bal AG 15 AVRIL'!$F$2:$M$75,8,0))</f>
        <v>0</v>
      </c>
      <c r="H22" s="1" t="s">
        <v>21</v>
      </c>
    </row>
    <row r="23" spans="1:8">
      <c r="A23" s="15">
        <v>597020841</v>
      </c>
      <c r="B23" s="15">
        <v>11087</v>
      </c>
      <c r="C23" s="15"/>
      <c r="E23" s="1">
        <f>IF(ISNA(VLOOKUP(A23,'extraction Bal AG 15 AVRIL'!$F$2:$M$75,8,0)),0,(VLOOKUP(A23,'extraction Bal AG 15 AVRIL'!$F$2:$M$75,8,0)))</f>
        <v>6049</v>
      </c>
      <c r="F23" s="1">
        <f>IF(ISNA(VLOOKUP(B23,'extraction Bal AG 15 AVRIL'!$A$2:$M$75,13,0)),0,(VLOOKUP(B23,'extraction Bal AG 15 AVRIL'!$A$2:$M$75,13,0)))</f>
        <v>6049</v>
      </c>
      <c r="G23" s="5">
        <f>IF(ISNA(VLOOKUP(A23,'extraction Bal AG 15 AVRIL'!$F$2:$M$75,8,0)),VLOOKUP(B23,'extraction Bal AG 15 AVRIL'!$A$2:$M$75,13,0),VLOOKUP(A23,'extraction Bal AG 15 AVRIL'!$F$2:$M$75,8,0))</f>
        <v>6049</v>
      </c>
      <c r="H23" s="1" t="s">
        <v>19</v>
      </c>
    </row>
    <row r="24" spans="1:8">
      <c r="A24" s="15">
        <v>327127247</v>
      </c>
      <c r="B24" s="15">
        <v>483593</v>
      </c>
      <c r="C24" s="15"/>
      <c r="E24" s="1">
        <f>IF(ISNA(VLOOKUP(A24,'extraction Bal AG 15 AVRIL'!$F$2:$M$75,8,0)),0,(VLOOKUP(A24,'extraction Bal AG 15 AVRIL'!$F$2:$M$75,8,0)))</f>
        <v>0</v>
      </c>
      <c r="F24" s="1">
        <f>IF(ISNA(VLOOKUP(B24,'extraction Bal AG 15 AVRIL'!$A$2:$M$75,13,0)),0,(VLOOKUP(B24,'extraction Bal AG 15 AVRIL'!$A$2:$M$75,13,0)))</f>
        <v>0</v>
      </c>
      <c r="G24" s="5">
        <f>IF(ISNA(VLOOKUP(A24,'extraction Bal AG 15 AVRIL'!$F$2:$M$75,8,0)),VLOOKUP(B24,'extraction Bal AG 15 AVRIL'!$A$2:$M$75,13,0),VLOOKUP(A24,'extraction Bal AG 15 AVRIL'!$F$2:$M$75,8,0))</f>
        <v>0</v>
      </c>
      <c r="H24" s="1" t="s">
        <v>19</v>
      </c>
    </row>
    <row r="25" spans="1:8">
      <c r="A25" s="15">
        <v>312869209</v>
      </c>
      <c r="B25" s="15">
        <v>632257</v>
      </c>
      <c r="C25" s="15"/>
      <c r="E25" s="1">
        <f>IF(ISNA(VLOOKUP(A25,'extraction Bal AG 15 AVRIL'!$F$2:$M$75,8,0)),0,(VLOOKUP(A25,'extraction Bal AG 15 AVRIL'!$F$2:$M$75,8,0)))</f>
        <v>-278.12</v>
      </c>
      <c r="F25" s="1">
        <f>IF(ISNA(VLOOKUP(B25,'extraction Bal AG 15 AVRIL'!$A$2:$M$75,13,0)),0,(VLOOKUP(B25,'extraction Bal AG 15 AVRIL'!$A$2:$M$75,13,0)))</f>
        <v>-278.12</v>
      </c>
      <c r="G25" s="5">
        <f>IF(ISNA(VLOOKUP(A25,'extraction Bal AG 15 AVRIL'!$F$2:$M$75,8,0)),VLOOKUP(B25,'extraction Bal AG 15 AVRIL'!$A$2:$M$75,13,0),VLOOKUP(A25,'extraction Bal AG 15 AVRIL'!$F$2:$M$75,8,0))</f>
        <v>-278.12</v>
      </c>
      <c r="H25" s="1" t="s">
        <v>19</v>
      </c>
    </row>
    <row r="26" spans="1:8">
      <c r="A26" s="15">
        <v>495580086</v>
      </c>
      <c r="B26" s="15" t="s">
        <v>5</v>
      </c>
      <c r="C26" s="15"/>
      <c r="E26" s="1">
        <f>IF(ISNA(VLOOKUP(A26,'extraction Bal AG 15 AVRIL'!$F$2:$M$75,8,0)),0,(VLOOKUP(A26,'extraction Bal AG 15 AVRIL'!$F$2:$M$75,8,0)))</f>
        <v>0</v>
      </c>
      <c r="F26" s="1">
        <f>IF(ISNA(VLOOKUP(B26,'extraction Bal AG 15 AVRIL'!$A$2:$M$75,13,0)),0,(VLOOKUP(B26,'extraction Bal AG 15 AVRIL'!$A$2:$M$75,13,0)))</f>
        <v>0</v>
      </c>
      <c r="G26" s="5">
        <f>IF(ISNA(VLOOKUP(A26,'extraction Bal AG 15 AVRIL'!$F$2:$M$75,8,0)),VLOOKUP(B26,'extraction Bal AG 15 AVRIL'!$A$2:$M$75,13,0),VLOOKUP(A26,'extraction Bal AG 15 AVRIL'!$F$2:$M$75,8,0))</f>
        <v>0</v>
      </c>
      <c r="H26" s="1" t="s">
        <v>19</v>
      </c>
    </row>
    <row r="27" spans="1:8">
      <c r="A27" s="15">
        <v>301502613</v>
      </c>
      <c r="B27" s="15">
        <v>23270</v>
      </c>
      <c r="C27" s="15"/>
      <c r="E27" s="1">
        <f>IF(ISNA(VLOOKUP(A27,'extraction Bal AG 15 AVRIL'!$F$2:$M$75,8,0)),0,(VLOOKUP(A27,'extraction Bal AG 15 AVRIL'!$F$2:$M$75,8,0)))</f>
        <v>0</v>
      </c>
      <c r="F27" s="1">
        <f>IF(ISNA(VLOOKUP(B27,'extraction Bal AG 15 AVRIL'!$A$2:$M$75,13,0)),0,(VLOOKUP(B27,'extraction Bal AG 15 AVRIL'!$A$2:$M$75,13,0)))</f>
        <v>0</v>
      </c>
      <c r="G27" s="5">
        <f>IF(ISNA(VLOOKUP(A27,'extraction Bal AG 15 AVRIL'!$F$2:$M$75,8,0)),VLOOKUP(B27,'extraction Bal AG 15 AVRIL'!$A$2:$M$75,13,0),VLOOKUP(A27,'extraction Bal AG 15 AVRIL'!$F$2:$M$75,8,0))</f>
        <v>0</v>
      </c>
      <c r="H27" s="1" t="s">
        <v>19</v>
      </c>
    </row>
    <row r="28" spans="1:8">
      <c r="A28" s="15">
        <v>549850253</v>
      </c>
      <c r="B28" s="15">
        <v>63786</v>
      </c>
      <c r="C28" s="15"/>
      <c r="E28" s="1">
        <f>IF(ISNA(VLOOKUP(A28,'extraction Bal AG 15 AVRIL'!$F$2:$M$75,8,0)),0,(VLOOKUP(A28,'extraction Bal AG 15 AVRIL'!$F$2:$M$75,8,0)))</f>
        <v>0</v>
      </c>
      <c r="F28" s="1">
        <f>IF(ISNA(VLOOKUP(B28,'extraction Bal AG 15 AVRIL'!$A$2:$M$75,13,0)),0,(VLOOKUP(B28,'extraction Bal AG 15 AVRIL'!$A$2:$M$75,13,0)))</f>
        <v>0</v>
      </c>
      <c r="G28" s="5">
        <f>IF(ISNA(VLOOKUP(A28,'extraction Bal AG 15 AVRIL'!$F$2:$M$75,8,0)),VLOOKUP(B28,'extraction Bal AG 15 AVRIL'!$A$2:$M$75,13,0),VLOOKUP(A28,'extraction Bal AG 15 AVRIL'!$F$2:$M$75,8,0))</f>
        <v>0</v>
      </c>
      <c r="H28" s="1" t="s">
        <v>19</v>
      </c>
    </row>
    <row r="29" spans="1:8">
      <c r="A29" s="15">
        <v>496780016</v>
      </c>
      <c r="B29" s="15">
        <v>531498</v>
      </c>
      <c r="C29" s="15"/>
      <c r="E29" s="1">
        <f>IF(ISNA(VLOOKUP(A29,'extraction Bal AG 15 AVRIL'!$F$2:$M$75,8,0)),0,(VLOOKUP(A29,'extraction Bal AG 15 AVRIL'!$F$2:$M$75,8,0)))</f>
        <v>18302.650000000001</v>
      </c>
      <c r="F29" s="1">
        <f>IF(ISNA(VLOOKUP(B29,'extraction Bal AG 15 AVRIL'!$A$2:$M$75,13,0)),0,(VLOOKUP(B29,'extraction Bal AG 15 AVRIL'!$A$2:$M$75,13,0)))</f>
        <v>18302.650000000001</v>
      </c>
      <c r="G29" s="5">
        <f>IF(ISNA(VLOOKUP(A29,'extraction Bal AG 15 AVRIL'!$F$2:$M$75,8,0)),VLOOKUP(B29,'extraction Bal AG 15 AVRIL'!$A$2:$M$75,13,0),VLOOKUP(A29,'extraction Bal AG 15 AVRIL'!$F$2:$M$75,8,0))</f>
        <v>18302.650000000001</v>
      </c>
      <c r="H29" s="1" t="s">
        <v>19</v>
      </c>
    </row>
    <row r="30" spans="1:8">
      <c r="A30" s="15">
        <v>364800672</v>
      </c>
      <c r="B30" s="15">
        <v>531577</v>
      </c>
      <c r="C30" s="15"/>
      <c r="E30" s="1">
        <f>IF(ISNA(VLOOKUP(A30,'extraction Bal AG 15 AVRIL'!$F$2:$M$75,8,0)),0,(VLOOKUP(A30,'extraction Bal AG 15 AVRIL'!$F$2:$M$75,8,0)))</f>
        <v>0</v>
      </c>
      <c r="F30" s="1">
        <f>IF(ISNA(VLOOKUP(B30,'extraction Bal AG 15 AVRIL'!$A$2:$M$75,13,0)),0,(VLOOKUP(B30,'extraction Bal AG 15 AVRIL'!$A$2:$M$75,13,0)))</f>
        <v>0</v>
      </c>
      <c r="G30" s="5">
        <f>IF(ISNA(VLOOKUP(A30,'extraction Bal AG 15 AVRIL'!$F$2:$M$75,8,0)),VLOOKUP(B30,'extraction Bal AG 15 AVRIL'!$A$2:$M$75,13,0),VLOOKUP(A30,'extraction Bal AG 15 AVRIL'!$F$2:$M$75,8,0))</f>
        <v>0</v>
      </c>
      <c r="H30" s="1" t="s">
        <v>19</v>
      </c>
    </row>
    <row r="31" spans="1:8">
      <c r="A31" s="15">
        <v>556350064</v>
      </c>
      <c r="B31" s="15">
        <v>83323</v>
      </c>
      <c r="C31" s="15"/>
      <c r="E31" s="1">
        <f>IF(ISNA(VLOOKUP(A31,'extraction Bal AG 15 AVRIL'!$F$2:$M$75,8,0)),0,(VLOOKUP(A31,'extraction Bal AG 15 AVRIL'!$F$2:$M$75,8,0)))</f>
        <v>0</v>
      </c>
      <c r="F31" s="1">
        <f>IF(ISNA(VLOOKUP(B31,'extraction Bal AG 15 AVRIL'!$A$2:$M$75,13,0)),0,(VLOOKUP(B31,'extraction Bal AG 15 AVRIL'!$A$2:$M$75,13,0)))</f>
        <v>0</v>
      </c>
      <c r="G31" s="5">
        <f>IF(ISNA(VLOOKUP(A31,'extraction Bal AG 15 AVRIL'!$F$2:$M$75,8,0)),VLOOKUP(B31,'extraction Bal AG 15 AVRIL'!$A$2:$M$75,13,0),VLOOKUP(A31,'extraction Bal AG 15 AVRIL'!$F$2:$M$75,8,0))</f>
        <v>0</v>
      </c>
      <c r="H31" s="1" t="s">
        <v>19</v>
      </c>
    </row>
    <row r="32" spans="1:8">
      <c r="A32" s="15">
        <v>671620813</v>
      </c>
      <c r="B32" s="15">
        <v>76445</v>
      </c>
      <c r="C32" s="15"/>
      <c r="E32" s="1">
        <f>IF(ISNA(VLOOKUP(A32,'extraction Bal AG 15 AVRIL'!$F$2:$M$75,8,0)),0,(VLOOKUP(A32,'extraction Bal AG 15 AVRIL'!$F$2:$M$75,8,0)))</f>
        <v>0</v>
      </c>
      <c r="F32" s="1">
        <f>IF(ISNA(VLOOKUP(B32,'extraction Bal AG 15 AVRIL'!$A$2:$M$75,13,0)),0,(VLOOKUP(B32,'extraction Bal AG 15 AVRIL'!$A$2:$M$75,13,0)))</f>
        <v>0</v>
      </c>
      <c r="G32" s="5">
        <f>IF(ISNA(VLOOKUP(A32,'extraction Bal AG 15 AVRIL'!$F$2:$M$75,8,0)),VLOOKUP(B32,'extraction Bal AG 15 AVRIL'!$A$2:$M$75,13,0),VLOOKUP(A32,'extraction Bal AG 15 AVRIL'!$F$2:$M$75,8,0))</f>
        <v>0</v>
      </c>
      <c r="H32" s="1" t="s">
        <v>19</v>
      </c>
    </row>
    <row r="33" spans="1:8">
      <c r="A33" s="15">
        <v>570501544</v>
      </c>
      <c r="B33" s="15">
        <v>22041</v>
      </c>
      <c r="C33" s="15"/>
      <c r="E33" s="1">
        <f>IF(ISNA(VLOOKUP(A33,'extraction Bal AG 15 AVRIL'!$F$2:$M$75,8,0)),0,(VLOOKUP(A33,'extraction Bal AG 15 AVRIL'!$F$2:$M$75,8,0)))</f>
        <v>0</v>
      </c>
      <c r="F33" s="1">
        <f>IF(ISNA(VLOOKUP(B33,'extraction Bal AG 15 AVRIL'!$A$2:$M$75,13,0)),0,(VLOOKUP(B33,'extraction Bal AG 15 AVRIL'!$A$2:$M$75,13,0)))</f>
        <v>0</v>
      </c>
      <c r="G33" s="5">
        <f>IF(ISNA(VLOOKUP(A33,'extraction Bal AG 15 AVRIL'!$F$2:$M$75,8,0)),VLOOKUP(B33,'extraction Bal AG 15 AVRIL'!$A$2:$M$75,13,0),VLOOKUP(A33,'extraction Bal AG 15 AVRIL'!$F$2:$M$75,8,0))</f>
        <v>0</v>
      </c>
      <c r="H33" s="1" t="s">
        <v>19</v>
      </c>
    </row>
    <row r="34" spans="1:8">
      <c r="A34" s="15">
        <v>300881984</v>
      </c>
      <c r="B34" s="15">
        <v>18780</v>
      </c>
      <c r="C34" s="15"/>
      <c r="E34" s="1">
        <f>IF(ISNA(VLOOKUP(A34,'extraction Bal AG 15 AVRIL'!$F$2:$M$75,8,0)),0,(VLOOKUP(A34,'extraction Bal AG 15 AVRIL'!$F$2:$M$75,8,0)))</f>
        <v>0</v>
      </c>
      <c r="F34" s="1">
        <f>IF(ISNA(VLOOKUP(B34,'extraction Bal AG 15 AVRIL'!$A$2:$M$75,13,0)),0,(VLOOKUP(B34,'extraction Bal AG 15 AVRIL'!$A$2:$M$75,13,0)))</f>
        <v>0</v>
      </c>
      <c r="G34" s="5">
        <f>IF(ISNA(VLOOKUP(A34,'extraction Bal AG 15 AVRIL'!$F$2:$M$75,8,0)),VLOOKUP(B34,'extraction Bal AG 15 AVRIL'!$A$2:$M$75,13,0),VLOOKUP(A34,'extraction Bal AG 15 AVRIL'!$F$2:$M$75,8,0))</f>
        <v>0</v>
      </c>
      <c r="H34" s="1" t="s">
        <v>19</v>
      </c>
    </row>
    <row r="35" spans="1:8">
      <c r="A35" s="15">
        <v>375450087</v>
      </c>
      <c r="B35" s="15"/>
      <c r="C35" s="15"/>
      <c r="E35" s="1">
        <f>IF(ISNA(VLOOKUP(A35,'extraction Bal AG 15 AVRIL'!$F$2:$M$75,8,0)),0,(VLOOKUP(A35,'extraction Bal AG 15 AVRIL'!$F$2:$M$75,8,0)))</f>
        <v>0</v>
      </c>
      <c r="F35" s="1">
        <f>IF(ISNA(VLOOKUP(B35,'extraction Bal AG 15 AVRIL'!$A$2:$M$75,13,0)),0,(VLOOKUP(B35,'extraction Bal AG 15 AVRIL'!$A$2:$M$75,13,0)))</f>
        <v>0</v>
      </c>
      <c r="G35" s="5">
        <f>IF(ISNA(VLOOKUP(A35,'extraction Bal AG 15 AVRIL'!$F$2:$M$75,8,0)),VLOOKUP(B35,'extraction Bal AG 15 AVRIL'!$A$2:$M$75,13,0),VLOOKUP(A35,'extraction Bal AG 15 AVRIL'!$F$2:$M$75,8,0))</f>
        <v>0</v>
      </c>
      <c r="H35" s="1" t="s">
        <v>19</v>
      </c>
    </row>
    <row r="36" spans="1:8">
      <c r="A36" s="15">
        <v>592051304</v>
      </c>
      <c r="B36" s="15">
        <v>624442</v>
      </c>
      <c r="C36" s="15"/>
      <c r="E36" s="1">
        <f>IF(ISNA(VLOOKUP(A36,'extraction Bal AG 15 AVRIL'!$F$2:$M$75,8,0)),0,(VLOOKUP(A36,'extraction Bal AG 15 AVRIL'!$F$2:$M$75,8,0)))</f>
        <v>3132.21</v>
      </c>
      <c r="F36" s="1">
        <f>IF(ISNA(VLOOKUP(B36,'extraction Bal AG 15 AVRIL'!$A$2:$M$75,13,0)),0,(VLOOKUP(B36,'extraction Bal AG 15 AVRIL'!$A$2:$M$75,13,0)))</f>
        <v>0</v>
      </c>
      <c r="G36" s="5">
        <f>IF(ISNA(VLOOKUP(A36,'extraction Bal AG 15 AVRIL'!$F$2:$M$75,8,0)),VLOOKUP(B36,'extraction Bal AG 15 AVRIL'!$A$2:$M$75,13,0),VLOOKUP(A36,'extraction Bal AG 15 AVRIL'!$F$2:$M$75,8,0))</f>
        <v>3132.21</v>
      </c>
      <c r="H36" s="1" t="s">
        <v>19</v>
      </c>
    </row>
    <row r="37" spans="1:8">
      <c r="A37" s="15">
        <v>548500149</v>
      </c>
      <c r="B37" s="15">
        <v>76877</v>
      </c>
      <c r="C37" s="15"/>
      <c r="E37" s="1">
        <f>IF(ISNA(VLOOKUP(A37,'extraction Bal AG 15 AVRIL'!$F$2:$M$75,8,0)),0,(VLOOKUP(A37,'extraction Bal AG 15 AVRIL'!$F$2:$M$75,8,0)))</f>
        <v>0</v>
      </c>
      <c r="F37" s="1">
        <f>IF(ISNA(VLOOKUP(B37,'extraction Bal AG 15 AVRIL'!$A$2:$M$75,13,0)),0,(VLOOKUP(B37,'extraction Bal AG 15 AVRIL'!$A$2:$M$75,13,0)))</f>
        <v>200327.78</v>
      </c>
      <c r="G37" s="5">
        <f>IF(ISNA(VLOOKUP(A37,'extraction Bal AG 15 AVRIL'!$F$2:$M$75,8,0)),VLOOKUP(B37,'extraction Bal AG 15 AVRIL'!$A$2:$M$75,13,0),VLOOKUP(A37,'extraction Bal AG 15 AVRIL'!$F$2:$M$75,8,0))</f>
        <v>0</v>
      </c>
      <c r="H37" s="1" t="s">
        <v>23</v>
      </c>
    </row>
    <row r="38" spans="1:8">
      <c r="A38" s="15">
        <v>775576986</v>
      </c>
      <c r="B38" s="15">
        <v>60503</v>
      </c>
      <c r="C38" s="15"/>
      <c r="E38" s="1">
        <f>IF(ISNA(VLOOKUP(A38,'extraction Bal AG 15 AVRIL'!$F$2:$M$75,8,0)),0,(VLOOKUP(A38,'extraction Bal AG 15 AVRIL'!$F$2:$M$75,8,0)))</f>
        <v>0</v>
      </c>
      <c r="F38" s="1">
        <f>IF(ISNA(VLOOKUP(B38,'extraction Bal AG 15 AVRIL'!$A$2:$M$75,13,0)),0,(VLOOKUP(B38,'extraction Bal AG 15 AVRIL'!$A$2:$M$75,13,0)))</f>
        <v>0</v>
      </c>
      <c r="G38" s="5">
        <f>IF(ISNA(VLOOKUP(A38,'extraction Bal AG 15 AVRIL'!$F$2:$M$75,8,0)),VLOOKUP(B38,'extraction Bal AG 15 AVRIL'!$A$2:$M$75,13,0),VLOOKUP(A38,'extraction Bal AG 15 AVRIL'!$F$2:$M$75,8,0))</f>
        <v>0</v>
      </c>
      <c r="H38" s="1" t="s">
        <v>19</v>
      </c>
    </row>
    <row r="39" spans="1:8">
      <c r="A39" s="15">
        <v>55805865</v>
      </c>
      <c r="B39" s="15">
        <v>495708</v>
      </c>
      <c r="C39" s="15"/>
      <c r="E39" s="1">
        <f>IF(ISNA(VLOOKUP(A39,'extraction Bal AG 15 AVRIL'!$F$2:$M$75,8,0)),0,(VLOOKUP(A39,'extraction Bal AG 15 AVRIL'!$F$2:$M$75,8,0)))</f>
        <v>0</v>
      </c>
      <c r="F39" s="1">
        <f>IF(ISNA(VLOOKUP(B39,'extraction Bal AG 15 AVRIL'!$A$2:$M$75,13,0)),0,(VLOOKUP(B39,'extraction Bal AG 15 AVRIL'!$A$2:$M$75,13,0)))</f>
        <v>0</v>
      </c>
      <c r="G39" s="5">
        <f>IF(ISNA(VLOOKUP(A39,'extraction Bal AG 15 AVRIL'!$F$2:$M$75,8,0)),VLOOKUP(B39,'extraction Bal AG 15 AVRIL'!$A$2:$M$75,13,0),VLOOKUP(A39,'extraction Bal AG 15 AVRIL'!$F$2:$M$75,8,0))</f>
        <v>0</v>
      </c>
      <c r="H39" s="1" t="s">
        <v>19</v>
      </c>
    </row>
    <row r="40" spans="1:8">
      <c r="A40" s="15">
        <v>956508469</v>
      </c>
      <c r="B40" s="15">
        <v>535918</v>
      </c>
      <c r="C40" s="15"/>
      <c r="E40" s="1">
        <f>IF(ISNA(VLOOKUP(A40,'extraction Bal AG 15 AVRIL'!$F$2:$M$75,8,0)),0,(VLOOKUP(A40,'extraction Bal AG 15 AVRIL'!$F$2:$M$75,8,0)))</f>
        <v>0</v>
      </c>
      <c r="F40" s="1">
        <f>IF(ISNA(VLOOKUP(B40,'extraction Bal AG 15 AVRIL'!$A$2:$M$75,13,0)),0,(VLOOKUP(B40,'extraction Bal AG 15 AVRIL'!$A$2:$M$75,13,0)))</f>
        <v>638.6400000000001</v>
      </c>
      <c r="G40" s="5">
        <f>IF(ISNA(VLOOKUP(A40,'extraction Bal AG 15 AVRIL'!$F$2:$M$75,8,0)),VLOOKUP(B40,'extraction Bal AG 15 AVRIL'!$A$2:$M$75,13,0),VLOOKUP(A40,'extraction Bal AG 15 AVRIL'!$F$2:$M$75,8,0))</f>
        <v>0</v>
      </c>
      <c r="H40" s="1" t="s">
        <v>24</v>
      </c>
    </row>
    <row r="41" spans="1:8">
      <c r="A41" s="15">
        <v>356800896</v>
      </c>
      <c r="B41" s="15">
        <v>11637</v>
      </c>
      <c r="C41" s="15"/>
      <c r="E41" s="1">
        <f>IF(ISNA(VLOOKUP(A41,'extraction Bal AG 15 AVRIL'!$F$2:$M$75,8,0)),0,(VLOOKUP(A41,'extraction Bal AG 15 AVRIL'!$F$2:$M$75,8,0)))</f>
        <v>1783.46</v>
      </c>
      <c r="F41" s="1">
        <f>IF(ISNA(VLOOKUP(B41,'extraction Bal AG 15 AVRIL'!$A$2:$M$75,13,0)),0,(VLOOKUP(B41,'extraction Bal AG 15 AVRIL'!$A$2:$M$75,13,0)))</f>
        <v>1783.46</v>
      </c>
      <c r="G41" s="5">
        <f>IF(ISNA(VLOOKUP(A41,'extraction Bal AG 15 AVRIL'!$F$2:$M$75,8,0)),VLOOKUP(B41,'extraction Bal AG 15 AVRIL'!$A$2:$M$75,13,0),VLOOKUP(A41,'extraction Bal AG 15 AVRIL'!$F$2:$M$75,8,0))</f>
        <v>1783.46</v>
      </c>
      <c r="H41" s="1" t="s">
        <v>19</v>
      </c>
    </row>
    <row r="42" spans="1:8">
      <c r="A42" s="15">
        <v>568504161</v>
      </c>
      <c r="B42" s="15">
        <v>42231</v>
      </c>
      <c r="C42" s="15"/>
      <c r="E42" s="1">
        <f>IF(ISNA(VLOOKUP(A42,'extraction Bal AG 15 AVRIL'!$F$2:$M$75,8,0)),0,(VLOOKUP(A42,'extraction Bal AG 15 AVRIL'!$F$2:$M$75,8,0)))</f>
        <v>259076.89</v>
      </c>
      <c r="F42" s="1">
        <f>IF(ISNA(VLOOKUP(B42,'extraction Bal AG 15 AVRIL'!$A$2:$M$75,13,0)),0,(VLOOKUP(B42,'extraction Bal AG 15 AVRIL'!$A$2:$M$75,13,0)))</f>
        <v>259076.89</v>
      </c>
      <c r="G42" s="5">
        <f>IF(ISNA(VLOOKUP(A42,'extraction Bal AG 15 AVRIL'!$F$2:$M$75,8,0)),VLOOKUP(B42,'extraction Bal AG 15 AVRIL'!$A$2:$M$75,13,0),VLOOKUP(A42,'extraction Bal AG 15 AVRIL'!$F$2:$M$75,8,0))</f>
        <v>259076.89</v>
      </c>
      <c r="H42" s="1" t="s">
        <v>19</v>
      </c>
    </row>
    <row r="43" spans="1:8">
      <c r="A43" s="15">
        <v>695680108</v>
      </c>
      <c r="B43" s="15" t="s">
        <v>4</v>
      </c>
      <c r="C43" s="15"/>
      <c r="E43" s="1">
        <f>IF(ISNA(VLOOKUP(A43,'extraction Bal AG 15 AVRIL'!$F$2:$M$75,8,0)),0,(VLOOKUP(A43,'extraction Bal AG 15 AVRIL'!$F$2:$M$75,8,0)))</f>
        <v>-522.64</v>
      </c>
      <c r="F43" s="1">
        <f>IF(ISNA(VLOOKUP(B43,'extraction Bal AG 15 AVRIL'!$A$2:$M$75,13,0)),0,(VLOOKUP(B43,'extraction Bal AG 15 AVRIL'!$A$2:$M$75,13,0)))</f>
        <v>0</v>
      </c>
      <c r="G43" s="5">
        <f>IF(ISNA(VLOOKUP(A43,'extraction Bal AG 15 AVRIL'!$F$2:$M$75,8,0)),VLOOKUP(B43,'extraction Bal AG 15 AVRIL'!$A$2:$M$75,13,0),VLOOKUP(A43,'extraction Bal AG 15 AVRIL'!$F$2:$M$75,8,0))</f>
        <v>-522.64</v>
      </c>
      <c r="H43" s="1" t="s">
        <v>19</v>
      </c>
    </row>
    <row r="44" spans="1:8">
      <c r="A44" s="15">
        <v>306138900</v>
      </c>
      <c r="B44" s="15">
        <v>565149</v>
      </c>
      <c r="C44" s="15"/>
      <c r="E44" s="1">
        <f>IF(ISNA(VLOOKUP(A44,'extraction Bal AG 15 AVRIL'!$F$2:$M$75,8,0)),0,(VLOOKUP(A44,'extraction Bal AG 15 AVRIL'!$F$2:$M$75,8,0)))</f>
        <v>0</v>
      </c>
      <c r="F44" s="1">
        <f>IF(ISNA(VLOOKUP(B44,'extraction Bal AG 15 AVRIL'!$A$2:$M$75,13,0)),0,(VLOOKUP(B44,'extraction Bal AG 15 AVRIL'!$A$2:$M$75,13,0)))</f>
        <v>0</v>
      </c>
      <c r="G44" s="5">
        <f>IF(ISNA(VLOOKUP(A44,'extraction Bal AG 15 AVRIL'!$F$2:$M$75,8,0)),VLOOKUP(B44,'extraction Bal AG 15 AVRIL'!$A$2:$M$75,13,0),VLOOKUP(A44,'extraction Bal AG 15 AVRIL'!$F$2:$M$75,8,0))</f>
        <v>0</v>
      </c>
      <c r="H44" s="1" t="s">
        <v>22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75"/>
  <sheetViews>
    <sheetView topLeftCell="A7" zoomScaleNormal="100" workbookViewId="0">
      <selection activeCell="C14" sqref="C14"/>
    </sheetView>
  </sheetViews>
  <sheetFormatPr baseColWidth="10" defaultRowHeight="15"/>
  <cols>
    <col min="1" max="1" width="11.5703125" bestFit="1" customWidth="1"/>
    <col min="2" max="2" width="36.7109375" bestFit="1" customWidth="1"/>
    <col min="5" max="5" width="15.7109375" bestFit="1" customWidth="1"/>
    <col min="6" max="6" width="18.42578125" bestFit="1" customWidth="1"/>
    <col min="7" max="7" width="14" bestFit="1" customWidth="1"/>
    <col min="13" max="14" width="11.5703125" bestFit="1" customWidth="1"/>
  </cols>
  <sheetData>
    <row r="1" spans="1:21" ht="33.75">
      <c r="A1" s="6"/>
      <c r="B1" s="6" t="s">
        <v>11</v>
      </c>
      <c r="C1" s="6" t="s">
        <v>11</v>
      </c>
      <c r="D1" s="6" t="s">
        <v>11</v>
      </c>
      <c r="E1" s="6" t="s">
        <v>11</v>
      </c>
      <c r="F1" s="6"/>
      <c r="G1" s="6"/>
      <c r="H1" s="6" t="s">
        <v>11</v>
      </c>
      <c r="I1" s="6" t="s">
        <v>11</v>
      </c>
      <c r="J1" s="6" t="s">
        <v>11</v>
      </c>
      <c r="K1" s="6" t="s">
        <v>11</v>
      </c>
      <c r="L1" s="6" t="s">
        <v>11</v>
      </c>
      <c r="M1" s="7" t="s">
        <v>13</v>
      </c>
      <c r="N1" s="7"/>
      <c r="O1" s="7"/>
      <c r="P1" s="7"/>
      <c r="Q1" s="7"/>
      <c r="R1" s="7"/>
      <c r="S1" s="7"/>
      <c r="T1" s="7"/>
      <c r="U1" s="4"/>
    </row>
    <row r="2" spans="1:21">
      <c r="A2" s="6" t="s">
        <v>12</v>
      </c>
      <c r="B2" s="6" t="s">
        <v>11</v>
      </c>
      <c r="C2" s="6" t="s">
        <v>6</v>
      </c>
      <c r="D2" s="6" t="s">
        <v>11</v>
      </c>
      <c r="E2" s="6" t="s">
        <v>9</v>
      </c>
      <c r="F2" s="6" t="s">
        <v>8</v>
      </c>
      <c r="G2" s="6" t="s">
        <v>7</v>
      </c>
      <c r="H2" s="6"/>
      <c r="I2" s="6"/>
      <c r="J2" s="6" t="s">
        <v>11</v>
      </c>
      <c r="K2" s="6"/>
      <c r="L2" s="6" t="s">
        <v>11</v>
      </c>
      <c r="M2" s="8" t="s">
        <v>10</v>
      </c>
      <c r="N2" s="8"/>
      <c r="O2" s="8"/>
      <c r="P2" s="8"/>
      <c r="Q2" s="8"/>
      <c r="R2" s="8"/>
      <c r="S2" s="8"/>
      <c r="T2" s="8"/>
      <c r="U2" s="4"/>
    </row>
    <row r="3" spans="1:21" s="5" customFormat="1">
      <c r="A3" s="18">
        <v>585</v>
      </c>
      <c r="B3" s="18"/>
      <c r="C3" s="18"/>
      <c r="D3" s="18"/>
      <c r="E3" s="18"/>
      <c r="F3" s="18">
        <v>945650141</v>
      </c>
      <c r="G3" s="9">
        <f>VLOOKUP(F3,'report 15 Avril Cot 1 &amp; 2'!$A$4:$A$44,1,0)</f>
        <v>945650141</v>
      </c>
      <c r="H3" s="18"/>
      <c r="I3" s="18"/>
      <c r="J3" s="18"/>
      <c r="K3" s="18"/>
      <c r="L3" s="18"/>
      <c r="M3" s="19">
        <v>0</v>
      </c>
      <c r="N3" s="19"/>
      <c r="O3" s="20"/>
      <c r="P3" s="20"/>
      <c r="Q3" s="20"/>
      <c r="R3" s="20"/>
      <c r="S3" s="21"/>
      <c r="T3" s="21"/>
      <c r="U3" s="22"/>
    </row>
    <row r="4" spans="1:21">
      <c r="A4" s="9">
        <v>823</v>
      </c>
      <c r="B4" s="9"/>
      <c r="C4" s="9"/>
      <c r="D4" s="9"/>
      <c r="E4" s="9"/>
      <c r="F4" s="9">
        <v>956508469</v>
      </c>
      <c r="G4" s="9">
        <f>VLOOKUP(F4,'report 15 Avril Cot 1 &amp; 2'!$A$4:$A$44,1,0)</f>
        <v>956508469</v>
      </c>
      <c r="H4" s="9"/>
      <c r="I4" s="9"/>
      <c r="J4" s="9"/>
      <c r="K4" s="9"/>
      <c r="L4" s="9"/>
      <c r="M4" s="10">
        <v>0</v>
      </c>
      <c r="N4" s="10"/>
      <c r="O4" s="11"/>
      <c r="P4" s="11"/>
      <c r="Q4" s="11"/>
      <c r="R4" s="11"/>
      <c r="S4" s="12"/>
      <c r="T4" s="12"/>
      <c r="U4" s="4"/>
    </row>
    <row r="5" spans="1:21">
      <c r="A5" s="9">
        <v>3307</v>
      </c>
      <c r="B5" s="9"/>
      <c r="C5" s="9"/>
      <c r="D5" s="9"/>
      <c r="E5" s="9"/>
      <c r="F5" s="9">
        <v>515480028</v>
      </c>
      <c r="G5" s="9">
        <f>VLOOKUP(F5,'report 15 Avril Cot 1 &amp; 2'!$A$4:$A$44,1,0)</f>
        <v>515480028</v>
      </c>
      <c r="H5" s="9"/>
      <c r="I5" s="9"/>
      <c r="J5" s="9"/>
      <c r="K5" s="9"/>
      <c r="L5" s="9"/>
      <c r="M5" s="10">
        <v>0</v>
      </c>
      <c r="N5" s="10"/>
      <c r="O5" s="11"/>
      <c r="P5" s="11"/>
      <c r="Q5" s="11"/>
      <c r="R5" s="12"/>
      <c r="S5" s="12"/>
      <c r="T5" s="12"/>
      <c r="U5" s="4"/>
    </row>
    <row r="6" spans="1:21" s="5" customFormat="1">
      <c r="A6" s="18">
        <v>4242</v>
      </c>
      <c r="B6" s="18"/>
      <c r="C6" s="18"/>
      <c r="D6" s="18"/>
      <c r="E6" s="18"/>
      <c r="F6" s="18">
        <v>552140816</v>
      </c>
      <c r="G6" s="9">
        <f>VLOOKUP(F6,'report 15 Avril Cot 1 &amp; 2'!$A$4:$A$44,1,0)</f>
        <v>552140816</v>
      </c>
      <c r="H6" s="18"/>
      <c r="I6" s="18"/>
      <c r="J6" s="18"/>
      <c r="K6" s="18"/>
      <c r="L6" s="18"/>
      <c r="M6" s="19">
        <v>0</v>
      </c>
      <c r="N6" s="19"/>
      <c r="O6" s="20"/>
      <c r="P6" s="20"/>
      <c r="Q6" s="20"/>
      <c r="R6" s="20"/>
      <c r="S6" s="20"/>
      <c r="T6" s="21"/>
      <c r="U6" s="22"/>
    </row>
    <row r="7" spans="1:21">
      <c r="A7" s="9">
        <v>11087</v>
      </c>
      <c r="B7" s="9"/>
      <c r="C7" s="9"/>
      <c r="D7" s="9"/>
      <c r="E7" s="9"/>
      <c r="F7" s="9">
        <v>597020841</v>
      </c>
      <c r="G7" s="9">
        <f>VLOOKUP(F7,'report 15 Avril Cot 1 &amp; 2'!$A$4:$A$44,1,0)</f>
        <v>597020841</v>
      </c>
      <c r="H7" s="9"/>
      <c r="I7" s="9"/>
      <c r="J7" s="9"/>
      <c r="K7" s="9"/>
      <c r="L7" s="9"/>
      <c r="M7" s="13">
        <v>6049</v>
      </c>
      <c r="N7" s="10"/>
      <c r="O7" s="14"/>
      <c r="P7" s="12"/>
      <c r="Q7" s="14"/>
      <c r="R7" s="12"/>
      <c r="S7" s="12"/>
      <c r="T7" s="12"/>
      <c r="U7" s="4"/>
    </row>
    <row r="8" spans="1:21">
      <c r="A8" s="9">
        <v>11621</v>
      </c>
      <c r="B8" s="9"/>
      <c r="C8" s="9"/>
      <c r="D8" s="9"/>
      <c r="E8" s="9"/>
      <c r="F8" s="9">
        <v>572203842</v>
      </c>
      <c r="G8" s="9">
        <f>VLOOKUP(F8,'report 15 Avril Cot 1 &amp; 2'!$A$4:$A$44,1,0)</f>
        <v>572203842</v>
      </c>
      <c r="H8" s="9"/>
      <c r="I8" s="9"/>
      <c r="J8" s="9"/>
      <c r="K8" s="9"/>
      <c r="L8" s="9"/>
      <c r="M8" s="13">
        <v>10115.19</v>
      </c>
      <c r="N8" s="10"/>
      <c r="O8" s="14"/>
      <c r="P8" s="12"/>
      <c r="Q8" s="12"/>
      <c r="R8" s="12"/>
      <c r="S8" s="12"/>
      <c r="T8" s="12"/>
      <c r="U8" s="4"/>
    </row>
    <row r="9" spans="1:21">
      <c r="A9" s="9">
        <v>11637</v>
      </c>
      <c r="B9" s="9"/>
      <c r="C9" s="9"/>
      <c r="D9" s="9"/>
      <c r="E9" s="9"/>
      <c r="F9" s="9">
        <v>356800896</v>
      </c>
      <c r="G9" s="9">
        <f>VLOOKUP(F9,'report 15 Avril Cot 1 &amp; 2'!$A$4:$A$44,1,0)</f>
        <v>356800896</v>
      </c>
      <c r="H9" s="9"/>
      <c r="I9" s="9"/>
      <c r="J9" s="9"/>
      <c r="K9" s="9"/>
      <c r="L9" s="9"/>
      <c r="M9" s="13">
        <v>1783.46</v>
      </c>
      <c r="N9" s="10"/>
      <c r="O9" s="12"/>
      <c r="P9" s="12"/>
      <c r="Q9" s="12"/>
      <c r="R9" s="12"/>
      <c r="S9" s="12"/>
      <c r="T9" s="12"/>
      <c r="U9" s="4"/>
    </row>
    <row r="10" spans="1:21" s="5" customFormat="1">
      <c r="A10" s="18">
        <v>12335</v>
      </c>
      <c r="B10" s="18"/>
      <c r="C10" s="18"/>
      <c r="D10" s="18"/>
      <c r="E10" s="18"/>
      <c r="F10" s="18">
        <v>542078555</v>
      </c>
      <c r="G10" s="9">
        <f>VLOOKUP(F10,'report 15 Avril Cot 1 &amp; 2'!$A$4:$A$44,1,0)</f>
        <v>542078555</v>
      </c>
      <c r="H10" s="18"/>
      <c r="I10" s="18"/>
      <c r="J10" s="18"/>
      <c r="K10" s="18"/>
      <c r="L10" s="18"/>
      <c r="M10" s="19">
        <v>0</v>
      </c>
      <c r="N10" s="19"/>
      <c r="O10" s="20"/>
      <c r="P10" s="20"/>
      <c r="Q10" s="20"/>
      <c r="R10" s="20"/>
      <c r="S10" s="20"/>
      <c r="T10" s="21"/>
      <c r="U10" s="22"/>
    </row>
    <row r="11" spans="1:21">
      <c r="A11" s="9">
        <v>12354</v>
      </c>
      <c r="B11" s="9"/>
      <c r="C11" s="9"/>
      <c r="D11" s="9"/>
      <c r="E11" s="9"/>
      <c r="F11" s="9">
        <v>475582144</v>
      </c>
      <c r="G11" s="9">
        <f>VLOOKUP(F11,'report 15 Avril Cot 1 &amp; 2'!$A$4:$A$44,1,0)</f>
        <v>475582144</v>
      </c>
      <c r="H11" s="9"/>
      <c r="I11" s="9"/>
      <c r="J11" s="9"/>
      <c r="K11" s="9"/>
      <c r="L11" s="9"/>
      <c r="M11" s="13">
        <v>-596.26</v>
      </c>
      <c r="N11" s="10"/>
      <c r="O11" s="14"/>
      <c r="P11" s="12"/>
      <c r="Q11" s="11"/>
      <c r="R11" s="12"/>
      <c r="S11" s="12"/>
      <c r="T11" s="12"/>
      <c r="U11" s="4"/>
    </row>
    <row r="12" spans="1:21">
      <c r="A12" s="9">
        <v>12834</v>
      </c>
      <c r="B12" s="9"/>
      <c r="C12" s="9"/>
      <c r="D12" s="9"/>
      <c r="E12" s="9"/>
      <c r="F12" s="9">
        <v>788039253</v>
      </c>
      <c r="G12" s="9">
        <f>VLOOKUP(F12,'report 15 Avril Cot 1 &amp; 2'!$A$4:$A$44,1,0)</f>
        <v>788039253</v>
      </c>
      <c r="H12" s="9"/>
      <c r="I12" s="9"/>
      <c r="J12" s="9"/>
      <c r="K12" s="9"/>
      <c r="L12" s="9"/>
      <c r="M12" s="10">
        <v>0</v>
      </c>
      <c r="N12" s="10"/>
      <c r="O12" s="11"/>
      <c r="P12" s="11"/>
      <c r="Q12" s="11"/>
      <c r="R12" s="11"/>
      <c r="S12" s="12"/>
      <c r="T12" s="12"/>
      <c r="U12" s="4"/>
    </row>
    <row r="13" spans="1:21">
      <c r="A13" s="9">
        <v>16859</v>
      </c>
      <c r="B13" s="9"/>
      <c r="C13" s="9"/>
      <c r="D13" s="9"/>
      <c r="E13" s="9"/>
      <c r="F13" s="9">
        <v>548500149</v>
      </c>
      <c r="G13" s="9">
        <f>VLOOKUP(F13,'report 15 Avril Cot 1 &amp; 2'!$A$4:$A$44,1,0)</f>
        <v>548500149</v>
      </c>
      <c r="H13" s="9"/>
      <c r="I13" s="9"/>
      <c r="J13" s="9"/>
      <c r="K13" s="9"/>
      <c r="L13" s="9"/>
      <c r="M13" s="10">
        <v>0</v>
      </c>
      <c r="N13" s="10"/>
      <c r="O13" s="11"/>
      <c r="P13" s="11"/>
      <c r="Q13" s="11"/>
      <c r="R13" s="11"/>
      <c r="S13" s="11"/>
      <c r="T13" s="12"/>
      <c r="U13" s="4"/>
    </row>
    <row r="14" spans="1:21">
      <c r="A14" s="9">
        <v>18506</v>
      </c>
      <c r="B14" s="9"/>
      <c r="C14" s="9"/>
      <c r="D14" s="9"/>
      <c r="E14" s="9"/>
      <c r="F14" s="9">
        <v>956508469</v>
      </c>
      <c r="G14" s="9">
        <f>VLOOKUP(F14,'report 15 Avril Cot 1 &amp; 2'!$A$4:$A$44,1,0)</f>
        <v>956508469</v>
      </c>
      <c r="H14" s="9"/>
      <c r="I14" s="9"/>
      <c r="J14" s="9"/>
      <c r="K14" s="9"/>
      <c r="L14" s="9"/>
      <c r="M14" s="10">
        <v>0</v>
      </c>
      <c r="N14" s="10"/>
      <c r="O14" s="11"/>
      <c r="P14" s="11"/>
      <c r="Q14" s="11"/>
      <c r="R14" s="11"/>
      <c r="S14" s="11"/>
      <c r="T14" s="12"/>
      <c r="U14" s="4"/>
    </row>
    <row r="15" spans="1:21">
      <c r="A15" s="9">
        <v>18780</v>
      </c>
      <c r="B15" s="9"/>
      <c r="C15" s="9"/>
      <c r="D15" s="9"/>
      <c r="E15" s="9"/>
      <c r="F15" s="9">
        <v>300881984</v>
      </c>
      <c r="G15" s="9">
        <f>VLOOKUP(F15,'report 15 Avril Cot 1 &amp; 2'!$A$4:$A$44,1,0)</f>
        <v>300881984</v>
      </c>
      <c r="H15" s="9"/>
      <c r="I15" s="9"/>
      <c r="J15" s="9"/>
      <c r="K15" s="9"/>
      <c r="L15" s="9"/>
      <c r="M15" s="10">
        <v>0</v>
      </c>
      <c r="N15" s="10"/>
      <c r="O15" s="11"/>
      <c r="P15" s="11"/>
      <c r="Q15" s="11"/>
      <c r="R15" s="11"/>
      <c r="S15" s="12"/>
      <c r="T15" s="12"/>
      <c r="U15" s="4"/>
    </row>
    <row r="16" spans="1:21">
      <c r="A16" s="9">
        <v>22041</v>
      </c>
      <c r="B16" s="9"/>
      <c r="C16" s="9"/>
      <c r="D16" s="9"/>
      <c r="E16" s="9"/>
      <c r="F16" s="9">
        <v>570501544</v>
      </c>
      <c r="G16" s="9">
        <f>VLOOKUP(F16,'report 15 Avril Cot 1 &amp; 2'!$A$4:$A$44,1,0)</f>
        <v>570501544</v>
      </c>
      <c r="H16" s="9"/>
      <c r="I16" s="9"/>
      <c r="J16" s="9"/>
      <c r="K16" s="9"/>
      <c r="L16" s="9"/>
      <c r="M16" s="10">
        <v>0</v>
      </c>
      <c r="N16" s="10"/>
      <c r="O16" s="11"/>
      <c r="P16" s="11"/>
      <c r="Q16" s="11"/>
      <c r="R16" s="11"/>
      <c r="S16" s="11"/>
      <c r="T16" s="12"/>
      <c r="U16" s="4"/>
    </row>
    <row r="17" spans="1:21">
      <c r="A17" s="9">
        <v>23270</v>
      </c>
      <c r="B17" s="9"/>
      <c r="C17" s="9"/>
      <c r="D17" s="9"/>
      <c r="E17" s="9"/>
      <c r="F17" s="9">
        <v>301502613</v>
      </c>
      <c r="G17" s="9">
        <f>VLOOKUP(F17,'report 15 Avril Cot 1 &amp; 2'!$A$4:$A$44,1,0)</f>
        <v>301502613</v>
      </c>
      <c r="H17" s="9"/>
      <c r="I17" s="9"/>
      <c r="J17" s="9"/>
      <c r="K17" s="9"/>
      <c r="L17" s="9"/>
      <c r="M17" s="10">
        <v>0</v>
      </c>
      <c r="N17" s="10"/>
      <c r="O17" s="11"/>
      <c r="P17" s="11"/>
      <c r="Q17" s="11"/>
      <c r="R17" s="11"/>
      <c r="S17" s="11"/>
      <c r="T17" s="12"/>
      <c r="U17" s="4"/>
    </row>
    <row r="18" spans="1:21">
      <c r="A18" s="9">
        <v>23453</v>
      </c>
      <c r="B18" s="9"/>
      <c r="C18" s="9"/>
      <c r="D18" s="9"/>
      <c r="E18" s="9"/>
      <c r="F18" s="9">
        <v>302279229</v>
      </c>
      <c r="G18" s="9">
        <f>VLOOKUP(F18,'report 15 Avril Cot 1 &amp; 2'!$A$4:$A$44,1,0)</f>
        <v>302279229</v>
      </c>
      <c r="H18" s="9"/>
      <c r="I18" s="9"/>
      <c r="J18" s="9"/>
      <c r="K18" s="9"/>
      <c r="L18" s="9"/>
      <c r="M18" s="13">
        <v>8352.42</v>
      </c>
      <c r="N18" s="10"/>
      <c r="O18" s="14"/>
      <c r="P18" s="12"/>
      <c r="Q18" s="12"/>
      <c r="R18" s="12"/>
      <c r="S18" s="12"/>
      <c r="T18" s="12"/>
      <c r="U18" s="4"/>
    </row>
    <row r="19" spans="1:21">
      <c r="A19" s="9">
        <v>25038</v>
      </c>
      <c r="B19" s="9"/>
      <c r="C19" s="9"/>
      <c r="D19" s="9"/>
      <c r="E19" s="9"/>
      <c r="F19" s="9">
        <v>956508469</v>
      </c>
      <c r="G19" s="9">
        <f>VLOOKUP(F19,'report 15 Avril Cot 1 &amp; 2'!$A$4:$A$44,1,0)</f>
        <v>956508469</v>
      </c>
      <c r="H19" s="9"/>
      <c r="I19" s="9"/>
      <c r="J19" s="9"/>
      <c r="K19" s="9"/>
      <c r="L19" s="9"/>
      <c r="M19" s="10">
        <v>0</v>
      </c>
      <c r="N19" s="10"/>
      <c r="O19" s="11"/>
      <c r="P19" s="11"/>
      <c r="Q19" s="11"/>
      <c r="R19" s="11"/>
      <c r="S19" s="12"/>
      <c r="T19" s="12"/>
      <c r="U19" s="4"/>
    </row>
    <row r="20" spans="1:21">
      <c r="A20" s="9">
        <v>42231</v>
      </c>
      <c r="B20" s="9"/>
      <c r="C20" s="9"/>
      <c r="D20" s="9"/>
      <c r="E20" s="9"/>
      <c r="F20" s="9">
        <v>568504161</v>
      </c>
      <c r="G20" s="9">
        <f>VLOOKUP(F20,'report 15 Avril Cot 1 &amp; 2'!$A$4:$A$44,1,0)</f>
        <v>568504161</v>
      </c>
      <c r="H20" s="9"/>
      <c r="I20" s="9"/>
      <c r="J20" s="9"/>
      <c r="K20" s="9"/>
      <c r="L20" s="9"/>
      <c r="M20" s="13">
        <v>259076.89</v>
      </c>
      <c r="N20" s="10"/>
      <c r="O20" s="14"/>
      <c r="P20" s="12"/>
      <c r="Q20" s="12"/>
      <c r="R20" s="12"/>
      <c r="S20" s="14"/>
      <c r="T20" s="12"/>
      <c r="U20" s="4"/>
    </row>
    <row r="21" spans="1:21">
      <c r="A21" s="9">
        <v>45697</v>
      </c>
      <c r="B21" s="9"/>
      <c r="C21" s="9"/>
      <c r="D21" s="9"/>
      <c r="E21" s="9"/>
      <c r="F21" s="9">
        <v>856500822</v>
      </c>
      <c r="G21" s="9">
        <f>VLOOKUP(F21,'report 15 Avril Cot 1 &amp; 2'!$A$4:$A$44,1,0)</f>
        <v>856500822</v>
      </c>
      <c r="H21" s="9"/>
      <c r="I21" s="9"/>
      <c r="J21" s="9"/>
      <c r="K21" s="9"/>
      <c r="L21" s="9"/>
      <c r="M21" s="13">
        <v>962.76</v>
      </c>
      <c r="N21" s="10"/>
      <c r="O21" s="14"/>
      <c r="P21" s="12"/>
      <c r="Q21" s="12"/>
      <c r="R21" s="12"/>
      <c r="S21" s="12"/>
      <c r="T21" s="12"/>
      <c r="U21" s="4"/>
    </row>
    <row r="22" spans="1:21">
      <c r="A22" s="9">
        <v>60503</v>
      </c>
      <c r="B22" s="9"/>
      <c r="C22" s="9"/>
      <c r="D22" s="9"/>
      <c r="E22" s="9"/>
      <c r="F22" s="9">
        <v>775576986</v>
      </c>
      <c r="G22" s="9">
        <f>VLOOKUP(F22,'report 15 Avril Cot 1 &amp; 2'!$A$4:$A$44,1,0)</f>
        <v>775576986</v>
      </c>
      <c r="H22" s="9"/>
      <c r="I22" s="9"/>
      <c r="J22" s="9"/>
      <c r="K22" s="9"/>
      <c r="L22" s="9"/>
      <c r="M22" s="10">
        <v>0</v>
      </c>
      <c r="N22" s="10"/>
      <c r="O22" s="11"/>
      <c r="P22" s="11"/>
      <c r="Q22" s="11"/>
      <c r="R22" s="11"/>
      <c r="S22" s="11"/>
      <c r="T22" s="12"/>
      <c r="U22" s="4"/>
    </row>
    <row r="23" spans="1:21">
      <c r="A23" s="9">
        <v>63786</v>
      </c>
      <c r="B23" s="9"/>
      <c r="C23" s="9"/>
      <c r="D23" s="9"/>
      <c r="E23" s="9"/>
      <c r="F23" s="9">
        <v>549850253</v>
      </c>
      <c r="G23" s="9">
        <f>VLOOKUP(F23,'report 15 Avril Cot 1 &amp; 2'!$A$4:$A$44,1,0)</f>
        <v>549850253</v>
      </c>
      <c r="H23" s="9"/>
      <c r="I23" s="9"/>
      <c r="J23" s="9"/>
      <c r="K23" s="9"/>
      <c r="L23" s="9"/>
      <c r="M23" s="10">
        <v>0</v>
      </c>
      <c r="N23" s="10"/>
      <c r="O23" s="11"/>
      <c r="P23" s="11"/>
      <c r="Q23" s="11"/>
      <c r="R23" s="11"/>
      <c r="S23" s="12"/>
      <c r="T23" s="12"/>
      <c r="U23" s="4"/>
    </row>
    <row r="24" spans="1:21">
      <c r="A24" s="9">
        <v>64878</v>
      </c>
      <c r="B24" s="9"/>
      <c r="C24" s="9"/>
      <c r="D24" s="9"/>
      <c r="E24" s="9"/>
      <c r="F24" s="9">
        <v>619848807</v>
      </c>
      <c r="G24" s="9">
        <f>VLOOKUP(F24,'report 15 Avril Cot 1 &amp; 2'!$A$4:$A$44,1,0)</f>
        <v>619848807</v>
      </c>
      <c r="H24" s="9"/>
      <c r="I24" s="9"/>
      <c r="J24" s="9"/>
      <c r="K24" s="9"/>
      <c r="L24" s="9"/>
      <c r="M24" s="13">
        <v>5252.41</v>
      </c>
      <c r="N24" s="10"/>
      <c r="O24" s="12"/>
      <c r="P24" s="12"/>
      <c r="Q24" s="12"/>
      <c r="R24" s="12"/>
      <c r="S24" s="12"/>
      <c r="T24" s="12"/>
      <c r="U24" s="4"/>
    </row>
    <row r="25" spans="1:21">
      <c r="A25" s="9">
        <v>65292</v>
      </c>
      <c r="B25" s="9"/>
      <c r="C25" s="9"/>
      <c r="D25" s="9"/>
      <c r="E25" s="9"/>
      <c r="F25" s="9">
        <v>592051304</v>
      </c>
      <c r="G25" s="9">
        <f>VLOOKUP(F25,'report 15 Avril Cot 1 &amp; 2'!$A$4:$A$44,1,0)</f>
        <v>592051304</v>
      </c>
      <c r="H25" s="9"/>
      <c r="I25" s="9"/>
      <c r="J25" s="9"/>
      <c r="K25" s="9"/>
      <c r="L25" s="9"/>
      <c r="M25" s="13">
        <v>3132.21</v>
      </c>
      <c r="N25" s="10"/>
      <c r="O25" s="14"/>
      <c r="P25" s="12"/>
      <c r="Q25" s="12"/>
      <c r="R25" s="14"/>
      <c r="S25" s="12"/>
      <c r="T25" s="12"/>
      <c r="U25" s="4"/>
    </row>
    <row r="26" spans="1:21">
      <c r="A26" s="9">
        <v>76445</v>
      </c>
      <c r="B26" s="9"/>
      <c r="C26" s="9"/>
      <c r="D26" s="9"/>
      <c r="E26" s="9"/>
      <c r="F26" s="9">
        <v>671620813</v>
      </c>
      <c r="G26" s="9">
        <f>VLOOKUP(F26,'report 15 Avril Cot 1 &amp; 2'!$A$4:$A$44,1,0)</f>
        <v>671620813</v>
      </c>
      <c r="H26" s="9"/>
      <c r="I26" s="9"/>
      <c r="J26" s="9"/>
      <c r="K26" s="9"/>
      <c r="L26" s="9"/>
      <c r="M26" s="10">
        <v>0</v>
      </c>
      <c r="N26" s="10"/>
      <c r="O26" s="11"/>
      <c r="P26" s="11"/>
      <c r="Q26" s="11"/>
      <c r="R26" s="11"/>
      <c r="S26" s="12"/>
      <c r="T26" s="12"/>
      <c r="U26" s="4"/>
    </row>
    <row r="27" spans="1:21">
      <c r="A27" s="9">
        <v>76877</v>
      </c>
      <c r="B27" s="9"/>
      <c r="C27" s="9"/>
      <c r="D27" s="9"/>
      <c r="E27" s="9"/>
      <c r="F27" s="9">
        <v>548500149</v>
      </c>
      <c r="G27" s="9">
        <f>VLOOKUP(F27,'report 15 Avril Cot 1 &amp; 2'!$A$4:$A$44,1,0)</f>
        <v>548500149</v>
      </c>
      <c r="H27" s="9"/>
      <c r="I27" s="9"/>
      <c r="J27" s="9"/>
      <c r="K27" s="9"/>
      <c r="L27" s="9"/>
      <c r="M27" s="13">
        <v>200327.78</v>
      </c>
      <c r="N27" s="10"/>
      <c r="O27" s="14"/>
      <c r="P27" s="14"/>
      <c r="Q27" s="12"/>
      <c r="R27" s="12"/>
      <c r="S27" s="12"/>
      <c r="T27" s="12"/>
      <c r="U27" s="4"/>
    </row>
    <row r="28" spans="1:21">
      <c r="A28" s="9">
        <v>83323</v>
      </c>
      <c r="B28" s="9"/>
      <c r="C28" s="9"/>
      <c r="D28" s="9"/>
      <c r="E28" s="9"/>
      <c r="F28" s="9">
        <v>556350064</v>
      </c>
      <c r="G28" s="9">
        <f>VLOOKUP(F28,'report 15 Avril Cot 1 &amp; 2'!$A$4:$A$44,1,0)</f>
        <v>556350064</v>
      </c>
      <c r="H28" s="9"/>
      <c r="I28" s="9"/>
      <c r="J28" s="9"/>
      <c r="K28" s="9"/>
      <c r="L28" s="9"/>
      <c r="M28" s="10">
        <v>0</v>
      </c>
      <c r="N28" s="10"/>
      <c r="O28" s="11"/>
      <c r="P28" s="11"/>
      <c r="Q28" s="11"/>
      <c r="R28" s="11"/>
      <c r="S28" s="11"/>
      <c r="T28" s="12"/>
      <c r="U28" s="4"/>
    </row>
    <row r="29" spans="1:21">
      <c r="A29" s="9">
        <v>85652</v>
      </c>
      <c r="B29" s="9"/>
      <c r="C29" s="9"/>
      <c r="D29" s="9"/>
      <c r="E29" s="9"/>
      <c r="F29" s="9">
        <v>306138900</v>
      </c>
      <c r="G29" s="9">
        <f>VLOOKUP(F29,'report 15 Avril Cot 1 &amp; 2'!$A$4:$A$44,1,0)</f>
        <v>306138900</v>
      </c>
      <c r="H29" s="9"/>
      <c r="I29" s="9"/>
      <c r="J29" s="9"/>
      <c r="K29" s="9"/>
      <c r="L29" s="9"/>
      <c r="M29" s="10">
        <v>0</v>
      </c>
      <c r="N29" s="10"/>
      <c r="O29" s="11"/>
      <c r="P29" s="11"/>
      <c r="Q29" s="11"/>
      <c r="R29" s="11"/>
      <c r="S29" s="11"/>
      <c r="T29" s="12"/>
      <c r="U29" s="4"/>
    </row>
    <row r="30" spans="1:21">
      <c r="A30" s="9">
        <v>200238</v>
      </c>
      <c r="B30" s="9"/>
      <c r="C30" s="9"/>
      <c r="D30" s="9"/>
      <c r="E30" s="9"/>
      <c r="F30" s="9">
        <v>552140816</v>
      </c>
      <c r="G30" s="9">
        <f>VLOOKUP(F30,'report 15 Avril Cot 1 &amp; 2'!$A$4:$A$44,1,0)</f>
        <v>552140816</v>
      </c>
      <c r="H30" s="9"/>
      <c r="I30" s="9"/>
      <c r="J30" s="9"/>
      <c r="K30" s="9"/>
      <c r="L30" s="9"/>
      <c r="M30" s="10">
        <v>0</v>
      </c>
      <c r="N30" s="10"/>
      <c r="O30" s="11"/>
      <c r="P30" s="12"/>
      <c r="Q30" s="11"/>
      <c r="R30" s="12"/>
      <c r="S30" s="12"/>
      <c r="T30" s="12"/>
      <c r="U30" s="4"/>
    </row>
    <row r="31" spans="1:21">
      <c r="A31" s="9">
        <v>200250</v>
      </c>
      <c r="B31" s="9"/>
      <c r="C31" s="9"/>
      <c r="D31" s="9"/>
      <c r="E31" s="9"/>
      <c r="F31" s="9">
        <v>552140816</v>
      </c>
      <c r="G31" s="9">
        <f>VLOOKUP(F31,'report 15 Avril Cot 1 &amp; 2'!$A$4:$A$44,1,0)</f>
        <v>552140816</v>
      </c>
      <c r="H31" s="9"/>
      <c r="I31" s="9"/>
      <c r="J31" s="9"/>
      <c r="K31" s="9"/>
      <c r="L31" s="9"/>
      <c r="M31" s="13">
        <v>-760</v>
      </c>
      <c r="N31" s="10"/>
      <c r="O31" s="11"/>
      <c r="P31" s="11"/>
      <c r="Q31" s="11"/>
      <c r="R31" s="12"/>
      <c r="S31" s="12"/>
      <c r="T31" s="12"/>
      <c r="U31" s="4"/>
    </row>
    <row r="32" spans="1:21">
      <c r="A32" s="9">
        <v>386689</v>
      </c>
      <c r="B32" s="9"/>
      <c r="C32" s="9"/>
      <c r="D32" s="9"/>
      <c r="E32" s="9"/>
      <c r="F32" s="9">
        <v>306138900</v>
      </c>
      <c r="G32" s="9">
        <f>VLOOKUP(F32,'report 15 Avril Cot 1 &amp; 2'!$A$4:$A$44,1,0)</f>
        <v>306138900</v>
      </c>
      <c r="H32" s="9"/>
      <c r="I32" s="9"/>
      <c r="J32" s="9"/>
      <c r="K32" s="9"/>
      <c r="L32" s="9"/>
      <c r="M32" s="10">
        <v>0</v>
      </c>
      <c r="N32" s="10"/>
      <c r="O32" s="11"/>
      <c r="P32" s="11"/>
      <c r="Q32" s="11"/>
      <c r="R32" s="11"/>
      <c r="S32" s="11"/>
      <c r="T32" s="12"/>
      <c r="U32" s="4"/>
    </row>
    <row r="33" spans="1:21">
      <c r="A33" s="9">
        <v>426661</v>
      </c>
      <c r="B33" s="9"/>
      <c r="C33" s="9"/>
      <c r="D33" s="9"/>
      <c r="E33" s="9"/>
      <c r="F33" s="9">
        <v>956508469</v>
      </c>
      <c r="G33" s="9">
        <f>VLOOKUP(F33,'report 15 Avril Cot 1 &amp; 2'!$A$4:$A$44,1,0)</f>
        <v>956508469</v>
      </c>
      <c r="H33" s="9"/>
      <c r="I33" s="9"/>
      <c r="J33" s="9"/>
      <c r="K33" s="9"/>
      <c r="L33" s="9"/>
      <c r="M33" s="10">
        <v>0</v>
      </c>
      <c r="N33" s="10"/>
      <c r="O33" s="11"/>
      <c r="P33" s="11"/>
      <c r="Q33" s="11"/>
      <c r="R33" s="11"/>
      <c r="S33" s="11"/>
      <c r="T33" s="12"/>
      <c r="U33" s="4"/>
    </row>
    <row r="34" spans="1:21">
      <c r="A34" s="9">
        <v>432694</v>
      </c>
      <c r="B34" s="9"/>
      <c r="C34" s="9"/>
      <c r="D34" s="9"/>
      <c r="E34" s="9"/>
      <c r="F34" s="9">
        <v>956508469</v>
      </c>
      <c r="G34" s="9">
        <f>VLOOKUP(F34,'report 15 Avril Cot 1 &amp; 2'!$A$4:$A$44,1,0)</f>
        <v>956508469</v>
      </c>
      <c r="H34" s="9"/>
      <c r="I34" s="9"/>
      <c r="J34" s="9"/>
      <c r="K34" s="9"/>
      <c r="L34" s="9"/>
      <c r="M34" s="10">
        <v>0</v>
      </c>
      <c r="N34" s="10"/>
      <c r="O34" s="11"/>
      <c r="P34" s="11"/>
      <c r="Q34" s="11"/>
      <c r="R34" s="11"/>
      <c r="S34" s="11"/>
      <c r="T34" s="12"/>
      <c r="U34" s="4"/>
    </row>
    <row r="35" spans="1:21">
      <c r="A35" s="9">
        <v>434425</v>
      </c>
      <c r="B35" s="9"/>
      <c r="C35" s="9"/>
      <c r="D35" s="9"/>
      <c r="E35" s="9"/>
      <c r="F35" s="9">
        <v>956508469</v>
      </c>
      <c r="G35" s="9">
        <f>VLOOKUP(F35,'report 15 Avril Cot 1 &amp; 2'!$A$4:$A$44,1,0)</f>
        <v>956508469</v>
      </c>
      <c r="H35" s="9"/>
      <c r="I35" s="9"/>
      <c r="J35" s="9"/>
      <c r="K35" s="9"/>
      <c r="L35" s="9"/>
      <c r="M35" s="10">
        <v>0</v>
      </c>
      <c r="N35" s="10"/>
      <c r="O35" s="11"/>
      <c r="P35" s="11"/>
      <c r="Q35" s="11"/>
      <c r="R35" s="11"/>
      <c r="S35" s="12"/>
      <c r="T35" s="12"/>
      <c r="U35" s="4"/>
    </row>
    <row r="36" spans="1:21">
      <c r="A36" s="9">
        <v>435323</v>
      </c>
      <c r="B36" s="9"/>
      <c r="C36" s="9"/>
      <c r="D36" s="9"/>
      <c r="E36" s="9"/>
      <c r="F36" s="9">
        <v>775576036</v>
      </c>
      <c r="G36" s="9">
        <f>VLOOKUP(F36,'report 15 Avril Cot 1 &amp; 2'!$A$4:$A$44,1,0)</f>
        <v>775576036</v>
      </c>
      <c r="H36" s="9"/>
      <c r="I36" s="9"/>
      <c r="J36" s="9"/>
      <c r="K36" s="9"/>
      <c r="L36" s="9"/>
      <c r="M36" s="10">
        <v>0</v>
      </c>
      <c r="N36" s="10"/>
      <c r="O36" s="11"/>
      <c r="P36" s="11"/>
      <c r="Q36" s="11"/>
      <c r="R36" s="11"/>
      <c r="S36" s="11"/>
      <c r="T36" s="12"/>
      <c r="U36" s="4"/>
    </row>
    <row r="37" spans="1:21">
      <c r="A37" s="9">
        <v>483593</v>
      </c>
      <c r="B37" s="9"/>
      <c r="C37" s="9"/>
      <c r="D37" s="9"/>
      <c r="E37" s="9"/>
      <c r="F37" s="9">
        <v>327127247</v>
      </c>
      <c r="G37" s="9">
        <f>VLOOKUP(F37,'report 15 Avril Cot 1 &amp; 2'!$A$4:$A$44,1,0)</f>
        <v>327127247</v>
      </c>
      <c r="H37" s="9"/>
      <c r="I37" s="9"/>
      <c r="J37" s="9"/>
      <c r="K37" s="9"/>
      <c r="L37" s="9"/>
      <c r="M37" s="10">
        <v>0</v>
      </c>
      <c r="N37" s="10"/>
      <c r="O37" s="11"/>
      <c r="P37" s="11"/>
      <c r="Q37" s="11"/>
      <c r="R37" s="11"/>
      <c r="S37" s="11"/>
      <c r="T37" s="12"/>
      <c r="U37" s="4"/>
    </row>
    <row r="38" spans="1:21">
      <c r="A38" s="9">
        <v>495708</v>
      </c>
      <c r="B38" s="9"/>
      <c r="C38" s="9"/>
      <c r="D38" s="9"/>
      <c r="E38" s="9"/>
      <c r="F38" s="9">
        <v>55805865</v>
      </c>
      <c r="G38" s="9">
        <f>VLOOKUP(F38,'report 15 Avril Cot 1 &amp; 2'!$A$4:$A$44,1,0)</f>
        <v>55805865</v>
      </c>
      <c r="H38" s="9"/>
      <c r="I38" s="9"/>
      <c r="J38" s="9"/>
      <c r="K38" s="9"/>
      <c r="L38" s="9"/>
      <c r="M38" s="10">
        <v>0</v>
      </c>
      <c r="N38" s="10"/>
      <c r="O38" s="12"/>
      <c r="P38" s="11"/>
      <c r="Q38" s="11"/>
      <c r="R38" s="11"/>
      <c r="S38" s="12"/>
      <c r="T38" s="12"/>
      <c r="U38" s="4"/>
    </row>
    <row r="39" spans="1:21">
      <c r="A39" s="9">
        <v>500870</v>
      </c>
      <c r="B39" s="9"/>
      <c r="C39" s="9"/>
      <c r="D39" s="9"/>
      <c r="E39" s="9"/>
      <c r="F39" s="9">
        <v>775558968</v>
      </c>
      <c r="G39" s="9">
        <f>VLOOKUP(F39,'report 15 Avril Cot 1 &amp; 2'!$A$4:$A$44,1,0)</f>
        <v>775558968</v>
      </c>
      <c r="H39" s="9"/>
      <c r="I39" s="9"/>
      <c r="J39" s="9"/>
      <c r="K39" s="9"/>
      <c r="L39" s="9"/>
      <c r="M39" s="13">
        <v>-885.66</v>
      </c>
      <c r="N39" s="10"/>
      <c r="O39" s="12"/>
      <c r="P39" s="12"/>
      <c r="Q39" s="12"/>
      <c r="R39" s="12"/>
      <c r="S39" s="12"/>
      <c r="T39" s="12"/>
      <c r="U39" s="4"/>
    </row>
    <row r="40" spans="1:21">
      <c r="A40" s="9">
        <v>508922</v>
      </c>
      <c r="B40" s="9"/>
      <c r="C40" s="9"/>
      <c r="D40" s="9"/>
      <c r="E40" s="9"/>
      <c r="F40" s="9">
        <v>916721038</v>
      </c>
      <c r="G40" s="9">
        <f>VLOOKUP(F40,'report 15 Avril Cot 1 &amp; 2'!$A$4:$A$44,1,0)</f>
        <v>916721038</v>
      </c>
      <c r="H40" s="9"/>
      <c r="I40" s="9"/>
      <c r="J40" s="9"/>
      <c r="K40" s="9"/>
      <c r="L40" s="9"/>
      <c r="M40" s="10">
        <v>0</v>
      </c>
      <c r="N40" s="10"/>
      <c r="O40" s="11"/>
      <c r="P40" s="11"/>
      <c r="Q40" s="11"/>
      <c r="R40" s="12"/>
      <c r="S40" s="12"/>
      <c r="T40" s="12"/>
      <c r="U40" s="4"/>
    </row>
    <row r="41" spans="1:21">
      <c r="A41" s="9">
        <v>521273</v>
      </c>
      <c r="B41" s="9"/>
      <c r="C41" s="9"/>
      <c r="D41" s="9"/>
      <c r="E41" s="9"/>
      <c r="F41" s="9">
        <v>306138900</v>
      </c>
      <c r="G41" s="9">
        <f>VLOOKUP(F41,'report 15 Avril Cot 1 &amp; 2'!$A$4:$A$44,1,0)</f>
        <v>306138900</v>
      </c>
      <c r="H41" s="9"/>
      <c r="I41" s="9"/>
      <c r="J41" s="9"/>
      <c r="K41" s="9"/>
      <c r="L41" s="9"/>
      <c r="M41" s="13">
        <v>957.56999999999994</v>
      </c>
      <c r="N41" s="10"/>
      <c r="O41" s="11"/>
      <c r="P41" s="12"/>
      <c r="Q41" s="11"/>
      <c r="R41" s="12"/>
      <c r="S41" s="14"/>
      <c r="T41" s="14"/>
      <c r="U41" s="4"/>
    </row>
    <row r="42" spans="1:21">
      <c r="A42" s="9">
        <v>523306</v>
      </c>
      <c r="B42" s="9"/>
      <c r="C42" s="9"/>
      <c r="D42" s="9"/>
      <c r="E42" s="9"/>
      <c r="F42" s="9">
        <v>495580086</v>
      </c>
      <c r="G42" s="9">
        <f>VLOOKUP(F42,'report 15 Avril Cot 1 &amp; 2'!$A$4:$A$44,1,0)</f>
        <v>495580086</v>
      </c>
      <c r="H42" s="9"/>
      <c r="I42" s="9"/>
      <c r="J42" s="9"/>
      <c r="K42" s="9"/>
      <c r="L42" s="9"/>
      <c r="M42" s="10">
        <v>0</v>
      </c>
      <c r="N42" s="10"/>
      <c r="O42" s="11"/>
      <c r="P42" s="11"/>
      <c r="Q42" s="11"/>
      <c r="R42" s="11"/>
      <c r="S42" s="11"/>
      <c r="T42" s="12"/>
      <c r="U42" s="4"/>
    </row>
    <row r="43" spans="1:21">
      <c r="A43" s="9">
        <v>527399</v>
      </c>
      <c r="B43" s="9"/>
      <c r="C43" s="9"/>
      <c r="D43" s="9"/>
      <c r="E43" s="9"/>
      <c r="F43" s="9">
        <v>306138900</v>
      </c>
      <c r="G43" s="9">
        <f>VLOOKUP(F43,'report 15 Avril Cot 1 &amp; 2'!$A$4:$A$44,1,0)</f>
        <v>306138900</v>
      </c>
      <c r="H43" s="9"/>
      <c r="I43" s="9"/>
      <c r="J43" s="9"/>
      <c r="K43" s="9"/>
      <c r="L43" s="9"/>
      <c r="M43" s="13">
        <v>3451.71</v>
      </c>
      <c r="N43" s="10"/>
      <c r="O43" s="12"/>
      <c r="P43" s="12"/>
      <c r="Q43" s="14"/>
      <c r="R43" s="12"/>
      <c r="S43" s="14"/>
      <c r="T43" s="12"/>
      <c r="U43" s="4"/>
    </row>
    <row r="44" spans="1:21">
      <c r="A44" s="9">
        <v>529210</v>
      </c>
      <c r="B44" s="9"/>
      <c r="C44" s="9"/>
      <c r="D44" s="9"/>
      <c r="E44" s="9"/>
      <c r="F44" s="9">
        <v>306138900</v>
      </c>
      <c r="G44" s="9">
        <f>VLOOKUP(F44,'report 15 Avril Cot 1 &amp; 2'!$A$4:$A$44,1,0)</f>
        <v>306138900</v>
      </c>
      <c r="H44" s="9"/>
      <c r="I44" s="9"/>
      <c r="J44" s="9"/>
      <c r="K44" s="9"/>
      <c r="L44" s="9"/>
      <c r="M44" s="10">
        <v>0</v>
      </c>
      <c r="N44" s="10"/>
      <c r="O44" s="11"/>
      <c r="P44" s="11"/>
      <c r="Q44" s="11"/>
      <c r="R44" s="11"/>
      <c r="S44" s="11"/>
      <c r="T44" s="12"/>
      <c r="U44" s="4"/>
    </row>
    <row r="45" spans="1:21">
      <c r="A45" s="9">
        <v>531498</v>
      </c>
      <c r="B45" s="9"/>
      <c r="C45" s="9"/>
      <c r="D45" s="9"/>
      <c r="E45" s="9"/>
      <c r="F45" s="9">
        <v>496780016</v>
      </c>
      <c r="G45" s="9">
        <f>VLOOKUP(F45,'report 15 Avril Cot 1 &amp; 2'!$A$4:$A$44,1,0)</f>
        <v>496780016</v>
      </c>
      <c r="H45" s="9"/>
      <c r="I45" s="9"/>
      <c r="J45" s="9"/>
      <c r="K45" s="9"/>
      <c r="L45" s="9"/>
      <c r="M45" s="13">
        <v>18302.650000000001</v>
      </c>
      <c r="N45" s="10"/>
      <c r="O45" s="14"/>
      <c r="P45" s="12"/>
      <c r="Q45" s="12"/>
      <c r="R45" s="12"/>
      <c r="S45" s="12"/>
      <c r="T45" s="12"/>
      <c r="U45" s="4"/>
    </row>
    <row r="46" spans="1:21">
      <c r="A46" s="9">
        <v>531577</v>
      </c>
      <c r="B46" s="9"/>
      <c r="C46" s="9"/>
      <c r="D46" s="9"/>
      <c r="E46" s="9"/>
      <c r="F46" s="9">
        <v>364800672</v>
      </c>
      <c r="G46" s="9">
        <f>VLOOKUP(F46,'report 15 Avril Cot 1 &amp; 2'!$A$4:$A$44,1,0)</f>
        <v>364800672</v>
      </c>
      <c r="H46" s="9"/>
      <c r="I46" s="9"/>
      <c r="J46" s="9"/>
      <c r="K46" s="9"/>
      <c r="L46" s="9"/>
      <c r="M46" s="10">
        <v>0</v>
      </c>
      <c r="N46" s="10"/>
      <c r="O46" s="11"/>
      <c r="P46" s="12"/>
      <c r="Q46" s="11"/>
      <c r="R46" s="12"/>
      <c r="S46" s="12"/>
      <c r="T46" s="12"/>
      <c r="U46" s="4"/>
    </row>
    <row r="47" spans="1:21">
      <c r="A47" s="9">
        <v>533135</v>
      </c>
      <c r="B47" s="9"/>
      <c r="C47" s="9"/>
      <c r="D47" s="9"/>
      <c r="E47" s="9"/>
      <c r="F47" s="9">
        <v>695680108</v>
      </c>
      <c r="G47" s="9">
        <f>VLOOKUP(F47,'report 15 Avril Cot 1 &amp; 2'!$A$4:$A$44,1,0)</f>
        <v>695680108</v>
      </c>
      <c r="H47" s="9"/>
      <c r="I47" s="9"/>
      <c r="J47" s="9"/>
      <c r="K47" s="9"/>
      <c r="L47" s="9"/>
      <c r="M47" s="13">
        <v>-522.64</v>
      </c>
      <c r="N47" s="10"/>
      <c r="O47" s="12"/>
      <c r="P47" s="12"/>
      <c r="Q47" s="12"/>
      <c r="R47" s="12"/>
      <c r="S47" s="12"/>
      <c r="T47" s="11"/>
      <c r="U47" s="4"/>
    </row>
    <row r="48" spans="1:21">
      <c r="A48" s="9">
        <v>534780</v>
      </c>
      <c r="B48" s="9"/>
      <c r="C48" s="9"/>
      <c r="D48" s="9"/>
      <c r="E48" s="9"/>
      <c r="F48" s="9">
        <v>956508469</v>
      </c>
      <c r="G48" s="9">
        <f>VLOOKUP(F48,'report 15 Avril Cot 1 &amp; 2'!$A$4:$A$44,1,0)</f>
        <v>956508469</v>
      </c>
      <c r="H48" s="9"/>
      <c r="I48" s="9"/>
      <c r="J48" s="9"/>
      <c r="K48" s="9"/>
      <c r="L48" s="9"/>
      <c r="M48" s="10">
        <v>0</v>
      </c>
      <c r="N48" s="10"/>
      <c r="O48" s="11"/>
      <c r="P48" s="11"/>
      <c r="Q48" s="11"/>
      <c r="R48" s="11"/>
      <c r="S48" s="11"/>
      <c r="T48" s="12"/>
      <c r="U48" s="4"/>
    </row>
    <row r="49" spans="1:21">
      <c r="A49" s="9">
        <v>535918</v>
      </c>
      <c r="B49" s="9"/>
      <c r="C49" s="9"/>
      <c r="D49" s="9"/>
      <c r="E49" s="9"/>
      <c r="F49" s="9">
        <v>956508469</v>
      </c>
      <c r="G49" s="9">
        <f>VLOOKUP(F49,'report 15 Avril Cot 1 &amp; 2'!$A$4:$A$44,1,0)</f>
        <v>956508469</v>
      </c>
      <c r="H49" s="9"/>
      <c r="I49" s="9"/>
      <c r="J49" s="9"/>
      <c r="K49" s="9"/>
      <c r="L49" s="9"/>
      <c r="M49" s="13">
        <v>638.6400000000001</v>
      </c>
      <c r="N49" s="10"/>
      <c r="O49" s="14"/>
      <c r="P49" s="11"/>
      <c r="Q49" s="11"/>
      <c r="R49" s="14"/>
      <c r="S49" s="14"/>
      <c r="T49" s="14"/>
      <c r="U49" s="4"/>
    </row>
    <row r="50" spans="1:21">
      <c r="A50" s="9">
        <v>537542</v>
      </c>
      <c r="B50" s="9"/>
      <c r="C50" s="9"/>
      <c r="D50" s="9"/>
      <c r="E50" s="9"/>
      <c r="F50" s="9">
        <v>515480028</v>
      </c>
      <c r="G50" s="9">
        <f>VLOOKUP(F50,'report 15 Avril Cot 1 &amp; 2'!$A$4:$A$44,1,0)</f>
        <v>515480028</v>
      </c>
      <c r="H50" s="9"/>
      <c r="I50" s="9"/>
      <c r="J50" s="9"/>
      <c r="K50" s="9"/>
      <c r="L50" s="9"/>
      <c r="M50" s="10">
        <v>0</v>
      </c>
      <c r="N50" s="10"/>
      <c r="O50" s="11"/>
      <c r="P50" s="11"/>
      <c r="Q50" s="11"/>
      <c r="R50" s="11"/>
      <c r="S50" s="11"/>
      <c r="T50" s="12"/>
      <c r="U50" s="4"/>
    </row>
    <row r="51" spans="1:21">
      <c r="A51" s="9">
        <v>542148</v>
      </c>
      <c r="B51" s="9"/>
      <c r="C51" s="9"/>
      <c r="D51" s="9"/>
      <c r="E51" s="9"/>
      <c r="F51" s="9">
        <v>306138900</v>
      </c>
      <c r="G51" s="9">
        <f>VLOOKUP(F51,'report 15 Avril Cot 1 &amp; 2'!$A$4:$A$44,1,0)</f>
        <v>306138900</v>
      </c>
      <c r="H51" s="9"/>
      <c r="I51" s="9"/>
      <c r="J51" s="9"/>
      <c r="K51" s="9"/>
      <c r="L51" s="9"/>
      <c r="M51" s="10">
        <v>0</v>
      </c>
      <c r="N51" s="10"/>
      <c r="O51" s="11"/>
      <c r="P51" s="11"/>
      <c r="Q51" s="11"/>
      <c r="R51" s="11"/>
      <c r="S51" s="11"/>
      <c r="T51" s="12"/>
      <c r="U51" s="4"/>
    </row>
    <row r="52" spans="1:21">
      <c r="A52" s="9">
        <v>557122</v>
      </c>
      <c r="B52" s="9"/>
      <c r="C52" s="9"/>
      <c r="D52" s="9"/>
      <c r="E52" s="9"/>
      <c r="F52" s="9">
        <v>306138900</v>
      </c>
      <c r="G52" s="9">
        <f>VLOOKUP(F52,'report 15 Avril Cot 1 &amp; 2'!$A$4:$A$44,1,0)</f>
        <v>306138900</v>
      </c>
      <c r="H52" s="9"/>
      <c r="I52" s="9"/>
      <c r="J52" s="9"/>
      <c r="K52" s="9"/>
      <c r="L52" s="9"/>
      <c r="M52" s="10">
        <v>0</v>
      </c>
      <c r="N52" s="10"/>
      <c r="O52" s="11"/>
      <c r="P52" s="11"/>
      <c r="Q52" s="11"/>
      <c r="R52" s="11"/>
      <c r="S52" s="11"/>
      <c r="T52" s="12"/>
      <c r="U52" s="4"/>
    </row>
    <row r="53" spans="1:21">
      <c r="A53" s="9">
        <v>562252</v>
      </c>
      <c r="B53" s="9"/>
      <c r="C53" s="9"/>
      <c r="D53" s="9"/>
      <c r="E53" s="9"/>
      <c r="F53" s="9">
        <v>542078555</v>
      </c>
      <c r="G53" s="9">
        <f>VLOOKUP(F53,'report 15 Avril Cot 1 &amp; 2'!$A$4:$A$44,1,0)</f>
        <v>542078555</v>
      </c>
      <c r="H53" s="9"/>
      <c r="I53" s="9"/>
      <c r="J53" s="9"/>
      <c r="K53" s="9"/>
      <c r="L53" s="9"/>
      <c r="M53" s="10">
        <v>0</v>
      </c>
      <c r="N53" s="10"/>
      <c r="O53" s="11"/>
      <c r="P53" s="11"/>
      <c r="Q53" s="11"/>
      <c r="R53" s="11"/>
      <c r="S53" s="11"/>
      <c r="T53" s="12"/>
      <c r="U53" s="4"/>
    </row>
    <row r="54" spans="1:21">
      <c r="A54" s="9">
        <v>565149</v>
      </c>
      <c r="B54" s="9"/>
      <c r="C54" s="9"/>
      <c r="D54" s="9"/>
      <c r="E54" s="9"/>
      <c r="F54" s="9">
        <v>306138900</v>
      </c>
      <c r="G54" s="9">
        <f>VLOOKUP(F54,'report 15 Avril Cot 1 &amp; 2'!$A$4:$A$44,1,0)</f>
        <v>306138900</v>
      </c>
      <c r="H54" s="9"/>
      <c r="I54" s="9"/>
      <c r="J54" s="9"/>
      <c r="K54" s="9"/>
      <c r="L54" s="9"/>
      <c r="M54" s="10">
        <v>0</v>
      </c>
      <c r="N54" s="10"/>
      <c r="O54" s="11"/>
      <c r="P54" s="11"/>
      <c r="Q54" s="11"/>
      <c r="R54" s="11"/>
      <c r="S54" s="11"/>
      <c r="T54" s="12"/>
      <c r="U54" s="4"/>
    </row>
    <row r="55" spans="1:21">
      <c r="A55" s="9">
        <v>565154</v>
      </c>
      <c r="B55" s="9"/>
      <c r="C55" s="9"/>
      <c r="D55" s="9"/>
      <c r="E55" s="9"/>
      <c r="F55" s="9">
        <v>306138900</v>
      </c>
      <c r="G55" s="9">
        <f>VLOOKUP(F55,'report 15 Avril Cot 1 &amp; 2'!$A$4:$A$44,1,0)</f>
        <v>306138900</v>
      </c>
      <c r="H55" s="9"/>
      <c r="I55" s="9"/>
      <c r="J55" s="9"/>
      <c r="K55" s="9"/>
      <c r="L55" s="9"/>
      <c r="M55" s="10">
        <v>0</v>
      </c>
      <c r="N55" s="10"/>
      <c r="O55" s="11"/>
      <c r="P55" s="11"/>
      <c r="Q55" s="11"/>
      <c r="R55" s="11"/>
      <c r="S55" s="11"/>
      <c r="T55" s="12"/>
      <c r="U55" s="4"/>
    </row>
    <row r="56" spans="1:21">
      <c r="A56" s="9">
        <v>565156</v>
      </c>
      <c r="B56" s="9"/>
      <c r="C56" s="9"/>
      <c r="D56" s="9"/>
      <c r="E56" s="9"/>
      <c r="F56" s="9">
        <v>306138900</v>
      </c>
      <c r="G56" s="9">
        <f>VLOOKUP(F56,'report 15 Avril Cot 1 &amp; 2'!$A$4:$A$44,1,0)</f>
        <v>306138900</v>
      </c>
      <c r="H56" s="9"/>
      <c r="I56" s="9"/>
      <c r="J56" s="9"/>
      <c r="K56" s="9"/>
      <c r="L56" s="9"/>
      <c r="M56" s="10">
        <v>0</v>
      </c>
      <c r="N56" s="10"/>
      <c r="O56" s="11"/>
      <c r="P56" s="11"/>
      <c r="Q56" s="11"/>
      <c r="R56" s="11"/>
      <c r="S56" s="11"/>
      <c r="T56" s="12"/>
      <c r="U56" s="4"/>
    </row>
    <row r="57" spans="1:21">
      <c r="A57" s="9">
        <v>565370</v>
      </c>
      <c r="B57" s="9"/>
      <c r="C57" s="9"/>
      <c r="D57" s="9"/>
      <c r="E57" s="9"/>
      <c r="F57" s="9">
        <v>306138900</v>
      </c>
      <c r="G57" s="9">
        <f>VLOOKUP(F57,'report 15 Avril Cot 1 &amp; 2'!$A$4:$A$44,1,0)</f>
        <v>306138900</v>
      </c>
      <c r="H57" s="9"/>
      <c r="I57" s="9"/>
      <c r="J57" s="9"/>
      <c r="K57" s="9"/>
      <c r="L57" s="9"/>
      <c r="M57" s="10">
        <v>0</v>
      </c>
      <c r="N57" s="10"/>
      <c r="O57" s="11"/>
      <c r="P57" s="11"/>
      <c r="Q57" s="11"/>
      <c r="R57" s="11"/>
      <c r="S57" s="11"/>
      <c r="T57" s="12"/>
      <c r="U57" s="4"/>
    </row>
    <row r="58" spans="1:21">
      <c r="A58" s="9">
        <v>565876</v>
      </c>
      <c r="B58" s="9"/>
      <c r="C58" s="9"/>
      <c r="D58" s="9"/>
      <c r="E58" s="9"/>
      <c r="F58" s="9">
        <v>542078555</v>
      </c>
      <c r="G58" s="9">
        <f>VLOOKUP(F58,'report 15 Avril Cot 1 &amp; 2'!$A$4:$A$44,1,0)</f>
        <v>542078555</v>
      </c>
      <c r="H58" s="9"/>
      <c r="I58" s="9"/>
      <c r="J58" s="9"/>
      <c r="K58" s="9"/>
      <c r="L58" s="9"/>
      <c r="M58" s="13">
        <v>-420.12</v>
      </c>
      <c r="N58" s="10"/>
      <c r="O58" s="14"/>
      <c r="P58" s="11"/>
      <c r="Q58" s="12"/>
      <c r="R58" s="12"/>
      <c r="S58" s="11"/>
      <c r="T58" s="12"/>
      <c r="U58" s="4"/>
    </row>
    <row r="59" spans="1:21">
      <c r="A59" s="9">
        <v>578593</v>
      </c>
      <c r="B59" s="9"/>
      <c r="C59" s="9"/>
      <c r="D59" s="9"/>
      <c r="E59" s="9"/>
      <c r="F59" s="9">
        <v>956801658</v>
      </c>
      <c r="G59" s="9">
        <f>VLOOKUP(F59,'report 15 Avril Cot 1 &amp; 2'!$A$4:$A$44,1,0)</f>
        <v>956801658</v>
      </c>
      <c r="H59" s="9"/>
      <c r="I59" s="9"/>
      <c r="J59" s="9"/>
      <c r="K59" s="9"/>
      <c r="L59" s="9"/>
      <c r="M59" s="10">
        <v>0</v>
      </c>
      <c r="N59" s="10"/>
      <c r="O59" s="11"/>
      <c r="P59" s="11"/>
      <c r="Q59" s="11"/>
      <c r="R59" s="12"/>
      <c r="S59" s="12"/>
      <c r="T59" s="12"/>
      <c r="U59" s="4"/>
    </row>
    <row r="60" spans="1:21">
      <c r="A60" s="9">
        <v>581435</v>
      </c>
      <c r="B60" s="9"/>
      <c r="C60" s="9"/>
      <c r="D60" s="9"/>
      <c r="E60" s="9"/>
      <c r="F60" s="9">
        <v>956508469</v>
      </c>
      <c r="G60" s="9">
        <f>VLOOKUP(F60,'report 15 Avril Cot 1 &amp; 2'!$A$4:$A$44,1,0)</f>
        <v>956508469</v>
      </c>
      <c r="H60" s="9"/>
      <c r="I60" s="9"/>
      <c r="J60" s="9"/>
      <c r="K60" s="9"/>
      <c r="L60" s="9"/>
      <c r="M60" s="10">
        <v>0</v>
      </c>
      <c r="N60" s="10"/>
      <c r="O60" s="11"/>
      <c r="P60" s="11"/>
      <c r="Q60" s="11"/>
      <c r="R60" s="11"/>
      <c r="S60" s="11"/>
      <c r="T60" s="12"/>
      <c r="U60" s="4"/>
    </row>
    <row r="61" spans="1:21">
      <c r="A61" s="9">
        <v>597986</v>
      </c>
      <c r="B61" s="9"/>
      <c r="C61" s="9"/>
      <c r="D61" s="9"/>
      <c r="E61" s="9"/>
      <c r="F61" s="9">
        <v>515480028</v>
      </c>
      <c r="G61" s="9">
        <f>VLOOKUP(F61,'report 15 Avril Cot 1 &amp; 2'!$A$4:$A$44,1,0)</f>
        <v>515480028</v>
      </c>
      <c r="H61" s="9"/>
      <c r="I61" s="9"/>
      <c r="J61" s="9"/>
      <c r="K61" s="9"/>
      <c r="L61" s="9"/>
      <c r="M61" s="13">
        <v>1326.15</v>
      </c>
      <c r="N61" s="10"/>
      <c r="O61" s="12"/>
      <c r="P61" s="12"/>
      <c r="Q61" s="12"/>
      <c r="R61" s="12"/>
      <c r="S61" s="12"/>
      <c r="T61" s="12"/>
      <c r="U61" s="4"/>
    </row>
    <row r="62" spans="1:21">
      <c r="A62" s="9">
        <v>599830</v>
      </c>
      <c r="B62" s="9"/>
      <c r="C62" s="9"/>
      <c r="D62" s="9"/>
      <c r="E62" s="9"/>
      <c r="F62" s="9">
        <v>327127247</v>
      </c>
      <c r="G62" s="9">
        <f>VLOOKUP(F62,'report 15 Avril Cot 1 &amp; 2'!$A$4:$A$44,1,0)</f>
        <v>327127247</v>
      </c>
      <c r="H62" s="9"/>
      <c r="I62" s="9"/>
      <c r="J62" s="9"/>
      <c r="K62" s="9"/>
      <c r="L62" s="9"/>
      <c r="M62" s="13">
        <v>12137.41</v>
      </c>
      <c r="N62" s="10"/>
      <c r="O62" s="14"/>
      <c r="P62" s="12"/>
      <c r="Q62" s="12"/>
      <c r="R62" s="12"/>
      <c r="S62" s="12"/>
      <c r="T62" s="12"/>
      <c r="U62" s="4"/>
    </row>
    <row r="63" spans="1:21">
      <c r="A63" s="9">
        <v>609702</v>
      </c>
      <c r="B63" s="9"/>
      <c r="C63" s="9"/>
      <c r="D63" s="9"/>
      <c r="E63" s="9"/>
      <c r="F63" s="9">
        <v>306763426</v>
      </c>
      <c r="G63" s="9">
        <f>VLOOKUP(F63,'report 15 Avril Cot 1 &amp; 2'!$A$4:$A$44,1,0)</f>
        <v>306763426</v>
      </c>
      <c r="H63" s="9"/>
      <c r="I63" s="9"/>
      <c r="J63" s="9"/>
      <c r="K63" s="9"/>
      <c r="L63" s="9"/>
      <c r="M63" s="13">
        <v>-357.38</v>
      </c>
      <c r="N63" s="10"/>
      <c r="O63" s="14"/>
      <c r="P63" s="12"/>
      <c r="Q63" s="11"/>
      <c r="R63" s="12"/>
      <c r="S63" s="12"/>
      <c r="T63" s="12"/>
      <c r="U63" s="4"/>
    </row>
    <row r="64" spans="1:21">
      <c r="A64" s="9">
        <v>614695</v>
      </c>
      <c r="B64" s="9"/>
      <c r="C64" s="9"/>
      <c r="D64" s="9"/>
      <c r="E64" s="9"/>
      <c r="F64" s="9">
        <v>775576036</v>
      </c>
      <c r="G64" s="9">
        <f>VLOOKUP(F64,'report 15 Avril Cot 1 &amp; 2'!$A$4:$A$44,1,0)</f>
        <v>775576036</v>
      </c>
      <c r="H64" s="9"/>
      <c r="I64" s="9"/>
      <c r="J64" s="9"/>
      <c r="K64" s="9"/>
      <c r="L64" s="9"/>
      <c r="M64" s="13">
        <v>-132.60000000000002</v>
      </c>
      <c r="N64" s="10"/>
      <c r="O64" s="12"/>
      <c r="P64" s="12"/>
      <c r="Q64" s="12"/>
      <c r="R64" s="12"/>
      <c r="S64" s="12"/>
      <c r="T64" s="12"/>
      <c r="U64" s="4"/>
    </row>
    <row r="65" spans="1:21">
      <c r="A65" s="9">
        <v>624442</v>
      </c>
      <c r="B65" s="9"/>
      <c r="C65" s="9"/>
      <c r="D65" s="9"/>
      <c r="E65" s="9"/>
      <c r="F65" s="9">
        <v>592051304</v>
      </c>
      <c r="G65" s="9">
        <f>VLOOKUP(F65,'report 15 Avril Cot 1 &amp; 2'!$A$4:$A$44,1,0)</f>
        <v>592051304</v>
      </c>
      <c r="H65" s="9"/>
      <c r="I65" s="9"/>
      <c r="J65" s="9"/>
      <c r="K65" s="9"/>
      <c r="L65" s="9"/>
      <c r="M65" s="10">
        <v>0</v>
      </c>
      <c r="N65" s="10"/>
      <c r="O65" s="11"/>
      <c r="P65" s="11"/>
      <c r="Q65" s="11"/>
      <c r="R65" s="11"/>
      <c r="S65" s="11"/>
      <c r="T65" s="12"/>
      <c r="U65" s="4"/>
    </row>
    <row r="66" spans="1:21">
      <c r="A66" s="9">
        <v>629107</v>
      </c>
      <c r="B66" s="9"/>
      <c r="C66" s="9"/>
      <c r="D66" s="9"/>
      <c r="E66" s="9"/>
      <c r="F66" s="9">
        <v>592051304</v>
      </c>
      <c r="G66" s="9">
        <f>VLOOKUP(F66,'report 15 Avril Cot 1 &amp; 2'!$A$4:$A$44,1,0)</f>
        <v>592051304</v>
      </c>
      <c r="H66" s="9"/>
      <c r="I66" s="9"/>
      <c r="J66" s="9"/>
      <c r="K66" s="9"/>
      <c r="L66" s="9"/>
      <c r="M66" s="10">
        <v>0</v>
      </c>
      <c r="N66" s="10"/>
      <c r="O66" s="11"/>
      <c r="P66" s="11"/>
      <c r="Q66" s="11"/>
      <c r="R66" s="11"/>
      <c r="S66" s="11"/>
      <c r="T66" s="12"/>
      <c r="U66" s="4"/>
    </row>
    <row r="67" spans="1:21">
      <c r="A67" s="9">
        <v>632257</v>
      </c>
      <c r="B67" s="9"/>
      <c r="C67" s="9"/>
      <c r="D67" s="9"/>
      <c r="E67" s="9"/>
      <c r="F67" s="9">
        <v>312869209</v>
      </c>
      <c r="G67" s="9">
        <f>VLOOKUP(F67,'report 15 Avril Cot 1 &amp; 2'!$A$4:$A$44,1,0)</f>
        <v>312869209</v>
      </c>
      <c r="H67" s="9"/>
      <c r="I67" s="9"/>
      <c r="J67" s="9"/>
      <c r="K67" s="9"/>
      <c r="L67" s="9"/>
      <c r="M67" s="13">
        <v>-278.12</v>
      </c>
      <c r="N67" s="10"/>
      <c r="O67" s="14"/>
      <c r="P67" s="14"/>
      <c r="Q67" s="11"/>
      <c r="R67" s="11"/>
      <c r="S67" s="12"/>
      <c r="T67" s="12"/>
      <c r="U67" s="4"/>
    </row>
    <row r="68" spans="1:21">
      <c r="A68" s="9">
        <v>646397</v>
      </c>
      <c r="B68" s="9"/>
      <c r="C68" s="9"/>
      <c r="D68" s="9"/>
      <c r="E68" s="9"/>
      <c r="F68" s="9">
        <v>592051304</v>
      </c>
      <c r="G68" s="9">
        <f>VLOOKUP(F68,'report 15 Avril Cot 1 &amp; 2'!$A$4:$A$44,1,0)</f>
        <v>592051304</v>
      </c>
      <c r="H68" s="9"/>
      <c r="I68" s="9"/>
      <c r="J68" s="9"/>
      <c r="K68" s="9"/>
      <c r="L68" s="9"/>
      <c r="M68" s="10">
        <v>0</v>
      </c>
      <c r="N68" s="10"/>
      <c r="O68" s="11"/>
      <c r="P68" s="11"/>
      <c r="Q68" s="11"/>
      <c r="R68" s="11"/>
      <c r="S68" s="11"/>
      <c r="T68" s="12"/>
      <c r="U68" s="4"/>
    </row>
    <row r="69" spans="1:21">
      <c r="A69" s="9">
        <v>813125</v>
      </c>
      <c r="B69" s="9"/>
      <c r="C69" s="9"/>
      <c r="D69" s="9"/>
      <c r="E69" s="9"/>
      <c r="F69" s="9">
        <v>515480028</v>
      </c>
      <c r="G69" s="9">
        <f>VLOOKUP(F69,'report 15 Avril Cot 1 &amp; 2'!$A$4:$A$44,1,0)</f>
        <v>515480028</v>
      </c>
      <c r="H69" s="9"/>
      <c r="I69" s="9"/>
      <c r="J69" s="9"/>
      <c r="K69" s="9"/>
      <c r="L69" s="9"/>
      <c r="M69" s="10">
        <v>0</v>
      </c>
      <c r="N69" s="10"/>
      <c r="O69" s="11"/>
      <c r="P69" s="11"/>
      <c r="Q69" s="11"/>
      <c r="R69" s="11"/>
      <c r="S69" s="11"/>
      <c r="T69" s="12"/>
      <c r="U69" s="4"/>
    </row>
    <row r="70" spans="1:21">
      <c r="A70" s="9">
        <v>825550</v>
      </c>
      <c r="B70" s="9"/>
      <c r="C70" s="9"/>
      <c r="D70" s="9"/>
      <c r="E70" s="9"/>
      <c r="F70" s="9">
        <v>375450087</v>
      </c>
      <c r="G70" s="9">
        <f>VLOOKUP(F70,'report 15 Avril Cot 1 &amp; 2'!$A$4:$A$44,1,0)</f>
        <v>375450087</v>
      </c>
      <c r="H70" s="9"/>
      <c r="I70" s="9"/>
      <c r="J70" s="9"/>
      <c r="K70" s="9"/>
      <c r="L70" s="9"/>
      <c r="M70" s="10">
        <v>0</v>
      </c>
      <c r="N70" s="10"/>
      <c r="O70" s="11"/>
      <c r="P70" s="11"/>
      <c r="Q70" s="11"/>
      <c r="R70" s="11"/>
      <c r="S70" s="11"/>
      <c r="T70" s="12"/>
      <c r="U70" s="4"/>
    </row>
    <row r="71" spans="1:21">
      <c r="A71" s="9">
        <v>839277</v>
      </c>
      <c r="B71" s="9"/>
      <c r="C71" s="9"/>
      <c r="D71" s="9"/>
      <c r="E71" s="9"/>
      <c r="F71" s="9">
        <v>525580130</v>
      </c>
      <c r="G71" s="9">
        <f>VLOOKUP(F71,'report 15 Avril Cot 1 &amp; 2'!$A$4:$A$44,1,0)</f>
        <v>525580130</v>
      </c>
      <c r="H71" s="9"/>
      <c r="I71" s="9"/>
      <c r="J71" s="9"/>
      <c r="K71" s="9"/>
      <c r="L71" s="9"/>
      <c r="M71" s="13">
        <v>13825.2</v>
      </c>
      <c r="N71" s="10"/>
      <c r="O71" s="12"/>
      <c r="P71" s="12"/>
      <c r="Q71" s="12"/>
      <c r="R71" s="12"/>
      <c r="S71" s="12"/>
      <c r="T71" s="12"/>
      <c r="U71" s="4"/>
    </row>
    <row r="72" spans="1:21">
      <c r="A72" s="9">
        <v>857322</v>
      </c>
      <c r="B72" s="9"/>
      <c r="C72" s="9"/>
      <c r="D72" s="9"/>
      <c r="E72" s="9"/>
      <c r="F72" s="9">
        <v>322284274</v>
      </c>
      <c r="G72" s="9">
        <f>VLOOKUP(F72,'report 15 Avril Cot 1 &amp; 2'!$A$4:$A$44,1,0)</f>
        <v>322284274</v>
      </c>
      <c r="H72" s="9"/>
      <c r="I72" s="9"/>
      <c r="J72" s="9"/>
      <c r="K72" s="9"/>
      <c r="L72" s="9"/>
      <c r="M72" s="10">
        <v>0</v>
      </c>
      <c r="N72" s="10"/>
      <c r="O72" s="11"/>
      <c r="P72" s="11"/>
      <c r="Q72" s="11"/>
      <c r="R72" s="12"/>
      <c r="S72" s="12"/>
      <c r="T72" s="12"/>
      <c r="U72" s="4"/>
    </row>
    <row r="73" spans="1:21">
      <c r="A73" s="9">
        <v>858964</v>
      </c>
      <c r="B73" s="9"/>
      <c r="C73" s="9"/>
      <c r="D73" s="9"/>
      <c r="E73" s="9"/>
      <c r="F73" s="9">
        <v>542078555</v>
      </c>
      <c r="G73" s="9">
        <f>VLOOKUP(F73,'report 15 Avril Cot 1 &amp; 2'!$A$4:$A$44,1,0)</f>
        <v>542078555</v>
      </c>
      <c r="H73" s="9"/>
      <c r="I73" s="9"/>
      <c r="J73" s="9"/>
      <c r="K73" s="9"/>
      <c r="L73" s="9"/>
      <c r="M73" s="13">
        <v>23076.99</v>
      </c>
      <c r="N73" s="13"/>
      <c r="O73" s="14"/>
      <c r="P73" s="14"/>
      <c r="Q73" s="12"/>
      <c r="R73" s="12"/>
      <c r="S73" s="12"/>
      <c r="T73" s="12"/>
      <c r="U73" s="4"/>
    </row>
    <row r="74" spans="1:21">
      <c r="A74" s="9">
        <v>889810</v>
      </c>
      <c r="B74" s="9"/>
      <c r="C74" s="9"/>
      <c r="D74" s="9"/>
      <c r="E74" s="9"/>
      <c r="F74" s="9">
        <v>301502613</v>
      </c>
      <c r="G74" s="9">
        <f>VLOOKUP(F74,'report 15 Avril Cot 1 &amp; 2'!$A$4:$A$44,1,0)</f>
        <v>301502613</v>
      </c>
      <c r="H74" s="9"/>
      <c r="I74" s="9"/>
      <c r="J74" s="9"/>
      <c r="K74" s="9"/>
      <c r="L74" s="9"/>
      <c r="M74" s="10">
        <v>0</v>
      </c>
      <c r="N74" s="10"/>
      <c r="O74" s="11"/>
      <c r="P74" s="11"/>
      <c r="Q74" s="11"/>
      <c r="R74" s="12"/>
      <c r="S74" s="12"/>
      <c r="T74" s="11"/>
    </row>
    <row r="75" spans="1:21">
      <c r="A75" s="9">
        <v>905755</v>
      </c>
      <c r="B75" s="9"/>
      <c r="C75" s="9"/>
      <c r="D75" s="9"/>
      <c r="E75" s="9"/>
      <c r="F75" s="9">
        <v>845620152</v>
      </c>
      <c r="G75" s="9">
        <f>VLOOKUP(F75,'report 15 Avril Cot 1 &amp; 2'!$A$4:$A$44,1,0)</f>
        <v>845620152</v>
      </c>
      <c r="H75" s="9"/>
      <c r="I75" s="9"/>
      <c r="J75" s="9"/>
      <c r="K75" s="9"/>
      <c r="L75" s="9"/>
      <c r="M75" s="13">
        <v>1006.8</v>
      </c>
      <c r="N75" s="10"/>
      <c r="O75" s="12"/>
      <c r="P75" s="11"/>
      <c r="Q75" s="11"/>
      <c r="R75" s="11"/>
      <c r="S75" s="11"/>
      <c r="T75" s="11"/>
    </row>
  </sheetData>
  <autoFilter ref="A1:M75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 15 Avril Cot 1 &amp; 2</vt:lpstr>
      <vt:lpstr>extraction Bal AG 15 AVRIL</vt:lpstr>
    </vt:vector>
  </TitlesOfParts>
  <Company>GEFCO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gg20152</dc:creator>
  <cp:lastModifiedBy>F002877</cp:lastModifiedBy>
  <cp:lastPrinted>2014-04-15T14:16:22Z</cp:lastPrinted>
  <dcterms:created xsi:type="dcterms:W3CDTF">2013-05-21T08:07:46Z</dcterms:created>
  <dcterms:modified xsi:type="dcterms:W3CDTF">2014-04-24T11:10:28Z</dcterms:modified>
</cp:coreProperties>
</file>