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60" yWindow="315" windowWidth="14940" windowHeight="8895"/>
  </bookViews>
  <sheets>
    <sheet name="EVS1" sheetId="8" r:id="rId1"/>
    <sheet name="EVS2" sheetId="9" r:id="rId2"/>
    <sheet name="EVS3" sheetId="10" r:id="rId3"/>
  </sheets>
  <definedNames>
    <definedName name="An">'EVS1'!$A$1</definedName>
    <definedName name="EQUIVH">VLOOKUP(WEEKDAY('EVS1'!XFD1,2),horaire,2,FALSE)</definedName>
    <definedName name="feries">'EVS1'!$AO$6:$AO$18</definedName>
    <definedName name="horaire">'EVS1'!$AQ$6:$AR$10</definedName>
  </definedNames>
  <calcPr calcId="145621"/>
</workbook>
</file>

<file path=xl/calcChain.xml><?xml version="1.0" encoding="utf-8"?>
<calcChain xmlns="http://schemas.openxmlformats.org/spreadsheetml/2006/main">
  <c r="B1" i="8" l="1"/>
  <c r="A6" i="8" l="1"/>
  <c r="A7" i="8" s="1"/>
  <c r="AO14" i="8"/>
  <c r="AO13" i="8"/>
  <c r="AO12" i="8"/>
  <c r="AO11" i="8"/>
  <c r="AO10" i="8"/>
  <c r="AO9" i="8"/>
  <c r="AO8" i="8"/>
  <c r="AO7" i="8"/>
  <c r="AO6" i="8"/>
  <c r="AN41" i="8"/>
  <c r="A8" i="8" l="1"/>
  <c r="C7" i="8"/>
  <c r="C6" i="8"/>
  <c r="A9" i="8" l="1"/>
  <c r="C8" i="8"/>
  <c r="A10" i="8" l="1"/>
  <c r="C9" i="8"/>
  <c r="A11" i="8" l="1"/>
  <c r="C10" i="8"/>
  <c r="A12" i="8" l="1"/>
  <c r="C11" i="8"/>
  <c r="A13" i="8" l="1"/>
  <c r="C12" i="8"/>
  <c r="A14" i="8" l="1"/>
  <c r="C13" i="8"/>
  <c r="A15" i="8" l="1"/>
  <c r="C14" i="8"/>
  <c r="A16" i="8" l="1"/>
  <c r="C15" i="8"/>
  <c r="A17" i="8" l="1"/>
  <c r="C16" i="8"/>
  <c r="A18" i="8" l="1"/>
  <c r="C17" i="8"/>
  <c r="A19" i="8" l="1"/>
  <c r="C18" i="8"/>
  <c r="A20" i="8" l="1"/>
  <c r="C19" i="8"/>
  <c r="A21" i="8" l="1"/>
  <c r="C20" i="8"/>
  <c r="A22" i="8" l="1"/>
  <c r="C21" i="8"/>
  <c r="A23" i="8" l="1"/>
  <c r="C22" i="8"/>
  <c r="A24" i="8" l="1"/>
  <c r="C23" i="8"/>
  <c r="A25" i="8" l="1"/>
  <c r="C24" i="8"/>
  <c r="A26" i="8" l="1"/>
  <c r="C25" i="8"/>
  <c r="A27" i="8" l="1"/>
  <c r="C26" i="8"/>
  <c r="A28" i="8" l="1"/>
  <c r="C27" i="8"/>
  <c r="A29" i="8" l="1"/>
  <c r="C28" i="8"/>
  <c r="A30" i="8" l="1"/>
  <c r="C29" i="8"/>
  <c r="A31" i="8" l="1"/>
  <c r="C30" i="8"/>
  <c r="A32" i="8" l="1"/>
  <c r="C31" i="8"/>
  <c r="A33" i="8" l="1"/>
  <c r="C32" i="8"/>
  <c r="A34" i="8" l="1"/>
  <c r="C33" i="8"/>
  <c r="A35" i="8" l="1"/>
  <c r="C34" i="8"/>
  <c r="A36" i="8" l="1"/>
  <c r="D6" i="8" s="1"/>
  <c r="C35" i="8"/>
  <c r="F6" i="8" l="1"/>
  <c r="D7" i="8"/>
  <c r="C36" i="8"/>
  <c r="B36" i="8"/>
  <c r="F7" i="8" l="1"/>
  <c r="D8" i="8"/>
  <c r="D9" i="8" l="1"/>
  <c r="F8" i="8"/>
  <c r="D10" i="8" l="1"/>
  <c r="F9" i="8"/>
  <c r="F10" i="8" l="1"/>
  <c r="D11" i="8"/>
  <c r="F11" i="8" l="1"/>
  <c r="D12" i="8"/>
  <c r="F12" i="8" l="1"/>
  <c r="D13" i="8"/>
  <c r="F13" i="8" l="1"/>
  <c r="D14" i="8"/>
  <c r="F14" i="8" l="1"/>
  <c r="D15" i="8"/>
  <c r="F15" i="8" l="1"/>
  <c r="D16" i="8"/>
  <c r="D17" i="8" l="1"/>
  <c r="F16" i="8"/>
  <c r="F17" i="8" l="1"/>
  <c r="D18" i="8"/>
  <c r="F18" i="8" l="1"/>
  <c r="D19" i="8"/>
  <c r="F19" i="8" l="1"/>
  <c r="D20" i="8"/>
  <c r="F20" i="8" l="1"/>
  <c r="D21" i="8"/>
  <c r="D22" i="8" l="1"/>
  <c r="F21" i="8"/>
  <c r="F22" i="8" l="1"/>
  <c r="D23" i="8"/>
  <c r="F23" i="8" l="1"/>
  <c r="D24" i="8"/>
  <c r="F24" i="8" l="1"/>
  <c r="D25" i="8"/>
  <c r="F25" i="8" l="1"/>
  <c r="D26" i="8"/>
  <c r="F26" i="8" l="1"/>
  <c r="D27" i="8"/>
  <c r="F27" i="8" l="1"/>
  <c r="D28" i="8"/>
  <c r="F28" i="8" l="1"/>
  <c r="D29" i="8"/>
  <c r="F29" i="8" l="1"/>
  <c r="D30" i="8"/>
  <c r="F30" i="8" l="1"/>
  <c r="D31" i="8"/>
  <c r="F31" i="8" l="1"/>
  <c r="D32" i="8"/>
  <c r="D33" i="8" l="1"/>
  <c r="F32" i="8"/>
  <c r="F33" i="8" l="1"/>
  <c r="D34" i="8"/>
  <c r="F34" i="8" l="1"/>
  <c r="D35" i="8"/>
  <c r="E39" i="8" l="1"/>
  <c r="F35" i="8"/>
  <c r="G6" i="8"/>
  <c r="I6" i="8" l="1"/>
  <c r="G7" i="8"/>
  <c r="I7" i="8" l="1"/>
  <c r="G8" i="8"/>
  <c r="G9" i="8" l="1"/>
  <c r="I8" i="8"/>
  <c r="G10" i="8" l="1"/>
  <c r="I9" i="8"/>
  <c r="G11" i="8" l="1"/>
  <c r="I10" i="8"/>
  <c r="G12" i="8" l="1"/>
  <c r="I11" i="8"/>
  <c r="I12" i="8" l="1"/>
  <c r="G13" i="8"/>
  <c r="G14" i="8" l="1"/>
  <c r="I13" i="8"/>
  <c r="G15" i="8" l="1"/>
  <c r="I14" i="8"/>
  <c r="G16" i="8" l="1"/>
  <c r="I15" i="8"/>
  <c r="G17" i="8" l="1"/>
  <c r="I16" i="8"/>
  <c r="G18" i="8" l="1"/>
  <c r="I17" i="8"/>
  <c r="G19" i="8" l="1"/>
  <c r="I18" i="8"/>
  <c r="I19" i="8" l="1"/>
  <c r="G20" i="8"/>
  <c r="I20" i="8" l="1"/>
  <c r="G21" i="8"/>
  <c r="G22" i="8" l="1"/>
  <c r="I21" i="8"/>
  <c r="G23" i="8" l="1"/>
  <c r="I22" i="8"/>
  <c r="I23" i="8" l="1"/>
  <c r="G24" i="8"/>
  <c r="G25" i="8" l="1"/>
  <c r="I24" i="8"/>
  <c r="G26" i="8" l="1"/>
  <c r="I25" i="8"/>
  <c r="I26" i="8" l="1"/>
  <c r="G27" i="8"/>
  <c r="G28" i="8" l="1"/>
  <c r="I27" i="8"/>
  <c r="G29" i="8" l="1"/>
  <c r="I28" i="8"/>
  <c r="G30" i="8" l="1"/>
  <c r="I29" i="8"/>
  <c r="I30" i="8" l="1"/>
  <c r="G31" i="8"/>
  <c r="G32" i="8" l="1"/>
  <c r="I31" i="8"/>
  <c r="G33" i="8" l="1"/>
  <c r="I32" i="8"/>
  <c r="I33" i="8" l="1"/>
  <c r="G34" i="8"/>
  <c r="G35" i="8" l="1"/>
  <c r="I34" i="8"/>
  <c r="H39" i="8" l="1"/>
  <c r="G36" i="8"/>
  <c r="I35" i="8"/>
  <c r="I36" i="8" l="1"/>
  <c r="J6" i="8"/>
  <c r="L6" i="8" l="1"/>
  <c r="J7" i="8"/>
  <c r="L7" i="8" l="1"/>
  <c r="J8" i="8"/>
  <c r="J9" i="8" l="1"/>
  <c r="L8" i="8"/>
  <c r="J10" i="8" l="1"/>
  <c r="L9" i="8"/>
  <c r="L10" i="8" l="1"/>
  <c r="J11" i="8"/>
  <c r="J12" i="8" l="1"/>
  <c r="L11" i="8"/>
  <c r="AO15" i="8" l="1"/>
  <c r="J13" i="8"/>
  <c r="L12" i="8"/>
  <c r="L13" i="8" l="1"/>
  <c r="J14" i="8"/>
  <c r="AO18" i="8"/>
  <c r="AO16" i="8"/>
  <c r="AO17" i="8"/>
  <c r="J15" i="8" l="1"/>
  <c r="L14" i="8"/>
  <c r="J16" i="8" l="1"/>
  <c r="L15" i="8"/>
  <c r="J17" i="8" l="1"/>
  <c r="L16" i="8"/>
  <c r="L17" i="8" l="1"/>
  <c r="J18" i="8"/>
  <c r="L18" i="8" l="1"/>
  <c r="J19" i="8"/>
  <c r="L19" i="8" l="1"/>
  <c r="J20" i="8"/>
  <c r="J21" i="8" l="1"/>
  <c r="L20" i="8"/>
  <c r="L21" i="8" l="1"/>
  <c r="J22" i="8"/>
  <c r="L22" i="8" l="1"/>
  <c r="J23" i="8"/>
  <c r="L23" i="8" l="1"/>
  <c r="J24" i="8"/>
  <c r="L24" i="8" l="1"/>
  <c r="J25" i="8"/>
  <c r="L25" i="8" l="1"/>
  <c r="J26" i="8"/>
  <c r="L26" i="8" l="1"/>
  <c r="J27" i="8"/>
  <c r="J28" i="8" l="1"/>
  <c r="L27" i="8"/>
  <c r="L28" i="8" l="1"/>
  <c r="J29" i="8"/>
  <c r="L29" i="8" l="1"/>
  <c r="J30" i="8"/>
  <c r="J31" i="8" l="1"/>
  <c r="L30" i="8"/>
  <c r="J32" i="8" l="1"/>
  <c r="L31" i="8"/>
  <c r="L32" i="8" l="1"/>
  <c r="J33" i="8"/>
  <c r="L33" i="8" l="1"/>
  <c r="J34" i="8"/>
  <c r="L34" i="8" l="1"/>
  <c r="J35" i="8"/>
  <c r="K39" i="8" l="1"/>
  <c r="M6" i="8"/>
  <c r="L35" i="8"/>
  <c r="M7" i="8" l="1"/>
  <c r="O6" i="8"/>
  <c r="M8" i="8" l="1"/>
  <c r="O7" i="8"/>
  <c r="M9" i="8" l="1"/>
  <c r="O8" i="8"/>
  <c r="O9" i="8" l="1"/>
  <c r="M10" i="8"/>
  <c r="O10" i="8" l="1"/>
  <c r="M11" i="8"/>
  <c r="O11" i="8" l="1"/>
  <c r="M12" i="8"/>
  <c r="O12" i="8" l="1"/>
  <c r="M13" i="8"/>
  <c r="M14" i="8" l="1"/>
  <c r="O13" i="8"/>
  <c r="O14" i="8" l="1"/>
  <c r="M15" i="8"/>
  <c r="M16" i="8" l="1"/>
  <c r="O15" i="8"/>
  <c r="O16" i="8" l="1"/>
  <c r="M17" i="8"/>
  <c r="M18" i="8" l="1"/>
  <c r="O17" i="8"/>
  <c r="O18" i="8" l="1"/>
  <c r="M19" i="8"/>
  <c r="M20" i="8" l="1"/>
  <c r="O19" i="8"/>
  <c r="M21" i="8" l="1"/>
  <c r="O20" i="8"/>
  <c r="O21" i="8" l="1"/>
  <c r="M22" i="8"/>
  <c r="O22" i="8" l="1"/>
  <c r="M23" i="8"/>
  <c r="N39" i="8" l="1"/>
  <c r="M24" i="8"/>
  <c r="O23" i="8"/>
  <c r="M25" i="8" l="1"/>
  <c r="O24" i="8"/>
  <c r="O25" i="8" l="1"/>
  <c r="M26" i="8"/>
  <c r="O26" i="8" l="1"/>
  <c r="M27" i="8"/>
  <c r="O27" i="8" l="1"/>
  <c r="M28" i="8"/>
  <c r="M29" i="8" l="1"/>
  <c r="O28" i="8"/>
  <c r="M30" i="8" l="1"/>
  <c r="O29" i="8"/>
  <c r="O30" i="8" l="1"/>
  <c r="M31" i="8"/>
  <c r="M32" i="8" l="1"/>
  <c r="O31" i="8"/>
  <c r="M33" i="8" l="1"/>
  <c r="O32" i="8"/>
  <c r="O33" i="8" l="1"/>
  <c r="M34" i="8"/>
  <c r="M35" i="8" l="1"/>
  <c r="O34" i="8"/>
  <c r="O35" i="8" l="1"/>
  <c r="M36" i="8"/>
  <c r="P6" i="8" l="1"/>
  <c r="O36" i="8"/>
  <c r="P7" i="8" l="1"/>
  <c r="R6" i="8"/>
  <c r="P8" i="8" l="1"/>
  <c r="R7" i="8"/>
  <c r="P9" i="8" l="1"/>
  <c r="R8" i="8"/>
  <c r="P10" i="8" l="1"/>
  <c r="R9" i="8"/>
  <c r="P11" i="8" l="1"/>
  <c r="R10" i="8"/>
  <c r="P12" i="8" l="1"/>
  <c r="R11" i="8"/>
  <c r="R12" i="8" l="1"/>
  <c r="P13" i="8"/>
  <c r="R13" i="8" l="1"/>
  <c r="P14" i="8"/>
  <c r="R14" i="8" l="1"/>
  <c r="P15" i="8"/>
  <c r="P16" i="8" l="1"/>
  <c r="R15" i="8"/>
  <c r="P17" i="8" l="1"/>
  <c r="R16" i="8"/>
  <c r="P18" i="8" l="1"/>
  <c r="R17" i="8"/>
  <c r="P19" i="8" l="1"/>
  <c r="R18" i="8"/>
  <c r="R19" i="8" l="1"/>
  <c r="P20" i="8"/>
  <c r="P21" i="8" l="1"/>
  <c r="R20" i="8"/>
  <c r="R21" i="8" l="1"/>
  <c r="P22" i="8"/>
  <c r="P23" i="8" l="1"/>
  <c r="R22" i="8"/>
  <c r="P24" i="8" l="1"/>
  <c r="R23" i="8"/>
  <c r="P25" i="8" l="1"/>
  <c r="R24" i="8"/>
  <c r="R25" i="8" l="1"/>
  <c r="P26" i="8"/>
  <c r="R26" i="8" l="1"/>
  <c r="P27" i="8"/>
  <c r="Q39" i="8" l="1"/>
  <c r="R27" i="8"/>
  <c r="P28" i="8"/>
  <c r="R28" i="8" l="1"/>
  <c r="P29" i="8"/>
  <c r="R29" i="8" l="1"/>
  <c r="P30" i="8"/>
  <c r="P31" i="8" l="1"/>
  <c r="R30" i="8"/>
  <c r="R31" i="8" l="1"/>
  <c r="P32" i="8"/>
  <c r="R32" i="8" l="1"/>
  <c r="P33" i="8"/>
  <c r="R33" i="8" l="1"/>
  <c r="P34" i="8"/>
  <c r="R34" i="8" l="1"/>
  <c r="P35" i="8"/>
  <c r="R35" i="8" l="1"/>
  <c r="P36" i="8"/>
  <c r="R36" i="8" l="1"/>
  <c r="S6" i="8"/>
  <c r="S7" i="8" l="1"/>
  <c r="U6" i="8"/>
  <c r="S8" i="8" l="1"/>
  <c r="U7" i="8"/>
  <c r="U8" i="8" l="1"/>
  <c r="S9" i="8"/>
  <c r="S10" i="8" l="1"/>
  <c r="U9" i="8"/>
  <c r="U10" i="8" l="1"/>
  <c r="S11" i="8"/>
  <c r="S12" i="8" l="1"/>
  <c r="U11" i="8"/>
  <c r="U12" i="8" l="1"/>
  <c r="S13" i="8"/>
  <c r="S14" i="8" l="1"/>
  <c r="U13" i="8"/>
  <c r="S15" i="8" l="1"/>
  <c r="U14" i="8"/>
  <c r="S16" i="8" l="1"/>
  <c r="U15" i="8"/>
  <c r="S17" i="8" l="1"/>
  <c r="U16" i="8"/>
  <c r="S18" i="8" l="1"/>
  <c r="U17" i="8"/>
  <c r="S19" i="8" l="1"/>
  <c r="U18" i="8"/>
  <c r="U19" i="8" l="1"/>
  <c r="S20" i="8"/>
  <c r="S21" i="8" l="1"/>
  <c r="U20" i="8"/>
  <c r="S22" i="8" l="1"/>
  <c r="U21" i="8"/>
  <c r="S23" i="8" l="1"/>
  <c r="U22" i="8"/>
  <c r="S24" i="8" l="1"/>
  <c r="U23" i="8"/>
  <c r="U24" i="8" l="1"/>
  <c r="S25" i="8"/>
  <c r="S26" i="8" l="1"/>
  <c r="U25" i="8"/>
  <c r="S27" i="8" l="1"/>
  <c r="U26" i="8"/>
  <c r="U27" i="8" l="1"/>
  <c r="S28" i="8"/>
  <c r="T39" i="8" l="1"/>
  <c r="S29" i="8"/>
  <c r="U28" i="8"/>
  <c r="S30" i="8" l="1"/>
  <c r="U29" i="8"/>
  <c r="S31" i="8" l="1"/>
  <c r="U30" i="8"/>
  <c r="S32" i="8" l="1"/>
  <c r="U31" i="8"/>
  <c r="S33" i="8" l="1"/>
  <c r="U32" i="8"/>
  <c r="S34" i="8" l="1"/>
  <c r="U33" i="8"/>
  <c r="U34" i="8" l="1"/>
  <c r="V6" i="8"/>
  <c r="V7" i="8" l="1"/>
  <c r="X6" i="8"/>
  <c r="V8" i="8" l="1"/>
  <c r="X7" i="8"/>
  <c r="V9" i="8" l="1"/>
  <c r="X8" i="8"/>
  <c r="V10" i="8" l="1"/>
  <c r="X9" i="8"/>
  <c r="X10" i="8" l="1"/>
  <c r="V11" i="8"/>
  <c r="V12" i="8" l="1"/>
  <c r="X11" i="8"/>
  <c r="V13" i="8" l="1"/>
  <c r="X12" i="8"/>
  <c r="X13" i="8" l="1"/>
  <c r="V14" i="8"/>
  <c r="V15" i="8" l="1"/>
  <c r="X14" i="8"/>
  <c r="V16" i="8" l="1"/>
  <c r="X15" i="8"/>
  <c r="V17" i="8" l="1"/>
  <c r="X16" i="8"/>
  <c r="X17" i="8" l="1"/>
  <c r="V18" i="8"/>
  <c r="X18" i="8" l="1"/>
  <c r="V19" i="8"/>
  <c r="X19" i="8" l="1"/>
  <c r="V20" i="8"/>
  <c r="X20" i="8" l="1"/>
  <c r="V21" i="8"/>
  <c r="V22" i="8" l="1"/>
  <c r="X21" i="8"/>
  <c r="V23" i="8" l="1"/>
  <c r="X22" i="8"/>
  <c r="X23" i="8" l="1"/>
  <c r="V24" i="8"/>
  <c r="X24" i="8" l="1"/>
  <c r="V25" i="8"/>
  <c r="X25" i="8" l="1"/>
  <c r="V26" i="8"/>
  <c r="V27" i="8" l="1"/>
  <c r="X26" i="8"/>
  <c r="X27" i="8" l="1"/>
  <c r="V28" i="8"/>
  <c r="X28" i="8" l="1"/>
  <c r="V29" i="8"/>
  <c r="X29" i="8" l="1"/>
  <c r="V30" i="8"/>
  <c r="W39" i="8" l="1"/>
  <c r="X30" i="8"/>
  <c r="V31" i="8"/>
  <c r="X31" i="8" l="1"/>
  <c r="V32" i="8"/>
  <c r="X32" i="8" l="1"/>
  <c r="V33" i="8"/>
  <c r="X33" i="8" l="1"/>
  <c r="V34" i="8"/>
  <c r="X34" i="8" l="1"/>
  <c r="V35" i="8"/>
  <c r="X35" i="8" l="1"/>
  <c r="V36" i="8"/>
  <c r="X36" i="8" l="1"/>
  <c r="Y6" i="8"/>
  <c r="AA6" i="8" l="1"/>
  <c r="Y7" i="8"/>
  <c r="Y8" i="8" l="1"/>
  <c r="AA7" i="8"/>
  <c r="AA8" i="8" l="1"/>
  <c r="Y9" i="8"/>
  <c r="Y10" i="8" l="1"/>
  <c r="AA9" i="8"/>
  <c r="AA10" i="8" l="1"/>
  <c r="Y11" i="8"/>
  <c r="Y12" i="8" l="1"/>
  <c r="AA11" i="8"/>
  <c r="AA12" i="8" l="1"/>
  <c r="Y13" i="8"/>
  <c r="Y14" i="8" l="1"/>
  <c r="AA13" i="8"/>
  <c r="Y15" i="8" l="1"/>
  <c r="AA14" i="8"/>
  <c r="Y16" i="8" l="1"/>
  <c r="AA15" i="8"/>
  <c r="Y17" i="8" l="1"/>
  <c r="AA16" i="8"/>
  <c r="AA17" i="8" l="1"/>
  <c r="Y18" i="8"/>
  <c r="Y19" i="8" l="1"/>
  <c r="AA18" i="8"/>
  <c r="Y20" i="8" l="1"/>
  <c r="AA19" i="8"/>
  <c r="AA20" i="8" l="1"/>
  <c r="Y21" i="8"/>
  <c r="Y22" i="8" l="1"/>
  <c r="AA21" i="8"/>
  <c r="Y23" i="8" l="1"/>
  <c r="AA22" i="8"/>
  <c r="Z39" i="8" l="1"/>
  <c r="Y24" i="8"/>
  <c r="AA23" i="8"/>
  <c r="Y25" i="8" l="1"/>
  <c r="AA24" i="8"/>
  <c r="AA25" i="8" l="1"/>
  <c r="Y26" i="8"/>
  <c r="AA26" i="8" l="1"/>
  <c r="Y27" i="8"/>
  <c r="AA27" i="8" l="1"/>
  <c r="Y28" i="8"/>
  <c r="Y29" i="8" l="1"/>
  <c r="AA28" i="8"/>
  <c r="Y30" i="8" l="1"/>
  <c r="AA29" i="8"/>
  <c r="AA30" i="8" l="1"/>
  <c r="Y31" i="8"/>
  <c r="AA31" i="8" l="1"/>
  <c r="Y32" i="8"/>
  <c r="AA32" i="8" l="1"/>
  <c r="Y33" i="8"/>
  <c r="AA33" i="8" l="1"/>
  <c r="Y34" i="8"/>
  <c r="Y35" i="8" l="1"/>
  <c r="AA34" i="8"/>
  <c r="AA35" i="8" l="1"/>
  <c r="AB6" i="8"/>
  <c r="AD6" i="8" l="1"/>
  <c r="AB7" i="8"/>
  <c r="AB8" i="8" l="1"/>
  <c r="AD7" i="8"/>
  <c r="AB9" i="8" l="1"/>
  <c r="AD8" i="8"/>
  <c r="AB10" i="8" l="1"/>
  <c r="AD9" i="8"/>
  <c r="AB11" i="8" l="1"/>
  <c r="AD10" i="8"/>
  <c r="AD11" i="8" l="1"/>
  <c r="AB12" i="8"/>
  <c r="AB13" i="8" l="1"/>
  <c r="AD12" i="8"/>
  <c r="AB14" i="8" l="1"/>
  <c r="AD13" i="8"/>
  <c r="AD14" i="8" l="1"/>
  <c r="AB15" i="8"/>
  <c r="AB16" i="8" l="1"/>
  <c r="AD15" i="8"/>
  <c r="AD16" i="8" l="1"/>
  <c r="AB17" i="8"/>
  <c r="AD17" i="8" l="1"/>
  <c r="AB18" i="8"/>
  <c r="AB19" i="8" l="1"/>
  <c r="AD18" i="8"/>
  <c r="AD19" i="8" l="1"/>
  <c r="AB20" i="8"/>
  <c r="AD20" i="8" l="1"/>
  <c r="AB21" i="8"/>
  <c r="AD21" i="8" l="1"/>
  <c r="AB22" i="8"/>
  <c r="AD22" i="8" l="1"/>
  <c r="AB23" i="8"/>
  <c r="AB24" i="8" l="1"/>
  <c r="AD23" i="8"/>
  <c r="AB25" i="8" l="1"/>
  <c r="AD24" i="8"/>
  <c r="AB26" i="8" l="1"/>
  <c r="AD25" i="8"/>
  <c r="AD26" i="8" l="1"/>
  <c r="AB27" i="8"/>
  <c r="AD27" i="8" l="1"/>
  <c r="AB28" i="8"/>
  <c r="AB29" i="8" l="1"/>
  <c r="AD28" i="8"/>
  <c r="AD29" i="8" l="1"/>
  <c r="AB30" i="8"/>
  <c r="AB31" i="8" l="1"/>
  <c r="AD30" i="8"/>
  <c r="AB32" i="8" l="1"/>
  <c r="AD31" i="8"/>
  <c r="AD32" i="8" l="1"/>
  <c r="AB33" i="8"/>
  <c r="AB34" i="8" l="1"/>
  <c r="AD33" i="8"/>
  <c r="AB35" i="8" l="1"/>
  <c r="AD34" i="8"/>
  <c r="AB36" i="8" l="1"/>
  <c r="AD35" i="8"/>
  <c r="AC39" i="8" l="1"/>
  <c r="AE6" i="8"/>
  <c r="AD36" i="8"/>
  <c r="AG6" i="8" l="1"/>
  <c r="AE7" i="8"/>
  <c r="AG7" i="8" l="1"/>
  <c r="AE8" i="8"/>
  <c r="AG8" i="8" l="1"/>
  <c r="AE9" i="8"/>
  <c r="AG9" i="8" l="1"/>
  <c r="AE10" i="8"/>
  <c r="AG10" i="8" l="1"/>
  <c r="AE11" i="8"/>
  <c r="AG11" i="8" l="1"/>
  <c r="AE12" i="8"/>
  <c r="AE13" i="8" l="1"/>
  <c r="AG12" i="8"/>
  <c r="AG13" i="8" l="1"/>
  <c r="AE14" i="8"/>
  <c r="AG14" i="8" l="1"/>
  <c r="AE15" i="8"/>
  <c r="AF39" i="8" l="1"/>
  <c r="AE16" i="8"/>
  <c r="AG15" i="8"/>
  <c r="AE17" i="8" l="1"/>
  <c r="AG16" i="8"/>
  <c r="AE18" i="8" l="1"/>
  <c r="AG17" i="8"/>
  <c r="AE19" i="8" l="1"/>
  <c r="AG18" i="8"/>
  <c r="AE20" i="8" l="1"/>
  <c r="AG19" i="8"/>
  <c r="AE21" i="8" l="1"/>
  <c r="AG20" i="8"/>
  <c r="AG21" i="8" l="1"/>
  <c r="AE22" i="8"/>
  <c r="AG22" i="8" l="1"/>
  <c r="AE23" i="8"/>
  <c r="AE24" i="8" l="1"/>
  <c r="AG23" i="8"/>
  <c r="AE25" i="8" l="1"/>
  <c r="AG24" i="8"/>
  <c r="AE26" i="8" l="1"/>
  <c r="AG25" i="8"/>
  <c r="AG26" i="8" l="1"/>
  <c r="AE27" i="8"/>
  <c r="AE28" i="8" l="1"/>
  <c r="AG27" i="8"/>
  <c r="AG28" i="8" l="1"/>
  <c r="AE29" i="8"/>
  <c r="AE30" i="8" l="1"/>
  <c r="AG29" i="8"/>
  <c r="AG30" i="8" l="1"/>
  <c r="AE31" i="8"/>
  <c r="AG31" i="8" l="1"/>
  <c r="AE32" i="8"/>
  <c r="AE33" i="8" l="1"/>
  <c r="AG32" i="8"/>
  <c r="AG33" i="8" l="1"/>
  <c r="AE34" i="8"/>
  <c r="AE35" i="8" l="1"/>
  <c r="AG34" i="8"/>
  <c r="AH6" i="8" l="1"/>
  <c r="AG35" i="8"/>
  <c r="AH7" i="8" l="1"/>
  <c r="AJ6" i="8"/>
  <c r="AH8" i="8" l="1"/>
  <c r="AJ7" i="8"/>
  <c r="AH9" i="8" l="1"/>
  <c r="AJ8" i="8"/>
  <c r="AH10" i="8" l="1"/>
  <c r="AJ9" i="8"/>
  <c r="AH11" i="8" l="1"/>
  <c r="AJ10" i="8"/>
  <c r="AH12" i="8" l="1"/>
  <c r="AJ11" i="8"/>
  <c r="AJ12" i="8" l="1"/>
  <c r="AH13" i="8"/>
  <c r="AJ13" i="8" l="1"/>
  <c r="AH14" i="8"/>
  <c r="AJ14" i="8" l="1"/>
  <c r="AH15" i="8"/>
  <c r="AJ15" i="8" l="1"/>
  <c r="AH16" i="8"/>
  <c r="AJ16" i="8" l="1"/>
  <c r="AH17" i="8"/>
  <c r="AJ17" i="8" l="1"/>
  <c r="AH18" i="8"/>
  <c r="AJ18" i="8" l="1"/>
  <c r="AH19" i="8"/>
  <c r="AH20" i="8" l="1"/>
  <c r="AJ19" i="8"/>
  <c r="AH21" i="8" l="1"/>
  <c r="AJ20" i="8"/>
  <c r="AJ21" i="8" l="1"/>
  <c r="AH22" i="8"/>
  <c r="AJ22" i="8" l="1"/>
  <c r="AH23" i="8"/>
  <c r="AJ23" i="8" l="1"/>
  <c r="AH24" i="8"/>
  <c r="AH25" i="8" l="1"/>
  <c r="AJ24" i="8"/>
  <c r="AJ25" i="8" l="1"/>
  <c r="AH26" i="8"/>
  <c r="AJ26" i="8" l="1"/>
  <c r="AH27" i="8"/>
  <c r="AI39" i="8" l="1"/>
  <c r="AJ27" i="8"/>
  <c r="AH28" i="8"/>
  <c r="AJ28" i="8" l="1"/>
  <c r="AH29" i="8"/>
  <c r="AJ29" i="8" l="1"/>
  <c r="AH30" i="8"/>
  <c r="AH31" i="8" l="1"/>
  <c r="AJ30" i="8"/>
  <c r="AH32" i="8" l="1"/>
  <c r="AJ31" i="8"/>
  <c r="AJ32" i="8" l="1"/>
  <c r="AH33" i="8"/>
  <c r="AJ33" i="8" l="1"/>
  <c r="AH34" i="8"/>
  <c r="AJ34" i="8" l="1"/>
  <c r="AH35" i="8"/>
  <c r="AH36" i="8" l="1"/>
  <c r="AJ35" i="8"/>
  <c r="AJ36" i="8" l="1"/>
  <c r="AK6" i="8"/>
  <c r="AK7" i="8" l="1"/>
  <c r="AM6" i="8"/>
  <c r="AK8" i="8" l="1"/>
  <c r="AM7" i="8"/>
  <c r="AM8" i="8" l="1"/>
  <c r="AK9" i="8"/>
  <c r="AM9" i="8" l="1"/>
  <c r="AK10" i="8"/>
  <c r="AM10" i="8" l="1"/>
  <c r="AK11" i="8"/>
  <c r="AK12" i="8" l="1"/>
  <c r="AM11" i="8"/>
  <c r="AK13" i="8" l="1"/>
  <c r="AM12" i="8"/>
  <c r="AM13" i="8" l="1"/>
  <c r="AK14" i="8"/>
  <c r="AK15" i="8" l="1"/>
  <c r="AM14" i="8"/>
  <c r="AM15" i="8" l="1"/>
  <c r="AK16" i="8"/>
  <c r="AM16" i="8" l="1"/>
  <c r="AK17" i="8"/>
  <c r="AM17" i="8" l="1"/>
  <c r="AK18" i="8"/>
  <c r="AK19" i="8" l="1"/>
  <c r="AM18" i="8"/>
  <c r="AK20" i="8" l="1"/>
  <c r="AM19" i="8"/>
  <c r="AK21" i="8" l="1"/>
  <c r="AM20" i="8"/>
  <c r="AK22" i="8" l="1"/>
  <c r="AM21" i="8"/>
  <c r="AM22" i="8" l="1"/>
  <c r="AK23" i="8"/>
  <c r="AM23" i="8" l="1"/>
  <c r="AK24" i="8"/>
  <c r="AM24" i="8" l="1"/>
  <c r="AK25" i="8"/>
  <c r="AK26" i="8" l="1"/>
  <c r="AM25" i="8"/>
  <c r="AK27" i="8" l="1"/>
  <c r="AM26" i="8"/>
  <c r="AM27" i="8" l="1"/>
  <c r="AK28" i="8"/>
  <c r="AM28" i="8" l="1"/>
  <c r="AK29" i="8"/>
  <c r="AK30" i="8" l="1"/>
  <c r="AM29" i="8"/>
  <c r="AK31" i="8" l="1"/>
  <c r="AM30" i="8"/>
  <c r="AK32" i="8" l="1"/>
  <c r="AM31" i="8"/>
  <c r="AM32" i="8" l="1"/>
  <c r="AK33" i="8"/>
  <c r="AK34" i="8" l="1"/>
  <c r="AM33" i="8"/>
  <c r="AM34" i="8" l="1"/>
  <c r="AK35" i="8"/>
  <c r="AM35" i="8" l="1"/>
  <c r="AK36" i="8"/>
  <c r="AM36" i="8" l="1"/>
  <c r="AL39" i="8"/>
  <c r="AN39" i="8" s="1"/>
</calcChain>
</file>

<file path=xl/sharedStrings.xml><?xml version="1.0" encoding="utf-8"?>
<sst xmlns="http://schemas.openxmlformats.org/spreadsheetml/2006/main" count="39" uniqueCount="31">
  <si>
    <t>NOM PRENOM</t>
  </si>
  <si>
    <t xml:space="preserve">VISA </t>
  </si>
  <si>
    <t>du hiérarchique</t>
  </si>
  <si>
    <t>DATE</t>
  </si>
  <si>
    <t>CP</t>
  </si>
  <si>
    <t>Août</t>
  </si>
  <si>
    <t>Octobre</t>
  </si>
  <si>
    <t>Novembre</t>
  </si>
  <si>
    <t>Décembre</t>
  </si>
  <si>
    <t>Janvier</t>
  </si>
  <si>
    <t>Septembre</t>
  </si>
  <si>
    <t>Février</t>
  </si>
  <si>
    <t>Avril</t>
  </si>
  <si>
    <t>Mai</t>
  </si>
  <si>
    <t>Juin</t>
  </si>
  <si>
    <t>Juillet</t>
  </si>
  <si>
    <t>Mars</t>
  </si>
  <si>
    <t>Toussaint</t>
  </si>
  <si>
    <t xml:space="preserve"> Total heures</t>
  </si>
  <si>
    <t>du collaborateur</t>
  </si>
  <si>
    <t>SERVICE</t>
  </si>
  <si>
    <t>Vie Scolaire</t>
  </si>
  <si>
    <t>Jours fériés</t>
  </si>
  <si>
    <t>Horaire</t>
  </si>
  <si>
    <t>JS</t>
  </si>
  <si>
    <t>Vacances scolaires</t>
  </si>
  <si>
    <t>GV</t>
  </si>
  <si>
    <t>Debut</t>
  </si>
  <si>
    <t>Fin</t>
  </si>
  <si>
    <t>Noel</t>
  </si>
  <si>
    <t>Fev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</si>
</sst>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"/>
    <numFmt numFmtId="165" formatCode="h:mm:ss"/>
    <numFmt numFmtId="166" formatCode="d"/>
  </numFmts>
  <fonts count="1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8"/>
      <name val="Arial"/>
      <family val="2"/>
    </font>
    <font>
      <b/>
      <sz val="10"/>
      <color rgb="FF3366FF"/>
      <name val="Arial"/>
      <family val="2"/>
    </font>
    <font>
      <sz val="10"/>
      <color theme="0"/>
      <name val="Arial"/>
      <family val="2"/>
    </font>
    <font>
      <sz val="10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5" fillId="0" borderId="0"/>
  </cellStyleXfs>
  <cellXfs count="99">
    <xf numFmtId="0" fontId="0" fillId="0" borderId="0" xfId="0"/>
    <xf numFmtId="0" fontId="1" fillId="0" borderId="0" xfId="0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5" fontId="1" fillId="0" borderId="0" xfId="0" applyNumberFormat="1" applyFont="1" applyFill="1" applyBorder="1"/>
    <xf numFmtId="46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65" fontId="2" fillId="0" borderId="0" xfId="0" applyNumberFormat="1" applyFont="1" applyFill="1" applyBorder="1"/>
    <xf numFmtId="1" fontId="2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1" fontId="3" fillId="0" borderId="0" xfId="0" applyNumberFormat="1" applyFont="1" applyFill="1" applyBorder="1" applyAlignment="1"/>
    <xf numFmtId="1" fontId="6" fillId="0" borderId="0" xfId="0" applyNumberFormat="1" applyFont="1" applyFill="1" applyBorder="1"/>
    <xf numFmtId="0" fontId="1" fillId="0" borderId="0" xfId="0" applyFont="1"/>
    <xf numFmtId="1" fontId="6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vertical="center"/>
    </xf>
    <xf numFmtId="166" fontId="0" fillId="0" borderId="0" xfId="0" applyNumberFormat="1"/>
    <xf numFmtId="166" fontId="0" fillId="0" borderId="0" xfId="0" applyNumberFormat="1" applyFill="1" applyBorder="1" applyAlignment="1">
      <alignment horizontal="center"/>
    </xf>
    <xf numFmtId="1" fontId="8" fillId="0" borderId="0" xfId="0" applyNumberFormat="1" applyFont="1" applyFill="1" applyBorder="1"/>
    <xf numFmtId="166" fontId="1" fillId="0" borderId="3" xfId="0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0" fontId="0" fillId="0" borderId="12" xfId="0" applyFill="1" applyBorder="1"/>
    <xf numFmtId="166" fontId="0" fillId="0" borderId="5" xfId="0" applyNumberFormat="1" applyFill="1" applyBorder="1" applyAlignment="1">
      <alignment horizontal="center"/>
    </xf>
    <xf numFmtId="0" fontId="0" fillId="0" borderId="7" xfId="0" applyFill="1" applyBorder="1"/>
    <xf numFmtId="1" fontId="2" fillId="0" borderId="0" xfId="0" applyNumberFormat="1" applyFont="1" applyFill="1" applyBorder="1" applyAlignment="1"/>
    <xf numFmtId="14" fontId="12" fillId="4" borderId="1" xfId="2" applyNumberFormat="1" applyFont="1" applyFill="1" applyBorder="1"/>
    <xf numFmtId="0" fontId="11" fillId="0" borderId="0" xfId="1" applyFont="1" applyAlignment="1">
      <alignment horizontal="center"/>
    </xf>
    <xf numFmtId="14" fontId="12" fillId="4" borderId="13" xfId="2" applyNumberFormat="1" applyFont="1" applyFill="1" applyBorder="1"/>
    <xf numFmtId="14" fontId="12" fillId="3" borderId="14" xfId="2" applyNumberFormat="1" applyFont="1" applyFill="1" applyBorder="1"/>
    <xf numFmtId="14" fontId="12" fillId="3" borderId="1" xfId="2" applyNumberFormat="1" applyFont="1" applyFill="1" applyBorder="1"/>
    <xf numFmtId="2" fontId="1" fillId="0" borderId="4" xfId="0" applyNumberFormat="1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/>
    <xf numFmtId="0" fontId="0" fillId="0" borderId="3" xfId="0" applyBorder="1"/>
    <xf numFmtId="0" fontId="0" fillId="0" borderId="4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/>
    <xf numFmtId="14" fontId="0" fillId="0" borderId="12" xfId="0" applyNumberFormat="1" applyBorder="1"/>
    <xf numFmtId="14" fontId="0" fillId="0" borderId="11" xfId="0" applyNumberFormat="1" applyBorder="1"/>
    <xf numFmtId="14" fontId="1" fillId="0" borderId="12" xfId="0" applyNumberFormat="1" applyFont="1" applyBorder="1"/>
    <xf numFmtId="14" fontId="0" fillId="0" borderId="5" xfId="0" applyNumberFormat="1" applyBorder="1"/>
    <xf numFmtId="14" fontId="0" fillId="0" borderId="7" xfId="0" applyNumberFormat="1" applyBorder="1"/>
    <xf numFmtId="0" fontId="0" fillId="0" borderId="12" xfId="0" applyBorder="1"/>
    <xf numFmtId="14" fontId="1" fillId="0" borderId="11" xfId="0" applyNumberFormat="1" applyFont="1" applyBorder="1"/>
    <xf numFmtId="0" fontId="1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Fill="1" applyBorder="1" applyAlignment="1"/>
    <xf numFmtId="14" fontId="2" fillId="0" borderId="0" xfId="0" applyNumberFormat="1" applyFont="1" applyFill="1" applyBorder="1" applyAlignment="1"/>
    <xf numFmtId="14" fontId="2" fillId="0" borderId="15" xfId="0" applyNumberFormat="1" applyFont="1" applyFill="1" applyBorder="1" applyAlignment="1">
      <alignment horizontal="center"/>
    </xf>
    <xf numFmtId="0" fontId="0" fillId="0" borderId="0" xfId="0" applyBorder="1"/>
    <xf numFmtId="1" fontId="2" fillId="0" borderId="3" xfId="0" applyNumberFormat="1" applyFont="1" applyFill="1" applyBorder="1" applyAlignment="1"/>
    <xf numFmtId="1" fontId="2" fillId="0" borderId="2" xfId="0" applyNumberFormat="1" applyFont="1" applyFill="1" applyBorder="1" applyAlignment="1"/>
    <xf numFmtId="1" fontId="2" fillId="0" borderId="5" xfId="0" applyNumberFormat="1" applyFont="1" applyFill="1" applyBorder="1" applyAlignment="1"/>
    <xf numFmtId="1" fontId="2" fillId="0" borderId="6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8" xfId="0" applyFont="1" applyFill="1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165" fontId="2" fillId="0" borderId="8" xfId="0" applyNumberFormat="1" applyFont="1" applyFill="1" applyBorder="1" applyAlignment="1"/>
    <xf numFmtId="165" fontId="2" fillId="0" borderId="9" xfId="0" applyNumberFormat="1" applyFont="1" applyFill="1" applyBorder="1" applyAlignment="1"/>
    <xf numFmtId="14" fontId="2" fillId="0" borderId="9" xfId="0" applyNumberFormat="1" applyFont="1" applyFill="1" applyBorder="1" applyAlignment="1">
      <alignment horizontal="center"/>
    </xf>
    <xf numFmtId="14" fontId="2" fillId="0" borderId="1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/>
    <xf numFmtId="165" fontId="2" fillId="0" borderId="9" xfId="0" applyNumberFormat="1" applyFont="1" applyFill="1" applyBorder="1"/>
    <xf numFmtId="0" fontId="2" fillId="0" borderId="9" xfId="0" applyFont="1" applyFill="1" applyBorder="1"/>
    <xf numFmtId="0" fontId="1" fillId="0" borderId="9" xfId="0" applyFont="1" applyFill="1" applyBorder="1"/>
    <xf numFmtId="1" fontId="1" fillId="0" borderId="10" xfId="0" applyNumberFormat="1" applyFont="1" applyFill="1" applyBorder="1"/>
    <xf numFmtId="1" fontId="4" fillId="0" borderId="0" xfId="0" applyNumberFormat="1" applyFont="1" applyFill="1" applyBorder="1" applyAlignment="1">
      <alignment horizontal="left"/>
    </xf>
    <xf numFmtId="0" fontId="1" fillId="0" borderId="12" xfId="0" applyFont="1" applyFill="1" applyBorder="1"/>
  </cellXfs>
  <cellStyles count="3">
    <cellStyle name="Normal" xfId="0" builtinId="0"/>
    <cellStyle name="Normal_calendrier_auto_CalendrierMatriciel" xfId="2"/>
    <cellStyle name="Normal_CalendrierMatriciel" xfId="1"/>
  </cellStyles>
  <dxfs count="35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66FF33"/>
      <color rgb="FF34FA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171450</xdr:colOff>
      <xdr:row>6</xdr:row>
      <xdr:rowOff>47626</xdr:rowOff>
    </xdr:from>
    <xdr:to>
      <xdr:col>51</xdr:col>
      <xdr:colOff>352425</xdr:colOff>
      <xdr:row>10</xdr:row>
      <xdr:rowOff>47626</xdr:rowOff>
    </xdr:to>
    <xdr:sp macro="" textlink="">
      <xdr:nvSpPr>
        <xdr:cNvPr id="2" name="ZoneTexte 1"/>
        <xdr:cNvSpPr txBox="1"/>
      </xdr:nvSpPr>
      <xdr:spPr>
        <a:xfrm>
          <a:off x="19250025" y="1219201"/>
          <a:ext cx="2466975" cy="647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mettre à jour la mise en forme des grandes vacances</a:t>
          </a:r>
          <a:r>
            <a:rPr lang="fr-FR" sz="1100" baseline="0"/>
            <a:t> faire un copier/coller  du calendrier vers le cadre rouge.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A49"/>
  <sheetViews>
    <sheetView tabSelected="1" zoomScaleNormal="100" workbookViewId="0">
      <selection activeCell="AR26" sqref="AR26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53" ht="23.25" x14ac:dyDescent="0.2">
      <c r="A1" s="23">
        <v>2015</v>
      </c>
      <c r="B1" s="61" t="str">
        <f xml:space="preserve"> "Planification prévisionnelle " &amp; An &amp; " / " &amp; An+1</f>
        <v>Planification prévisionnelle 2015 / 2016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24"/>
      <c r="AN1" s="24"/>
    </row>
    <row r="2" spans="1:53" ht="12.75" customHeight="1" x14ac:dyDescent="0.2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</row>
    <row r="3" spans="1:53" ht="18" customHeight="1" x14ac:dyDescent="0.25">
      <c r="D3" s="9" t="s">
        <v>0</v>
      </c>
      <c r="E3" s="11"/>
      <c r="F3" s="10"/>
      <c r="G3" s="9"/>
      <c r="H3" s="11"/>
      <c r="I3" s="76"/>
      <c r="J3" s="92"/>
      <c r="K3" s="92"/>
      <c r="L3" s="92"/>
      <c r="M3" s="88"/>
      <c r="N3" s="89"/>
      <c r="O3" s="93"/>
      <c r="P3" s="94"/>
      <c r="Q3" s="83"/>
      <c r="R3" s="83"/>
      <c r="S3" s="95"/>
      <c r="T3" s="96"/>
      <c r="V3" s="74"/>
      <c r="W3" s="74"/>
      <c r="X3" s="11" t="s">
        <v>20</v>
      </c>
      <c r="Y3" s="74"/>
      <c r="AA3" s="74"/>
      <c r="AB3" s="74"/>
      <c r="AC3" s="74"/>
      <c r="AD3" s="10"/>
      <c r="AE3" s="60" t="s">
        <v>21</v>
      </c>
      <c r="AF3" s="90"/>
      <c r="AG3" s="90"/>
      <c r="AH3" s="90"/>
      <c r="AI3" s="90"/>
      <c r="AJ3" s="90"/>
      <c r="AK3" s="91"/>
      <c r="AL3" s="33"/>
      <c r="AM3" s="9"/>
      <c r="AU3" s="17" t="s">
        <v>25</v>
      </c>
    </row>
    <row r="4" spans="1:53" ht="12.75" customHeight="1" x14ac:dyDescent="0.25">
      <c r="B4" s="25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9"/>
      <c r="AC4" s="2"/>
      <c r="AD4" s="5"/>
      <c r="AE4" s="1"/>
      <c r="AF4" s="2"/>
      <c r="AG4" s="33"/>
      <c r="AH4" s="33"/>
      <c r="AI4" s="33"/>
      <c r="AJ4" s="33"/>
      <c r="AK4" s="33"/>
      <c r="AL4" s="33"/>
      <c r="AM4" s="1"/>
      <c r="AU4" s="44">
        <v>2015</v>
      </c>
      <c r="AV4" s="45"/>
    </row>
    <row r="5" spans="1:53" ht="12.75" customHeight="1" x14ac:dyDescent="0.2">
      <c r="A5" s="58" t="s">
        <v>5</v>
      </c>
      <c r="B5" s="59"/>
      <c r="C5" s="21"/>
      <c r="D5" s="58" t="s">
        <v>10</v>
      </c>
      <c r="E5" s="59"/>
      <c r="F5" s="21"/>
      <c r="G5" s="58" t="s">
        <v>6</v>
      </c>
      <c r="H5" s="59"/>
      <c r="I5" s="21"/>
      <c r="J5" s="65" t="s">
        <v>7</v>
      </c>
      <c r="K5" s="64"/>
      <c r="L5" s="21"/>
      <c r="M5" s="65" t="s">
        <v>8</v>
      </c>
      <c r="N5" s="64"/>
      <c r="O5" s="21"/>
      <c r="P5" s="65" t="s">
        <v>9</v>
      </c>
      <c r="Q5" s="64"/>
      <c r="R5" s="21"/>
      <c r="S5" s="58" t="s">
        <v>11</v>
      </c>
      <c r="T5" s="62"/>
      <c r="U5" s="22"/>
      <c r="V5" s="63" t="s">
        <v>16</v>
      </c>
      <c r="W5" s="64"/>
      <c r="X5" s="21"/>
      <c r="Y5" s="65" t="s">
        <v>12</v>
      </c>
      <c r="Z5" s="63"/>
      <c r="AA5" s="22"/>
      <c r="AB5" s="62" t="s">
        <v>13</v>
      </c>
      <c r="AC5" s="59"/>
      <c r="AD5" s="21"/>
      <c r="AE5" s="56" t="s">
        <v>14</v>
      </c>
      <c r="AF5" s="57"/>
      <c r="AG5" s="21"/>
      <c r="AH5" s="58" t="s">
        <v>15</v>
      </c>
      <c r="AI5" s="59"/>
      <c r="AJ5" s="21"/>
      <c r="AK5" s="58" t="s">
        <v>5</v>
      </c>
      <c r="AL5" s="59"/>
      <c r="AM5" s="1"/>
      <c r="AO5" s="35" t="s">
        <v>22</v>
      </c>
      <c r="AQ5" s="40" t="s">
        <v>24</v>
      </c>
      <c r="AR5" s="41" t="s">
        <v>23</v>
      </c>
      <c r="AS5" s="41"/>
      <c r="AU5" s="46" t="s">
        <v>27</v>
      </c>
      <c r="AV5" s="47" t="s">
        <v>28</v>
      </c>
      <c r="AX5" s="17"/>
    </row>
    <row r="6" spans="1:53" ht="12.75" customHeight="1" x14ac:dyDescent="0.2">
      <c r="A6" s="28">
        <f>DATE(An,8,1)</f>
        <v>42217</v>
      </c>
      <c r="B6" s="39"/>
      <c r="C6" s="2">
        <f>WEEKNUM(A6,2)</f>
        <v>31</v>
      </c>
      <c r="D6" s="28">
        <f>A36+1</f>
        <v>42248</v>
      </c>
      <c r="E6" s="39"/>
      <c r="F6" s="2">
        <f>WEEKNUM(D6,2)</f>
        <v>36</v>
      </c>
      <c r="G6" s="28">
        <f>D35+1</f>
        <v>42278</v>
      </c>
      <c r="H6" s="39"/>
      <c r="I6" s="2">
        <f>WEEKNUM(G6,2)</f>
        <v>40</v>
      </c>
      <c r="J6" s="28">
        <f>G36+1</f>
        <v>42309</v>
      </c>
      <c r="K6" s="39"/>
      <c r="L6" s="2">
        <f>WEEKNUM(J6,2)</f>
        <v>44</v>
      </c>
      <c r="M6" s="28">
        <f>J35+1</f>
        <v>42339</v>
      </c>
      <c r="N6" s="39"/>
      <c r="O6" s="2">
        <f>WEEKNUM(M6,2)</f>
        <v>49</v>
      </c>
      <c r="P6" s="28">
        <f>M36+1</f>
        <v>42370</v>
      </c>
      <c r="Q6" s="39"/>
      <c r="R6" s="2">
        <f>WEEKNUM(P6,2)</f>
        <v>1</v>
      </c>
      <c r="S6" s="28">
        <f>P36+1</f>
        <v>42401</v>
      </c>
      <c r="T6" s="39"/>
      <c r="U6" s="2">
        <f>WEEKNUM(S6,2)</f>
        <v>6</v>
      </c>
      <c r="V6" s="28">
        <f>IF(S34&lt;&gt;"",S34,S33)+1</f>
        <v>42430</v>
      </c>
      <c r="W6" s="39"/>
      <c r="X6" s="2">
        <f>WEEKNUM(V6,2)</f>
        <v>10</v>
      </c>
      <c r="Y6" s="28">
        <f>V36+1</f>
        <v>42461</v>
      </c>
      <c r="Z6" s="39"/>
      <c r="AA6" s="2">
        <f>WEEKNUM(Y6,2)</f>
        <v>14</v>
      </c>
      <c r="AB6" s="28">
        <f>Y35+1</f>
        <v>42491</v>
      </c>
      <c r="AC6" s="39"/>
      <c r="AD6" s="2">
        <f>WEEKNUM(AB6,2)</f>
        <v>18</v>
      </c>
      <c r="AE6" s="28">
        <f>AB36+1</f>
        <v>42522</v>
      </c>
      <c r="AF6" s="39"/>
      <c r="AG6" s="2">
        <f>WEEKNUM(AE6,2)</f>
        <v>23</v>
      </c>
      <c r="AH6" s="28">
        <f>AE35+1</f>
        <v>42552</v>
      </c>
      <c r="AI6" s="39"/>
      <c r="AJ6" s="2">
        <f>WEEKNUM(AH6,2)</f>
        <v>27</v>
      </c>
      <c r="AK6" s="28">
        <f>AH36+1</f>
        <v>42583</v>
      </c>
      <c r="AL6" s="39"/>
      <c r="AM6" s="27">
        <f>WEEKNUM(AK6,2)</f>
        <v>32</v>
      </c>
      <c r="AO6" s="37">
        <f>DATE(An,8,15)</f>
        <v>42231</v>
      </c>
      <c r="AP6" s="17"/>
      <c r="AQ6">
        <v>1</v>
      </c>
      <c r="AR6">
        <v>9.5</v>
      </c>
      <c r="AT6" s="42" t="s">
        <v>26</v>
      </c>
      <c r="AU6" s="48"/>
      <c r="AV6" s="49">
        <v>42246</v>
      </c>
    </row>
    <row r="7" spans="1:53" ht="12.75" customHeight="1" x14ac:dyDescent="0.2">
      <c r="A7" s="29">
        <f>A6+1</f>
        <v>42218</v>
      </c>
      <c r="B7" s="30"/>
      <c r="C7" s="27">
        <f t="shared" ref="C7:C36" si="0">WEEKNUM(A7,2)</f>
        <v>31</v>
      </c>
      <c r="D7" s="29">
        <f>D6+1</f>
        <v>42249</v>
      </c>
      <c r="E7" s="30"/>
      <c r="F7" s="27">
        <f t="shared" ref="F7:F35" si="1">WEEKNUM(D7,2)</f>
        <v>36</v>
      </c>
      <c r="G7" s="29">
        <f>G6+1</f>
        <v>42279</v>
      </c>
      <c r="H7" s="30"/>
      <c r="I7" s="27">
        <f t="shared" ref="I7:I36" si="2">WEEKNUM(G7,2)</f>
        <v>40</v>
      </c>
      <c r="J7" s="29">
        <f>J6+1</f>
        <v>42310</v>
      </c>
      <c r="K7" s="30"/>
      <c r="L7" s="27">
        <f t="shared" ref="L7:L35" si="3">WEEKNUM(J7,2)</f>
        <v>45</v>
      </c>
      <c r="M7" s="29">
        <f>M6+1</f>
        <v>42340</v>
      </c>
      <c r="N7" s="30"/>
      <c r="O7" s="27">
        <f t="shared" ref="O7:O36" si="4">WEEKNUM(M7,2)</f>
        <v>49</v>
      </c>
      <c r="P7" s="29">
        <f>P6+1</f>
        <v>42371</v>
      </c>
      <c r="Q7" s="30"/>
      <c r="R7" s="27">
        <f t="shared" ref="R7:R36" si="5">WEEKNUM(P7,2)</f>
        <v>1</v>
      </c>
      <c r="S7" s="29">
        <f>S6+1</f>
        <v>42402</v>
      </c>
      <c r="T7" s="30"/>
      <c r="U7" s="27">
        <f t="shared" ref="U7:U33" si="6">WEEKNUM(S7,2)</f>
        <v>6</v>
      </c>
      <c r="V7" s="29">
        <f>V6+1</f>
        <v>42431</v>
      </c>
      <c r="W7" s="30"/>
      <c r="X7" s="27">
        <f t="shared" ref="X7:X36" si="7">WEEKNUM(V7,2)</f>
        <v>10</v>
      </c>
      <c r="Y7" s="29">
        <f>Y6+1</f>
        <v>42462</v>
      </c>
      <c r="Z7" s="30"/>
      <c r="AA7" s="27">
        <f t="shared" ref="AA7:AA35" si="8">WEEKNUM(Y7,2)</f>
        <v>14</v>
      </c>
      <c r="AB7" s="29">
        <f>AB6+1</f>
        <v>42492</v>
      </c>
      <c r="AC7" s="30"/>
      <c r="AD7" s="27">
        <f t="shared" ref="AD7:AD36" si="9">WEEKNUM(AB7,2)</f>
        <v>19</v>
      </c>
      <c r="AE7" s="29">
        <f>AE6+1</f>
        <v>42523</v>
      </c>
      <c r="AF7" s="30"/>
      <c r="AG7" s="27">
        <f t="shared" ref="AG7:AG35" si="10">WEEKNUM(AE7,2)</f>
        <v>23</v>
      </c>
      <c r="AH7" s="29">
        <f>AH6+1</f>
        <v>42553</v>
      </c>
      <c r="AI7" s="30"/>
      <c r="AJ7" s="27">
        <f t="shared" ref="AJ7:AJ36" si="11">WEEKNUM(AH7,2)</f>
        <v>27</v>
      </c>
      <c r="AK7" s="29">
        <f>AK6+1</f>
        <v>42584</v>
      </c>
      <c r="AL7" s="30"/>
      <c r="AM7" s="27">
        <f t="shared" ref="AM7:AM36" si="12">WEEKNUM(AK7,2)</f>
        <v>32</v>
      </c>
      <c r="AO7" s="38">
        <f>DATE(An,11,1)</f>
        <v>42309</v>
      </c>
      <c r="AP7" s="17"/>
      <c r="AQ7">
        <v>2</v>
      </c>
      <c r="AR7">
        <v>9.5</v>
      </c>
      <c r="AT7" s="42" t="s">
        <v>17</v>
      </c>
      <c r="AU7" s="50">
        <v>42296</v>
      </c>
      <c r="AV7" s="49">
        <v>42309</v>
      </c>
    </row>
    <row r="8" spans="1:53" ht="12.75" customHeight="1" x14ac:dyDescent="0.2">
      <c r="A8" s="29">
        <f t="shared" ref="A8:A36" si="13">A7+1</f>
        <v>42219</v>
      </c>
      <c r="B8" s="30"/>
      <c r="C8" s="27">
        <f t="shared" si="0"/>
        <v>32</v>
      </c>
      <c r="D8" s="29">
        <f t="shared" ref="D8:D35" si="14">D7+1</f>
        <v>42250</v>
      </c>
      <c r="E8" s="30"/>
      <c r="F8" s="27">
        <f t="shared" si="1"/>
        <v>36</v>
      </c>
      <c r="G8" s="29">
        <f t="shared" ref="G8:G36" si="15">G7+1</f>
        <v>42280</v>
      </c>
      <c r="H8" s="30"/>
      <c r="I8" s="27">
        <f t="shared" si="2"/>
        <v>40</v>
      </c>
      <c r="J8" s="29">
        <f t="shared" ref="J8:J35" si="16">J7+1</f>
        <v>42311</v>
      </c>
      <c r="K8" s="30"/>
      <c r="L8" s="27">
        <f t="shared" si="3"/>
        <v>45</v>
      </c>
      <c r="M8" s="29">
        <f t="shared" ref="M8:M36" si="17">M7+1</f>
        <v>42341</v>
      </c>
      <c r="N8" s="30"/>
      <c r="O8" s="27">
        <f t="shared" si="4"/>
        <v>49</v>
      </c>
      <c r="P8" s="29">
        <f t="shared" ref="P8:P36" si="18">P7+1</f>
        <v>42372</v>
      </c>
      <c r="Q8" s="30"/>
      <c r="R8" s="27">
        <f t="shared" si="5"/>
        <v>1</v>
      </c>
      <c r="S8" s="29">
        <f t="shared" ref="S8:S33" si="19">S7+1</f>
        <v>42403</v>
      </c>
      <c r="T8" s="30"/>
      <c r="U8" s="27">
        <f t="shared" si="6"/>
        <v>6</v>
      </c>
      <c r="V8" s="29">
        <f t="shared" ref="V8:V36" si="20">V7+1</f>
        <v>42432</v>
      </c>
      <c r="W8" s="30"/>
      <c r="X8" s="27">
        <f t="shared" si="7"/>
        <v>10</v>
      </c>
      <c r="Y8" s="29">
        <f t="shared" ref="Y8:Y35" si="21">Y7+1</f>
        <v>42463</v>
      </c>
      <c r="Z8" s="30"/>
      <c r="AA8" s="27">
        <f t="shared" si="8"/>
        <v>14</v>
      </c>
      <c r="AB8" s="29">
        <f t="shared" ref="AB8:AB36" si="22">AB7+1</f>
        <v>42493</v>
      </c>
      <c r="AC8" s="30"/>
      <c r="AD8" s="27">
        <f t="shared" si="9"/>
        <v>19</v>
      </c>
      <c r="AE8" s="29">
        <f t="shared" ref="AE8:AE35" si="23">AE7+1</f>
        <v>42524</v>
      </c>
      <c r="AF8" s="30"/>
      <c r="AG8" s="27">
        <f t="shared" si="10"/>
        <v>23</v>
      </c>
      <c r="AH8" s="29">
        <f t="shared" ref="AH8:AH36" si="24">AH7+1</f>
        <v>42554</v>
      </c>
      <c r="AI8" s="30"/>
      <c r="AJ8" s="27">
        <f t="shared" si="11"/>
        <v>27</v>
      </c>
      <c r="AK8" s="29">
        <f t="shared" ref="AK8:AK36" si="25">AK7+1</f>
        <v>42585</v>
      </c>
      <c r="AL8" s="30"/>
      <c r="AM8" s="27">
        <f t="shared" si="12"/>
        <v>32</v>
      </c>
      <c r="AO8" s="38">
        <f>DATE(An,11,11)</f>
        <v>42319</v>
      </c>
      <c r="AP8" s="17"/>
      <c r="AQ8">
        <v>3</v>
      </c>
      <c r="AR8">
        <v>7</v>
      </c>
      <c r="AT8" s="42" t="s">
        <v>29</v>
      </c>
      <c r="AU8" s="50">
        <v>42359</v>
      </c>
      <c r="AV8" s="51">
        <v>42372</v>
      </c>
    </row>
    <row r="9" spans="1:53" ht="12.75" customHeight="1" x14ac:dyDescent="0.2">
      <c r="A9" s="29">
        <f t="shared" si="13"/>
        <v>42220</v>
      </c>
      <c r="B9" s="30"/>
      <c r="C9" s="27">
        <f t="shared" si="0"/>
        <v>32</v>
      </c>
      <c r="D9" s="29">
        <f t="shared" si="14"/>
        <v>42251</v>
      </c>
      <c r="E9" s="30"/>
      <c r="F9" s="27">
        <f t="shared" si="1"/>
        <v>36</v>
      </c>
      <c r="G9" s="29">
        <f t="shared" si="15"/>
        <v>42281</v>
      </c>
      <c r="H9" s="30"/>
      <c r="I9" s="27">
        <f t="shared" si="2"/>
        <v>40</v>
      </c>
      <c r="J9" s="29">
        <f t="shared" si="16"/>
        <v>42312</v>
      </c>
      <c r="K9" s="30"/>
      <c r="L9" s="27">
        <f t="shared" si="3"/>
        <v>45</v>
      </c>
      <c r="M9" s="29">
        <f t="shared" si="17"/>
        <v>42342</v>
      </c>
      <c r="N9" s="30"/>
      <c r="O9" s="27">
        <f t="shared" si="4"/>
        <v>49</v>
      </c>
      <c r="P9" s="29">
        <f t="shared" si="18"/>
        <v>42373</v>
      </c>
      <c r="Q9" s="30"/>
      <c r="R9" s="27">
        <f t="shared" si="5"/>
        <v>2</v>
      </c>
      <c r="S9" s="29">
        <f t="shared" si="19"/>
        <v>42404</v>
      </c>
      <c r="T9" s="30"/>
      <c r="U9" s="27">
        <f t="shared" si="6"/>
        <v>6</v>
      </c>
      <c r="V9" s="29">
        <f t="shared" si="20"/>
        <v>42433</v>
      </c>
      <c r="W9" s="30"/>
      <c r="X9" s="27">
        <f t="shared" si="7"/>
        <v>10</v>
      </c>
      <c r="Y9" s="29">
        <f t="shared" si="21"/>
        <v>42464</v>
      </c>
      <c r="Z9" s="30"/>
      <c r="AA9" s="27">
        <f t="shared" si="8"/>
        <v>15</v>
      </c>
      <c r="AB9" s="29">
        <f t="shared" si="22"/>
        <v>42494</v>
      </c>
      <c r="AC9" s="30"/>
      <c r="AD9" s="27">
        <f t="shared" si="9"/>
        <v>19</v>
      </c>
      <c r="AE9" s="29">
        <f t="shared" si="23"/>
        <v>42525</v>
      </c>
      <c r="AF9" s="30"/>
      <c r="AG9" s="27">
        <f t="shared" si="10"/>
        <v>23</v>
      </c>
      <c r="AH9" s="29">
        <f t="shared" si="24"/>
        <v>42555</v>
      </c>
      <c r="AI9" s="30"/>
      <c r="AJ9" s="27">
        <f t="shared" si="11"/>
        <v>28</v>
      </c>
      <c r="AK9" s="29">
        <f t="shared" si="25"/>
        <v>42586</v>
      </c>
      <c r="AL9" s="30"/>
      <c r="AM9" s="27">
        <f t="shared" si="12"/>
        <v>32</v>
      </c>
      <c r="AO9" s="38">
        <f>DATE(An,12,25)</f>
        <v>42363</v>
      </c>
      <c r="AP9" s="1"/>
      <c r="AQ9">
        <v>4</v>
      </c>
      <c r="AR9">
        <v>9.5</v>
      </c>
      <c r="AT9" s="42" t="s">
        <v>30</v>
      </c>
      <c r="AU9" s="50">
        <v>42422</v>
      </c>
      <c r="AV9" s="49">
        <v>42435</v>
      </c>
    </row>
    <row r="10" spans="1:53" ht="12.75" customHeight="1" x14ac:dyDescent="0.2">
      <c r="A10" s="29">
        <f t="shared" si="13"/>
        <v>42221</v>
      </c>
      <c r="B10" s="30"/>
      <c r="C10" s="27">
        <f t="shared" si="0"/>
        <v>32</v>
      </c>
      <c r="D10" s="29">
        <f t="shared" si="14"/>
        <v>42252</v>
      </c>
      <c r="E10" s="30"/>
      <c r="F10" s="27">
        <f t="shared" si="1"/>
        <v>36</v>
      </c>
      <c r="G10" s="29">
        <f t="shared" si="15"/>
        <v>42282</v>
      </c>
      <c r="H10" s="30"/>
      <c r="I10" s="27">
        <f t="shared" si="2"/>
        <v>41</v>
      </c>
      <c r="J10" s="29">
        <f t="shared" si="16"/>
        <v>42313</v>
      </c>
      <c r="K10" s="30"/>
      <c r="L10" s="27">
        <f t="shared" si="3"/>
        <v>45</v>
      </c>
      <c r="M10" s="29">
        <f t="shared" si="17"/>
        <v>42343</v>
      </c>
      <c r="N10" s="30"/>
      <c r="O10" s="27">
        <f t="shared" si="4"/>
        <v>49</v>
      </c>
      <c r="P10" s="29">
        <f t="shared" si="18"/>
        <v>42374</v>
      </c>
      <c r="Q10" s="30"/>
      <c r="R10" s="27">
        <f t="shared" si="5"/>
        <v>2</v>
      </c>
      <c r="S10" s="29">
        <f t="shared" si="19"/>
        <v>42405</v>
      </c>
      <c r="T10" s="30"/>
      <c r="U10" s="27">
        <f t="shared" si="6"/>
        <v>6</v>
      </c>
      <c r="V10" s="29">
        <f t="shared" si="20"/>
        <v>42434</v>
      </c>
      <c r="W10" s="30"/>
      <c r="X10" s="27">
        <f t="shared" si="7"/>
        <v>10</v>
      </c>
      <c r="Y10" s="29">
        <f t="shared" si="21"/>
        <v>42465</v>
      </c>
      <c r="Z10" s="30"/>
      <c r="AA10" s="27">
        <f t="shared" si="8"/>
        <v>15</v>
      </c>
      <c r="AB10" s="29">
        <f t="shared" si="22"/>
        <v>42495</v>
      </c>
      <c r="AC10" s="30"/>
      <c r="AD10" s="27">
        <f t="shared" si="9"/>
        <v>19</v>
      </c>
      <c r="AE10" s="29">
        <f t="shared" si="23"/>
        <v>42526</v>
      </c>
      <c r="AF10" s="30"/>
      <c r="AG10" s="27">
        <f t="shared" si="10"/>
        <v>23</v>
      </c>
      <c r="AH10" s="29">
        <f t="shared" si="24"/>
        <v>42556</v>
      </c>
      <c r="AI10" s="30"/>
      <c r="AJ10" s="27">
        <f t="shared" si="11"/>
        <v>28</v>
      </c>
      <c r="AK10" s="29">
        <f t="shared" si="25"/>
        <v>42587</v>
      </c>
      <c r="AL10" s="30"/>
      <c r="AM10" s="27">
        <f t="shared" si="12"/>
        <v>32</v>
      </c>
      <c r="AO10" s="38">
        <f>DATE(An+1,1,1)</f>
        <v>42370</v>
      </c>
      <c r="AP10" s="1"/>
      <c r="AQ10">
        <v>5</v>
      </c>
      <c r="AR10">
        <v>6.5</v>
      </c>
      <c r="AT10" s="42" t="s">
        <v>12</v>
      </c>
      <c r="AU10" s="52">
        <v>42478</v>
      </c>
      <c r="AV10" s="53">
        <v>42491</v>
      </c>
    </row>
    <row r="11" spans="1:53" ht="12.75" customHeight="1" x14ac:dyDescent="0.2">
      <c r="A11" s="29">
        <f t="shared" si="13"/>
        <v>42222</v>
      </c>
      <c r="B11" s="30"/>
      <c r="C11" s="27">
        <f t="shared" si="0"/>
        <v>32</v>
      </c>
      <c r="D11" s="29">
        <f t="shared" si="14"/>
        <v>42253</v>
      </c>
      <c r="E11" s="30"/>
      <c r="F11" s="27">
        <f t="shared" si="1"/>
        <v>36</v>
      </c>
      <c r="G11" s="29">
        <f t="shared" si="15"/>
        <v>42283</v>
      </c>
      <c r="H11" s="30"/>
      <c r="I11" s="27">
        <f t="shared" si="2"/>
        <v>41</v>
      </c>
      <c r="J11" s="29">
        <f t="shared" si="16"/>
        <v>42314</v>
      </c>
      <c r="K11" s="30"/>
      <c r="L11" s="27">
        <f t="shared" si="3"/>
        <v>45</v>
      </c>
      <c r="M11" s="29">
        <f t="shared" si="17"/>
        <v>42344</v>
      </c>
      <c r="N11" s="30"/>
      <c r="O11" s="27">
        <f t="shared" si="4"/>
        <v>49</v>
      </c>
      <c r="P11" s="29">
        <f t="shared" si="18"/>
        <v>42375</v>
      </c>
      <c r="Q11" s="30"/>
      <c r="R11" s="27">
        <f t="shared" si="5"/>
        <v>2</v>
      </c>
      <c r="S11" s="29">
        <f t="shared" si="19"/>
        <v>42406</v>
      </c>
      <c r="T11" s="30"/>
      <c r="U11" s="27">
        <f t="shared" si="6"/>
        <v>6</v>
      </c>
      <c r="V11" s="29">
        <f t="shared" si="20"/>
        <v>42435</v>
      </c>
      <c r="W11" s="30"/>
      <c r="X11" s="27">
        <f t="shared" si="7"/>
        <v>10</v>
      </c>
      <c r="Y11" s="29">
        <f t="shared" si="21"/>
        <v>42466</v>
      </c>
      <c r="Z11" s="30"/>
      <c r="AA11" s="27">
        <f t="shared" si="8"/>
        <v>15</v>
      </c>
      <c r="AB11" s="29">
        <f t="shared" si="22"/>
        <v>42496</v>
      </c>
      <c r="AC11" s="30"/>
      <c r="AD11" s="27">
        <f t="shared" si="9"/>
        <v>19</v>
      </c>
      <c r="AE11" s="29">
        <f t="shared" si="23"/>
        <v>42527</v>
      </c>
      <c r="AF11" s="30"/>
      <c r="AG11" s="27">
        <f t="shared" si="10"/>
        <v>24</v>
      </c>
      <c r="AH11" s="29">
        <f t="shared" si="24"/>
        <v>42557</v>
      </c>
      <c r="AI11" s="30"/>
      <c r="AJ11" s="27">
        <f t="shared" si="11"/>
        <v>28</v>
      </c>
      <c r="AK11" s="29">
        <f t="shared" si="25"/>
        <v>42588</v>
      </c>
      <c r="AL11" s="30"/>
      <c r="AM11" s="27">
        <f t="shared" si="12"/>
        <v>32</v>
      </c>
      <c r="AO11" s="38">
        <f>DATE(An+1,5,1)</f>
        <v>42491</v>
      </c>
      <c r="AP11" s="1"/>
    </row>
    <row r="12" spans="1:53" ht="12.75" customHeight="1" x14ac:dyDescent="0.2">
      <c r="A12" s="29">
        <f t="shared" si="13"/>
        <v>42223</v>
      </c>
      <c r="B12" s="30"/>
      <c r="C12" s="27">
        <f t="shared" si="0"/>
        <v>32</v>
      </c>
      <c r="D12" s="29">
        <f t="shared" si="14"/>
        <v>42254</v>
      </c>
      <c r="E12" s="30"/>
      <c r="F12" s="27">
        <f t="shared" si="1"/>
        <v>37</v>
      </c>
      <c r="G12" s="29">
        <f t="shared" si="15"/>
        <v>42284</v>
      </c>
      <c r="H12" s="30"/>
      <c r="I12" s="27">
        <f t="shared" si="2"/>
        <v>41</v>
      </c>
      <c r="J12" s="29">
        <f t="shared" si="16"/>
        <v>42315</v>
      </c>
      <c r="K12" s="30"/>
      <c r="L12" s="27">
        <f t="shared" si="3"/>
        <v>45</v>
      </c>
      <c r="M12" s="29">
        <f t="shared" si="17"/>
        <v>42345</v>
      </c>
      <c r="N12" s="30"/>
      <c r="O12" s="27">
        <f t="shared" si="4"/>
        <v>50</v>
      </c>
      <c r="P12" s="29">
        <f t="shared" si="18"/>
        <v>42376</v>
      </c>
      <c r="Q12" s="30"/>
      <c r="R12" s="27">
        <f t="shared" si="5"/>
        <v>2</v>
      </c>
      <c r="S12" s="29">
        <f t="shared" si="19"/>
        <v>42407</v>
      </c>
      <c r="T12" s="30"/>
      <c r="U12" s="27">
        <f t="shared" si="6"/>
        <v>6</v>
      </c>
      <c r="V12" s="29">
        <f t="shared" si="20"/>
        <v>42436</v>
      </c>
      <c r="W12" s="30"/>
      <c r="X12" s="27">
        <f t="shared" si="7"/>
        <v>11</v>
      </c>
      <c r="Y12" s="29">
        <f t="shared" si="21"/>
        <v>42467</v>
      </c>
      <c r="Z12" s="30"/>
      <c r="AA12" s="27">
        <f t="shared" si="8"/>
        <v>15</v>
      </c>
      <c r="AB12" s="29">
        <f t="shared" si="22"/>
        <v>42497</v>
      </c>
      <c r="AC12" s="30"/>
      <c r="AD12" s="27">
        <f t="shared" si="9"/>
        <v>19</v>
      </c>
      <c r="AE12" s="29">
        <f t="shared" si="23"/>
        <v>42528</v>
      </c>
      <c r="AF12" s="30"/>
      <c r="AG12" s="27">
        <f t="shared" si="10"/>
        <v>24</v>
      </c>
      <c r="AH12" s="29">
        <f t="shared" si="24"/>
        <v>42558</v>
      </c>
      <c r="AI12" s="30"/>
      <c r="AJ12" s="27">
        <f t="shared" si="11"/>
        <v>28</v>
      </c>
      <c r="AK12" s="29">
        <f t="shared" si="25"/>
        <v>42589</v>
      </c>
      <c r="AL12" s="30"/>
      <c r="AM12" s="27">
        <f t="shared" si="12"/>
        <v>32</v>
      </c>
      <c r="AO12" s="38">
        <f>DATE(An+1,5,8)</f>
        <v>42498</v>
      </c>
    </row>
    <row r="13" spans="1:53" ht="12.75" customHeight="1" x14ac:dyDescent="0.2">
      <c r="A13" s="29">
        <f t="shared" si="13"/>
        <v>42224</v>
      </c>
      <c r="B13" s="30"/>
      <c r="C13" s="27">
        <f t="shared" si="0"/>
        <v>32</v>
      </c>
      <c r="D13" s="29">
        <f t="shared" si="14"/>
        <v>42255</v>
      </c>
      <c r="E13" s="30"/>
      <c r="F13" s="27">
        <f t="shared" si="1"/>
        <v>37</v>
      </c>
      <c r="G13" s="29">
        <f t="shared" si="15"/>
        <v>42285</v>
      </c>
      <c r="H13" s="30"/>
      <c r="I13" s="27">
        <f t="shared" si="2"/>
        <v>41</v>
      </c>
      <c r="J13" s="29">
        <f t="shared" si="16"/>
        <v>42316</v>
      </c>
      <c r="K13" s="30"/>
      <c r="L13" s="27">
        <f t="shared" si="3"/>
        <v>45</v>
      </c>
      <c r="M13" s="29">
        <f t="shared" si="17"/>
        <v>42346</v>
      </c>
      <c r="N13" s="30"/>
      <c r="O13" s="27">
        <f t="shared" si="4"/>
        <v>50</v>
      </c>
      <c r="P13" s="29">
        <f t="shared" si="18"/>
        <v>42377</v>
      </c>
      <c r="Q13" s="30"/>
      <c r="R13" s="27">
        <f t="shared" si="5"/>
        <v>2</v>
      </c>
      <c r="S13" s="29">
        <f t="shared" si="19"/>
        <v>42408</v>
      </c>
      <c r="T13" s="30"/>
      <c r="U13" s="27">
        <f t="shared" si="6"/>
        <v>7</v>
      </c>
      <c r="V13" s="29">
        <f t="shared" si="20"/>
        <v>42437</v>
      </c>
      <c r="W13" s="30"/>
      <c r="X13" s="27">
        <f t="shared" si="7"/>
        <v>11</v>
      </c>
      <c r="Y13" s="29">
        <f t="shared" si="21"/>
        <v>42468</v>
      </c>
      <c r="Z13" s="30"/>
      <c r="AA13" s="27">
        <f t="shared" si="8"/>
        <v>15</v>
      </c>
      <c r="AB13" s="29">
        <f t="shared" si="22"/>
        <v>42498</v>
      </c>
      <c r="AC13" s="30"/>
      <c r="AD13" s="27">
        <f t="shared" si="9"/>
        <v>19</v>
      </c>
      <c r="AE13" s="29">
        <f t="shared" si="23"/>
        <v>42529</v>
      </c>
      <c r="AF13" s="30"/>
      <c r="AG13" s="27">
        <f t="shared" si="10"/>
        <v>24</v>
      </c>
      <c r="AH13" s="29">
        <f t="shared" si="24"/>
        <v>42559</v>
      </c>
      <c r="AI13" s="30"/>
      <c r="AJ13" s="27">
        <f t="shared" si="11"/>
        <v>28</v>
      </c>
      <c r="AK13" s="29">
        <f t="shared" si="25"/>
        <v>42590</v>
      </c>
      <c r="AL13" s="30"/>
      <c r="AM13" s="27">
        <f t="shared" si="12"/>
        <v>33</v>
      </c>
      <c r="AO13" s="38">
        <f>DATE(An+1,7,14)</f>
        <v>42565</v>
      </c>
      <c r="AU13" s="44">
        <v>2015</v>
      </c>
      <c r="AV13" s="45"/>
      <c r="AW13" s="44">
        <v>2016</v>
      </c>
      <c r="AX13" s="45"/>
      <c r="AY13" s="44">
        <v>2017</v>
      </c>
      <c r="AZ13" s="45"/>
    </row>
    <row r="14" spans="1:53" ht="12.75" customHeight="1" x14ac:dyDescent="0.2">
      <c r="A14" s="29">
        <f t="shared" si="13"/>
        <v>42225</v>
      </c>
      <c r="B14" s="30"/>
      <c r="C14" s="27">
        <f t="shared" si="0"/>
        <v>32</v>
      </c>
      <c r="D14" s="29">
        <f t="shared" si="14"/>
        <v>42256</v>
      </c>
      <c r="E14" s="30"/>
      <c r="F14" s="27">
        <f t="shared" si="1"/>
        <v>37</v>
      </c>
      <c r="G14" s="29">
        <f t="shared" si="15"/>
        <v>42286</v>
      </c>
      <c r="H14" s="30"/>
      <c r="I14" s="27">
        <f t="shared" si="2"/>
        <v>41</v>
      </c>
      <c r="J14" s="29">
        <f t="shared" si="16"/>
        <v>42317</v>
      </c>
      <c r="K14" s="30"/>
      <c r="L14" s="27">
        <f t="shared" si="3"/>
        <v>46</v>
      </c>
      <c r="M14" s="29">
        <f t="shared" si="17"/>
        <v>42347</v>
      </c>
      <c r="N14" s="30"/>
      <c r="O14" s="27">
        <f t="shared" si="4"/>
        <v>50</v>
      </c>
      <c r="P14" s="29">
        <f t="shared" si="18"/>
        <v>42378</v>
      </c>
      <c r="Q14" s="30"/>
      <c r="R14" s="27">
        <f t="shared" si="5"/>
        <v>2</v>
      </c>
      <c r="S14" s="29">
        <f t="shared" si="19"/>
        <v>42409</v>
      </c>
      <c r="T14" s="30"/>
      <c r="U14" s="27">
        <f t="shared" si="6"/>
        <v>7</v>
      </c>
      <c r="V14" s="29">
        <f t="shared" si="20"/>
        <v>42438</v>
      </c>
      <c r="W14" s="30"/>
      <c r="X14" s="27">
        <f t="shared" si="7"/>
        <v>11</v>
      </c>
      <c r="Y14" s="29">
        <f t="shared" si="21"/>
        <v>42469</v>
      </c>
      <c r="Z14" s="30"/>
      <c r="AA14" s="27">
        <f t="shared" si="8"/>
        <v>15</v>
      </c>
      <c r="AB14" s="29">
        <f t="shared" si="22"/>
        <v>42499</v>
      </c>
      <c r="AC14" s="30"/>
      <c r="AD14" s="27">
        <f t="shared" si="9"/>
        <v>20</v>
      </c>
      <c r="AE14" s="29">
        <f t="shared" si="23"/>
        <v>42530</v>
      </c>
      <c r="AF14" s="30"/>
      <c r="AG14" s="27">
        <f t="shared" si="10"/>
        <v>24</v>
      </c>
      <c r="AH14" s="29">
        <f t="shared" si="24"/>
        <v>42560</v>
      </c>
      <c r="AI14" s="30"/>
      <c r="AJ14" s="27">
        <f t="shared" si="11"/>
        <v>28</v>
      </c>
      <c r="AK14" s="29">
        <f t="shared" si="25"/>
        <v>42591</v>
      </c>
      <c r="AL14" s="30"/>
      <c r="AM14" s="27">
        <f t="shared" si="12"/>
        <v>33</v>
      </c>
      <c r="AO14" s="38">
        <f>DATE(An+1,8,15)</f>
        <v>42597</v>
      </c>
      <c r="AU14" s="46" t="s">
        <v>27</v>
      </c>
      <c r="AV14" s="47" t="s">
        <v>28</v>
      </c>
      <c r="AW14" s="46" t="s">
        <v>27</v>
      </c>
      <c r="AX14" s="47" t="s">
        <v>28</v>
      </c>
      <c r="AY14" s="48"/>
      <c r="AZ14" s="54"/>
    </row>
    <row r="15" spans="1:53" ht="12.75" customHeight="1" x14ac:dyDescent="0.2">
      <c r="A15" s="29">
        <f t="shared" si="13"/>
        <v>42226</v>
      </c>
      <c r="B15" s="30"/>
      <c r="C15" s="27">
        <f t="shared" si="0"/>
        <v>33</v>
      </c>
      <c r="D15" s="29">
        <f t="shared" si="14"/>
        <v>42257</v>
      </c>
      <c r="E15" s="30"/>
      <c r="F15" s="27">
        <f t="shared" si="1"/>
        <v>37</v>
      </c>
      <c r="G15" s="29">
        <f t="shared" si="15"/>
        <v>42287</v>
      </c>
      <c r="H15" s="30"/>
      <c r="I15" s="27">
        <f t="shared" si="2"/>
        <v>41</v>
      </c>
      <c r="J15" s="29">
        <f t="shared" si="16"/>
        <v>42318</v>
      </c>
      <c r="K15" s="30"/>
      <c r="L15" s="27">
        <f t="shared" si="3"/>
        <v>46</v>
      </c>
      <c r="M15" s="29">
        <f t="shared" si="17"/>
        <v>42348</v>
      </c>
      <c r="N15" s="30"/>
      <c r="O15" s="27">
        <f t="shared" si="4"/>
        <v>50</v>
      </c>
      <c r="P15" s="29">
        <f t="shared" si="18"/>
        <v>42379</v>
      </c>
      <c r="Q15" s="30"/>
      <c r="R15" s="27">
        <f t="shared" si="5"/>
        <v>2</v>
      </c>
      <c r="S15" s="29">
        <f t="shared" si="19"/>
        <v>42410</v>
      </c>
      <c r="T15" s="30"/>
      <c r="U15" s="27">
        <f t="shared" si="6"/>
        <v>7</v>
      </c>
      <c r="V15" s="29">
        <f t="shared" si="20"/>
        <v>42439</v>
      </c>
      <c r="W15" s="30"/>
      <c r="X15" s="27">
        <f t="shared" si="7"/>
        <v>11</v>
      </c>
      <c r="Y15" s="29">
        <f t="shared" si="21"/>
        <v>42470</v>
      </c>
      <c r="Z15" s="30"/>
      <c r="AA15" s="27">
        <f t="shared" si="8"/>
        <v>15</v>
      </c>
      <c r="AB15" s="29">
        <f t="shared" si="22"/>
        <v>42500</v>
      </c>
      <c r="AC15" s="30"/>
      <c r="AD15" s="27">
        <f t="shared" si="9"/>
        <v>20</v>
      </c>
      <c r="AE15" s="29">
        <f t="shared" si="23"/>
        <v>42531</v>
      </c>
      <c r="AF15" s="30"/>
      <c r="AG15" s="27">
        <f t="shared" si="10"/>
        <v>24</v>
      </c>
      <c r="AH15" s="29">
        <f t="shared" si="24"/>
        <v>42561</v>
      </c>
      <c r="AI15" s="30"/>
      <c r="AJ15" s="27">
        <f t="shared" si="11"/>
        <v>28</v>
      </c>
      <c r="AK15" s="29">
        <f t="shared" si="25"/>
        <v>42592</v>
      </c>
      <c r="AL15" s="30"/>
      <c r="AM15" s="27">
        <f t="shared" si="12"/>
        <v>33</v>
      </c>
      <c r="AO15" s="34">
        <f>ROUND(DATE(An+1,4,MOD(234-11*MOD(J12,19),30))/7,0)*7-6</f>
        <v>42456</v>
      </c>
      <c r="AU15" s="48"/>
      <c r="AV15" s="49">
        <v>42246</v>
      </c>
      <c r="AW15" s="50">
        <v>42557</v>
      </c>
      <c r="AX15" s="49">
        <v>42612</v>
      </c>
      <c r="AY15" s="50">
        <v>42926</v>
      </c>
      <c r="AZ15" s="49">
        <v>42978</v>
      </c>
      <c r="BA15" s="43">
        <v>43290</v>
      </c>
    </row>
    <row r="16" spans="1:53" ht="12.75" customHeight="1" x14ac:dyDescent="0.2">
      <c r="A16" s="29">
        <f t="shared" si="13"/>
        <v>42227</v>
      </c>
      <c r="B16" s="30"/>
      <c r="C16" s="27">
        <f t="shared" si="0"/>
        <v>33</v>
      </c>
      <c r="D16" s="29">
        <f t="shared" si="14"/>
        <v>42258</v>
      </c>
      <c r="E16" s="30"/>
      <c r="F16" s="27">
        <f t="shared" si="1"/>
        <v>37</v>
      </c>
      <c r="G16" s="29">
        <f t="shared" si="15"/>
        <v>42288</v>
      </c>
      <c r="H16" s="30"/>
      <c r="I16" s="27">
        <f t="shared" si="2"/>
        <v>41</v>
      </c>
      <c r="J16" s="29">
        <f t="shared" si="16"/>
        <v>42319</v>
      </c>
      <c r="K16" s="30"/>
      <c r="L16" s="27">
        <f t="shared" si="3"/>
        <v>46</v>
      </c>
      <c r="M16" s="29">
        <f t="shared" si="17"/>
        <v>42349</v>
      </c>
      <c r="N16" s="30"/>
      <c r="O16" s="27">
        <f t="shared" si="4"/>
        <v>50</v>
      </c>
      <c r="P16" s="29">
        <f t="shared" si="18"/>
        <v>42380</v>
      </c>
      <c r="Q16" s="30"/>
      <c r="R16" s="27">
        <f t="shared" si="5"/>
        <v>3</v>
      </c>
      <c r="S16" s="29">
        <f t="shared" si="19"/>
        <v>42411</v>
      </c>
      <c r="T16" s="30"/>
      <c r="U16" s="27">
        <f t="shared" si="6"/>
        <v>7</v>
      </c>
      <c r="V16" s="29">
        <f t="shared" si="20"/>
        <v>42440</v>
      </c>
      <c r="W16" s="30"/>
      <c r="X16" s="27">
        <f t="shared" si="7"/>
        <v>11</v>
      </c>
      <c r="Y16" s="29">
        <f t="shared" si="21"/>
        <v>42471</v>
      </c>
      <c r="Z16" s="30"/>
      <c r="AA16" s="27">
        <f t="shared" si="8"/>
        <v>16</v>
      </c>
      <c r="AB16" s="29">
        <f t="shared" si="22"/>
        <v>42501</v>
      </c>
      <c r="AC16" s="30"/>
      <c r="AD16" s="27">
        <f t="shared" si="9"/>
        <v>20</v>
      </c>
      <c r="AE16" s="29">
        <f t="shared" si="23"/>
        <v>42532</v>
      </c>
      <c r="AF16" s="30"/>
      <c r="AG16" s="27">
        <f t="shared" si="10"/>
        <v>24</v>
      </c>
      <c r="AH16" s="29">
        <f t="shared" si="24"/>
        <v>42562</v>
      </c>
      <c r="AI16" s="30"/>
      <c r="AJ16" s="27">
        <f t="shared" si="11"/>
        <v>29</v>
      </c>
      <c r="AK16" s="29">
        <f t="shared" si="25"/>
        <v>42593</v>
      </c>
      <c r="AL16" s="30"/>
      <c r="AM16" s="27">
        <f t="shared" si="12"/>
        <v>33</v>
      </c>
      <c r="AO16" s="34">
        <f>AO15+1</f>
        <v>42457</v>
      </c>
      <c r="AU16" s="50">
        <v>42296</v>
      </c>
      <c r="AV16" s="49">
        <v>42309</v>
      </c>
      <c r="AW16" s="55">
        <v>42663</v>
      </c>
      <c r="AX16" s="49">
        <v>42676</v>
      </c>
      <c r="AY16" s="50">
        <v>43031</v>
      </c>
      <c r="AZ16" s="49">
        <v>43044</v>
      </c>
    </row>
    <row r="17" spans="1:52" ht="12.75" customHeight="1" x14ac:dyDescent="0.2">
      <c r="A17" s="29">
        <f t="shared" si="13"/>
        <v>42228</v>
      </c>
      <c r="B17" s="30"/>
      <c r="C17" s="27">
        <f t="shared" si="0"/>
        <v>33</v>
      </c>
      <c r="D17" s="29">
        <f t="shared" si="14"/>
        <v>42259</v>
      </c>
      <c r="E17" s="30"/>
      <c r="F17" s="27">
        <f t="shared" si="1"/>
        <v>37</v>
      </c>
      <c r="G17" s="29">
        <f t="shared" si="15"/>
        <v>42289</v>
      </c>
      <c r="H17" s="30"/>
      <c r="I17" s="27">
        <f t="shared" si="2"/>
        <v>42</v>
      </c>
      <c r="J17" s="29">
        <f t="shared" si="16"/>
        <v>42320</v>
      </c>
      <c r="K17" s="30"/>
      <c r="L17" s="27">
        <f t="shared" si="3"/>
        <v>46</v>
      </c>
      <c r="M17" s="29">
        <f t="shared" si="17"/>
        <v>42350</v>
      </c>
      <c r="N17" s="30"/>
      <c r="O17" s="27">
        <f t="shared" si="4"/>
        <v>50</v>
      </c>
      <c r="P17" s="29">
        <f t="shared" si="18"/>
        <v>42381</v>
      </c>
      <c r="Q17" s="30"/>
      <c r="R17" s="27">
        <f t="shared" si="5"/>
        <v>3</v>
      </c>
      <c r="S17" s="29">
        <f t="shared" si="19"/>
        <v>42412</v>
      </c>
      <c r="T17" s="30"/>
      <c r="U17" s="27">
        <f t="shared" si="6"/>
        <v>7</v>
      </c>
      <c r="V17" s="29">
        <f t="shared" si="20"/>
        <v>42441</v>
      </c>
      <c r="W17" s="30"/>
      <c r="X17" s="27">
        <f t="shared" si="7"/>
        <v>11</v>
      </c>
      <c r="Y17" s="29">
        <f t="shared" si="21"/>
        <v>42472</v>
      </c>
      <c r="Z17" s="30"/>
      <c r="AA17" s="27">
        <f t="shared" si="8"/>
        <v>16</v>
      </c>
      <c r="AB17" s="29">
        <f t="shared" si="22"/>
        <v>42502</v>
      </c>
      <c r="AC17" s="30"/>
      <c r="AD17" s="27">
        <f t="shared" si="9"/>
        <v>20</v>
      </c>
      <c r="AE17" s="29">
        <f t="shared" si="23"/>
        <v>42533</v>
      </c>
      <c r="AF17" s="30"/>
      <c r="AG17" s="27">
        <f t="shared" si="10"/>
        <v>24</v>
      </c>
      <c r="AH17" s="29">
        <f t="shared" si="24"/>
        <v>42563</v>
      </c>
      <c r="AI17" s="30"/>
      <c r="AJ17" s="27">
        <f t="shared" si="11"/>
        <v>29</v>
      </c>
      <c r="AK17" s="29">
        <f t="shared" si="25"/>
        <v>42594</v>
      </c>
      <c r="AL17" s="30"/>
      <c r="AM17" s="27">
        <f t="shared" si="12"/>
        <v>33</v>
      </c>
      <c r="AO17" s="34">
        <f>AO15+39</f>
        <v>42495</v>
      </c>
      <c r="AU17" s="50">
        <v>42359</v>
      </c>
      <c r="AV17" s="51">
        <v>42372</v>
      </c>
      <c r="AW17" s="50">
        <v>42723</v>
      </c>
      <c r="AX17" s="49">
        <v>42737</v>
      </c>
      <c r="AY17" s="50">
        <v>43094</v>
      </c>
      <c r="AZ17" s="49">
        <v>43107</v>
      </c>
    </row>
    <row r="18" spans="1:52" ht="12.75" customHeight="1" x14ac:dyDescent="0.2">
      <c r="A18" s="29">
        <f t="shared" si="13"/>
        <v>42229</v>
      </c>
      <c r="B18" s="30"/>
      <c r="C18" s="27">
        <f t="shared" si="0"/>
        <v>33</v>
      </c>
      <c r="D18" s="29">
        <f t="shared" si="14"/>
        <v>42260</v>
      </c>
      <c r="E18" s="30"/>
      <c r="F18" s="27">
        <f t="shared" si="1"/>
        <v>37</v>
      </c>
      <c r="G18" s="29">
        <f t="shared" si="15"/>
        <v>42290</v>
      </c>
      <c r="H18" s="30"/>
      <c r="I18" s="27">
        <f t="shared" si="2"/>
        <v>42</v>
      </c>
      <c r="J18" s="29">
        <f t="shared" si="16"/>
        <v>42321</v>
      </c>
      <c r="K18" s="30"/>
      <c r="L18" s="27">
        <f t="shared" si="3"/>
        <v>46</v>
      </c>
      <c r="M18" s="29">
        <f t="shared" si="17"/>
        <v>42351</v>
      </c>
      <c r="N18" s="30"/>
      <c r="O18" s="27">
        <f t="shared" si="4"/>
        <v>50</v>
      </c>
      <c r="P18" s="29">
        <f t="shared" si="18"/>
        <v>42382</v>
      </c>
      <c r="Q18" s="30"/>
      <c r="R18" s="27">
        <f t="shared" si="5"/>
        <v>3</v>
      </c>
      <c r="S18" s="29">
        <f t="shared" si="19"/>
        <v>42413</v>
      </c>
      <c r="T18" s="30"/>
      <c r="U18" s="27">
        <f t="shared" si="6"/>
        <v>7</v>
      </c>
      <c r="V18" s="29">
        <f t="shared" si="20"/>
        <v>42442</v>
      </c>
      <c r="W18" s="30"/>
      <c r="X18" s="27">
        <f t="shared" si="7"/>
        <v>11</v>
      </c>
      <c r="Y18" s="29">
        <f t="shared" si="21"/>
        <v>42473</v>
      </c>
      <c r="Z18" s="30"/>
      <c r="AA18" s="27">
        <f t="shared" si="8"/>
        <v>16</v>
      </c>
      <c r="AB18" s="29">
        <f t="shared" si="22"/>
        <v>42503</v>
      </c>
      <c r="AC18" s="30"/>
      <c r="AD18" s="27">
        <f t="shared" si="9"/>
        <v>20</v>
      </c>
      <c r="AE18" s="29">
        <f t="shared" si="23"/>
        <v>42534</v>
      </c>
      <c r="AF18" s="30"/>
      <c r="AG18" s="27">
        <f t="shared" si="10"/>
        <v>25</v>
      </c>
      <c r="AH18" s="29">
        <f t="shared" si="24"/>
        <v>42564</v>
      </c>
      <c r="AI18" s="30"/>
      <c r="AJ18" s="27">
        <f t="shared" si="11"/>
        <v>29</v>
      </c>
      <c r="AK18" s="29">
        <f t="shared" si="25"/>
        <v>42595</v>
      </c>
      <c r="AL18" s="30"/>
      <c r="AM18" s="27">
        <f t="shared" si="12"/>
        <v>33</v>
      </c>
      <c r="AO18" s="36">
        <f>AO15+50</f>
        <v>42506</v>
      </c>
      <c r="AU18" s="50">
        <v>42422</v>
      </c>
      <c r="AV18" s="49">
        <v>42435</v>
      </c>
      <c r="AW18" s="50">
        <v>42772</v>
      </c>
      <c r="AX18" s="49">
        <v>42785</v>
      </c>
      <c r="AY18" s="50">
        <v>43150</v>
      </c>
      <c r="AZ18" s="49">
        <v>43163</v>
      </c>
    </row>
    <row r="19" spans="1:52" ht="12.75" customHeight="1" x14ac:dyDescent="0.2">
      <c r="A19" s="29">
        <f t="shared" si="13"/>
        <v>42230</v>
      </c>
      <c r="B19" s="30"/>
      <c r="C19" s="27">
        <f t="shared" si="0"/>
        <v>33</v>
      </c>
      <c r="D19" s="29">
        <f t="shared" si="14"/>
        <v>42261</v>
      </c>
      <c r="E19" s="30"/>
      <c r="F19" s="27">
        <f t="shared" si="1"/>
        <v>38</v>
      </c>
      <c r="G19" s="29">
        <f t="shared" si="15"/>
        <v>42291</v>
      </c>
      <c r="H19" s="30"/>
      <c r="I19" s="27">
        <f t="shared" si="2"/>
        <v>42</v>
      </c>
      <c r="J19" s="29">
        <f t="shared" si="16"/>
        <v>42322</v>
      </c>
      <c r="K19" s="30"/>
      <c r="L19" s="27">
        <f t="shared" si="3"/>
        <v>46</v>
      </c>
      <c r="M19" s="29">
        <f t="shared" si="17"/>
        <v>42352</v>
      </c>
      <c r="N19" s="30"/>
      <c r="O19" s="27">
        <f t="shared" si="4"/>
        <v>51</v>
      </c>
      <c r="P19" s="29">
        <f t="shared" si="18"/>
        <v>42383</v>
      </c>
      <c r="Q19" s="30"/>
      <c r="R19" s="27">
        <f t="shared" si="5"/>
        <v>3</v>
      </c>
      <c r="S19" s="29">
        <f t="shared" si="19"/>
        <v>42414</v>
      </c>
      <c r="T19" s="30"/>
      <c r="U19" s="27">
        <f t="shared" si="6"/>
        <v>7</v>
      </c>
      <c r="V19" s="29">
        <f t="shared" si="20"/>
        <v>42443</v>
      </c>
      <c r="W19" s="30"/>
      <c r="X19" s="27">
        <f t="shared" si="7"/>
        <v>12</v>
      </c>
      <c r="Y19" s="29">
        <f t="shared" si="21"/>
        <v>42474</v>
      </c>
      <c r="Z19" s="30"/>
      <c r="AA19" s="27">
        <f t="shared" si="8"/>
        <v>16</v>
      </c>
      <c r="AB19" s="29">
        <f t="shared" si="22"/>
        <v>42504</v>
      </c>
      <c r="AC19" s="30"/>
      <c r="AD19" s="27">
        <f t="shared" si="9"/>
        <v>20</v>
      </c>
      <c r="AE19" s="29">
        <f t="shared" si="23"/>
        <v>42535</v>
      </c>
      <c r="AF19" s="30"/>
      <c r="AG19" s="27">
        <f t="shared" si="10"/>
        <v>25</v>
      </c>
      <c r="AH19" s="29">
        <f t="shared" si="24"/>
        <v>42565</v>
      </c>
      <c r="AI19" s="30"/>
      <c r="AJ19" s="27">
        <f t="shared" si="11"/>
        <v>29</v>
      </c>
      <c r="AK19" s="29">
        <f t="shared" si="25"/>
        <v>42596</v>
      </c>
      <c r="AL19" s="30"/>
      <c r="AM19" s="27">
        <f t="shared" si="12"/>
        <v>33</v>
      </c>
      <c r="AU19" s="52">
        <v>42478</v>
      </c>
      <c r="AV19" s="53">
        <v>42491</v>
      </c>
      <c r="AW19" s="52">
        <v>42828</v>
      </c>
      <c r="AX19" s="53">
        <v>42842</v>
      </c>
      <c r="AY19" s="52">
        <v>43206</v>
      </c>
      <c r="AZ19" s="53">
        <v>43219</v>
      </c>
    </row>
    <row r="20" spans="1:52" ht="12.75" customHeight="1" x14ac:dyDescent="0.2">
      <c r="A20" s="29">
        <f t="shared" si="13"/>
        <v>42231</v>
      </c>
      <c r="B20" s="30"/>
      <c r="C20" s="27">
        <f t="shared" si="0"/>
        <v>33</v>
      </c>
      <c r="D20" s="29">
        <f t="shared" si="14"/>
        <v>42262</v>
      </c>
      <c r="E20" s="30"/>
      <c r="F20" s="27">
        <f t="shared" si="1"/>
        <v>38</v>
      </c>
      <c r="G20" s="29">
        <f t="shared" si="15"/>
        <v>42292</v>
      </c>
      <c r="H20" s="30"/>
      <c r="I20" s="27">
        <f t="shared" si="2"/>
        <v>42</v>
      </c>
      <c r="J20" s="29">
        <f t="shared" si="16"/>
        <v>42323</v>
      </c>
      <c r="K20" s="30"/>
      <c r="L20" s="27">
        <f t="shared" si="3"/>
        <v>46</v>
      </c>
      <c r="M20" s="29">
        <f t="shared" si="17"/>
        <v>42353</v>
      </c>
      <c r="N20" s="30"/>
      <c r="O20" s="27">
        <f t="shared" si="4"/>
        <v>51</v>
      </c>
      <c r="P20" s="29">
        <f t="shared" si="18"/>
        <v>42384</v>
      </c>
      <c r="Q20" s="30"/>
      <c r="R20" s="27">
        <f t="shared" si="5"/>
        <v>3</v>
      </c>
      <c r="S20" s="29">
        <f t="shared" si="19"/>
        <v>42415</v>
      </c>
      <c r="T20" s="30"/>
      <c r="U20" s="27">
        <f t="shared" si="6"/>
        <v>8</v>
      </c>
      <c r="V20" s="29">
        <f t="shared" si="20"/>
        <v>42444</v>
      </c>
      <c r="W20" s="30"/>
      <c r="X20" s="27">
        <f t="shared" si="7"/>
        <v>12</v>
      </c>
      <c r="Y20" s="29">
        <f t="shared" si="21"/>
        <v>42475</v>
      </c>
      <c r="Z20" s="30"/>
      <c r="AA20" s="27">
        <f t="shared" si="8"/>
        <v>16</v>
      </c>
      <c r="AB20" s="29">
        <f t="shared" si="22"/>
        <v>42505</v>
      </c>
      <c r="AC20" s="30"/>
      <c r="AD20" s="27">
        <f t="shared" si="9"/>
        <v>20</v>
      </c>
      <c r="AE20" s="29">
        <f t="shared" si="23"/>
        <v>42536</v>
      </c>
      <c r="AF20" s="30"/>
      <c r="AG20" s="27">
        <f t="shared" si="10"/>
        <v>25</v>
      </c>
      <c r="AH20" s="29">
        <f t="shared" si="24"/>
        <v>42566</v>
      </c>
      <c r="AI20" s="30"/>
      <c r="AJ20" s="27">
        <f t="shared" si="11"/>
        <v>29</v>
      </c>
      <c r="AK20" s="29">
        <f t="shared" si="25"/>
        <v>42597</v>
      </c>
      <c r="AL20" s="30"/>
      <c r="AM20" s="27">
        <f t="shared" si="12"/>
        <v>34</v>
      </c>
    </row>
    <row r="21" spans="1:52" ht="12.75" customHeight="1" x14ac:dyDescent="0.2">
      <c r="A21" s="29">
        <f t="shared" si="13"/>
        <v>42232</v>
      </c>
      <c r="B21" s="30"/>
      <c r="C21" s="27">
        <f t="shared" si="0"/>
        <v>33</v>
      </c>
      <c r="D21" s="29">
        <f t="shared" si="14"/>
        <v>42263</v>
      </c>
      <c r="E21" s="30"/>
      <c r="F21" s="27">
        <f t="shared" si="1"/>
        <v>38</v>
      </c>
      <c r="G21" s="29">
        <f t="shared" si="15"/>
        <v>42293</v>
      </c>
      <c r="H21" s="30"/>
      <c r="I21" s="27">
        <f t="shared" si="2"/>
        <v>42</v>
      </c>
      <c r="J21" s="29">
        <f t="shared" si="16"/>
        <v>42324</v>
      </c>
      <c r="K21" s="30"/>
      <c r="L21" s="27">
        <f t="shared" si="3"/>
        <v>47</v>
      </c>
      <c r="M21" s="29">
        <f t="shared" si="17"/>
        <v>42354</v>
      </c>
      <c r="N21" s="30"/>
      <c r="O21" s="27">
        <f t="shared" si="4"/>
        <v>51</v>
      </c>
      <c r="P21" s="29">
        <f t="shared" si="18"/>
        <v>42385</v>
      </c>
      <c r="Q21" s="30"/>
      <c r="R21" s="27">
        <f t="shared" si="5"/>
        <v>3</v>
      </c>
      <c r="S21" s="29">
        <f t="shared" si="19"/>
        <v>42416</v>
      </c>
      <c r="T21" s="30"/>
      <c r="U21" s="27">
        <f t="shared" si="6"/>
        <v>8</v>
      </c>
      <c r="V21" s="29">
        <f t="shared" si="20"/>
        <v>42445</v>
      </c>
      <c r="W21" s="30"/>
      <c r="X21" s="27">
        <f t="shared" si="7"/>
        <v>12</v>
      </c>
      <c r="Y21" s="29">
        <f t="shared" si="21"/>
        <v>42476</v>
      </c>
      <c r="Z21" s="30"/>
      <c r="AA21" s="27">
        <f t="shared" si="8"/>
        <v>16</v>
      </c>
      <c r="AB21" s="29">
        <f t="shared" si="22"/>
        <v>42506</v>
      </c>
      <c r="AC21" s="30"/>
      <c r="AD21" s="27">
        <f t="shared" si="9"/>
        <v>21</v>
      </c>
      <c r="AE21" s="29">
        <f t="shared" si="23"/>
        <v>42537</v>
      </c>
      <c r="AF21" s="30"/>
      <c r="AG21" s="27">
        <f t="shared" si="10"/>
        <v>25</v>
      </c>
      <c r="AH21" s="29">
        <f t="shared" si="24"/>
        <v>42567</v>
      </c>
      <c r="AI21" s="30"/>
      <c r="AJ21" s="27">
        <f t="shared" si="11"/>
        <v>29</v>
      </c>
      <c r="AK21" s="29">
        <f t="shared" si="25"/>
        <v>42598</v>
      </c>
      <c r="AL21" s="98"/>
      <c r="AM21" s="27">
        <f t="shared" si="12"/>
        <v>34</v>
      </c>
    </row>
    <row r="22" spans="1:52" ht="12.75" customHeight="1" x14ac:dyDescent="0.2">
      <c r="A22" s="29">
        <f t="shared" si="13"/>
        <v>42233</v>
      </c>
      <c r="B22" s="30"/>
      <c r="C22" s="27">
        <f t="shared" si="0"/>
        <v>34</v>
      </c>
      <c r="D22" s="29">
        <f t="shared" si="14"/>
        <v>42264</v>
      </c>
      <c r="E22" s="30"/>
      <c r="F22" s="27">
        <f t="shared" si="1"/>
        <v>38</v>
      </c>
      <c r="G22" s="29">
        <f t="shared" si="15"/>
        <v>42294</v>
      </c>
      <c r="H22" s="30"/>
      <c r="I22" s="27">
        <f t="shared" si="2"/>
        <v>42</v>
      </c>
      <c r="J22" s="29">
        <f t="shared" si="16"/>
        <v>42325</v>
      </c>
      <c r="K22" s="30"/>
      <c r="L22" s="27">
        <f t="shared" si="3"/>
        <v>47</v>
      </c>
      <c r="M22" s="29">
        <f t="shared" si="17"/>
        <v>42355</v>
      </c>
      <c r="N22" s="30"/>
      <c r="O22" s="27">
        <f t="shared" si="4"/>
        <v>51</v>
      </c>
      <c r="P22" s="29">
        <f t="shared" si="18"/>
        <v>42386</v>
      </c>
      <c r="Q22" s="30"/>
      <c r="R22" s="27">
        <f t="shared" si="5"/>
        <v>3</v>
      </c>
      <c r="S22" s="29">
        <f t="shared" si="19"/>
        <v>42417</v>
      </c>
      <c r="T22" s="30"/>
      <c r="U22" s="27">
        <f t="shared" si="6"/>
        <v>8</v>
      </c>
      <c r="V22" s="29">
        <f t="shared" si="20"/>
        <v>42446</v>
      </c>
      <c r="W22" s="30"/>
      <c r="X22" s="27">
        <f t="shared" si="7"/>
        <v>12</v>
      </c>
      <c r="Y22" s="29">
        <f t="shared" si="21"/>
        <v>42477</v>
      </c>
      <c r="Z22" s="30"/>
      <c r="AA22" s="27">
        <f t="shared" si="8"/>
        <v>16</v>
      </c>
      <c r="AB22" s="29">
        <f t="shared" si="22"/>
        <v>42507</v>
      </c>
      <c r="AC22" s="30"/>
      <c r="AD22" s="27">
        <f t="shared" si="9"/>
        <v>21</v>
      </c>
      <c r="AE22" s="29">
        <f t="shared" si="23"/>
        <v>42538</v>
      </c>
      <c r="AF22" s="30"/>
      <c r="AG22" s="27">
        <f t="shared" si="10"/>
        <v>25</v>
      </c>
      <c r="AH22" s="29">
        <f t="shared" si="24"/>
        <v>42568</v>
      </c>
      <c r="AI22" s="30"/>
      <c r="AJ22" s="27">
        <f t="shared" si="11"/>
        <v>29</v>
      </c>
      <c r="AK22" s="29">
        <f t="shared" si="25"/>
        <v>42599</v>
      </c>
      <c r="AL22" s="98"/>
      <c r="AM22" s="27">
        <f t="shared" si="12"/>
        <v>34</v>
      </c>
    </row>
    <row r="23" spans="1:52" ht="12.75" customHeight="1" x14ac:dyDescent="0.2">
      <c r="A23" s="29">
        <f t="shared" si="13"/>
        <v>42234</v>
      </c>
      <c r="B23" s="30"/>
      <c r="C23" s="27">
        <f t="shared" si="0"/>
        <v>34</v>
      </c>
      <c r="D23" s="29">
        <f t="shared" si="14"/>
        <v>42265</v>
      </c>
      <c r="E23" s="30"/>
      <c r="F23" s="27">
        <f t="shared" si="1"/>
        <v>38</v>
      </c>
      <c r="G23" s="29">
        <f t="shared" si="15"/>
        <v>42295</v>
      </c>
      <c r="H23" s="30"/>
      <c r="I23" s="27">
        <f t="shared" si="2"/>
        <v>42</v>
      </c>
      <c r="J23" s="29">
        <f t="shared" si="16"/>
        <v>42326</v>
      </c>
      <c r="K23" s="30"/>
      <c r="L23" s="27">
        <f t="shared" si="3"/>
        <v>47</v>
      </c>
      <c r="M23" s="29">
        <f t="shared" si="17"/>
        <v>42356</v>
      </c>
      <c r="N23" s="30"/>
      <c r="O23" s="27">
        <f t="shared" si="4"/>
        <v>51</v>
      </c>
      <c r="P23" s="29">
        <f t="shared" si="18"/>
        <v>42387</v>
      </c>
      <c r="Q23" s="30"/>
      <c r="R23" s="27">
        <f t="shared" si="5"/>
        <v>4</v>
      </c>
      <c r="S23" s="29">
        <f t="shared" si="19"/>
        <v>42418</v>
      </c>
      <c r="T23" s="30"/>
      <c r="U23" s="27">
        <f t="shared" si="6"/>
        <v>8</v>
      </c>
      <c r="V23" s="29">
        <f t="shared" si="20"/>
        <v>42447</v>
      </c>
      <c r="W23" s="30"/>
      <c r="X23" s="27">
        <f t="shared" si="7"/>
        <v>12</v>
      </c>
      <c r="Y23" s="29">
        <f t="shared" si="21"/>
        <v>42478</v>
      </c>
      <c r="Z23" s="30"/>
      <c r="AA23" s="27">
        <f t="shared" si="8"/>
        <v>17</v>
      </c>
      <c r="AB23" s="29">
        <f t="shared" si="22"/>
        <v>42508</v>
      </c>
      <c r="AC23" s="30"/>
      <c r="AD23" s="27">
        <f t="shared" si="9"/>
        <v>21</v>
      </c>
      <c r="AE23" s="29">
        <f t="shared" si="23"/>
        <v>42539</v>
      </c>
      <c r="AF23" s="30"/>
      <c r="AG23" s="27">
        <f t="shared" si="10"/>
        <v>25</v>
      </c>
      <c r="AH23" s="29">
        <f t="shared" si="24"/>
        <v>42569</v>
      </c>
      <c r="AI23" s="30"/>
      <c r="AJ23" s="27">
        <f t="shared" si="11"/>
        <v>30</v>
      </c>
      <c r="AK23" s="29">
        <f t="shared" si="25"/>
        <v>42600</v>
      </c>
      <c r="AL23" s="30"/>
      <c r="AM23" s="27">
        <f t="shared" si="12"/>
        <v>34</v>
      </c>
      <c r="AO23" s="43"/>
    </row>
    <row r="24" spans="1:52" ht="12.75" customHeight="1" x14ac:dyDescent="0.2">
      <c r="A24" s="29">
        <f t="shared" si="13"/>
        <v>42235</v>
      </c>
      <c r="B24" s="30"/>
      <c r="C24" s="27">
        <f t="shared" si="0"/>
        <v>34</v>
      </c>
      <c r="D24" s="29">
        <f t="shared" si="14"/>
        <v>42266</v>
      </c>
      <c r="E24" s="30"/>
      <c r="F24" s="27">
        <f t="shared" si="1"/>
        <v>38</v>
      </c>
      <c r="G24" s="29">
        <f t="shared" si="15"/>
        <v>42296</v>
      </c>
      <c r="H24" s="30"/>
      <c r="I24" s="27">
        <f t="shared" si="2"/>
        <v>43</v>
      </c>
      <c r="J24" s="29">
        <f t="shared" si="16"/>
        <v>42327</v>
      </c>
      <c r="K24" s="30"/>
      <c r="L24" s="27">
        <f t="shared" si="3"/>
        <v>47</v>
      </c>
      <c r="M24" s="29">
        <f t="shared" si="17"/>
        <v>42357</v>
      </c>
      <c r="N24" s="30"/>
      <c r="O24" s="27">
        <f t="shared" si="4"/>
        <v>51</v>
      </c>
      <c r="P24" s="29">
        <f t="shared" si="18"/>
        <v>42388</v>
      </c>
      <c r="Q24" s="30"/>
      <c r="R24" s="27">
        <f t="shared" si="5"/>
        <v>4</v>
      </c>
      <c r="S24" s="29">
        <f t="shared" si="19"/>
        <v>42419</v>
      </c>
      <c r="T24" s="30"/>
      <c r="U24" s="27">
        <f t="shared" si="6"/>
        <v>8</v>
      </c>
      <c r="V24" s="29">
        <f t="shared" si="20"/>
        <v>42448</v>
      </c>
      <c r="W24" s="30"/>
      <c r="X24" s="27">
        <f t="shared" si="7"/>
        <v>12</v>
      </c>
      <c r="Y24" s="29">
        <f t="shared" si="21"/>
        <v>42479</v>
      </c>
      <c r="Z24" s="30"/>
      <c r="AA24" s="27">
        <f t="shared" si="8"/>
        <v>17</v>
      </c>
      <c r="AB24" s="29">
        <f t="shared" si="22"/>
        <v>42509</v>
      </c>
      <c r="AC24" s="30"/>
      <c r="AD24" s="27">
        <f t="shared" si="9"/>
        <v>21</v>
      </c>
      <c r="AE24" s="29">
        <f t="shared" si="23"/>
        <v>42540</v>
      </c>
      <c r="AF24" s="30"/>
      <c r="AG24" s="27">
        <f t="shared" si="10"/>
        <v>25</v>
      </c>
      <c r="AH24" s="29">
        <f t="shared" si="24"/>
        <v>42570</v>
      </c>
      <c r="AI24" s="30"/>
      <c r="AJ24" s="27">
        <f t="shared" si="11"/>
        <v>30</v>
      </c>
      <c r="AK24" s="29">
        <f t="shared" si="25"/>
        <v>42601</v>
      </c>
      <c r="AL24" s="30"/>
      <c r="AM24" s="27">
        <f t="shared" si="12"/>
        <v>34</v>
      </c>
    </row>
    <row r="25" spans="1:52" ht="12.75" customHeight="1" x14ac:dyDescent="0.2">
      <c r="A25" s="29">
        <f t="shared" si="13"/>
        <v>42236</v>
      </c>
      <c r="B25" s="30"/>
      <c r="C25" s="27">
        <f t="shared" si="0"/>
        <v>34</v>
      </c>
      <c r="D25" s="29">
        <f t="shared" si="14"/>
        <v>42267</v>
      </c>
      <c r="E25" s="30"/>
      <c r="F25" s="27">
        <f t="shared" si="1"/>
        <v>38</v>
      </c>
      <c r="G25" s="29">
        <f t="shared" si="15"/>
        <v>42297</v>
      </c>
      <c r="H25" s="30"/>
      <c r="I25" s="27">
        <f t="shared" si="2"/>
        <v>43</v>
      </c>
      <c r="J25" s="29">
        <f t="shared" si="16"/>
        <v>42328</v>
      </c>
      <c r="K25" s="30"/>
      <c r="L25" s="27">
        <f t="shared" si="3"/>
        <v>47</v>
      </c>
      <c r="M25" s="29">
        <f t="shared" si="17"/>
        <v>42358</v>
      </c>
      <c r="N25" s="30"/>
      <c r="O25" s="27">
        <f t="shared" si="4"/>
        <v>51</v>
      </c>
      <c r="P25" s="29">
        <f t="shared" si="18"/>
        <v>42389</v>
      </c>
      <c r="Q25" s="30"/>
      <c r="R25" s="27">
        <f t="shared" si="5"/>
        <v>4</v>
      </c>
      <c r="S25" s="29">
        <f t="shared" si="19"/>
        <v>42420</v>
      </c>
      <c r="T25" s="30"/>
      <c r="U25" s="27">
        <f t="shared" si="6"/>
        <v>8</v>
      </c>
      <c r="V25" s="29">
        <f t="shared" si="20"/>
        <v>42449</v>
      </c>
      <c r="W25" s="30"/>
      <c r="X25" s="27">
        <f t="shared" si="7"/>
        <v>12</v>
      </c>
      <c r="Y25" s="29">
        <f t="shared" si="21"/>
        <v>42480</v>
      </c>
      <c r="Z25" s="30"/>
      <c r="AA25" s="27">
        <f t="shared" si="8"/>
        <v>17</v>
      </c>
      <c r="AB25" s="29">
        <f t="shared" si="22"/>
        <v>42510</v>
      </c>
      <c r="AC25" s="30"/>
      <c r="AD25" s="27">
        <f t="shared" si="9"/>
        <v>21</v>
      </c>
      <c r="AE25" s="29">
        <f t="shared" si="23"/>
        <v>42541</v>
      </c>
      <c r="AF25" s="30"/>
      <c r="AG25" s="27">
        <f t="shared" si="10"/>
        <v>26</v>
      </c>
      <c r="AH25" s="29">
        <f t="shared" si="24"/>
        <v>42571</v>
      </c>
      <c r="AI25" s="30"/>
      <c r="AJ25" s="27">
        <f t="shared" si="11"/>
        <v>30</v>
      </c>
      <c r="AK25" s="29">
        <f t="shared" si="25"/>
        <v>42602</v>
      </c>
      <c r="AL25" s="30"/>
      <c r="AM25" s="27">
        <f t="shared" si="12"/>
        <v>34</v>
      </c>
    </row>
    <row r="26" spans="1:52" ht="12.75" customHeight="1" x14ac:dyDescent="0.2">
      <c r="A26" s="29">
        <f t="shared" si="13"/>
        <v>42237</v>
      </c>
      <c r="B26" s="30"/>
      <c r="C26" s="27">
        <f t="shared" si="0"/>
        <v>34</v>
      </c>
      <c r="D26" s="29">
        <f t="shared" si="14"/>
        <v>42268</v>
      </c>
      <c r="E26" s="30"/>
      <c r="F26" s="27">
        <f t="shared" si="1"/>
        <v>39</v>
      </c>
      <c r="G26" s="29">
        <f t="shared" si="15"/>
        <v>42298</v>
      </c>
      <c r="H26" s="30"/>
      <c r="I26" s="27">
        <f t="shared" si="2"/>
        <v>43</v>
      </c>
      <c r="J26" s="29">
        <f t="shared" si="16"/>
        <v>42329</v>
      </c>
      <c r="K26" s="30"/>
      <c r="L26" s="27">
        <f t="shared" si="3"/>
        <v>47</v>
      </c>
      <c r="M26" s="29">
        <f t="shared" si="17"/>
        <v>42359</v>
      </c>
      <c r="N26" s="30"/>
      <c r="O26" s="27">
        <f t="shared" si="4"/>
        <v>52</v>
      </c>
      <c r="P26" s="29">
        <f t="shared" si="18"/>
        <v>42390</v>
      </c>
      <c r="Q26" s="30"/>
      <c r="R26" s="27">
        <f t="shared" si="5"/>
        <v>4</v>
      </c>
      <c r="S26" s="29">
        <f t="shared" si="19"/>
        <v>42421</v>
      </c>
      <c r="T26" s="30"/>
      <c r="U26" s="27">
        <f t="shared" si="6"/>
        <v>8</v>
      </c>
      <c r="V26" s="29">
        <f t="shared" si="20"/>
        <v>42450</v>
      </c>
      <c r="W26" s="30"/>
      <c r="X26" s="27">
        <f t="shared" si="7"/>
        <v>13</v>
      </c>
      <c r="Y26" s="29">
        <f t="shared" si="21"/>
        <v>42481</v>
      </c>
      <c r="Z26" s="30"/>
      <c r="AA26" s="27">
        <f t="shared" si="8"/>
        <v>17</v>
      </c>
      <c r="AB26" s="29">
        <f t="shared" si="22"/>
        <v>42511</v>
      </c>
      <c r="AC26" s="30"/>
      <c r="AD26" s="27">
        <f t="shared" si="9"/>
        <v>21</v>
      </c>
      <c r="AE26" s="29">
        <f t="shared" si="23"/>
        <v>42542</v>
      </c>
      <c r="AF26" s="30"/>
      <c r="AG26" s="27">
        <f t="shared" si="10"/>
        <v>26</v>
      </c>
      <c r="AH26" s="29">
        <f t="shared" si="24"/>
        <v>42572</v>
      </c>
      <c r="AI26" s="30"/>
      <c r="AJ26" s="27">
        <f t="shared" si="11"/>
        <v>30</v>
      </c>
      <c r="AK26" s="29">
        <f t="shared" si="25"/>
        <v>42603</v>
      </c>
      <c r="AL26" s="30"/>
      <c r="AM26" s="27">
        <f t="shared" si="12"/>
        <v>34</v>
      </c>
    </row>
    <row r="27" spans="1:52" ht="12.75" customHeight="1" x14ac:dyDescent="0.2">
      <c r="A27" s="29">
        <f t="shared" si="13"/>
        <v>42238</v>
      </c>
      <c r="B27" s="30"/>
      <c r="C27" s="27">
        <f t="shared" si="0"/>
        <v>34</v>
      </c>
      <c r="D27" s="29">
        <f t="shared" si="14"/>
        <v>42269</v>
      </c>
      <c r="E27" s="30"/>
      <c r="F27" s="27">
        <f t="shared" si="1"/>
        <v>39</v>
      </c>
      <c r="G27" s="29">
        <f t="shared" si="15"/>
        <v>42299</v>
      </c>
      <c r="H27" s="30"/>
      <c r="I27" s="27">
        <f t="shared" si="2"/>
        <v>43</v>
      </c>
      <c r="J27" s="29">
        <f t="shared" si="16"/>
        <v>42330</v>
      </c>
      <c r="K27" s="30"/>
      <c r="L27" s="27">
        <f t="shared" si="3"/>
        <v>47</v>
      </c>
      <c r="M27" s="29">
        <f t="shared" si="17"/>
        <v>42360</v>
      </c>
      <c r="N27" s="30"/>
      <c r="O27" s="27">
        <f t="shared" si="4"/>
        <v>52</v>
      </c>
      <c r="P27" s="29">
        <f t="shared" si="18"/>
        <v>42391</v>
      </c>
      <c r="Q27" s="30"/>
      <c r="R27" s="27">
        <f t="shared" si="5"/>
        <v>4</v>
      </c>
      <c r="S27" s="29">
        <f t="shared" si="19"/>
        <v>42422</v>
      </c>
      <c r="T27" s="30"/>
      <c r="U27" s="27">
        <f t="shared" si="6"/>
        <v>9</v>
      </c>
      <c r="V27" s="29">
        <f t="shared" si="20"/>
        <v>42451</v>
      </c>
      <c r="W27" s="30"/>
      <c r="X27" s="27">
        <f t="shared" si="7"/>
        <v>13</v>
      </c>
      <c r="Y27" s="29">
        <f t="shared" si="21"/>
        <v>42482</v>
      </c>
      <c r="Z27" s="30"/>
      <c r="AA27" s="27">
        <f t="shared" si="8"/>
        <v>17</v>
      </c>
      <c r="AB27" s="29">
        <f t="shared" si="22"/>
        <v>42512</v>
      </c>
      <c r="AC27" s="30"/>
      <c r="AD27" s="27">
        <f t="shared" si="9"/>
        <v>21</v>
      </c>
      <c r="AE27" s="29">
        <f t="shared" si="23"/>
        <v>42543</v>
      </c>
      <c r="AF27" s="30"/>
      <c r="AG27" s="27">
        <f t="shared" si="10"/>
        <v>26</v>
      </c>
      <c r="AH27" s="29">
        <f t="shared" si="24"/>
        <v>42573</v>
      </c>
      <c r="AI27" s="30"/>
      <c r="AJ27" s="27">
        <f t="shared" si="11"/>
        <v>30</v>
      </c>
      <c r="AK27" s="29">
        <f t="shared" si="25"/>
        <v>42604</v>
      </c>
      <c r="AL27" s="30"/>
      <c r="AM27" s="27">
        <f t="shared" si="12"/>
        <v>35</v>
      </c>
    </row>
    <row r="28" spans="1:52" ht="12.75" customHeight="1" x14ac:dyDescent="0.2">
      <c r="A28" s="29">
        <f t="shared" si="13"/>
        <v>42239</v>
      </c>
      <c r="B28" s="30"/>
      <c r="C28" s="27">
        <f t="shared" si="0"/>
        <v>34</v>
      </c>
      <c r="D28" s="29">
        <f t="shared" si="14"/>
        <v>42270</v>
      </c>
      <c r="E28" s="30"/>
      <c r="F28" s="27">
        <f t="shared" si="1"/>
        <v>39</v>
      </c>
      <c r="G28" s="29">
        <f t="shared" si="15"/>
        <v>42300</v>
      </c>
      <c r="H28" s="30"/>
      <c r="I28" s="27">
        <f t="shared" si="2"/>
        <v>43</v>
      </c>
      <c r="J28" s="29">
        <f t="shared" si="16"/>
        <v>42331</v>
      </c>
      <c r="K28" s="30"/>
      <c r="L28" s="27">
        <f t="shared" si="3"/>
        <v>48</v>
      </c>
      <c r="M28" s="29">
        <f t="shared" si="17"/>
        <v>42361</v>
      </c>
      <c r="N28" s="30"/>
      <c r="O28" s="27">
        <f t="shared" si="4"/>
        <v>52</v>
      </c>
      <c r="P28" s="29">
        <f t="shared" si="18"/>
        <v>42392</v>
      </c>
      <c r="Q28" s="30"/>
      <c r="R28" s="27">
        <f t="shared" si="5"/>
        <v>4</v>
      </c>
      <c r="S28" s="29">
        <f t="shared" si="19"/>
        <v>42423</v>
      </c>
      <c r="T28" s="30"/>
      <c r="U28" s="27">
        <f t="shared" si="6"/>
        <v>9</v>
      </c>
      <c r="V28" s="29">
        <f t="shared" si="20"/>
        <v>42452</v>
      </c>
      <c r="W28" s="30"/>
      <c r="X28" s="27">
        <f t="shared" si="7"/>
        <v>13</v>
      </c>
      <c r="Y28" s="29">
        <f t="shared" si="21"/>
        <v>42483</v>
      </c>
      <c r="Z28" s="30"/>
      <c r="AA28" s="27">
        <f t="shared" si="8"/>
        <v>17</v>
      </c>
      <c r="AB28" s="29">
        <f t="shared" si="22"/>
        <v>42513</v>
      </c>
      <c r="AC28" s="30"/>
      <c r="AD28" s="27">
        <f t="shared" si="9"/>
        <v>22</v>
      </c>
      <c r="AE28" s="29">
        <f t="shared" si="23"/>
        <v>42544</v>
      </c>
      <c r="AF28" s="30"/>
      <c r="AG28" s="27">
        <f t="shared" si="10"/>
        <v>26</v>
      </c>
      <c r="AH28" s="29">
        <f t="shared" si="24"/>
        <v>42574</v>
      </c>
      <c r="AI28" s="30"/>
      <c r="AJ28" s="27">
        <f t="shared" si="11"/>
        <v>30</v>
      </c>
      <c r="AK28" s="29">
        <f t="shared" si="25"/>
        <v>42605</v>
      </c>
      <c r="AL28" s="30"/>
      <c r="AM28" s="27">
        <f t="shared" si="12"/>
        <v>35</v>
      </c>
    </row>
    <row r="29" spans="1:52" ht="12.75" customHeight="1" x14ac:dyDescent="0.2">
      <c r="A29" s="29">
        <f t="shared" si="13"/>
        <v>42240</v>
      </c>
      <c r="B29" s="30"/>
      <c r="C29" s="27">
        <f t="shared" si="0"/>
        <v>35</v>
      </c>
      <c r="D29" s="29">
        <f t="shared" si="14"/>
        <v>42271</v>
      </c>
      <c r="E29" s="30"/>
      <c r="F29" s="27">
        <f t="shared" si="1"/>
        <v>39</v>
      </c>
      <c r="G29" s="29">
        <f t="shared" si="15"/>
        <v>42301</v>
      </c>
      <c r="H29" s="30"/>
      <c r="I29" s="27">
        <f t="shared" si="2"/>
        <v>43</v>
      </c>
      <c r="J29" s="29">
        <f t="shared" si="16"/>
        <v>42332</v>
      </c>
      <c r="K29" s="30"/>
      <c r="L29" s="27">
        <f t="shared" si="3"/>
        <v>48</v>
      </c>
      <c r="M29" s="29">
        <f t="shared" si="17"/>
        <v>42362</v>
      </c>
      <c r="N29" s="30"/>
      <c r="O29" s="27">
        <f t="shared" si="4"/>
        <v>52</v>
      </c>
      <c r="P29" s="29">
        <f t="shared" si="18"/>
        <v>42393</v>
      </c>
      <c r="Q29" s="30"/>
      <c r="R29" s="27">
        <f t="shared" si="5"/>
        <v>4</v>
      </c>
      <c r="S29" s="29">
        <f t="shared" si="19"/>
        <v>42424</v>
      </c>
      <c r="T29" s="30"/>
      <c r="U29" s="27">
        <f t="shared" si="6"/>
        <v>9</v>
      </c>
      <c r="V29" s="29">
        <f t="shared" si="20"/>
        <v>42453</v>
      </c>
      <c r="W29" s="30"/>
      <c r="X29" s="27">
        <f t="shared" si="7"/>
        <v>13</v>
      </c>
      <c r="Y29" s="29">
        <f t="shared" si="21"/>
        <v>42484</v>
      </c>
      <c r="Z29" s="30"/>
      <c r="AA29" s="27">
        <f t="shared" si="8"/>
        <v>17</v>
      </c>
      <c r="AB29" s="29">
        <f t="shared" si="22"/>
        <v>42514</v>
      </c>
      <c r="AC29" s="30"/>
      <c r="AD29" s="27">
        <f t="shared" si="9"/>
        <v>22</v>
      </c>
      <c r="AE29" s="29">
        <f t="shared" si="23"/>
        <v>42545</v>
      </c>
      <c r="AF29" s="30"/>
      <c r="AG29" s="27">
        <f t="shared" si="10"/>
        <v>26</v>
      </c>
      <c r="AH29" s="29">
        <f t="shared" si="24"/>
        <v>42575</v>
      </c>
      <c r="AI29" s="30"/>
      <c r="AJ29" s="27">
        <f t="shared" si="11"/>
        <v>30</v>
      </c>
      <c r="AK29" s="29">
        <f t="shared" si="25"/>
        <v>42606</v>
      </c>
      <c r="AL29" s="30"/>
      <c r="AM29" s="27">
        <f t="shared" si="12"/>
        <v>35</v>
      </c>
    </row>
    <row r="30" spans="1:52" ht="12.75" customHeight="1" x14ac:dyDescent="0.2">
      <c r="A30" s="29">
        <f t="shared" si="13"/>
        <v>42241</v>
      </c>
      <c r="B30" s="30"/>
      <c r="C30" s="27">
        <f t="shared" si="0"/>
        <v>35</v>
      </c>
      <c r="D30" s="29">
        <f t="shared" si="14"/>
        <v>42272</v>
      </c>
      <c r="E30" s="30"/>
      <c r="F30" s="27">
        <f t="shared" si="1"/>
        <v>39</v>
      </c>
      <c r="G30" s="29">
        <f t="shared" si="15"/>
        <v>42302</v>
      </c>
      <c r="H30" s="30"/>
      <c r="I30" s="27">
        <f t="shared" si="2"/>
        <v>43</v>
      </c>
      <c r="J30" s="29">
        <f t="shared" si="16"/>
        <v>42333</v>
      </c>
      <c r="K30" s="30"/>
      <c r="L30" s="27">
        <f t="shared" si="3"/>
        <v>48</v>
      </c>
      <c r="M30" s="29">
        <f t="shared" si="17"/>
        <v>42363</v>
      </c>
      <c r="N30" s="30"/>
      <c r="O30" s="27">
        <f t="shared" si="4"/>
        <v>52</v>
      </c>
      <c r="P30" s="29">
        <f t="shared" si="18"/>
        <v>42394</v>
      </c>
      <c r="Q30" s="30"/>
      <c r="R30" s="27">
        <f t="shared" si="5"/>
        <v>5</v>
      </c>
      <c r="S30" s="29">
        <f t="shared" si="19"/>
        <v>42425</v>
      </c>
      <c r="T30" s="30"/>
      <c r="U30" s="27">
        <f t="shared" si="6"/>
        <v>9</v>
      </c>
      <c r="V30" s="29">
        <f t="shared" si="20"/>
        <v>42454</v>
      </c>
      <c r="W30" s="30"/>
      <c r="X30" s="27">
        <f t="shared" si="7"/>
        <v>13</v>
      </c>
      <c r="Y30" s="29">
        <f t="shared" si="21"/>
        <v>42485</v>
      </c>
      <c r="Z30" s="30"/>
      <c r="AA30" s="27">
        <f t="shared" si="8"/>
        <v>18</v>
      </c>
      <c r="AB30" s="29">
        <f t="shared" si="22"/>
        <v>42515</v>
      </c>
      <c r="AC30" s="30"/>
      <c r="AD30" s="27">
        <f t="shared" si="9"/>
        <v>22</v>
      </c>
      <c r="AE30" s="29">
        <f t="shared" si="23"/>
        <v>42546</v>
      </c>
      <c r="AF30" s="30"/>
      <c r="AG30" s="27">
        <f t="shared" si="10"/>
        <v>26</v>
      </c>
      <c r="AH30" s="29">
        <f t="shared" si="24"/>
        <v>42576</v>
      </c>
      <c r="AI30" s="30"/>
      <c r="AJ30" s="27">
        <f t="shared" si="11"/>
        <v>31</v>
      </c>
      <c r="AK30" s="29">
        <f t="shared" si="25"/>
        <v>42607</v>
      </c>
      <c r="AL30" s="30"/>
      <c r="AM30" s="27">
        <f t="shared" si="12"/>
        <v>35</v>
      </c>
    </row>
    <row r="31" spans="1:52" ht="12.75" customHeight="1" x14ac:dyDescent="0.2">
      <c r="A31" s="29">
        <f t="shared" si="13"/>
        <v>42242</v>
      </c>
      <c r="B31" s="30"/>
      <c r="C31" s="27">
        <f t="shared" si="0"/>
        <v>35</v>
      </c>
      <c r="D31" s="29">
        <f t="shared" si="14"/>
        <v>42273</v>
      </c>
      <c r="E31" s="30"/>
      <c r="F31" s="27">
        <f t="shared" si="1"/>
        <v>39</v>
      </c>
      <c r="G31" s="29">
        <f t="shared" si="15"/>
        <v>42303</v>
      </c>
      <c r="H31" s="30"/>
      <c r="I31" s="27">
        <f t="shared" si="2"/>
        <v>44</v>
      </c>
      <c r="J31" s="29">
        <f t="shared" si="16"/>
        <v>42334</v>
      </c>
      <c r="K31" s="30"/>
      <c r="L31" s="27">
        <f t="shared" si="3"/>
        <v>48</v>
      </c>
      <c r="M31" s="29">
        <f t="shared" si="17"/>
        <v>42364</v>
      </c>
      <c r="N31" s="30"/>
      <c r="O31" s="27">
        <f t="shared" si="4"/>
        <v>52</v>
      </c>
      <c r="P31" s="29">
        <f t="shared" si="18"/>
        <v>42395</v>
      </c>
      <c r="Q31" s="30"/>
      <c r="R31" s="27">
        <f t="shared" si="5"/>
        <v>5</v>
      </c>
      <c r="S31" s="29">
        <f t="shared" si="19"/>
        <v>42426</v>
      </c>
      <c r="T31" s="30"/>
      <c r="U31" s="27">
        <f t="shared" si="6"/>
        <v>9</v>
      </c>
      <c r="V31" s="29">
        <f t="shared" si="20"/>
        <v>42455</v>
      </c>
      <c r="W31" s="30"/>
      <c r="X31" s="27">
        <f t="shared" si="7"/>
        <v>13</v>
      </c>
      <c r="Y31" s="29">
        <f t="shared" si="21"/>
        <v>42486</v>
      </c>
      <c r="Z31" s="30"/>
      <c r="AA31" s="27">
        <f t="shared" si="8"/>
        <v>18</v>
      </c>
      <c r="AB31" s="29">
        <f t="shared" si="22"/>
        <v>42516</v>
      </c>
      <c r="AC31" s="30"/>
      <c r="AD31" s="27">
        <f t="shared" si="9"/>
        <v>22</v>
      </c>
      <c r="AE31" s="29">
        <f t="shared" si="23"/>
        <v>42547</v>
      </c>
      <c r="AF31" s="30"/>
      <c r="AG31" s="27">
        <f t="shared" si="10"/>
        <v>26</v>
      </c>
      <c r="AH31" s="29">
        <f t="shared" si="24"/>
        <v>42577</v>
      </c>
      <c r="AI31" s="30"/>
      <c r="AJ31" s="27">
        <f t="shared" si="11"/>
        <v>31</v>
      </c>
      <c r="AK31" s="29">
        <f t="shared" si="25"/>
        <v>42608</v>
      </c>
      <c r="AL31" s="30"/>
      <c r="AM31" s="27">
        <f t="shared" si="12"/>
        <v>35</v>
      </c>
    </row>
    <row r="32" spans="1:52" ht="12.75" customHeight="1" x14ac:dyDescent="0.2">
      <c r="A32" s="29">
        <f t="shared" si="13"/>
        <v>42243</v>
      </c>
      <c r="B32" s="30"/>
      <c r="C32" s="27">
        <f t="shared" si="0"/>
        <v>35</v>
      </c>
      <c r="D32" s="29">
        <f t="shared" si="14"/>
        <v>42274</v>
      </c>
      <c r="E32" s="30"/>
      <c r="F32" s="27">
        <f t="shared" si="1"/>
        <v>39</v>
      </c>
      <c r="G32" s="29">
        <f t="shared" si="15"/>
        <v>42304</v>
      </c>
      <c r="H32" s="30"/>
      <c r="I32" s="27">
        <f t="shared" si="2"/>
        <v>44</v>
      </c>
      <c r="J32" s="29">
        <f t="shared" si="16"/>
        <v>42335</v>
      </c>
      <c r="K32" s="30"/>
      <c r="L32" s="27">
        <f t="shared" si="3"/>
        <v>48</v>
      </c>
      <c r="M32" s="29">
        <f t="shared" si="17"/>
        <v>42365</v>
      </c>
      <c r="N32" s="30"/>
      <c r="O32" s="27">
        <f t="shared" si="4"/>
        <v>52</v>
      </c>
      <c r="P32" s="29">
        <f t="shared" si="18"/>
        <v>42396</v>
      </c>
      <c r="Q32" s="30"/>
      <c r="R32" s="27">
        <f t="shared" si="5"/>
        <v>5</v>
      </c>
      <c r="S32" s="29">
        <f t="shared" si="19"/>
        <v>42427</v>
      </c>
      <c r="T32" s="30"/>
      <c r="U32" s="27">
        <f t="shared" si="6"/>
        <v>9</v>
      </c>
      <c r="V32" s="29">
        <f t="shared" si="20"/>
        <v>42456</v>
      </c>
      <c r="W32" s="30"/>
      <c r="X32" s="27">
        <f t="shared" si="7"/>
        <v>13</v>
      </c>
      <c r="Y32" s="29">
        <f t="shared" si="21"/>
        <v>42487</v>
      </c>
      <c r="Z32" s="30"/>
      <c r="AA32" s="27">
        <f t="shared" si="8"/>
        <v>18</v>
      </c>
      <c r="AB32" s="29">
        <f t="shared" si="22"/>
        <v>42517</v>
      </c>
      <c r="AC32" s="30"/>
      <c r="AD32" s="27">
        <f t="shared" si="9"/>
        <v>22</v>
      </c>
      <c r="AE32" s="29">
        <f t="shared" si="23"/>
        <v>42548</v>
      </c>
      <c r="AF32" s="30"/>
      <c r="AG32" s="27">
        <f t="shared" si="10"/>
        <v>27</v>
      </c>
      <c r="AH32" s="29">
        <f t="shared" si="24"/>
        <v>42578</v>
      </c>
      <c r="AI32" s="30"/>
      <c r="AJ32" s="27">
        <f t="shared" si="11"/>
        <v>31</v>
      </c>
      <c r="AK32" s="29">
        <f t="shared" si="25"/>
        <v>42609</v>
      </c>
      <c r="AL32" s="30"/>
      <c r="AM32" s="27">
        <f t="shared" si="12"/>
        <v>35</v>
      </c>
    </row>
    <row r="33" spans="1:42" ht="12.75" customHeight="1" x14ac:dyDescent="0.2">
      <c r="A33" s="29">
        <f t="shared" si="13"/>
        <v>42244</v>
      </c>
      <c r="B33" s="30"/>
      <c r="C33" s="27">
        <f t="shared" si="0"/>
        <v>35</v>
      </c>
      <c r="D33" s="29">
        <f t="shared" si="14"/>
        <v>42275</v>
      </c>
      <c r="E33" s="30"/>
      <c r="F33" s="27">
        <f t="shared" si="1"/>
        <v>40</v>
      </c>
      <c r="G33" s="29">
        <f t="shared" si="15"/>
        <v>42305</v>
      </c>
      <c r="H33" s="30"/>
      <c r="I33" s="27">
        <f t="shared" si="2"/>
        <v>44</v>
      </c>
      <c r="J33" s="29">
        <f t="shared" si="16"/>
        <v>42336</v>
      </c>
      <c r="K33" s="30"/>
      <c r="L33" s="27">
        <f t="shared" si="3"/>
        <v>48</v>
      </c>
      <c r="M33" s="29">
        <f t="shared" si="17"/>
        <v>42366</v>
      </c>
      <c r="N33" s="30"/>
      <c r="O33" s="27">
        <f t="shared" si="4"/>
        <v>53</v>
      </c>
      <c r="P33" s="29">
        <f t="shared" si="18"/>
        <v>42397</v>
      </c>
      <c r="Q33" s="30"/>
      <c r="R33" s="27">
        <f t="shared" si="5"/>
        <v>5</v>
      </c>
      <c r="S33" s="29">
        <f t="shared" si="19"/>
        <v>42428</v>
      </c>
      <c r="T33" s="30"/>
      <c r="U33" s="27">
        <f t="shared" si="6"/>
        <v>9</v>
      </c>
      <c r="V33" s="29">
        <f t="shared" si="20"/>
        <v>42457</v>
      </c>
      <c r="W33" s="30"/>
      <c r="X33" s="27">
        <f t="shared" si="7"/>
        <v>14</v>
      </c>
      <c r="Y33" s="29">
        <f t="shared" si="21"/>
        <v>42488</v>
      </c>
      <c r="Z33" s="30"/>
      <c r="AA33" s="27">
        <f t="shared" si="8"/>
        <v>18</v>
      </c>
      <c r="AB33" s="29">
        <f t="shared" si="22"/>
        <v>42518</v>
      </c>
      <c r="AC33" s="30"/>
      <c r="AD33" s="27">
        <f t="shared" si="9"/>
        <v>22</v>
      </c>
      <c r="AE33" s="29">
        <f t="shared" si="23"/>
        <v>42549</v>
      </c>
      <c r="AF33" s="30"/>
      <c r="AG33" s="27">
        <f t="shared" si="10"/>
        <v>27</v>
      </c>
      <c r="AH33" s="29">
        <f t="shared" si="24"/>
        <v>42579</v>
      </c>
      <c r="AI33" s="30"/>
      <c r="AJ33" s="27">
        <f t="shared" si="11"/>
        <v>31</v>
      </c>
      <c r="AK33" s="29">
        <f t="shared" si="25"/>
        <v>42610</v>
      </c>
      <c r="AL33" s="30"/>
      <c r="AM33" s="27">
        <f t="shared" si="12"/>
        <v>35</v>
      </c>
    </row>
    <row r="34" spans="1:42" ht="12.75" customHeight="1" x14ac:dyDescent="0.2">
      <c r="A34" s="29">
        <f t="shared" si="13"/>
        <v>42245</v>
      </c>
      <c r="B34" s="30"/>
      <c r="C34" s="27">
        <f t="shared" si="0"/>
        <v>35</v>
      </c>
      <c r="D34" s="29">
        <f t="shared" si="14"/>
        <v>42276</v>
      </c>
      <c r="E34" s="30"/>
      <c r="F34" s="27">
        <f t="shared" si="1"/>
        <v>40</v>
      </c>
      <c r="G34" s="29">
        <f t="shared" si="15"/>
        <v>42306</v>
      </c>
      <c r="H34" s="30"/>
      <c r="I34" s="27">
        <f t="shared" si="2"/>
        <v>44</v>
      </c>
      <c r="J34" s="29">
        <f t="shared" si="16"/>
        <v>42337</v>
      </c>
      <c r="K34" s="30"/>
      <c r="L34" s="27">
        <f t="shared" si="3"/>
        <v>48</v>
      </c>
      <c r="M34" s="29">
        <f t="shared" si="17"/>
        <v>42367</v>
      </c>
      <c r="N34" s="30"/>
      <c r="O34" s="27">
        <f t="shared" si="4"/>
        <v>53</v>
      </c>
      <c r="P34" s="29">
        <f t="shared" si="18"/>
        <v>42398</v>
      </c>
      <c r="Q34" s="30"/>
      <c r="R34" s="27">
        <f t="shared" si="5"/>
        <v>5</v>
      </c>
      <c r="S34" s="31">
        <f>IF(MONTH(S33+1)=MONTH(S33),S33+1,"")</f>
        <v>42429</v>
      </c>
      <c r="T34" s="32"/>
      <c r="U34" s="27">
        <f>IF(R34&lt;&gt;"",WEEKNUM(S34,2),"")</f>
        <v>10</v>
      </c>
      <c r="V34" s="29">
        <f t="shared" si="20"/>
        <v>42458</v>
      </c>
      <c r="W34" s="30"/>
      <c r="X34" s="27">
        <f t="shared" si="7"/>
        <v>14</v>
      </c>
      <c r="Y34" s="29">
        <f t="shared" si="21"/>
        <v>42489</v>
      </c>
      <c r="Z34" s="30"/>
      <c r="AA34" s="27">
        <f t="shared" si="8"/>
        <v>18</v>
      </c>
      <c r="AB34" s="29">
        <f t="shared" si="22"/>
        <v>42519</v>
      </c>
      <c r="AC34" s="30"/>
      <c r="AD34" s="27">
        <f t="shared" si="9"/>
        <v>22</v>
      </c>
      <c r="AE34" s="29">
        <f t="shared" si="23"/>
        <v>42550</v>
      </c>
      <c r="AF34" s="30"/>
      <c r="AG34" s="27">
        <f t="shared" si="10"/>
        <v>27</v>
      </c>
      <c r="AH34" s="29">
        <f t="shared" si="24"/>
        <v>42580</v>
      </c>
      <c r="AI34" s="30"/>
      <c r="AJ34" s="27">
        <f t="shared" si="11"/>
        <v>31</v>
      </c>
      <c r="AK34" s="29">
        <f t="shared" si="25"/>
        <v>42611</v>
      </c>
      <c r="AL34" s="30"/>
      <c r="AM34" s="27">
        <f t="shared" si="12"/>
        <v>36</v>
      </c>
    </row>
    <row r="35" spans="1:42" ht="12.75" customHeight="1" x14ac:dyDescent="0.25">
      <c r="A35" s="29">
        <f t="shared" si="13"/>
        <v>42246</v>
      </c>
      <c r="B35" s="30"/>
      <c r="C35" s="27">
        <f t="shared" si="0"/>
        <v>35</v>
      </c>
      <c r="D35" s="31">
        <f t="shared" si="14"/>
        <v>42277</v>
      </c>
      <c r="E35" s="32"/>
      <c r="F35" s="27">
        <f t="shared" si="1"/>
        <v>40</v>
      </c>
      <c r="G35" s="29">
        <f t="shared" si="15"/>
        <v>42307</v>
      </c>
      <c r="H35" s="30"/>
      <c r="I35" s="27">
        <f t="shared" si="2"/>
        <v>44</v>
      </c>
      <c r="J35" s="31">
        <f t="shared" si="16"/>
        <v>42338</v>
      </c>
      <c r="K35" s="32"/>
      <c r="L35" s="27">
        <f t="shared" si="3"/>
        <v>49</v>
      </c>
      <c r="M35" s="29">
        <f t="shared" si="17"/>
        <v>42368</v>
      </c>
      <c r="N35" s="30"/>
      <c r="O35" s="27">
        <f t="shared" si="4"/>
        <v>53</v>
      </c>
      <c r="P35" s="29">
        <f t="shared" si="18"/>
        <v>42399</v>
      </c>
      <c r="Q35" s="30"/>
      <c r="R35" s="27">
        <f t="shared" si="5"/>
        <v>5</v>
      </c>
      <c r="S35" s="26"/>
      <c r="T35" s="15"/>
      <c r="U35" s="13"/>
      <c r="V35" s="29">
        <f t="shared" si="20"/>
        <v>42459</v>
      </c>
      <c r="W35" s="30"/>
      <c r="X35" s="27">
        <f t="shared" si="7"/>
        <v>14</v>
      </c>
      <c r="Y35" s="31">
        <f t="shared" si="21"/>
        <v>42490</v>
      </c>
      <c r="Z35" s="32"/>
      <c r="AA35" s="27">
        <f t="shared" si="8"/>
        <v>18</v>
      </c>
      <c r="AB35" s="29">
        <f t="shared" si="22"/>
        <v>42520</v>
      </c>
      <c r="AC35" s="30"/>
      <c r="AD35" s="27">
        <f t="shared" si="9"/>
        <v>23</v>
      </c>
      <c r="AE35" s="31">
        <f t="shared" si="23"/>
        <v>42551</v>
      </c>
      <c r="AF35" s="32"/>
      <c r="AG35" s="27">
        <f t="shared" si="10"/>
        <v>27</v>
      </c>
      <c r="AH35" s="29">
        <f t="shared" si="24"/>
        <v>42581</v>
      </c>
      <c r="AI35" s="30"/>
      <c r="AJ35" s="27">
        <f t="shared" si="11"/>
        <v>31</v>
      </c>
      <c r="AK35" s="29">
        <f t="shared" si="25"/>
        <v>42612</v>
      </c>
      <c r="AL35" s="30"/>
      <c r="AM35" s="27">
        <f t="shared" si="12"/>
        <v>36</v>
      </c>
    </row>
    <row r="36" spans="1:42" ht="12.75" customHeight="1" x14ac:dyDescent="0.25">
      <c r="A36" s="31">
        <f t="shared" si="13"/>
        <v>42247</v>
      </c>
      <c r="B36" s="32">
        <f>EQUIVH</f>
        <v>9.5</v>
      </c>
      <c r="C36" s="27">
        <f t="shared" si="0"/>
        <v>36</v>
      </c>
      <c r="D36" s="26"/>
      <c r="E36" s="15"/>
      <c r="F36" s="13"/>
      <c r="G36" s="31">
        <f t="shared" si="15"/>
        <v>42308</v>
      </c>
      <c r="H36" s="32"/>
      <c r="I36" s="27">
        <f t="shared" si="2"/>
        <v>44</v>
      </c>
      <c r="J36" s="26"/>
      <c r="K36" s="15"/>
      <c r="L36" s="13"/>
      <c r="M36" s="31">
        <f t="shared" si="17"/>
        <v>42369</v>
      </c>
      <c r="N36" s="32"/>
      <c r="O36" s="27">
        <f t="shared" si="4"/>
        <v>53</v>
      </c>
      <c r="P36" s="31">
        <f t="shared" si="18"/>
        <v>42400</v>
      </c>
      <c r="Q36" s="32"/>
      <c r="R36" s="27">
        <f t="shared" si="5"/>
        <v>5</v>
      </c>
      <c r="S36" s="26"/>
      <c r="T36" s="15"/>
      <c r="U36" s="13"/>
      <c r="V36" s="31">
        <f t="shared" si="20"/>
        <v>42460</v>
      </c>
      <c r="W36" s="32"/>
      <c r="X36" s="27">
        <f t="shared" si="7"/>
        <v>14</v>
      </c>
      <c r="Y36" s="26"/>
      <c r="Z36" s="15"/>
      <c r="AA36" s="13"/>
      <c r="AB36" s="31">
        <f t="shared" si="22"/>
        <v>42521</v>
      </c>
      <c r="AC36" s="32"/>
      <c r="AD36" s="27">
        <f t="shared" si="9"/>
        <v>23</v>
      </c>
      <c r="AE36" s="26"/>
      <c r="AF36" s="15"/>
      <c r="AG36" s="13"/>
      <c r="AH36" s="31">
        <f t="shared" si="24"/>
        <v>42582</v>
      </c>
      <c r="AI36" s="32"/>
      <c r="AJ36" s="27">
        <f t="shared" si="11"/>
        <v>31</v>
      </c>
      <c r="AK36" s="31">
        <f t="shared" si="25"/>
        <v>42613</v>
      </c>
      <c r="AL36" s="32"/>
      <c r="AM36" s="27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4"/>
      <c r="AF37" s="15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D39" s="8"/>
      <c r="E39" s="16">
        <f>SUM(E6:E38)</f>
        <v>0</v>
      </c>
      <c r="F39" s="2"/>
      <c r="G39" s="2"/>
      <c r="H39" s="16">
        <f>SUM(H6:H36)</f>
        <v>0</v>
      </c>
      <c r="I39" s="2"/>
      <c r="J39" s="2"/>
      <c r="K39" s="16">
        <f>SUM(K6:K36)</f>
        <v>0</v>
      </c>
      <c r="L39" s="2"/>
      <c r="M39" s="2"/>
      <c r="N39" s="16">
        <f>SUM(N6:N36)</f>
        <v>0</v>
      </c>
      <c r="O39" s="16"/>
      <c r="P39" s="16"/>
      <c r="Q39" s="16">
        <f>SUM(Q6:Q36)</f>
        <v>0</v>
      </c>
      <c r="R39" s="2"/>
      <c r="S39" s="2"/>
      <c r="T39" s="16">
        <f>SUM(T6:T36)</f>
        <v>0</v>
      </c>
      <c r="U39" s="2"/>
      <c r="V39" s="2"/>
      <c r="W39" s="16">
        <f>SUM(W6:W36)</f>
        <v>0</v>
      </c>
      <c r="X39" s="2"/>
      <c r="Y39" s="2"/>
      <c r="Z39" s="16">
        <f>SUM(Z6:Z36)</f>
        <v>0</v>
      </c>
      <c r="AA39" s="2"/>
      <c r="AB39" s="2"/>
      <c r="AC39" s="16">
        <f>SUM(AC6:AC36)</f>
        <v>0</v>
      </c>
      <c r="AD39" s="2"/>
      <c r="AE39" s="2"/>
      <c r="AF39" s="16">
        <f>SUM(AF6:AF36)</f>
        <v>0</v>
      </c>
      <c r="AG39" s="2"/>
      <c r="AH39" s="2"/>
      <c r="AI39" s="16">
        <f>SUM(AI6:AI36)</f>
        <v>0</v>
      </c>
      <c r="AJ39" s="2"/>
      <c r="AK39" s="2"/>
      <c r="AL39" s="16">
        <f>SUM(AL6:AL36)</f>
        <v>0</v>
      </c>
      <c r="AM39" s="17"/>
      <c r="AN39" s="18">
        <f>SUM(E39:AL39)</f>
        <v>0</v>
      </c>
      <c r="AO39" s="72" t="s">
        <v>18</v>
      </c>
      <c r="AP39" s="72"/>
    </row>
    <row r="40" spans="1:42" x14ac:dyDescent="0.2"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D41" s="3"/>
      <c r="E41" s="20">
        <v>0</v>
      </c>
      <c r="F41" s="20"/>
      <c r="G41" s="20"/>
      <c r="H41" s="20">
        <v>0</v>
      </c>
      <c r="I41" s="20"/>
      <c r="J41" s="20"/>
      <c r="K41" s="20">
        <v>0</v>
      </c>
      <c r="L41" s="20"/>
      <c r="M41" s="20"/>
      <c r="N41" s="20">
        <v>0</v>
      </c>
      <c r="O41" s="20"/>
      <c r="P41" s="20"/>
      <c r="Q41" s="20">
        <v>0</v>
      </c>
      <c r="R41" s="20"/>
      <c r="S41" s="20"/>
      <c r="T41" s="20">
        <v>0</v>
      </c>
      <c r="U41" s="20"/>
      <c r="V41" s="20"/>
      <c r="W41" s="20">
        <v>0</v>
      </c>
      <c r="X41" s="20"/>
      <c r="Y41" s="20"/>
      <c r="Z41" s="20">
        <v>0</v>
      </c>
      <c r="AA41" s="20"/>
      <c r="AB41" s="20"/>
      <c r="AC41" s="20">
        <v>0</v>
      </c>
      <c r="AD41" s="20"/>
      <c r="AE41" s="20"/>
      <c r="AF41" s="20">
        <v>0</v>
      </c>
      <c r="AG41" s="20"/>
      <c r="AH41" s="20"/>
      <c r="AI41" s="20">
        <v>0</v>
      </c>
      <c r="AJ41" s="20"/>
      <c r="AK41" s="20"/>
      <c r="AL41" s="20">
        <v>0</v>
      </c>
      <c r="AM41" s="12"/>
      <c r="AN41" s="19">
        <f>SUM(E41:AM41)</f>
        <v>0</v>
      </c>
      <c r="AO41" s="97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2"/>
    </row>
    <row r="44" spans="1:42" x14ac:dyDescent="0.2">
      <c r="I44" s="76"/>
      <c r="J44" s="76"/>
      <c r="K44" s="76"/>
      <c r="L44" s="76"/>
      <c r="M44" s="76"/>
      <c r="N44" s="76"/>
      <c r="O44" s="76"/>
      <c r="P44" s="76"/>
    </row>
    <row r="45" spans="1:42" ht="18" x14ac:dyDescent="0.25">
      <c r="D45" s="9" t="s">
        <v>3</v>
      </c>
      <c r="E45" s="2"/>
      <c r="F45" s="5"/>
      <c r="G45" s="1"/>
      <c r="H45" s="2"/>
      <c r="I45" s="74"/>
      <c r="J45" s="81"/>
      <c r="K45" s="81"/>
      <c r="L45" s="81"/>
      <c r="M45" s="82"/>
      <c r="N45" s="73"/>
      <c r="O45" s="83"/>
      <c r="P45" s="83"/>
      <c r="Q45" s="83"/>
      <c r="R45" s="84"/>
      <c r="T45" s="2"/>
      <c r="U45" s="5"/>
      <c r="V45" s="9" t="s">
        <v>3</v>
      </c>
      <c r="W45" s="2"/>
      <c r="AC45" s="76"/>
      <c r="AD45" s="74"/>
      <c r="AE45" s="75"/>
      <c r="AF45" s="75"/>
      <c r="AG45" s="75"/>
      <c r="AH45" s="75"/>
      <c r="AI45" s="75"/>
      <c r="AJ45" s="75"/>
    </row>
    <row r="46" spans="1:42" x14ac:dyDescent="0.2">
      <c r="I46" s="76"/>
      <c r="J46" s="76"/>
      <c r="K46" s="76"/>
      <c r="L46" s="76"/>
      <c r="M46" s="76"/>
      <c r="N46" s="76"/>
      <c r="O46" s="76"/>
      <c r="P46" s="76"/>
    </row>
    <row r="47" spans="1:42" ht="18" x14ac:dyDescent="0.25">
      <c r="D47" s="9" t="s">
        <v>1</v>
      </c>
      <c r="E47" s="11"/>
      <c r="F47" s="10"/>
      <c r="G47" s="9"/>
      <c r="H47" s="11"/>
      <c r="I47" s="33"/>
      <c r="J47" s="33"/>
      <c r="K47" s="33"/>
      <c r="L47" s="33"/>
      <c r="M47" s="77"/>
      <c r="N47" s="78"/>
      <c r="O47" s="85"/>
      <c r="P47" s="85"/>
      <c r="Q47" s="85"/>
      <c r="R47" s="45"/>
      <c r="T47" s="11"/>
      <c r="U47" s="10"/>
      <c r="V47" s="9" t="s">
        <v>1</v>
      </c>
      <c r="W47" s="11"/>
      <c r="AE47" s="66"/>
      <c r="AF47" s="67"/>
      <c r="AG47" s="67"/>
      <c r="AH47" s="67"/>
      <c r="AI47" s="67"/>
      <c r="AJ47" s="68"/>
    </row>
    <row r="48" spans="1:42" ht="18" x14ac:dyDescent="0.25">
      <c r="D48" s="9" t="s">
        <v>19</v>
      </c>
      <c r="E48" s="2"/>
      <c r="F48" s="5"/>
      <c r="G48" s="1"/>
      <c r="H48" s="2"/>
      <c r="I48" s="33"/>
      <c r="J48" s="33"/>
      <c r="K48" s="33"/>
      <c r="L48" s="33"/>
      <c r="M48" s="79"/>
      <c r="N48" s="80"/>
      <c r="O48" s="86"/>
      <c r="P48" s="86"/>
      <c r="Q48" s="86"/>
      <c r="R48" s="87"/>
      <c r="T48" s="2"/>
      <c r="U48" s="5"/>
      <c r="V48" s="9" t="s">
        <v>2</v>
      </c>
      <c r="W48" s="2"/>
      <c r="AE48" s="69"/>
      <c r="AF48" s="70"/>
      <c r="AG48" s="70"/>
      <c r="AH48" s="70"/>
      <c r="AI48" s="70"/>
      <c r="AJ48" s="71"/>
    </row>
    <row r="49" spans="9:16" x14ac:dyDescent="0.2">
      <c r="I49" s="76"/>
      <c r="J49" s="76"/>
      <c r="K49" s="76"/>
      <c r="L49" s="76"/>
      <c r="M49" s="76"/>
      <c r="N49" s="76"/>
      <c r="O49" s="76"/>
      <c r="P49" s="76"/>
    </row>
  </sheetData>
  <mergeCells count="18">
    <mergeCell ref="AO39:AP39"/>
    <mergeCell ref="AE45:AJ45"/>
    <mergeCell ref="AE3:AK3"/>
    <mergeCell ref="AE47:AJ48"/>
    <mergeCell ref="AB5:AC5"/>
    <mergeCell ref="J5:K5"/>
    <mergeCell ref="M5:N5"/>
    <mergeCell ref="P5:Q5"/>
    <mergeCell ref="AE5:AF5"/>
    <mergeCell ref="AH5:AI5"/>
    <mergeCell ref="AK5:AL5"/>
    <mergeCell ref="B1:AL1"/>
    <mergeCell ref="S5:T5"/>
    <mergeCell ref="V5:W5"/>
    <mergeCell ref="Y5:Z5"/>
    <mergeCell ref="D5:E5"/>
    <mergeCell ref="A5:B5"/>
    <mergeCell ref="G5:H5"/>
  </mergeCells>
  <conditionalFormatting sqref="A6:B36">
    <cfRule type="expression" dxfId="34" priority="2" stopIfTrue="1">
      <formula>MOD($A6,7)&lt;2</formula>
    </cfRule>
    <cfRule type="expression" dxfId="33" priority="18" stopIfTrue="1">
      <formula>VLOOKUP($A6,feries,1,FALSE)&gt;0</formula>
    </cfRule>
    <cfRule type="expression" dxfId="32" priority="20" stopIfTrue="1">
      <formula>VLOOKUP($A6,feries,1,FALSE)&gt;0</formula>
    </cfRule>
    <cfRule type="expression" dxfId="31" priority="31" stopIfTrue="1">
      <formula>$A6&lt;=$AV$6</formula>
    </cfRule>
  </conditionalFormatting>
  <conditionalFormatting sqref="D6:E35">
    <cfRule type="expression" dxfId="30" priority="16" stopIfTrue="1">
      <formula>MOD($D6,7)&lt;2</formula>
    </cfRule>
  </conditionalFormatting>
  <conditionalFormatting sqref="G6:H36">
    <cfRule type="expression" dxfId="29" priority="12" stopIfTrue="1">
      <formula>MOD($G6,7)&lt;2</formula>
    </cfRule>
  </conditionalFormatting>
  <conditionalFormatting sqref="M6:N36">
    <cfRule type="expression" dxfId="28" priority="3" stopIfTrue="1">
      <formula>MOD($M6,7)&lt;2</formula>
    </cfRule>
    <cfRule type="expression" dxfId="27" priority="29" stopIfTrue="1">
      <formula>VLOOKUP($M6,feries,1,FALSE)&gt;0</formula>
    </cfRule>
  </conditionalFormatting>
  <conditionalFormatting sqref="P6:Q36">
    <cfRule type="expression" dxfId="26" priority="11" stopIfTrue="1">
      <formula>MOD($P6,7)&lt;2</formula>
    </cfRule>
    <cfRule type="expression" dxfId="25" priority="28" stopIfTrue="1">
      <formula>VLOOKUP($P6,feries,1,FALSE)&gt;0</formula>
    </cfRule>
  </conditionalFormatting>
  <conditionalFormatting sqref="V6:W36">
    <cfRule type="expression" dxfId="24" priority="8" stopIfTrue="1">
      <formula>MOD($V6,7)&lt;2</formula>
    </cfRule>
    <cfRule type="expression" dxfId="23" priority="26" stopIfTrue="1">
      <formula>VLOOKUP($V6,feries,1,FALSE)&gt;0</formula>
    </cfRule>
  </conditionalFormatting>
  <conditionalFormatting sqref="AB6:AC36">
    <cfRule type="expression" dxfId="22" priority="10" stopIfTrue="1">
      <formula>MOD($AB6,7)&lt;2</formula>
    </cfRule>
    <cfRule type="expression" dxfId="21" priority="24" stopIfTrue="1">
      <formula>VLOOKUP($AB6,feries,1,FALSE)&gt;0</formula>
    </cfRule>
  </conditionalFormatting>
  <conditionalFormatting sqref="AH6:AI36">
    <cfRule type="expression" dxfId="20" priority="7" stopIfTrue="1">
      <formula>MOD($AH6,7)&lt;2</formula>
    </cfRule>
    <cfRule type="expression" dxfId="19" priority="19" stopIfTrue="1">
      <formula>VLOOKUP($AH6,feries,1,FALSE)&gt;0</formula>
    </cfRule>
    <cfRule type="expression" dxfId="18" priority="33" stopIfTrue="1">
      <formula>$AH6&gt;=$AW$6</formula>
    </cfRule>
  </conditionalFormatting>
  <conditionalFormatting sqref="AK6:AL36">
    <cfRule type="expression" dxfId="17" priority="1" stopIfTrue="1">
      <formula>MOD($AK6,7)&lt;2</formula>
    </cfRule>
    <cfRule type="expression" dxfId="16" priority="22" stopIfTrue="1">
      <formula>VLOOKUP($AK6,feries,1,FALSE)&gt;0</formula>
    </cfRule>
    <cfRule type="expression" dxfId="15" priority="35" stopIfTrue="1">
      <formula>$AK66&lt;=$AX$6</formula>
    </cfRule>
  </conditionalFormatting>
  <conditionalFormatting sqref="J6:K35">
    <cfRule type="expression" dxfId="14" priority="6" stopIfTrue="1">
      <formula>MOD($J6,7)&lt;2</formula>
    </cfRule>
    <cfRule type="expression" dxfId="13" priority="30" stopIfTrue="1">
      <formula>VLOOKUP($J6,feries,1,FALSE)&gt;0</formula>
    </cfRule>
  </conditionalFormatting>
  <conditionalFormatting sqref="Y6:Z35">
    <cfRule type="expression" dxfId="12" priority="4" stopIfTrue="1">
      <formula>MOD($Y6,7)&lt;2</formula>
    </cfRule>
    <cfRule type="expression" dxfId="11" priority="25" stopIfTrue="1">
      <formula>VLOOKUP($Y6,feries,1,FALSE)&gt;0</formula>
    </cfRule>
    <cfRule type="expression" dxfId="10" priority="42" stopIfTrue="1">
      <formula>AND($Y6&gt;=$AU$10,$Y6&lt;=$AV$10)</formula>
    </cfRule>
  </conditionalFormatting>
  <conditionalFormatting sqref="AE6:AF35">
    <cfRule type="expression" dxfId="9" priority="5" stopIfTrue="1">
      <formula>MOD($AE6,7)&lt;2</formula>
    </cfRule>
    <cfRule type="expression" dxfId="8" priority="23" stopIfTrue="1">
      <formula>VLOOKUP($AE6,feries,1,FALSE)&gt;0</formula>
    </cfRule>
  </conditionalFormatting>
  <conditionalFormatting sqref="S6:T34">
    <cfRule type="expression" dxfId="7" priority="17" stopIfTrue="1">
      <formula>MOD($S6,7)&lt;2</formula>
    </cfRule>
    <cfRule type="expression" dxfId="6" priority="37" stopIfTrue="1">
      <formula>AND($S6&gt;=$AU$9,$S6&lt;=$AV$9)</formula>
    </cfRule>
  </conditionalFormatting>
  <conditionalFormatting sqref="M20:N36">
    <cfRule type="expression" dxfId="5" priority="34" stopIfTrue="1">
      <formula>AND($M20&gt;=$AU$8,$M20&lt;=$AV$8)</formula>
    </cfRule>
  </conditionalFormatting>
  <conditionalFormatting sqref="P6:Q13">
    <cfRule type="expression" dxfId="4" priority="41" stopIfTrue="1">
      <formula>AND($P6&gt;=$AU$8,$P6&lt;=$AV$8)</formula>
    </cfRule>
  </conditionalFormatting>
  <conditionalFormatting sqref="G20:H36">
    <cfRule type="expression" dxfId="3" priority="43" stopIfTrue="1">
      <formula>AND($G20&gt;=$AU$7,$G20&lt;=$AV$7)</formula>
    </cfRule>
  </conditionalFormatting>
  <conditionalFormatting sqref="J6:K18">
    <cfRule type="expression" dxfId="2" priority="44" stopIfTrue="1">
      <formula>AND($J6&gt;=$AU$7,$J6&lt;=$AV$7)</formula>
    </cfRule>
  </conditionalFormatting>
  <conditionalFormatting sqref="V6:W20">
    <cfRule type="expression" dxfId="1" priority="32" stopIfTrue="1">
      <formula>AND($V6&gt;=$AU$9,$V6&lt;=$AV$9)</formula>
    </cfRule>
  </conditionalFormatting>
  <conditionalFormatting sqref="AB6:AC15">
    <cfRule type="expression" dxfId="0" priority="36" stopIfTrue="1">
      <formula>AND($AB6&gt;=$AU$10,$AB6&lt;=$AV$10)</formula>
    </cfRule>
  </conditionalFormatting>
  <dataValidations count="1">
    <dataValidation type="whole" allowBlank="1" showInputMessage="1" showErrorMessage="1" sqref="A1">
      <formula1>2015</formula1>
      <formula2>2020</formula2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EVS1</vt:lpstr>
      <vt:lpstr>EVS2</vt:lpstr>
      <vt:lpstr>EVS3</vt:lpstr>
      <vt:lpstr>An</vt:lpstr>
      <vt:lpstr>feries</vt:lpstr>
      <vt:lpstr>horaire</vt:lpstr>
    </vt:vector>
  </TitlesOfParts>
  <Company>Orphelins Apprentis d'Auteuil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DR/CB</dc:creator>
  <cp:lastModifiedBy>anthony.andre</cp:lastModifiedBy>
  <cp:lastPrinted>2015-04-14T08:36:59Z</cp:lastPrinted>
  <dcterms:created xsi:type="dcterms:W3CDTF">2004-10-06T16:17:18Z</dcterms:created>
  <dcterms:modified xsi:type="dcterms:W3CDTF">2015-04-15T08:32:07Z</dcterms:modified>
</cp:coreProperties>
</file>