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35" windowWidth="28515" windowHeight="12015"/>
  </bookViews>
  <sheets>
    <sheet name="Rentabilité Prod" sheetId="1" r:id="rId1"/>
    <sheet name="Données" sheetId="2" r:id="rId2"/>
  </sheets>
  <definedNames>
    <definedName name="_xlnm.Print_Area" localSheetId="1">Données!$A$1:$J$79</definedName>
  </definedNames>
  <calcPr calcId="145621"/>
</workbook>
</file>

<file path=xl/calcChain.xml><?xml version="1.0" encoding="utf-8"?>
<calcChain xmlns="http://schemas.openxmlformats.org/spreadsheetml/2006/main">
  <c r="D3" i="1" l="1"/>
  <c r="D4" i="1"/>
  <c r="D5" i="1"/>
  <c r="D6" i="1"/>
  <c r="D7" i="1"/>
  <c r="D8" i="1"/>
  <c r="D9" i="1"/>
  <c r="D10" i="1"/>
  <c r="C3" i="1"/>
  <c r="C4" i="1"/>
  <c r="C5" i="1"/>
  <c r="C6" i="1"/>
  <c r="C7" i="1"/>
  <c r="C8" i="1"/>
  <c r="C9" i="1"/>
  <c r="C10" i="1"/>
  <c r="B3" i="1"/>
  <c r="B4" i="1"/>
  <c r="B5" i="1"/>
  <c r="B6" i="1"/>
  <c r="B7" i="1"/>
  <c r="B8" i="1"/>
  <c r="B9" i="1"/>
  <c r="B10" i="1"/>
  <c r="A3" i="1"/>
  <c r="A4" i="1"/>
  <c r="A5" i="1"/>
  <c r="A6" i="1"/>
  <c r="A7" i="1"/>
  <c r="A8" i="1"/>
  <c r="A9" i="1"/>
  <c r="A10" i="1"/>
  <c r="G11" i="2"/>
  <c r="G12" i="2"/>
  <c r="G13" i="2"/>
  <c r="G14" i="2"/>
  <c r="G15" i="2"/>
  <c r="G16" i="2"/>
  <c r="G17" i="2"/>
  <c r="D29" i="2" l="1"/>
  <c r="E3" i="1"/>
  <c r="E4" i="1"/>
  <c r="E5" i="1"/>
  <c r="E6" i="1"/>
  <c r="E7" i="1"/>
  <c r="E8" i="1"/>
  <c r="E9" i="1"/>
  <c r="F9" i="1"/>
  <c r="E10" i="1"/>
  <c r="G14" i="1"/>
  <c r="F16" i="1"/>
  <c r="G17" i="1"/>
  <c r="H17" i="1" s="1"/>
  <c r="I17" i="1" s="1"/>
  <c r="J17" i="1"/>
  <c r="K17" i="1" s="1"/>
  <c r="L17" i="1" s="1"/>
  <c r="M17" i="1" s="1"/>
  <c r="N17" i="1" s="1"/>
  <c r="O17" i="1"/>
  <c r="P17" i="1" s="1"/>
  <c r="Q17" i="1" s="1"/>
  <c r="R17" i="1" s="1"/>
  <c r="S17" i="1" s="1"/>
  <c r="T17" i="1" s="1"/>
  <c r="U17" i="1" s="1"/>
  <c r="V17" i="1" s="1"/>
  <c r="W17" i="1" s="1"/>
  <c r="X17" i="1" s="1"/>
  <c r="Y17" i="1" s="1"/>
  <c r="Z17" i="1" s="1"/>
  <c r="AA17" i="1" s="1"/>
  <c r="AB17" i="1" s="1"/>
  <c r="AC17" i="1" s="1"/>
  <c r="AD17" i="1" s="1"/>
  <c r="AE17" i="1"/>
  <c r="AF17" i="1" s="1"/>
  <c r="AG17" i="1" s="1"/>
  <c r="AH17" i="1" s="1"/>
  <c r="AI17" i="1" s="1"/>
  <c r="AJ17" i="1" s="1"/>
  <c r="AK17" i="1" s="1"/>
  <c r="AL17" i="1" s="1"/>
  <c r="AM17" i="1" s="1"/>
  <c r="AN17" i="1" s="1"/>
  <c r="AO17" i="1" s="1"/>
  <c r="AP17" i="1" s="1"/>
  <c r="AQ17" i="1" s="1"/>
  <c r="AR17" i="1" s="1"/>
  <c r="AS17" i="1" s="1"/>
  <c r="AT17" i="1" s="1"/>
  <c r="AU17" i="1" s="1"/>
  <c r="AV17" i="1" s="1"/>
  <c r="AW17" i="1" s="1"/>
  <c r="AX17" i="1" s="1"/>
  <c r="AY17" i="1" s="1"/>
  <c r="AZ17" i="1" s="1"/>
  <c r="BA17" i="1" s="1"/>
  <c r="BB17" i="1" s="1"/>
  <c r="BC17" i="1" s="1"/>
  <c r="BD17" i="1"/>
  <c r="BE17" i="1" s="1"/>
  <c r="BF17" i="1" s="1"/>
  <c r="BG17" i="1" s="1"/>
  <c r="BH17" i="1" s="1"/>
  <c r="BI17" i="1" s="1"/>
  <c r="BJ17" i="1" s="1"/>
  <c r="BK17" i="1" s="1"/>
  <c r="BL17" i="1" s="1"/>
  <c r="BM17" i="1" s="1"/>
  <c r="BN17" i="1" s="1"/>
  <c r="BO17" i="1" s="1"/>
  <c r="BP17" i="1" s="1"/>
  <c r="E26" i="1"/>
  <c r="F26" i="1" s="1"/>
  <c r="E27" i="1"/>
  <c r="F27" i="1"/>
  <c r="E28" i="1"/>
  <c r="F28" i="1" s="1"/>
  <c r="F29" i="1"/>
  <c r="E33" i="1"/>
  <c r="F33" i="1" s="1"/>
  <c r="E34" i="1"/>
  <c r="F34" i="1" s="1"/>
  <c r="E35" i="1"/>
  <c r="F35" i="1" s="1"/>
  <c r="G39" i="1"/>
  <c r="H39" i="1"/>
  <c r="I39" i="1" s="1"/>
  <c r="J39" i="1"/>
  <c r="K39" i="1" s="1"/>
  <c r="L39" i="1" s="1"/>
  <c r="M39" i="1"/>
  <c r="N39" i="1" s="1"/>
  <c r="O39" i="1" s="1"/>
  <c r="P39" i="1" s="1"/>
  <c r="G40" i="1"/>
  <c r="H40" i="1"/>
  <c r="I40" i="1" s="1"/>
  <c r="J40" i="1" s="1"/>
  <c r="K40" i="1"/>
  <c r="L40" i="1" s="1"/>
  <c r="M40" i="1" s="1"/>
  <c r="N40" i="1" s="1"/>
  <c r="O40" i="1" s="1"/>
  <c r="P40" i="1" s="1"/>
  <c r="Q40" i="1"/>
  <c r="R40" i="1" s="1"/>
  <c r="S40" i="1"/>
  <c r="T40" i="1" s="1"/>
  <c r="U40" i="1" s="1"/>
  <c r="V40" i="1" s="1"/>
  <c r="W40" i="1" s="1"/>
  <c r="X40" i="1" s="1"/>
  <c r="Y40" i="1" s="1"/>
  <c r="Z40" i="1" s="1"/>
  <c r="E48" i="1"/>
  <c r="F48" i="1" s="1"/>
  <c r="E49" i="1"/>
  <c r="F49" i="1" s="1"/>
  <c r="E50" i="1"/>
  <c r="F50" i="1" s="1"/>
  <c r="E51" i="1"/>
  <c r="F51" i="1" s="1"/>
  <c r="E54" i="1"/>
  <c r="F54" i="1" s="1"/>
  <c r="E55" i="1"/>
  <c r="F55" i="1" s="1"/>
  <c r="E56" i="1"/>
  <c r="F56" i="1" s="1"/>
  <c r="E57" i="1"/>
  <c r="F57" i="1" s="1"/>
  <c r="E66" i="1"/>
  <c r="E67" i="1"/>
  <c r="F67" i="1" s="1"/>
  <c r="E68" i="1"/>
  <c r="F68" i="1" s="1"/>
  <c r="E69" i="1"/>
  <c r="E72" i="1"/>
  <c r="E73" i="1"/>
  <c r="F73" i="1" s="1"/>
  <c r="E74" i="1"/>
  <c r="F74" i="1" s="1"/>
  <c r="E75" i="1"/>
  <c r="F77" i="1"/>
  <c r="F10" i="1" l="1"/>
  <c r="F72" i="1"/>
  <c r="F66" i="1"/>
  <c r="G66" i="1" s="1"/>
  <c r="F75" i="1"/>
  <c r="F69" i="1"/>
  <c r="G57" i="1"/>
  <c r="G73" i="1"/>
  <c r="G29" i="1"/>
  <c r="G27" i="1"/>
  <c r="H14" i="1"/>
  <c r="G16" i="1"/>
  <c r="G9" i="1"/>
  <c r="F8" i="1"/>
  <c r="F7" i="1"/>
  <c r="F6" i="1"/>
  <c r="G6" i="1" s="1"/>
  <c r="F5" i="1"/>
  <c r="G5" i="1" s="1"/>
  <c r="F4" i="1"/>
  <c r="F3" i="1"/>
  <c r="H9" i="1" l="1"/>
  <c r="H29" i="1"/>
  <c r="H57" i="1"/>
  <c r="H6" i="1"/>
  <c r="G35" i="1"/>
  <c r="H35" i="1" s="1"/>
  <c r="G26" i="1"/>
  <c r="G33" i="1"/>
  <c r="H33" i="1" s="1"/>
  <c r="G50" i="1"/>
  <c r="H50" i="1" s="1"/>
  <c r="G51" i="1"/>
  <c r="H51" i="1" s="1"/>
  <c r="G34" i="1"/>
  <c r="G28" i="1"/>
  <c r="H28" i="1" s="1"/>
  <c r="G56" i="1"/>
  <c r="H56" i="1" s="1"/>
  <c r="G69" i="1"/>
  <c r="H69" i="1" s="1"/>
  <c r="G72" i="1"/>
  <c r="G3" i="1"/>
  <c r="H3" i="1" s="1"/>
  <c r="G7" i="1"/>
  <c r="H7" i="1" s="1"/>
  <c r="I14" i="1"/>
  <c r="H16" i="1"/>
  <c r="H73" i="1" s="1"/>
  <c r="G48" i="1"/>
  <c r="H48" i="1" s="1"/>
  <c r="G55" i="1"/>
  <c r="H55" i="1" s="1"/>
  <c r="G68" i="1"/>
  <c r="H68" i="1" s="1"/>
  <c r="G75" i="1"/>
  <c r="H75" i="1" s="1"/>
  <c r="G4" i="1"/>
  <c r="H4" i="1" s="1"/>
  <c r="G8" i="1"/>
  <c r="H8" i="1" s="1"/>
  <c r="G10" i="1"/>
  <c r="H10" i="1" s="1"/>
  <c r="G49" i="1"/>
  <c r="H49" i="1" s="1"/>
  <c r="G67" i="1"/>
  <c r="H67" i="1" s="1"/>
  <c r="G74" i="1"/>
  <c r="H74" i="1" s="1"/>
  <c r="G54" i="1"/>
  <c r="H54" i="1" s="1"/>
  <c r="H5" i="1"/>
  <c r="H27" i="1"/>
  <c r="H66" i="1"/>
  <c r="I54" i="1" l="1"/>
  <c r="J14" i="1"/>
  <c r="I16" i="1"/>
  <c r="I68" i="1" s="1"/>
  <c r="I69" i="1"/>
  <c r="I27" i="1"/>
  <c r="I67" i="1"/>
  <c r="I3" i="1"/>
  <c r="I28" i="1"/>
  <c r="I5" i="1"/>
  <c r="I49" i="1"/>
  <c r="H72" i="1"/>
  <c r="H34" i="1"/>
  <c r="I34" i="1" s="1"/>
  <c r="H26" i="1"/>
  <c r="I26" i="1" s="1"/>
  <c r="I29" i="1"/>
  <c r="I74" i="1"/>
  <c r="I7" i="1"/>
  <c r="I56" i="1"/>
  <c r="I9" i="1"/>
  <c r="J56" i="1" l="1"/>
  <c r="J54" i="1"/>
  <c r="J5" i="1"/>
  <c r="I73" i="1"/>
  <c r="I6" i="1"/>
  <c r="J6" i="1" s="1"/>
  <c r="I55" i="1"/>
  <c r="I51" i="1"/>
  <c r="I72" i="1"/>
  <c r="I57" i="1"/>
  <c r="J57" i="1" s="1"/>
  <c r="I48" i="1"/>
  <c r="I66" i="1"/>
  <c r="J16" i="1"/>
  <c r="J68" i="1" s="1"/>
  <c r="K14" i="1"/>
  <c r="I50" i="1"/>
  <c r="I8" i="1"/>
  <c r="I10" i="1"/>
  <c r="J10" i="1" s="1"/>
  <c r="I75" i="1"/>
  <c r="J75" i="1" s="1"/>
  <c r="I33" i="1"/>
  <c r="I4" i="1"/>
  <c r="I35" i="1"/>
  <c r="J35" i="1" s="1"/>
  <c r="J26" i="1"/>
  <c r="J34" i="1"/>
  <c r="K68" i="1" l="1"/>
  <c r="K26" i="1"/>
  <c r="K5" i="1"/>
  <c r="K54" i="1"/>
  <c r="K34" i="1"/>
  <c r="J72" i="1"/>
  <c r="K72" i="1" s="1"/>
  <c r="J69" i="1"/>
  <c r="K69" i="1" s="1"/>
  <c r="J4" i="1"/>
  <c r="K4" i="1" s="1"/>
  <c r="J8" i="1"/>
  <c r="J66" i="1"/>
  <c r="K66" i="1" s="1"/>
  <c r="J51" i="1"/>
  <c r="K51" i="1" s="1"/>
  <c r="J27" i="1"/>
  <c r="K27" i="1" s="1"/>
  <c r="J7" i="1"/>
  <c r="J49" i="1"/>
  <c r="K49" i="1" s="1"/>
  <c r="J28" i="1"/>
  <c r="K28" i="1" s="1"/>
  <c r="J33" i="1"/>
  <c r="K33" i="1" s="1"/>
  <c r="J50" i="1"/>
  <c r="J48" i="1"/>
  <c r="K48" i="1" s="1"/>
  <c r="J55" i="1"/>
  <c r="K55" i="1" s="1"/>
  <c r="J3" i="1"/>
  <c r="K3" i="1" s="1"/>
  <c r="J9" i="1"/>
  <c r="J74" i="1"/>
  <c r="K74" i="1" s="1"/>
  <c r="K75" i="1"/>
  <c r="L14" i="1"/>
  <c r="K16" i="1"/>
  <c r="K57" i="1" s="1"/>
  <c r="K6" i="1"/>
  <c r="K56" i="1"/>
  <c r="K35" i="1"/>
  <c r="J73" i="1"/>
  <c r="K73" i="1" s="1"/>
  <c r="J29" i="1"/>
  <c r="K29" i="1" s="1"/>
  <c r="J67" i="1"/>
  <c r="K67" i="1" s="1"/>
  <c r="L57" i="1" l="1"/>
  <c r="L35" i="1"/>
  <c r="L34" i="1"/>
  <c r="L26" i="1"/>
  <c r="L29" i="1"/>
  <c r="L6" i="1"/>
  <c r="L49" i="1"/>
  <c r="L66" i="1"/>
  <c r="L73" i="1"/>
  <c r="K9" i="1"/>
  <c r="L9" i="1" s="1"/>
  <c r="K50" i="1"/>
  <c r="K7" i="1"/>
  <c r="K8" i="1"/>
  <c r="L8" i="1" s="1"/>
  <c r="K10" i="1"/>
  <c r="L10" i="1" s="1"/>
  <c r="M14" i="1"/>
  <c r="L16" i="1"/>
  <c r="L3" i="1" s="1"/>
  <c r="L33" i="1"/>
  <c r="L4" i="1"/>
  <c r="L55" i="1"/>
  <c r="L28" i="1"/>
  <c r="L51" i="1"/>
  <c r="L54" i="1"/>
  <c r="L68" i="1"/>
  <c r="M4" i="1" l="1"/>
  <c r="M9" i="1"/>
  <c r="M28" i="1"/>
  <c r="M8" i="1"/>
  <c r="M57" i="1"/>
  <c r="M54" i="1"/>
  <c r="L7" i="1"/>
  <c r="L5" i="1"/>
  <c r="M5" i="1" s="1"/>
  <c r="L48" i="1"/>
  <c r="M48" i="1" s="1"/>
  <c r="L75" i="1"/>
  <c r="L27" i="1"/>
  <c r="L69" i="1"/>
  <c r="M69" i="1" s="1"/>
  <c r="L67" i="1"/>
  <c r="M67" i="1" s="1"/>
  <c r="N14" i="1"/>
  <c r="M16" i="1"/>
  <c r="M3" i="1" s="1"/>
  <c r="L50" i="1"/>
  <c r="M50" i="1" s="1"/>
  <c r="L72" i="1"/>
  <c r="M72" i="1" s="1"/>
  <c r="L74" i="1"/>
  <c r="L56" i="1"/>
  <c r="M56" i="1" s="1"/>
  <c r="M10" i="1"/>
  <c r="M66" i="1"/>
  <c r="M68" i="1"/>
  <c r="M33" i="1"/>
  <c r="M49" i="1"/>
  <c r="N3" i="1" l="1"/>
  <c r="N66" i="1"/>
  <c r="N9" i="1"/>
  <c r="N10" i="1"/>
  <c r="N56" i="1"/>
  <c r="M27" i="1"/>
  <c r="N27" i="1" s="1"/>
  <c r="M7" i="1"/>
  <c r="M29" i="1"/>
  <c r="M35" i="1"/>
  <c r="N35" i="1" s="1"/>
  <c r="M51" i="1"/>
  <c r="N51" i="1" s="1"/>
  <c r="N48" i="1"/>
  <c r="N8" i="1"/>
  <c r="N5" i="1"/>
  <c r="N28" i="1"/>
  <c r="M34" i="1"/>
  <c r="N34" i="1" s="1"/>
  <c r="M26" i="1"/>
  <c r="N26" i="1" s="1"/>
  <c r="M74" i="1"/>
  <c r="N16" i="1"/>
  <c r="N67" i="1" s="1"/>
  <c r="O14" i="1"/>
  <c r="M75" i="1"/>
  <c r="N75" i="1" s="1"/>
  <c r="M55" i="1"/>
  <c r="M73" i="1"/>
  <c r="N73" i="1" s="1"/>
  <c r="M6" i="1"/>
  <c r="N6" i="1" s="1"/>
  <c r="O75" i="1" l="1"/>
  <c r="O66" i="1"/>
  <c r="P14" i="1"/>
  <c r="O16" i="1"/>
  <c r="O67" i="1" s="1"/>
  <c r="O5" i="1"/>
  <c r="O73" i="1"/>
  <c r="N68" i="1"/>
  <c r="O68" i="1" s="1"/>
  <c r="N50" i="1"/>
  <c r="N72" i="1"/>
  <c r="N29" i="1"/>
  <c r="O29" i="1" s="1"/>
  <c r="N57" i="1"/>
  <c r="O57" i="1" s="1"/>
  <c r="N54" i="1"/>
  <c r="N55" i="1"/>
  <c r="N74" i="1"/>
  <c r="O74" i="1" s="1"/>
  <c r="N4" i="1"/>
  <c r="O4" i="1" s="1"/>
  <c r="N33" i="1"/>
  <c r="N49" i="1"/>
  <c r="N7" i="1"/>
  <c r="O7" i="1" s="1"/>
  <c r="N69" i="1"/>
  <c r="O69" i="1" s="1"/>
  <c r="O51" i="1"/>
  <c r="O10" i="1"/>
  <c r="O34" i="1"/>
  <c r="O56" i="1"/>
  <c r="O3" i="1"/>
  <c r="P67" i="1" l="1"/>
  <c r="P69" i="1"/>
  <c r="P66" i="1"/>
  <c r="P3" i="1"/>
  <c r="P56" i="1"/>
  <c r="P51" i="1"/>
  <c r="O49" i="1"/>
  <c r="O55" i="1"/>
  <c r="O72" i="1"/>
  <c r="P72" i="1" s="1"/>
  <c r="O9" i="1"/>
  <c r="P9" i="1" s="1"/>
  <c r="Q14" i="1"/>
  <c r="P16" i="1"/>
  <c r="P57" i="1" s="1"/>
  <c r="O8" i="1"/>
  <c r="P8" i="1" s="1"/>
  <c r="O48" i="1"/>
  <c r="P48" i="1" s="1"/>
  <c r="O26" i="1"/>
  <c r="O33" i="1"/>
  <c r="P33" i="1" s="1"/>
  <c r="O54" i="1"/>
  <c r="P54" i="1" s="1"/>
  <c r="O50" i="1"/>
  <c r="P50" i="1" s="1"/>
  <c r="O35" i="1"/>
  <c r="O6" i="1"/>
  <c r="P6" i="1" s="1"/>
  <c r="O28" i="1"/>
  <c r="P28" i="1" s="1"/>
  <c r="P34" i="1"/>
  <c r="P68" i="1"/>
  <c r="P75" i="1"/>
  <c r="P7" i="1"/>
  <c r="P73" i="1"/>
  <c r="O27" i="1"/>
  <c r="P27" i="1" s="1"/>
  <c r="P55" i="1" l="1"/>
  <c r="P74" i="1"/>
  <c r="P5" i="1"/>
  <c r="P29" i="1"/>
  <c r="P4" i="1"/>
  <c r="P35" i="1"/>
  <c r="P26" i="1"/>
  <c r="R14" i="1"/>
  <c r="Q16" i="1"/>
  <c r="Q57" i="1" s="1"/>
  <c r="P49" i="1"/>
  <c r="P10" i="1"/>
  <c r="Q50" i="1"/>
  <c r="Q8" i="1"/>
  <c r="R8" i="1" l="1"/>
  <c r="Q4" i="1"/>
  <c r="Q55" i="1"/>
  <c r="Q73" i="1"/>
  <c r="Q69" i="1"/>
  <c r="R69" i="1" s="1"/>
  <c r="Q34" i="1"/>
  <c r="Q67" i="1"/>
  <c r="Q28" i="1"/>
  <c r="R28" i="1" s="1"/>
  <c r="Q7" i="1"/>
  <c r="R7" i="1" s="1"/>
  <c r="S14" i="1"/>
  <c r="R16" i="1"/>
  <c r="R57" i="1" s="1"/>
  <c r="Q33" i="1"/>
  <c r="R33" i="1" s="1"/>
  <c r="Q72" i="1"/>
  <c r="R72" i="1" s="1"/>
  <c r="Q3" i="1"/>
  <c r="Q66" i="1"/>
  <c r="R66" i="1" s="1"/>
  <c r="Q27" i="1"/>
  <c r="R27" i="1" s="1"/>
  <c r="Q10" i="1"/>
  <c r="R10" i="1" s="1"/>
  <c r="Q26" i="1"/>
  <c r="Q5" i="1"/>
  <c r="R5" i="1" s="1"/>
  <c r="Q6" i="1"/>
  <c r="R6" i="1" s="1"/>
  <c r="Q54" i="1"/>
  <c r="R54" i="1" s="1"/>
  <c r="Q51" i="1"/>
  <c r="Q56" i="1"/>
  <c r="R56" i="1" s="1"/>
  <c r="Q9" i="1"/>
  <c r="R9" i="1" s="1"/>
  <c r="Q49" i="1"/>
  <c r="R49" i="1" s="1"/>
  <c r="Q35" i="1"/>
  <c r="Q74" i="1"/>
  <c r="R74" i="1" s="1"/>
  <c r="Q68" i="1"/>
  <c r="R68" i="1" s="1"/>
  <c r="Q75" i="1"/>
  <c r="R75" i="1" s="1"/>
  <c r="Q48" i="1"/>
  <c r="R50" i="1"/>
  <c r="Q29" i="1"/>
  <c r="R29" i="1" s="1"/>
  <c r="S54" i="1" l="1"/>
  <c r="S72" i="1"/>
  <c r="S9" i="1"/>
  <c r="S50" i="1"/>
  <c r="S5" i="1"/>
  <c r="S66" i="1"/>
  <c r="R67" i="1"/>
  <c r="R55" i="1"/>
  <c r="R48" i="1"/>
  <c r="S48" i="1" s="1"/>
  <c r="R35" i="1"/>
  <c r="S35" i="1" s="1"/>
  <c r="R51" i="1"/>
  <c r="R26" i="1"/>
  <c r="S26" i="1" s="1"/>
  <c r="R3" i="1"/>
  <c r="S3" i="1" s="1"/>
  <c r="T14" i="1"/>
  <c r="S16" i="1"/>
  <c r="S57" i="1" s="1"/>
  <c r="R34" i="1"/>
  <c r="S34" i="1" s="1"/>
  <c r="R4" i="1"/>
  <c r="S4" i="1" s="1"/>
  <c r="S49" i="1"/>
  <c r="S10" i="1"/>
  <c r="S69" i="1"/>
  <c r="S8" i="1"/>
  <c r="S68" i="1"/>
  <c r="S6" i="1"/>
  <c r="S27" i="1"/>
  <c r="S33" i="1"/>
  <c r="S28" i="1"/>
  <c r="R73" i="1"/>
  <c r="S73" i="1" s="1"/>
  <c r="T49" i="1" l="1"/>
  <c r="U14" i="1"/>
  <c r="T16" i="1"/>
  <c r="T57" i="1" s="1"/>
  <c r="T66" i="1"/>
  <c r="T72" i="1"/>
  <c r="T4" i="1"/>
  <c r="T3" i="1"/>
  <c r="T5" i="1"/>
  <c r="T54" i="1"/>
  <c r="T34" i="1"/>
  <c r="T26" i="1"/>
  <c r="S55" i="1"/>
  <c r="T55" i="1" s="1"/>
  <c r="S56" i="1"/>
  <c r="T56" i="1" s="1"/>
  <c r="S29" i="1"/>
  <c r="T29" i="1" s="1"/>
  <c r="S75" i="1"/>
  <c r="T75" i="1" s="1"/>
  <c r="T28" i="1"/>
  <c r="T35" i="1"/>
  <c r="T50" i="1"/>
  <c r="T33" i="1"/>
  <c r="T8" i="1"/>
  <c r="T48" i="1"/>
  <c r="T9" i="1"/>
  <c r="T27" i="1"/>
  <c r="T69" i="1"/>
  <c r="T73" i="1"/>
  <c r="T6" i="1"/>
  <c r="T10" i="1"/>
  <c r="S51" i="1"/>
  <c r="T51" i="1" s="1"/>
  <c r="S67" i="1"/>
  <c r="T67" i="1" s="1"/>
  <c r="S74" i="1"/>
  <c r="T74" i="1" s="1"/>
  <c r="S7" i="1"/>
  <c r="T7" i="1" s="1"/>
  <c r="T68" i="1" l="1"/>
  <c r="V14" i="1"/>
  <c r="U16" i="1"/>
  <c r="U29" i="1" s="1"/>
  <c r="U49" i="1"/>
  <c r="U33" i="1"/>
  <c r="V33" i="1" l="1"/>
  <c r="U50" i="1"/>
  <c r="U66" i="1"/>
  <c r="V66" i="1" s="1"/>
  <c r="U8" i="1"/>
  <c r="V8" i="1" s="1"/>
  <c r="U35" i="1"/>
  <c r="U74" i="1"/>
  <c r="U3" i="1"/>
  <c r="V3" i="1" s="1"/>
  <c r="U27" i="1"/>
  <c r="V27" i="1" s="1"/>
  <c r="U72" i="1"/>
  <c r="V16" i="1"/>
  <c r="V29" i="1" s="1"/>
  <c r="W14" i="1"/>
  <c r="U9" i="1"/>
  <c r="V9" i="1" s="1"/>
  <c r="U5" i="1"/>
  <c r="U69" i="1"/>
  <c r="V69" i="1" s="1"/>
  <c r="U48" i="1"/>
  <c r="V48" i="1" s="1"/>
  <c r="U57" i="1"/>
  <c r="V57" i="1" s="1"/>
  <c r="U26" i="1"/>
  <c r="U10" i="1"/>
  <c r="V10" i="1" s="1"/>
  <c r="U56" i="1"/>
  <c r="V56" i="1" s="1"/>
  <c r="U4" i="1"/>
  <c r="V4" i="1" s="1"/>
  <c r="U6" i="1"/>
  <c r="U55" i="1"/>
  <c r="V55" i="1" s="1"/>
  <c r="U51" i="1"/>
  <c r="V51" i="1" s="1"/>
  <c r="U67" i="1"/>
  <c r="V67" i="1" s="1"/>
  <c r="U75" i="1"/>
  <c r="U7" i="1"/>
  <c r="V7" i="1" s="1"/>
  <c r="U73" i="1"/>
  <c r="V73" i="1" s="1"/>
  <c r="U34" i="1"/>
  <c r="V34" i="1" s="1"/>
  <c r="U68" i="1"/>
  <c r="U28" i="1"/>
  <c r="V28" i="1" s="1"/>
  <c r="U54" i="1"/>
  <c r="V54" i="1" s="1"/>
  <c r="W29" i="1" l="1"/>
  <c r="W67" i="1"/>
  <c r="W27" i="1"/>
  <c r="W54" i="1"/>
  <c r="W73" i="1"/>
  <c r="W7" i="1"/>
  <c r="W55" i="1"/>
  <c r="W10" i="1"/>
  <c r="V74" i="1"/>
  <c r="W74" i="1" s="1"/>
  <c r="V50" i="1"/>
  <c r="W50" i="1" s="1"/>
  <c r="V68" i="1"/>
  <c r="W68" i="1" s="1"/>
  <c r="V75" i="1"/>
  <c r="V6" i="1"/>
  <c r="W6" i="1" s="1"/>
  <c r="V26" i="1"/>
  <c r="W26" i="1" s="1"/>
  <c r="V5" i="1"/>
  <c r="W5" i="1" s="1"/>
  <c r="V72" i="1"/>
  <c r="V35" i="1"/>
  <c r="W35" i="1" s="1"/>
  <c r="V49" i="1"/>
  <c r="W49" i="1" s="1"/>
  <c r="W34" i="1"/>
  <c r="W9" i="1"/>
  <c r="W8" i="1"/>
  <c r="W33" i="1"/>
  <c r="W56" i="1"/>
  <c r="W48" i="1"/>
  <c r="X14" i="1"/>
  <c r="W16" i="1"/>
  <c r="W4" i="1" s="1"/>
  <c r="W3" i="1"/>
  <c r="W66" i="1"/>
  <c r="W51" i="1" l="1"/>
  <c r="X51" i="1" s="1"/>
  <c r="W57" i="1"/>
  <c r="W72" i="1"/>
  <c r="W75" i="1"/>
  <c r="W69" i="1"/>
  <c r="X69" i="1" s="1"/>
  <c r="W28" i="1"/>
  <c r="Y14" i="1"/>
  <c r="X16" i="1"/>
  <c r="X5" i="1" s="1"/>
  <c r="X34" i="1"/>
  <c r="X50" i="1"/>
  <c r="Y5" i="1" l="1"/>
  <c r="Y34" i="1"/>
  <c r="X6" i="1"/>
  <c r="Y6" i="1" s="1"/>
  <c r="X3" i="1"/>
  <c r="Y3" i="1" s="1"/>
  <c r="X66" i="1"/>
  <c r="Y66" i="1" s="1"/>
  <c r="X33" i="1"/>
  <c r="X29" i="1"/>
  <c r="Y29" i="1" s="1"/>
  <c r="X49" i="1"/>
  <c r="Y49" i="1" s="1"/>
  <c r="X75" i="1"/>
  <c r="Y75" i="1" s="1"/>
  <c r="X27" i="1"/>
  <c r="X35" i="1"/>
  <c r="Y35" i="1" s="1"/>
  <c r="X26" i="1"/>
  <c r="Y26" i="1" s="1"/>
  <c r="X73" i="1"/>
  <c r="Y73" i="1" s="1"/>
  <c r="X4" i="1"/>
  <c r="X54" i="1"/>
  <c r="Y54" i="1" s="1"/>
  <c r="X67" i="1"/>
  <c r="Y67" i="1" s="1"/>
  <c r="Z14" i="1"/>
  <c r="Y16" i="1"/>
  <c r="Y51" i="1" s="1"/>
  <c r="X72" i="1"/>
  <c r="Y72" i="1" s="1"/>
  <c r="X7" i="1"/>
  <c r="Y7" i="1" s="1"/>
  <c r="X9" i="1"/>
  <c r="Y9" i="1" s="1"/>
  <c r="X8" i="1"/>
  <c r="Y8" i="1" s="1"/>
  <c r="X10" i="1"/>
  <c r="Y10" i="1" s="1"/>
  <c r="X55" i="1"/>
  <c r="Y55" i="1" s="1"/>
  <c r="X68" i="1"/>
  <c r="Y68" i="1" s="1"/>
  <c r="X28" i="1"/>
  <c r="Y28" i="1" s="1"/>
  <c r="X57" i="1"/>
  <c r="Y57" i="1" s="1"/>
  <c r="X74" i="1"/>
  <c r="Y74" i="1" s="1"/>
  <c r="X56" i="1"/>
  <c r="Y56" i="1" s="1"/>
  <c r="X48" i="1"/>
  <c r="Y48" i="1" s="1"/>
  <c r="Y50" i="1"/>
  <c r="Y69" i="1"/>
  <c r="Z51" i="1" l="1"/>
  <c r="Z56" i="1"/>
  <c r="Z16" i="1"/>
  <c r="Z9" i="1" s="1"/>
  <c r="AA14" i="1"/>
  <c r="Z75" i="1"/>
  <c r="Z50" i="1"/>
  <c r="Z57" i="1"/>
  <c r="Z10" i="1"/>
  <c r="Z54" i="1"/>
  <c r="Z35" i="1"/>
  <c r="Z29" i="1"/>
  <c r="Z48" i="1"/>
  <c r="Z28" i="1"/>
  <c r="Z8" i="1"/>
  <c r="Y4" i="1"/>
  <c r="Y27" i="1"/>
  <c r="Z27" i="1" s="1"/>
  <c r="Y33" i="1"/>
  <c r="Z33" i="1" s="1"/>
  <c r="Z68" i="1"/>
  <c r="Z66" i="1"/>
  <c r="Z69" i="1"/>
  <c r="Z74" i="1"/>
  <c r="Z7" i="1"/>
  <c r="Z67" i="1"/>
  <c r="Z26" i="1"/>
  <c r="Z3" i="1"/>
  <c r="Z5" i="1"/>
  <c r="AA9" i="1" l="1"/>
  <c r="AA26" i="1"/>
  <c r="AA10" i="1"/>
  <c r="AA56" i="1"/>
  <c r="AA28" i="1"/>
  <c r="AA57" i="1"/>
  <c r="AA66" i="1"/>
  <c r="AA27" i="1"/>
  <c r="AA50" i="1"/>
  <c r="Z49" i="1"/>
  <c r="AA49" i="1" s="1"/>
  <c r="Z55" i="1"/>
  <c r="Z73" i="1"/>
  <c r="Z4" i="1"/>
  <c r="AA4" i="1" s="1"/>
  <c r="Z6" i="1"/>
  <c r="AA6" i="1" s="1"/>
  <c r="Z72" i="1"/>
  <c r="Z34" i="1"/>
  <c r="AA74" i="1"/>
  <c r="AA29" i="1"/>
  <c r="AA33" i="1"/>
  <c r="AA35" i="1"/>
  <c r="AB14" i="1"/>
  <c r="AA16" i="1"/>
  <c r="AA68" i="1" s="1"/>
  <c r="AA51" i="1"/>
  <c r="AB29" i="1" l="1"/>
  <c r="AB26" i="1"/>
  <c r="AB66" i="1"/>
  <c r="AA5" i="1"/>
  <c r="AA34" i="1"/>
  <c r="AB34" i="1" s="1"/>
  <c r="AA73" i="1"/>
  <c r="AA54" i="1"/>
  <c r="AA7" i="1"/>
  <c r="AB7" i="1" s="1"/>
  <c r="AA69" i="1"/>
  <c r="AB69" i="1" s="1"/>
  <c r="AA8" i="1"/>
  <c r="AC14" i="1"/>
  <c r="AB16" i="1"/>
  <c r="AB68" i="1" s="1"/>
  <c r="AA75" i="1"/>
  <c r="AB75" i="1" s="1"/>
  <c r="AA72" i="1"/>
  <c r="AA55" i="1"/>
  <c r="AA48" i="1"/>
  <c r="AB48" i="1" s="1"/>
  <c r="AA3" i="1"/>
  <c r="AB3" i="1" s="1"/>
  <c r="AA67" i="1"/>
  <c r="AB49" i="1"/>
  <c r="AB57" i="1"/>
  <c r="AB28" i="1"/>
  <c r="AC29" i="1" l="1"/>
  <c r="AB5" i="1"/>
  <c r="AB50" i="1"/>
  <c r="AC50" i="1" s="1"/>
  <c r="AB56" i="1"/>
  <c r="AB4" i="1"/>
  <c r="AB35" i="1"/>
  <c r="AB55" i="1"/>
  <c r="AC55" i="1" s="1"/>
  <c r="AD14" i="1"/>
  <c r="AC16" i="1"/>
  <c r="AC68" i="1" s="1"/>
  <c r="AB54" i="1"/>
  <c r="AB9" i="1"/>
  <c r="AC9" i="1" s="1"/>
  <c r="AB74" i="1"/>
  <c r="AB27" i="1"/>
  <c r="AC27" i="1" s="1"/>
  <c r="AB51" i="1"/>
  <c r="AB67" i="1"/>
  <c r="AC67" i="1" s="1"/>
  <c r="AB72" i="1"/>
  <c r="AB8" i="1"/>
  <c r="AC8" i="1" s="1"/>
  <c r="AB73" i="1"/>
  <c r="AB10" i="1"/>
  <c r="AC10" i="1" s="1"/>
  <c r="AB33" i="1"/>
  <c r="AB6" i="1"/>
  <c r="AC6" i="1" s="1"/>
  <c r="AC34" i="1"/>
  <c r="AC49" i="1"/>
  <c r="AD68" i="1" l="1"/>
  <c r="AD34" i="1"/>
  <c r="AD49" i="1"/>
  <c r="AD6" i="1"/>
  <c r="AD8" i="1"/>
  <c r="AC4" i="1"/>
  <c r="AD4" i="1" s="1"/>
  <c r="AC48" i="1"/>
  <c r="AD48" i="1" s="1"/>
  <c r="AC69" i="1"/>
  <c r="AD69" i="1" s="1"/>
  <c r="AC26" i="1"/>
  <c r="AC33" i="1"/>
  <c r="AD33" i="1" s="1"/>
  <c r="AC72" i="1"/>
  <c r="AD72" i="1" s="1"/>
  <c r="AC74" i="1"/>
  <c r="AD74" i="1" s="1"/>
  <c r="AD16" i="1"/>
  <c r="AD67" i="1" s="1"/>
  <c r="AE14" i="1"/>
  <c r="AC56" i="1"/>
  <c r="AD56" i="1" s="1"/>
  <c r="AC28" i="1"/>
  <c r="AD28" i="1" s="1"/>
  <c r="AC3" i="1"/>
  <c r="AD3" i="1" s="1"/>
  <c r="AD10" i="1"/>
  <c r="AD9" i="1"/>
  <c r="AD55" i="1"/>
  <c r="AD50" i="1"/>
  <c r="AD29" i="1"/>
  <c r="AC57" i="1"/>
  <c r="AD57" i="1" s="1"/>
  <c r="AC7" i="1"/>
  <c r="AD7" i="1" s="1"/>
  <c r="AC75" i="1"/>
  <c r="AD75" i="1" s="1"/>
  <c r="AC73" i="1"/>
  <c r="AD73" i="1" s="1"/>
  <c r="AC51" i="1"/>
  <c r="AD51" i="1" s="1"/>
  <c r="AC54" i="1"/>
  <c r="AD54" i="1" s="1"/>
  <c r="AC35" i="1"/>
  <c r="AD35" i="1" s="1"/>
  <c r="AC5" i="1"/>
  <c r="AD5" i="1" s="1"/>
  <c r="AC66" i="1"/>
  <c r="AD66" i="1" s="1"/>
  <c r="AE28" i="1" l="1"/>
  <c r="AE74" i="1"/>
  <c r="AE66" i="1"/>
  <c r="AE51" i="1"/>
  <c r="AE5" i="1"/>
  <c r="AE29" i="1"/>
  <c r="AE10" i="1"/>
  <c r="AF14" i="1"/>
  <c r="AE16" i="1"/>
  <c r="AE67" i="1" s="1"/>
  <c r="AE33" i="1"/>
  <c r="AE4" i="1"/>
  <c r="AE49" i="1"/>
  <c r="AE35" i="1"/>
  <c r="AE75" i="1"/>
  <c r="AE50" i="1"/>
  <c r="AE3" i="1"/>
  <c r="AD26" i="1"/>
  <c r="AE26" i="1" s="1"/>
  <c r="AD27" i="1"/>
  <c r="AE27" i="1" s="1"/>
  <c r="AE7" i="1"/>
  <c r="AE55" i="1"/>
  <c r="AE69" i="1"/>
  <c r="AE34" i="1"/>
  <c r="AE57" i="1"/>
  <c r="AE9" i="1"/>
  <c r="AE56" i="1"/>
  <c r="AE72" i="1"/>
  <c r="AE48" i="1"/>
  <c r="AE6" i="1"/>
  <c r="AE68" i="1"/>
  <c r="AF67" i="1" l="1"/>
  <c r="AF9" i="1"/>
  <c r="AF5" i="1"/>
  <c r="AF48" i="1"/>
  <c r="AF50" i="1"/>
  <c r="AF72" i="1"/>
  <c r="AF27" i="1"/>
  <c r="AF75" i="1"/>
  <c r="AF29" i="1"/>
  <c r="AF66" i="1"/>
  <c r="AE54" i="1"/>
  <c r="AF54" i="1" s="1"/>
  <c r="AF55" i="1"/>
  <c r="AF3" i="1"/>
  <c r="AG14" i="1"/>
  <c r="AF16" i="1"/>
  <c r="AF49" i="1" s="1"/>
  <c r="AF74" i="1"/>
  <c r="AF57" i="1"/>
  <c r="AF7" i="1"/>
  <c r="AF4" i="1"/>
  <c r="AF10" i="1"/>
  <c r="AF28" i="1"/>
  <c r="AF34" i="1"/>
  <c r="AF68" i="1"/>
  <c r="AF56" i="1"/>
  <c r="AF69" i="1"/>
  <c r="AF26" i="1"/>
  <c r="AF35" i="1"/>
  <c r="AE73" i="1"/>
  <c r="AF73" i="1" s="1"/>
  <c r="AE8" i="1"/>
  <c r="AF8" i="1" s="1"/>
  <c r="AG54" i="1" l="1"/>
  <c r="AG50" i="1"/>
  <c r="AG57" i="1"/>
  <c r="AG66" i="1"/>
  <c r="AG10" i="1"/>
  <c r="AG74" i="1"/>
  <c r="AG72" i="1"/>
  <c r="AG5" i="1"/>
  <c r="AG4" i="1"/>
  <c r="AF6" i="1"/>
  <c r="AG6" i="1" s="1"/>
  <c r="AF33" i="1"/>
  <c r="AF51" i="1"/>
  <c r="AG34" i="1"/>
  <c r="AG7" i="1"/>
  <c r="AH14" i="1"/>
  <c r="AG16" i="1"/>
  <c r="AG49" i="1" s="1"/>
  <c r="AG75" i="1"/>
  <c r="AG8" i="1"/>
  <c r="AG3" i="1"/>
  <c r="AG27" i="1"/>
  <c r="AG48" i="1"/>
  <c r="AH49" i="1" l="1"/>
  <c r="AH48" i="1"/>
  <c r="AH74" i="1"/>
  <c r="AH50" i="1"/>
  <c r="AH34" i="1"/>
  <c r="AH10" i="1"/>
  <c r="AH54" i="1"/>
  <c r="AG51" i="1"/>
  <c r="AH51" i="1" s="1"/>
  <c r="AG68" i="1"/>
  <c r="AG29" i="1"/>
  <c r="AH29" i="1" s="1"/>
  <c r="AG56" i="1"/>
  <c r="AH56" i="1" s="1"/>
  <c r="AG69" i="1"/>
  <c r="AH69" i="1" s="1"/>
  <c r="AG26" i="1"/>
  <c r="AH8" i="1"/>
  <c r="AH7" i="1"/>
  <c r="AH5" i="1"/>
  <c r="AH27" i="1"/>
  <c r="AH75" i="1"/>
  <c r="AH72" i="1"/>
  <c r="AH3" i="1"/>
  <c r="AG67" i="1"/>
  <c r="AH67" i="1" s="1"/>
  <c r="AG28" i="1"/>
  <c r="AH28" i="1" s="1"/>
  <c r="AH16" i="1"/>
  <c r="AH6" i="1" s="1"/>
  <c r="AI14" i="1"/>
  <c r="AG33" i="1"/>
  <c r="AH33" i="1" s="1"/>
  <c r="AG35" i="1"/>
  <c r="AH35" i="1" s="1"/>
  <c r="AG55" i="1"/>
  <c r="AH55" i="1" s="1"/>
  <c r="AG73" i="1"/>
  <c r="AH73" i="1" s="1"/>
  <c r="AG9" i="1"/>
  <c r="AH9" i="1" s="1"/>
  <c r="AI6" i="1" l="1"/>
  <c r="AI28" i="1"/>
  <c r="AI51" i="1"/>
  <c r="AI48" i="1"/>
  <c r="AI33" i="1"/>
  <c r="AI7" i="1"/>
  <c r="AI73" i="1"/>
  <c r="AJ14" i="1"/>
  <c r="AI16" i="1"/>
  <c r="AI5" i="1" s="1"/>
  <c r="AI3" i="1"/>
  <c r="AI27" i="1"/>
  <c r="AI8" i="1"/>
  <c r="AI29" i="1"/>
  <c r="AI10" i="1"/>
  <c r="AI74" i="1"/>
  <c r="AI55" i="1"/>
  <c r="AH57" i="1"/>
  <c r="AI57" i="1" s="1"/>
  <c r="AH66" i="1"/>
  <c r="AI66" i="1" s="1"/>
  <c r="AH26" i="1"/>
  <c r="AI26" i="1" s="1"/>
  <c r="AH68" i="1"/>
  <c r="AI68" i="1" s="1"/>
  <c r="AH4" i="1"/>
  <c r="AI4" i="1" s="1"/>
  <c r="AI35" i="1"/>
  <c r="AI72" i="1"/>
  <c r="AI69" i="1"/>
  <c r="AI34" i="1"/>
  <c r="AI9" i="1"/>
  <c r="AI67" i="1"/>
  <c r="AI56" i="1"/>
  <c r="AI54" i="1"/>
  <c r="AI50" i="1"/>
  <c r="AI49" i="1"/>
  <c r="AK14" i="1" l="1"/>
  <c r="AJ16" i="1"/>
  <c r="AJ68" i="1" s="1"/>
  <c r="AJ9" i="1"/>
  <c r="AJ3" i="1"/>
  <c r="AJ34" i="1"/>
  <c r="AI75" i="1"/>
  <c r="AJ75" i="1" s="1"/>
  <c r="AJ49" i="1"/>
  <c r="AJ27" i="1"/>
  <c r="AK68" i="1" l="1"/>
  <c r="AK27" i="1"/>
  <c r="AK3" i="1"/>
  <c r="AK9" i="1"/>
  <c r="AJ56" i="1"/>
  <c r="AJ6" i="1"/>
  <c r="AJ74" i="1"/>
  <c r="AK74" i="1" s="1"/>
  <c r="AJ33" i="1"/>
  <c r="AK33" i="1" s="1"/>
  <c r="AJ29" i="1"/>
  <c r="AJ54" i="1"/>
  <c r="AJ10" i="1"/>
  <c r="AK10" i="1" s="1"/>
  <c r="AJ50" i="1"/>
  <c r="AK50" i="1" s="1"/>
  <c r="AL14" i="1"/>
  <c r="AK16" i="1"/>
  <c r="AK49" i="1" s="1"/>
  <c r="AJ5" i="1"/>
  <c r="AK5" i="1" s="1"/>
  <c r="AJ48" i="1"/>
  <c r="AK48" i="1" s="1"/>
  <c r="AJ26" i="1"/>
  <c r="AJ55" i="1"/>
  <c r="AK55" i="1" s="1"/>
  <c r="AJ57" i="1"/>
  <c r="AK57" i="1" s="1"/>
  <c r="AJ51" i="1"/>
  <c r="AK51" i="1" s="1"/>
  <c r="AJ66" i="1"/>
  <c r="AJ67" i="1"/>
  <c r="AK67" i="1" s="1"/>
  <c r="AJ8" i="1"/>
  <c r="AK8" i="1" s="1"/>
  <c r="AJ73" i="1"/>
  <c r="AK73" i="1" s="1"/>
  <c r="AJ72" i="1"/>
  <c r="AJ69" i="1"/>
  <c r="AK69" i="1" s="1"/>
  <c r="AJ4" i="1"/>
  <c r="AK4" i="1" s="1"/>
  <c r="AJ7" i="1"/>
  <c r="AK7" i="1" s="1"/>
  <c r="AJ35" i="1"/>
  <c r="AJ28" i="1"/>
  <c r="AK28" i="1" s="1"/>
  <c r="AK75" i="1"/>
  <c r="AK54" i="1" l="1"/>
  <c r="AK6" i="1"/>
  <c r="AK34" i="1"/>
  <c r="AK35" i="1"/>
  <c r="AL35" i="1" s="1"/>
  <c r="AK72" i="1"/>
  <c r="AK66" i="1"/>
  <c r="AK26" i="1"/>
  <c r="AL16" i="1"/>
  <c r="AL48" i="1" s="1"/>
  <c r="AM14" i="1"/>
  <c r="AK29" i="1"/>
  <c r="AK56" i="1"/>
  <c r="AM48" i="1" l="1"/>
  <c r="AL55" i="1"/>
  <c r="AM55" i="1" s="1"/>
  <c r="AL68" i="1"/>
  <c r="AL75" i="1"/>
  <c r="AM75" i="1" s="1"/>
  <c r="AL50" i="1"/>
  <c r="AM50" i="1" s="1"/>
  <c r="AL7" i="1"/>
  <c r="AM7" i="1" s="1"/>
  <c r="AL56" i="1"/>
  <c r="AL34" i="1"/>
  <c r="AM34" i="1" s="1"/>
  <c r="AL67" i="1"/>
  <c r="AM67" i="1" s="1"/>
  <c r="AL3" i="1"/>
  <c r="AM3" i="1" s="1"/>
  <c r="AL57" i="1"/>
  <c r="AL27" i="1"/>
  <c r="AM27" i="1" s="1"/>
  <c r="AL49" i="1"/>
  <c r="AM49" i="1" s="1"/>
  <c r="AL29" i="1"/>
  <c r="AM29" i="1" s="1"/>
  <c r="AL66" i="1"/>
  <c r="AL6" i="1"/>
  <c r="AM6" i="1" s="1"/>
  <c r="AL69" i="1"/>
  <c r="AM69" i="1" s="1"/>
  <c r="AL74" i="1"/>
  <c r="AM74" i="1" s="1"/>
  <c r="AL8" i="1"/>
  <c r="AL9" i="1"/>
  <c r="AM9" i="1" s="1"/>
  <c r="AL51" i="1"/>
  <c r="AM51" i="1" s="1"/>
  <c r="AN14" i="1"/>
  <c r="AM16" i="1"/>
  <c r="AL72" i="1"/>
  <c r="AM72" i="1" s="1"/>
  <c r="AL54" i="1"/>
  <c r="AM54" i="1" s="1"/>
  <c r="AL28" i="1"/>
  <c r="AM28" i="1" s="1"/>
  <c r="AL10" i="1"/>
  <c r="AM10" i="1" s="1"/>
  <c r="AL4" i="1"/>
  <c r="AM4" i="1" s="1"/>
  <c r="AL33" i="1"/>
  <c r="AM33" i="1" s="1"/>
  <c r="AL73" i="1"/>
  <c r="AM73" i="1" s="1"/>
  <c r="AM35" i="1"/>
  <c r="AL5" i="1"/>
  <c r="AM5" i="1" s="1"/>
  <c r="AL26" i="1"/>
  <c r="AM26" i="1" s="1"/>
  <c r="AN28" i="1" l="1"/>
  <c r="AO14" i="1"/>
  <c r="AN16" i="1"/>
  <c r="AN29" i="1"/>
  <c r="AN7" i="1"/>
  <c r="AN26" i="1"/>
  <c r="AN54" i="1"/>
  <c r="AN5" i="1"/>
  <c r="AN4" i="1"/>
  <c r="AN72" i="1"/>
  <c r="AN9" i="1"/>
  <c r="AN6" i="1"/>
  <c r="AN27" i="1"/>
  <c r="AN34" i="1"/>
  <c r="AN75" i="1"/>
  <c r="AN35" i="1"/>
  <c r="AN10" i="1"/>
  <c r="AM8" i="1"/>
  <c r="AN8" i="1" s="1"/>
  <c r="AM66" i="1"/>
  <c r="AN66" i="1" s="1"/>
  <c r="AM57" i="1"/>
  <c r="AN57" i="1" s="1"/>
  <c r="AM56" i="1"/>
  <c r="AN56" i="1" s="1"/>
  <c r="AM68" i="1"/>
  <c r="AN68" i="1" s="1"/>
  <c r="AN73" i="1"/>
  <c r="AN74" i="1"/>
  <c r="AN3" i="1"/>
  <c r="AN55" i="1"/>
  <c r="AN33" i="1"/>
  <c r="AN51" i="1"/>
  <c r="AN69" i="1"/>
  <c r="AN49" i="1"/>
  <c r="AN67" i="1"/>
  <c r="AN50" i="1"/>
  <c r="AN48" i="1"/>
  <c r="AO72" i="1" l="1"/>
  <c r="AO48" i="1"/>
  <c r="AO74" i="1"/>
  <c r="AO57" i="1"/>
  <c r="AO6" i="1"/>
  <c r="AO5" i="1"/>
  <c r="AO29" i="1"/>
  <c r="AO33" i="1"/>
  <c r="AO73" i="1"/>
  <c r="AO66" i="1"/>
  <c r="AO9" i="1"/>
  <c r="AO54" i="1"/>
  <c r="AO49" i="1"/>
  <c r="AO34" i="1"/>
  <c r="AO26" i="1"/>
  <c r="AP14" i="1"/>
  <c r="AO16" i="1"/>
  <c r="AO55" i="1" s="1"/>
  <c r="AO69" i="1"/>
  <c r="AO3" i="1"/>
  <c r="AO56" i="1"/>
  <c r="AO10" i="1"/>
  <c r="AO27" i="1"/>
  <c r="AO4" i="1"/>
  <c r="AO7" i="1"/>
  <c r="AO28" i="1"/>
  <c r="AP55" i="1" l="1"/>
  <c r="AP56" i="1"/>
  <c r="AP16" i="1"/>
  <c r="AQ14" i="1"/>
  <c r="AP29" i="1"/>
  <c r="AP48" i="1"/>
  <c r="AP3" i="1"/>
  <c r="AP54" i="1"/>
  <c r="AP5" i="1"/>
  <c r="AP72" i="1"/>
  <c r="AP69" i="1"/>
  <c r="AP9" i="1"/>
  <c r="AP33" i="1"/>
  <c r="AP6" i="1"/>
  <c r="AO51" i="1"/>
  <c r="AP51" i="1" s="1"/>
  <c r="AO8" i="1"/>
  <c r="AP8" i="1" s="1"/>
  <c r="AP7" i="1"/>
  <c r="AP49" i="1"/>
  <c r="AP66" i="1"/>
  <c r="AP57" i="1"/>
  <c r="AP4" i="1"/>
  <c r="AP26" i="1"/>
  <c r="AP73" i="1"/>
  <c r="AP74" i="1"/>
  <c r="AP27" i="1"/>
  <c r="AP34" i="1"/>
  <c r="AP28" i="1"/>
  <c r="AP10" i="1"/>
  <c r="AO68" i="1"/>
  <c r="AP68" i="1" s="1"/>
  <c r="AO75" i="1"/>
  <c r="AP75" i="1" s="1"/>
  <c r="AO67" i="1"/>
  <c r="AP67" i="1" s="1"/>
  <c r="AO35" i="1"/>
  <c r="AP35" i="1" s="1"/>
  <c r="AO50" i="1"/>
  <c r="AP50" i="1" s="1"/>
  <c r="AQ6" i="1" l="1"/>
  <c r="AQ48" i="1"/>
  <c r="AQ10" i="1"/>
  <c r="AQ74" i="1"/>
  <c r="AQ9" i="1"/>
  <c r="AQ54" i="1"/>
  <c r="AR14" i="1"/>
  <c r="AQ16" i="1"/>
  <c r="AQ75" i="1" s="1"/>
  <c r="AQ67" i="1"/>
  <c r="AQ28" i="1"/>
  <c r="AQ66" i="1"/>
  <c r="AQ51" i="1"/>
  <c r="AQ69" i="1"/>
  <c r="AQ34" i="1"/>
  <c r="AQ49" i="1"/>
  <c r="AQ72" i="1"/>
  <c r="AQ50" i="1"/>
  <c r="AQ68" i="1"/>
  <c r="AQ27" i="1"/>
  <c r="AQ4" i="1"/>
  <c r="AQ7" i="1"/>
  <c r="AQ33" i="1"/>
  <c r="AQ5" i="1"/>
  <c r="AQ29" i="1"/>
  <c r="AQ55" i="1"/>
  <c r="AR75" i="1" l="1"/>
  <c r="AR29" i="1"/>
  <c r="AR54" i="1"/>
  <c r="AR74" i="1"/>
  <c r="AR27" i="1"/>
  <c r="AR10" i="1"/>
  <c r="AR33" i="1"/>
  <c r="AR68" i="1"/>
  <c r="AR66" i="1"/>
  <c r="AQ8" i="1"/>
  <c r="AR8" i="1" s="1"/>
  <c r="AQ35" i="1"/>
  <c r="AR35" i="1" s="1"/>
  <c r="AQ26" i="1"/>
  <c r="AR4" i="1"/>
  <c r="AR72" i="1"/>
  <c r="AR28" i="1"/>
  <c r="AR5" i="1"/>
  <c r="AR49" i="1"/>
  <c r="AR67" i="1"/>
  <c r="AR6" i="1"/>
  <c r="AR55" i="1"/>
  <c r="AR7" i="1"/>
  <c r="AQ3" i="1"/>
  <c r="AR3" i="1" s="1"/>
  <c r="AQ73" i="1"/>
  <c r="AR73" i="1" s="1"/>
  <c r="AS14" i="1"/>
  <c r="AR16" i="1"/>
  <c r="AR69" i="1" s="1"/>
  <c r="AQ57" i="1"/>
  <c r="AR57" i="1" s="1"/>
  <c r="AQ56" i="1"/>
  <c r="AR56" i="1" s="1"/>
  <c r="AS69" i="1" l="1"/>
  <c r="AS7" i="1"/>
  <c r="AS29" i="1"/>
  <c r="AS73" i="1"/>
  <c r="AS57" i="1"/>
  <c r="AS3" i="1"/>
  <c r="AS4" i="1"/>
  <c r="AS66" i="1"/>
  <c r="AR50" i="1"/>
  <c r="AS50" i="1" s="1"/>
  <c r="AR9" i="1"/>
  <c r="AS9" i="1" s="1"/>
  <c r="AR48" i="1"/>
  <c r="AR26" i="1"/>
  <c r="AR34" i="1"/>
  <c r="AS34" i="1" s="1"/>
  <c r="AR51" i="1"/>
  <c r="AS51" i="1" s="1"/>
  <c r="AT14" i="1"/>
  <c r="AS16" i="1"/>
  <c r="AS35" i="1" s="1"/>
  <c r="AS67" i="1"/>
  <c r="AS28" i="1"/>
  <c r="AS56" i="1"/>
  <c r="AS55" i="1"/>
  <c r="AS72" i="1"/>
  <c r="AS74" i="1"/>
  <c r="AS75" i="1"/>
  <c r="AS26" i="1" l="1"/>
  <c r="AS54" i="1"/>
  <c r="AS5" i="1"/>
  <c r="AS8" i="1"/>
  <c r="AT8" i="1" s="1"/>
  <c r="AS68" i="1"/>
  <c r="AS33" i="1"/>
  <c r="AS27" i="1"/>
  <c r="AT16" i="1"/>
  <c r="AT35" i="1" s="1"/>
  <c r="AU14" i="1"/>
  <c r="AS48" i="1"/>
  <c r="AS10" i="1"/>
  <c r="AS6" i="1"/>
  <c r="AT6" i="1" s="1"/>
  <c r="AS49" i="1"/>
  <c r="AT73" i="1"/>
  <c r="AU35" i="1" l="1"/>
  <c r="AU73" i="1"/>
  <c r="AT4" i="1"/>
  <c r="AU4" i="1" s="1"/>
  <c r="AT7" i="1"/>
  <c r="AU7" i="1" s="1"/>
  <c r="AT72" i="1"/>
  <c r="AU72" i="1" s="1"/>
  <c r="AT29" i="1"/>
  <c r="AT66" i="1"/>
  <c r="AU66" i="1" s="1"/>
  <c r="AT10" i="1"/>
  <c r="AU10" i="1" s="1"/>
  <c r="AT5" i="1"/>
  <c r="AU5" i="1" s="1"/>
  <c r="AT74" i="1"/>
  <c r="AT50" i="1"/>
  <c r="AU50" i="1" s="1"/>
  <c r="AT51" i="1"/>
  <c r="AU51" i="1" s="1"/>
  <c r="AT48" i="1"/>
  <c r="AU48" i="1" s="1"/>
  <c r="AT33" i="1"/>
  <c r="AT54" i="1"/>
  <c r="AU54" i="1" s="1"/>
  <c r="AT69" i="1"/>
  <c r="AU69" i="1" s="1"/>
  <c r="AT67" i="1"/>
  <c r="AU67" i="1" s="1"/>
  <c r="AT9" i="1"/>
  <c r="AT55" i="1"/>
  <c r="AU55" i="1" s="1"/>
  <c r="AT49" i="1"/>
  <c r="AU49" i="1" s="1"/>
  <c r="AV14" i="1"/>
  <c r="AU16" i="1"/>
  <c r="AU8" i="1" s="1"/>
  <c r="AT68" i="1"/>
  <c r="AU68" i="1" s="1"/>
  <c r="AT26" i="1"/>
  <c r="AU26" i="1" s="1"/>
  <c r="AT57" i="1"/>
  <c r="AU57" i="1" s="1"/>
  <c r="AT75" i="1"/>
  <c r="AU75" i="1" s="1"/>
  <c r="AT28" i="1"/>
  <c r="AU28" i="1" s="1"/>
  <c r="AU6" i="1"/>
  <c r="AT56" i="1"/>
  <c r="AU56" i="1" s="1"/>
  <c r="AT27" i="1"/>
  <c r="AU27" i="1" s="1"/>
  <c r="AT34" i="1"/>
  <c r="AU34" i="1" s="1"/>
  <c r="AT3" i="1"/>
  <c r="AU3" i="1" s="1"/>
  <c r="AV8" i="1" l="1"/>
  <c r="AV56" i="1"/>
  <c r="AW14" i="1"/>
  <c r="AV16" i="1"/>
  <c r="AV3" i="1" s="1"/>
  <c r="AV67" i="1"/>
  <c r="AV72" i="1"/>
  <c r="AV34" i="1"/>
  <c r="AV28" i="1"/>
  <c r="AV68" i="1"/>
  <c r="AV54" i="1"/>
  <c r="AV50" i="1"/>
  <c r="AV66" i="1"/>
  <c r="AV27" i="1"/>
  <c r="AV75" i="1"/>
  <c r="AU9" i="1"/>
  <c r="AV9" i="1" s="1"/>
  <c r="AU33" i="1"/>
  <c r="AU74" i="1"/>
  <c r="AV74" i="1" s="1"/>
  <c r="AU29" i="1"/>
  <c r="AV29" i="1" s="1"/>
  <c r="AV57" i="1"/>
  <c r="AV5" i="1"/>
  <c r="AV73" i="1"/>
  <c r="AV6" i="1"/>
  <c r="AV49" i="1"/>
  <c r="AV69" i="1"/>
  <c r="AV51" i="1"/>
  <c r="AV7" i="1"/>
  <c r="AV35" i="1"/>
  <c r="AW74" i="1" l="1"/>
  <c r="AV10" i="1"/>
  <c r="AW10" i="1" s="1"/>
  <c r="AV26" i="1"/>
  <c r="AV48" i="1"/>
  <c r="AV33" i="1"/>
  <c r="AV4" i="1"/>
  <c r="AW4" i="1" s="1"/>
  <c r="AV55" i="1"/>
  <c r="AX14" i="1"/>
  <c r="AW16" i="1"/>
  <c r="AW9" i="1" s="1"/>
  <c r="AW51" i="1"/>
  <c r="AW29" i="1"/>
  <c r="AX9" i="1" l="1"/>
  <c r="AX51" i="1"/>
  <c r="AX74" i="1"/>
  <c r="AW50" i="1"/>
  <c r="AX50" i="1" s="1"/>
  <c r="AW35" i="1"/>
  <c r="AX35" i="1" s="1"/>
  <c r="AW6" i="1"/>
  <c r="AW8" i="1"/>
  <c r="AX8" i="1" s="1"/>
  <c r="AW56" i="1"/>
  <c r="AX56" i="1" s="1"/>
  <c r="AW33" i="1"/>
  <c r="AX33" i="1" s="1"/>
  <c r="AW34" i="1"/>
  <c r="AW5" i="1"/>
  <c r="AX5" i="1" s="1"/>
  <c r="AW75" i="1"/>
  <c r="AX75" i="1" s="1"/>
  <c r="AW72" i="1"/>
  <c r="AX72" i="1" s="1"/>
  <c r="AW3" i="1"/>
  <c r="AW67" i="1"/>
  <c r="AX67" i="1" s="1"/>
  <c r="AW68" i="1"/>
  <c r="AX68" i="1" s="1"/>
  <c r="AY14" i="1"/>
  <c r="AX16" i="1"/>
  <c r="AX4" i="1" s="1"/>
  <c r="AW48" i="1"/>
  <c r="AX48" i="1" s="1"/>
  <c r="AW54" i="1"/>
  <c r="AX54" i="1" s="1"/>
  <c r="AW49" i="1"/>
  <c r="AX49" i="1" s="1"/>
  <c r="AW73" i="1"/>
  <c r="AX73" i="1" s="1"/>
  <c r="AW66" i="1"/>
  <c r="AX66" i="1" s="1"/>
  <c r="AW28" i="1"/>
  <c r="AX28" i="1" s="1"/>
  <c r="AW57" i="1"/>
  <c r="AX57" i="1" s="1"/>
  <c r="AW55" i="1"/>
  <c r="AX55" i="1" s="1"/>
  <c r="AW26" i="1"/>
  <c r="AX26" i="1" s="1"/>
  <c r="AW27" i="1"/>
  <c r="AX27" i="1" s="1"/>
  <c r="AW7" i="1"/>
  <c r="AX7" i="1" s="1"/>
  <c r="AW69" i="1"/>
  <c r="AX69" i="1" s="1"/>
  <c r="AX29" i="1"/>
  <c r="AX10" i="1"/>
  <c r="AY7" i="1" l="1"/>
  <c r="AZ14" i="1"/>
  <c r="AY16" i="1"/>
  <c r="AY49" i="1" s="1"/>
  <c r="AY33" i="1"/>
  <c r="AY29" i="1"/>
  <c r="AY26" i="1"/>
  <c r="AY67" i="1"/>
  <c r="AY5" i="1"/>
  <c r="AY69" i="1"/>
  <c r="AY55" i="1"/>
  <c r="AX3" i="1"/>
  <c r="AX34" i="1"/>
  <c r="AY34" i="1" s="1"/>
  <c r="AX6" i="1"/>
  <c r="AY6" i="1" s="1"/>
  <c r="AY35" i="1"/>
  <c r="AY10" i="1"/>
  <c r="AY68" i="1"/>
  <c r="AY75" i="1"/>
  <c r="AY9" i="1"/>
  <c r="AZ10" i="1" l="1"/>
  <c r="AZ9" i="1"/>
  <c r="AZ67" i="1"/>
  <c r="AY4" i="1"/>
  <c r="AY50" i="1"/>
  <c r="AY54" i="1"/>
  <c r="AZ54" i="1" s="1"/>
  <c r="AY72" i="1"/>
  <c r="AY3" i="1"/>
  <c r="AY74" i="1"/>
  <c r="AZ74" i="1" s="1"/>
  <c r="AY48" i="1"/>
  <c r="AZ48" i="1" s="1"/>
  <c r="AY27" i="1"/>
  <c r="BA14" i="1"/>
  <c r="AZ16" i="1"/>
  <c r="AZ49" i="1" s="1"/>
  <c r="AY56" i="1"/>
  <c r="AZ56" i="1" s="1"/>
  <c r="AY28" i="1"/>
  <c r="AY57" i="1"/>
  <c r="AY73" i="1"/>
  <c r="AZ73" i="1" s="1"/>
  <c r="AY8" i="1"/>
  <c r="AZ8" i="1" s="1"/>
  <c r="AY66" i="1"/>
  <c r="AY51" i="1"/>
  <c r="AZ75" i="1"/>
  <c r="AZ6" i="1"/>
  <c r="AZ35" i="1"/>
  <c r="BA6" i="1" l="1"/>
  <c r="BA10" i="1"/>
  <c r="AZ7" i="1"/>
  <c r="AZ51" i="1"/>
  <c r="BA51" i="1" s="1"/>
  <c r="AZ57" i="1"/>
  <c r="BB14" i="1"/>
  <c r="BA16" i="1"/>
  <c r="BA49" i="1" s="1"/>
  <c r="AZ3" i="1"/>
  <c r="BA3" i="1" s="1"/>
  <c r="AZ4" i="1"/>
  <c r="AZ34" i="1"/>
  <c r="AZ5" i="1"/>
  <c r="BA5" i="1" s="1"/>
  <c r="AZ26" i="1"/>
  <c r="BA26" i="1" s="1"/>
  <c r="AZ66" i="1"/>
  <c r="AZ28" i="1"/>
  <c r="AZ27" i="1"/>
  <c r="BA27" i="1" s="1"/>
  <c r="AZ72" i="1"/>
  <c r="BA72" i="1" s="1"/>
  <c r="AZ29" i="1"/>
  <c r="AZ68" i="1"/>
  <c r="BA68" i="1" s="1"/>
  <c r="AZ55" i="1"/>
  <c r="BA55" i="1" s="1"/>
  <c r="BA56" i="1"/>
  <c r="BA9" i="1"/>
  <c r="BA35" i="1"/>
  <c r="BA74" i="1"/>
  <c r="AZ50" i="1"/>
  <c r="AZ69" i="1"/>
  <c r="BA69" i="1" s="1"/>
  <c r="AZ33" i="1"/>
  <c r="BA33" i="1" s="1"/>
  <c r="BB56" i="1" l="1"/>
  <c r="BB6" i="1"/>
  <c r="BB68" i="1"/>
  <c r="BA28" i="1"/>
  <c r="BA34" i="1"/>
  <c r="BB16" i="1"/>
  <c r="BB49" i="1" s="1"/>
  <c r="BC14" i="1"/>
  <c r="BA73" i="1"/>
  <c r="BA48" i="1"/>
  <c r="BA50" i="1"/>
  <c r="BB50" i="1" s="1"/>
  <c r="BA54" i="1"/>
  <c r="BB54" i="1" s="1"/>
  <c r="BA29" i="1"/>
  <c r="BA66" i="1"/>
  <c r="BA4" i="1"/>
  <c r="BB4" i="1" s="1"/>
  <c r="BA57" i="1"/>
  <c r="BB57" i="1" s="1"/>
  <c r="BA75" i="1"/>
  <c r="BA8" i="1"/>
  <c r="BB8" i="1" s="1"/>
  <c r="BB74" i="1"/>
  <c r="BB26" i="1"/>
  <c r="BB33" i="1"/>
  <c r="BB35" i="1"/>
  <c r="BB27" i="1"/>
  <c r="BA7" i="1"/>
  <c r="BB7" i="1" s="1"/>
  <c r="BA67" i="1"/>
  <c r="BB67" i="1" s="1"/>
  <c r="BC49" i="1" l="1"/>
  <c r="BC27" i="1"/>
  <c r="BC68" i="1"/>
  <c r="BC6" i="1"/>
  <c r="BC67" i="1"/>
  <c r="BC7" i="1"/>
  <c r="BC33" i="1"/>
  <c r="BC8" i="1"/>
  <c r="BB66" i="1"/>
  <c r="BB48" i="1"/>
  <c r="BC48" i="1" s="1"/>
  <c r="BB34" i="1"/>
  <c r="BC34" i="1" s="1"/>
  <c r="BB69" i="1"/>
  <c r="BC69" i="1" s="1"/>
  <c r="BB51" i="1"/>
  <c r="BB5" i="1"/>
  <c r="BC5" i="1" s="1"/>
  <c r="BB3" i="1"/>
  <c r="BC3" i="1" s="1"/>
  <c r="BB75" i="1"/>
  <c r="BC75" i="1" s="1"/>
  <c r="BB29" i="1"/>
  <c r="BB73" i="1"/>
  <c r="BC73" i="1" s="1"/>
  <c r="BB28" i="1"/>
  <c r="BC28" i="1" s="1"/>
  <c r="BB55" i="1"/>
  <c r="BC55" i="1" s="1"/>
  <c r="BB72" i="1"/>
  <c r="BC26" i="1"/>
  <c r="BC54" i="1"/>
  <c r="BD14" i="1"/>
  <c r="BC16" i="1"/>
  <c r="BC57" i="1" s="1"/>
  <c r="BC56" i="1"/>
  <c r="BC35" i="1"/>
  <c r="BC4" i="1"/>
  <c r="BC50" i="1"/>
  <c r="BB9" i="1"/>
  <c r="BC9" i="1" s="1"/>
  <c r="BB10" i="1"/>
  <c r="BC10" i="1" s="1"/>
  <c r="BE14" i="1" l="1"/>
  <c r="BD16" i="1"/>
  <c r="BD57" i="1" s="1"/>
  <c r="BD35" i="1"/>
  <c r="BD26" i="1"/>
  <c r="BD7" i="1"/>
  <c r="BC72" i="1"/>
  <c r="BC29" i="1"/>
  <c r="BD29" i="1" s="1"/>
  <c r="BC51" i="1"/>
  <c r="BC66" i="1"/>
  <c r="BC74" i="1"/>
  <c r="BD55" i="1"/>
  <c r="BD28" i="1"/>
  <c r="BD6" i="1"/>
  <c r="BE6" i="1" l="1"/>
  <c r="BD33" i="1"/>
  <c r="BD74" i="1"/>
  <c r="BE74" i="1" s="1"/>
  <c r="BD48" i="1"/>
  <c r="BD27" i="1"/>
  <c r="BD34" i="1"/>
  <c r="BD67" i="1"/>
  <c r="BE67" i="1" s="1"/>
  <c r="BD66" i="1"/>
  <c r="BD50" i="1"/>
  <c r="BD5" i="1"/>
  <c r="BD9" i="1"/>
  <c r="BE9" i="1" s="1"/>
  <c r="BD8" i="1"/>
  <c r="BD4" i="1"/>
  <c r="BE55" i="1"/>
  <c r="BD10" i="1"/>
  <c r="BE10" i="1" s="1"/>
  <c r="BD72" i="1"/>
  <c r="BE72" i="1" s="1"/>
  <c r="BD56" i="1"/>
  <c r="BF14" i="1"/>
  <c r="BE16" i="1"/>
  <c r="BE57" i="1" s="1"/>
  <c r="BD49" i="1"/>
  <c r="BE49" i="1" s="1"/>
  <c r="BD3" i="1"/>
  <c r="BD69" i="1"/>
  <c r="BD51" i="1"/>
  <c r="BE51" i="1" s="1"/>
  <c r="BD68" i="1"/>
  <c r="BE68" i="1" s="1"/>
  <c r="BD73" i="1"/>
  <c r="BD54" i="1"/>
  <c r="BD75" i="1"/>
  <c r="BE75" i="1" s="1"/>
  <c r="BF57" i="1" l="1"/>
  <c r="BF49" i="1"/>
  <c r="BF67" i="1"/>
  <c r="BF6" i="1"/>
  <c r="BF75" i="1"/>
  <c r="BE28" i="1"/>
  <c r="BF28" i="1" s="1"/>
  <c r="BE54" i="1"/>
  <c r="BF54" i="1" s="1"/>
  <c r="BE69" i="1"/>
  <c r="BF69" i="1" s="1"/>
  <c r="BF16" i="1"/>
  <c r="BF55" i="1" s="1"/>
  <c r="BG14" i="1"/>
  <c r="BE26" i="1"/>
  <c r="BF26" i="1" s="1"/>
  <c r="BE4" i="1"/>
  <c r="BF4" i="1" s="1"/>
  <c r="BE50" i="1"/>
  <c r="BF50" i="1" s="1"/>
  <c r="BE27" i="1"/>
  <c r="BF27" i="1" s="1"/>
  <c r="BE35" i="1"/>
  <c r="BF35" i="1" s="1"/>
  <c r="BE73" i="1"/>
  <c r="BF73" i="1" s="1"/>
  <c r="BE3" i="1"/>
  <c r="BF3" i="1" s="1"/>
  <c r="BE56" i="1"/>
  <c r="BF56" i="1" s="1"/>
  <c r="BE7" i="1"/>
  <c r="BF7" i="1" s="1"/>
  <c r="BE8" i="1"/>
  <c r="BF8" i="1" s="1"/>
  <c r="BE66" i="1"/>
  <c r="BF66" i="1" s="1"/>
  <c r="BE48" i="1"/>
  <c r="BF48" i="1" s="1"/>
  <c r="BE29" i="1"/>
  <c r="BF29" i="1" s="1"/>
  <c r="BF68" i="1"/>
  <c r="BF72" i="1"/>
  <c r="BF9" i="1"/>
  <c r="BF74" i="1"/>
  <c r="BF51" i="1"/>
  <c r="BE5" i="1"/>
  <c r="BF5" i="1" s="1"/>
  <c r="BE34" i="1"/>
  <c r="BF34" i="1" s="1"/>
  <c r="BE33" i="1"/>
  <c r="BF33" i="1" s="1"/>
  <c r="BH14" i="1" l="1"/>
  <c r="BG16" i="1"/>
  <c r="BG73" i="1" s="1"/>
  <c r="BG72" i="1"/>
  <c r="BF10" i="1"/>
  <c r="BG10" i="1" s="1"/>
  <c r="BG33" i="1"/>
  <c r="BG26" i="1"/>
  <c r="BG48" i="1" l="1"/>
  <c r="BG49" i="1"/>
  <c r="BG68" i="1"/>
  <c r="BG57" i="1"/>
  <c r="BG35" i="1"/>
  <c r="BG69" i="1"/>
  <c r="BG50" i="1"/>
  <c r="BG5" i="1"/>
  <c r="BI14" i="1"/>
  <c r="BH16" i="1"/>
  <c r="BH73" i="1" s="1"/>
  <c r="BG9" i="1"/>
  <c r="BG75" i="1"/>
  <c r="BG55" i="1"/>
  <c r="BG6" i="1"/>
  <c r="BH6" i="1" s="1"/>
  <c r="BG7" i="1"/>
  <c r="BG8" i="1"/>
  <c r="BG3" i="1"/>
  <c r="BG67" i="1"/>
  <c r="BH67" i="1" s="1"/>
  <c r="BG27" i="1"/>
  <c r="BG34" i="1"/>
  <c r="BG4" i="1"/>
  <c r="BG54" i="1"/>
  <c r="BH54" i="1" s="1"/>
  <c r="BG29" i="1"/>
  <c r="BG51" i="1"/>
  <c r="BG66" i="1"/>
  <c r="BG28" i="1"/>
  <c r="BH28" i="1" s="1"/>
  <c r="BG56" i="1"/>
  <c r="BG74" i="1"/>
  <c r="BH49" i="1" l="1"/>
  <c r="BI49" i="1" s="1"/>
  <c r="BH66" i="1"/>
  <c r="BH74" i="1"/>
  <c r="BH51" i="1"/>
  <c r="BH34" i="1"/>
  <c r="BI34" i="1" s="1"/>
  <c r="BH8" i="1"/>
  <c r="BH75" i="1"/>
  <c r="BH5" i="1"/>
  <c r="BH57" i="1"/>
  <c r="BI57" i="1" s="1"/>
  <c r="BH72" i="1"/>
  <c r="BH56" i="1"/>
  <c r="BH29" i="1"/>
  <c r="BH27" i="1"/>
  <c r="BI27" i="1" s="1"/>
  <c r="BH7" i="1"/>
  <c r="BH9" i="1"/>
  <c r="BH50" i="1"/>
  <c r="BH68" i="1"/>
  <c r="BI68" i="1" s="1"/>
  <c r="BH10" i="1"/>
  <c r="BH69" i="1"/>
  <c r="BI69" i="1" s="1"/>
  <c r="BH33" i="1"/>
  <c r="BH26" i="1"/>
  <c r="BH4" i="1"/>
  <c r="BI4" i="1" s="1"/>
  <c r="BH3" i="1"/>
  <c r="BI3" i="1" s="1"/>
  <c r="BH55" i="1"/>
  <c r="BJ14" i="1"/>
  <c r="BI16" i="1"/>
  <c r="BI73" i="1" s="1"/>
  <c r="BH35" i="1"/>
  <c r="BI35" i="1" s="1"/>
  <c r="BH48" i="1"/>
  <c r="BJ73" i="1" l="1"/>
  <c r="BJ35" i="1"/>
  <c r="BJ27" i="1"/>
  <c r="BJ34" i="1"/>
  <c r="BJ4" i="1"/>
  <c r="BI67" i="1"/>
  <c r="BI29" i="1"/>
  <c r="BJ29" i="1" s="1"/>
  <c r="BI51" i="1"/>
  <c r="BJ51" i="1" s="1"/>
  <c r="BI6" i="1"/>
  <c r="BJ6" i="1" s="1"/>
  <c r="BJ16" i="1"/>
  <c r="BJ69" i="1" s="1"/>
  <c r="BK14" i="1"/>
  <c r="BI26" i="1"/>
  <c r="BJ26" i="1" s="1"/>
  <c r="BI28" i="1"/>
  <c r="BJ28" i="1" s="1"/>
  <c r="BI9" i="1"/>
  <c r="BJ9" i="1" s="1"/>
  <c r="BI56" i="1"/>
  <c r="BJ56" i="1" s="1"/>
  <c r="BI75" i="1"/>
  <c r="BJ75" i="1" s="1"/>
  <c r="BI74" i="1"/>
  <c r="BJ74" i="1" s="1"/>
  <c r="BI54" i="1"/>
  <c r="BJ54" i="1" s="1"/>
  <c r="BJ3" i="1"/>
  <c r="BJ68" i="1"/>
  <c r="BJ57" i="1"/>
  <c r="BJ49" i="1"/>
  <c r="BI50" i="1"/>
  <c r="BJ50" i="1" s="1"/>
  <c r="BI5" i="1"/>
  <c r="BJ5" i="1" s="1"/>
  <c r="BI48" i="1"/>
  <c r="BJ48" i="1" s="1"/>
  <c r="BI55" i="1"/>
  <c r="BJ55" i="1" s="1"/>
  <c r="BI33" i="1"/>
  <c r="BJ33" i="1" s="1"/>
  <c r="BI10" i="1"/>
  <c r="BJ10" i="1" s="1"/>
  <c r="BI7" i="1"/>
  <c r="BJ7" i="1" s="1"/>
  <c r="BI72" i="1"/>
  <c r="BJ72" i="1" s="1"/>
  <c r="BI8" i="1"/>
  <c r="BJ8" i="1" s="1"/>
  <c r="BI66" i="1"/>
  <c r="BJ66" i="1" s="1"/>
  <c r="BK48" i="1" l="1"/>
  <c r="BK66" i="1"/>
  <c r="BK3" i="1"/>
  <c r="BL14" i="1"/>
  <c r="BK16" i="1"/>
  <c r="BK74" i="1" s="1"/>
  <c r="BK29" i="1"/>
  <c r="BK55" i="1"/>
  <c r="BK49" i="1"/>
  <c r="BJ67" i="1"/>
  <c r="BK67" i="1" s="1"/>
  <c r="BK7" i="1"/>
  <c r="BK35" i="1"/>
  <c r="BK10" i="1"/>
  <c r="BK75" i="1"/>
  <c r="BK26" i="1"/>
  <c r="BK73" i="1"/>
  <c r="BL66" i="1" l="1"/>
  <c r="BL67" i="1"/>
  <c r="BK50" i="1"/>
  <c r="BK4" i="1"/>
  <c r="BK69" i="1"/>
  <c r="BL69" i="1" s="1"/>
  <c r="BK34" i="1"/>
  <c r="BK68" i="1"/>
  <c r="BK28" i="1"/>
  <c r="BL28" i="1" s="1"/>
  <c r="BK9" i="1"/>
  <c r="BL9" i="1" s="1"/>
  <c r="BK72" i="1"/>
  <c r="BM14" i="1"/>
  <c r="BL16" i="1"/>
  <c r="BL74" i="1" s="1"/>
  <c r="BK33" i="1"/>
  <c r="BL33" i="1" s="1"/>
  <c r="BK6" i="1"/>
  <c r="BK51" i="1"/>
  <c r="BK5" i="1"/>
  <c r="BL5" i="1" s="1"/>
  <c r="BK57" i="1"/>
  <c r="BL57" i="1" s="1"/>
  <c r="BK54" i="1"/>
  <c r="BK27" i="1"/>
  <c r="BK56" i="1"/>
  <c r="BL56" i="1" s="1"/>
  <c r="BK8" i="1"/>
  <c r="BL8" i="1" s="1"/>
  <c r="BL49" i="1"/>
  <c r="BL3" i="1"/>
  <c r="BM74" i="1" l="1"/>
  <c r="BM8" i="1"/>
  <c r="BM9" i="1"/>
  <c r="BM67" i="1"/>
  <c r="BM49" i="1"/>
  <c r="BL27" i="1"/>
  <c r="BM27" i="1" s="1"/>
  <c r="BL51" i="1"/>
  <c r="BM51" i="1" s="1"/>
  <c r="BN14" i="1"/>
  <c r="BM16" i="1"/>
  <c r="BM33" i="1" s="1"/>
  <c r="BL68" i="1"/>
  <c r="BM68" i="1" s="1"/>
  <c r="BL50" i="1"/>
  <c r="BM50" i="1" s="1"/>
  <c r="BL73" i="1"/>
  <c r="BM73" i="1" s="1"/>
  <c r="BL10" i="1"/>
  <c r="BM10" i="1" s="1"/>
  <c r="BM3" i="1"/>
  <c r="BM57" i="1"/>
  <c r="BM69" i="1"/>
  <c r="BM66" i="1"/>
  <c r="BM56" i="1"/>
  <c r="BM5" i="1"/>
  <c r="BL4" i="1"/>
  <c r="BM4" i="1" s="1"/>
  <c r="BL35" i="1"/>
  <c r="BM35" i="1" s="1"/>
  <c r="BL29" i="1"/>
  <c r="BM29" i="1" s="1"/>
  <c r="BL7" i="1"/>
  <c r="BM7" i="1" s="1"/>
  <c r="BL75" i="1"/>
  <c r="BM75" i="1" s="1"/>
  <c r="BL26" i="1"/>
  <c r="BM26" i="1" s="1"/>
  <c r="BL54" i="1"/>
  <c r="BM54" i="1" s="1"/>
  <c r="BL6" i="1"/>
  <c r="BM6" i="1" s="1"/>
  <c r="BL72" i="1"/>
  <c r="BM72" i="1" s="1"/>
  <c r="BL34" i="1"/>
  <c r="BM34" i="1" s="1"/>
  <c r="BL55" i="1"/>
  <c r="BM55" i="1" s="1"/>
  <c r="BL48" i="1"/>
  <c r="BM48" i="1" s="1"/>
  <c r="BN72" i="1" l="1"/>
  <c r="BN16" i="1"/>
  <c r="BN4" i="1" s="1"/>
  <c r="BO14" i="1"/>
  <c r="BN54" i="1"/>
  <c r="BN29" i="1"/>
  <c r="BN68" i="1"/>
  <c r="BN27" i="1"/>
  <c r="BN26" i="1"/>
  <c r="BN35" i="1"/>
  <c r="BM28" i="1"/>
  <c r="BN28" i="1" s="1"/>
  <c r="BN75" i="1"/>
  <c r="BN48" i="1"/>
  <c r="BN6" i="1"/>
  <c r="BN57" i="1"/>
  <c r="BN50" i="1"/>
  <c r="BN74" i="1"/>
  <c r="BO4" i="1" l="1"/>
  <c r="BO50" i="1"/>
  <c r="BO29" i="1"/>
  <c r="BO72" i="1"/>
  <c r="BO57" i="1"/>
  <c r="BO26" i="1"/>
  <c r="BO68" i="1"/>
  <c r="BO54" i="1"/>
  <c r="BN33" i="1"/>
  <c r="BN67" i="1"/>
  <c r="BO67" i="1" s="1"/>
  <c r="BN5" i="1"/>
  <c r="BO5" i="1" s="1"/>
  <c r="BN49" i="1"/>
  <c r="BO49" i="1" s="1"/>
  <c r="BN10" i="1"/>
  <c r="BN34" i="1"/>
  <c r="BO34" i="1" s="1"/>
  <c r="BN3" i="1"/>
  <c r="BO3" i="1" s="1"/>
  <c r="BN55" i="1"/>
  <c r="BO55" i="1" s="1"/>
  <c r="BN73" i="1"/>
  <c r="BN51" i="1"/>
  <c r="BO51" i="1" s="1"/>
  <c r="BN7" i="1"/>
  <c r="BO7" i="1" s="1"/>
  <c r="BN69" i="1"/>
  <c r="BO69" i="1" s="1"/>
  <c r="BN66" i="1"/>
  <c r="BN9" i="1"/>
  <c r="BO9" i="1" s="1"/>
  <c r="BN56" i="1"/>
  <c r="BO56" i="1" s="1"/>
  <c r="BN8" i="1"/>
  <c r="BO8" i="1" s="1"/>
  <c r="BP8" i="1" s="1"/>
  <c r="BO35" i="1"/>
  <c r="BO27" i="1"/>
  <c r="BP14" i="1"/>
  <c r="BP16" i="1" s="1"/>
  <c r="BO16" i="1"/>
  <c r="BO75" i="1" s="1"/>
  <c r="BP75" i="1" s="1"/>
  <c r="BO74" i="1"/>
  <c r="BO48" i="1"/>
  <c r="BP69" i="1" l="1"/>
  <c r="BP49" i="1"/>
  <c r="BP57" i="1"/>
  <c r="BP48" i="1"/>
  <c r="BP27" i="1"/>
  <c r="BP74" i="1"/>
  <c r="BP35" i="1"/>
  <c r="BP9" i="1"/>
  <c r="BP51" i="1"/>
  <c r="BP34" i="1"/>
  <c r="BP67" i="1"/>
  <c r="BP26" i="1"/>
  <c r="BP29" i="1"/>
  <c r="BO6" i="1"/>
  <c r="BP6" i="1" s="1"/>
  <c r="BO66" i="1"/>
  <c r="BP66" i="1" s="1"/>
  <c r="BO73" i="1"/>
  <c r="BP73" i="1" s="1"/>
  <c r="BO10" i="1"/>
  <c r="BP10" i="1" s="1"/>
  <c r="BO33" i="1"/>
  <c r="BP33" i="1" s="1"/>
  <c r="BO28" i="1"/>
  <c r="BP28" i="1" s="1"/>
  <c r="BP55" i="1"/>
  <c r="BP54" i="1"/>
  <c r="BP50" i="1"/>
  <c r="BP56" i="1"/>
  <c r="BP7" i="1"/>
  <c r="BP3" i="1"/>
  <c r="BP5" i="1"/>
  <c r="BP68" i="1"/>
  <c r="BP72" i="1"/>
  <c r="BP4" i="1"/>
</calcChain>
</file>

<file path=xl/sharedStrings.xml><?xml version="1.0" encoding="utf-8"?>
<sst xmlns="http://schemas.openxmlformats.org/spreadsheetml/2006/main" count="534" uniqueCount="112">
  <si>
    <t>Cout Matériel Stockage</t>
  </si>
  <si>
    <t>%</t>
  </si>
  <si>
    <t>Subvention Etat Auto consommation euros/Kwh/an</t>
  </si>
  <si>
    <t>62</t>
  </si>
  <si>
    <t>61</t>
  </si>
  <si>
    <t>60</t>
  </si>
  <si>
    <t>59</t>
  </si>
  <si>
    <t>58</t>
  </si>
  <si>
    <t>57</t>
  </si>
  <si>
    <t>56</t>
  </si>
  <si>
    <t>55</t>
  </si>
  <si>
    <t>54</t>
  </si>
  <si>
    <t>53</t>
  </si>
  <si>
    <t>52</t>
  </si>
  <si>
    <t>51</t>
  </si>
  <si>
    <t>50</t>
  </si>
  <si>
    <t>49</t>
  </si>
  <si>
    <t>48</t>
  </si>
  <si>
    <t>47</t>
  </si>
  <si>
    <t>46</t>
  </si>
  <si>
    <t>45</t>
  </si>
  <si>
    <t>44</t>
  </si>
  <si>
    <t>43</t>
  </si>
  <si>
    <t>42</t>
  </si>
  <si>
    <t>41</t>
  </si>
  <si>
    <t>40</t>
  </si>
  <si>
    <t>39</t>
  </si>
  <si>
    <t>38</t>
  </si>
  <si>
    <t>37</t>
  </si>
  <si>
    <t>36</t>
  </si>
  <si>
    <t>35</t>
  </si>
  <si>
    <t>34</t>
  </si>
  <si>
    <t>33</t>
  </si>
  <si>
    <t>32</t>
  </si>
  <si>
    <t>31</t>
  </si>
  <si>
    <t>30</t>
  </si>
  <si>
    <t>29</t>
  </si>
  <si>
    <t>28</t>
  </si>
  <si>
    <t>27</t>
  </si>
  <si>
    <t>26</t>
  </si>
  <si>
    <t>25</t>
  </si>
  <si>
    <t>24</t>
  </si>
  <si>
    <t>23</t>
  </si>
  <si>
    <t>22</t>
  </si>
  <si>
    <t>21</t>
  </si>
  <si>
    <t>20</t>
  </si>
  <si>
    <t>19</t>
  </si>
  <si>
    <t>18</t>
  </si>
  <si>
    <t>17</t>
  </si>
  <si>
    <t>16</t>
  </si>
  <si>
    <t>15</t>
  </si>
  <si>
    <t>14</t>
  </si>
  <si>
    <t>13</t>
  </si>
  <si>
    <t>12</t>
  </si>
  <si>
    <t>11</t>
  </si>
  <si>
    <t>10</t>
  </si>
  <si>
    <t>9</t>
  </si>
  <si>
    <t>8</t>
  </si>
  <si>
    <t>7</t>
  </si>
  <si>
    <t>6</t>
  </si>
  <si>
    <t>5</t>
  </si>
  <si>
    <t>4</t>
  </si>
  <si>
    <t>3</t>
  </si>
  <si>
    <t>2</t>
  </si>
  <si>
    <t>Année + 1</t>
  </si>
  <si>
    <t>Marge année en cours</t>
  </si>
  <si>
    <t>Départ euros</t>
  </si>
  <si>
    <t>Production</t>
  </si>
  <si>
    <t>jours/an</t>
  </si>
  <si>
    <t>Cout unitaire</t>
  </si>
  <si>
    <t>Techno Solaire</t>
  </si>
  <si>
    <t>Techno Eolien</t>
  </si>
  <si>
    <t>APPAREIL + STOCKAGE + SUBVENTION AUTOCONSO</t>
  </si>
  <si>
    <t>Revente%</t>
  </si>
  <si>
    <t>Cout matériel</t>
  </si>
  <si>
    <t xml:space="preserve">Conso % </t>
  </si>
  <si>
    <r>
      <t xml:space="preserve">Cout Stockage </t>
    </r>
    <r>
      <rPr>
        <sz val="11"/>
        <color theme="1"/>
        <rFont val="Calibri"/>
        <family val="2"/>
      </rPr>
      <t>€</t>
    </r>
    <r>
      <rPr>
        <sz val="7.7"/>
        <color theme="1"/>
        <rFont val="Calibri"/>
        <family val="2"/>
      </rPr>
      <t>/Kw</t>
    </r>
  </si>
  <si>
    <t>APPAREIL + STOCKAGE + REVENTE (65% conso + 35 Revente)</t>
  </si>
  <si>
    <t>Evolution</t>
  </si>
  <si>
    <t>Contrat 20 ans</t>
  </si>
  <si>
    <r>
      <t>Prix rachat PV  c</t>
    </r>
    <r>
      <rPr>
        <sz val="11"/>
        <color theme="1"/>
        <rFont val="Calibri"/>
        <family val="2"/>
      </rPr>
      <t>€</t>
    </r>
    <r>
      <rPr>
        <sz val="7.7"/>
        <color theme="1"/>
        <rFont val="Calibri"/>
        <family val="2"/>
      </rPr>
      <t>/kwh</t>
    </r>
  </si>
  <si>
    <t>Contrat 15 ans en 2 partie : 10+5</t>
  </si>
  <si>
    <t>Prix rachat éolien</t>
  </si>
  <si>
    <t>APPAREIL + REVENTE (30% conso + 70% revente)</t>
  </si>
  <si>
    <t>Cellule à remplir</t>
  </si>
  <si>
    <t>Obligation d'achat</t>
  </si>
  <si>
    <t>Progression annuelle moyenne</t>
  </si>
  <si>
    <t>Cout moyen d'un Kwh (euros)</t>
  </si>
  <si>
    <t>Conso moyenne par jour</t>
  </si>
  <si>
    <t>progression annuelle moyenne</t>
  </si>
  <si>
    <t>Conso moyenne d'un ménage</t>
  </si>
  <si>
    <t>Données de base</t>
  </si>
  <si>
    <t>Années</t>
  </si>
  <si>
    <t>Techno</t>
  </si>
  <si>
    <t>APPAREIL SEUL (consomme 100% de la production)</t>
  </si>
  <si>
    <t>Outil de rentabilité de technologies de production ENR</t>
  </si>
  <si>
    <t xml:space="preserve">Cet outil a vocation à estimer la rentabilité des technologies de production d'électricté basée sur des énergies renouvelables. Il intègre une grande partie des variables qui permettent de calculer le coût d'un outil sur sa durée de vie. Sont pris en compte les évolutions du coût de l'électricité, les variations de consommations prévisonnelles, les données relatives à l'utilisation des ressources et leur stockage. </t>
  </si>
  <si>
    <t xml:space="preserve">Le programme permet de visualiser plusieurs hypothèses d'utilisation de l'énergie : 100 % Consommation </t>
  </si>
  <si>
    <t>Tristan Boureille - stagiaire DTI</t>
  </si>
  <si>
    <t>Les différentes technologies proposées sur le marché annoncent généralement des temps de rentabilité équivalent à la durée de vie moyenne du matériel. Cepedant l'analyse est souvent faussées puisqu'elles considèrent que l'ensemble de l'énergie produite sera consommée sur place. La réalité est évidemment différente mais il reste intéressant de tester l'équilibre présenté par l'entreprise.</t>
  </si>
  <si>
    <t>Données connues</t>
  </si>
  <si>
    <t>ID</t>
  </si>
  <si>
    <t>Nom de la techno</t>
  </si>
  <si>
    <t>Coûts unitaires</t>
  </si>
  <si>
    <t>Jours / an</t>
  </si>
  <si>
    <t>Type de Techno</t>
  </si>
  <si>
    <t>Techno solaire</t>
  </si>
  <si>
    <t>Appareil seul</t>
  </si>
  <si>
    <t>Appareil + revente</t>
  </si>
  <si>
    <t>Appareil+ stockage+ revente</t>
  </si>
  <si>
    <t>Appareil+stockage+sub conso</t>
  </si>
  <si>
    <t>Arbre à vent</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</si>
</sst>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0.000"/>
    <numFmt numFmtId="165" formatCode="0.0000"/>
    <numFmt numFmtId="166" formatCode="0.0"/>
    <numFmt numFmtId="167" formatCode="0.0%"/>
  </numFmts>
  <fonts count="8" x14ac:knownFonts="1">
    <font>
      <sz val="11"/>
      <color theme="1"/>
      <name val="Calibri"/>
      <family val="2"/>
      <scheme val="minor"/>
    </font>
    <font>
      <sz val="11"/>
      <color theme="1"/>
      <name val="Calibri"/>
      <family val="2"/>
      <scheme val="minor"/>
    </font>
    <font>
      <b/>
      <sz val="11"/>
      <color theme="1"/>
      <name val="Calibri"/>
      <family val="2"/>
      <scheme val="minor"/>
    </font>
    <font>
      <b/>
      <sz val="16"/>
      <color theme="1"/>
      <name val="Calibri"/>
      <family val="2"/>
      <scheme val="minor"/>
    </font>
    <font>
      <sz val="11"/>
      <color theme="1"/>
      <name val="Calibri"/>
      <family val="2"/>
    </font>
    <font>
      <sz val="7.7"/>
      <color theme="1"/>
      <name val="Calibri"/>
      <family val="2"/>
    </font>
    <font>
      <b/>
      <sz val="18"/>
      <color theme="1"/>
      <name val="Calibri"/>
      <family val="2"/>
      <scheme val="minor"/>
    </font>
    <font>
      <b/>
      <sz val="14"/>
      <color theme="1"/>
      <name val="Calibri"/>
      <family val="2"/>
      <scheme val="minor"/>
    </font>
  </fonts>
  <fills count="10">
    <fill>
      <patternFill patternType="none"/>
    </fill>
    <fill>
      <patternFill patternType="gray125"/>
    </fill>
    <fill>
      <patternFill patternType="solid">
        <fgColor theme="9" tint="-0.249977111117893"/>
        <bgColor indexed="64"/>
      </patternFill>
    </fill>
    <fill>
      <patternFill patternType="solid">
        <fgColor theme="0" tint="-0.34998626667073579"/>
        <bgColor indexed="64"/>
      </patternFill>
    </fill>
    <fill>
      <patternFill patternType="solid">
        <fgColor theme="9" tint="-0.24994659260841701"/>
        <bgColor indexed="64"/>
      </patternFill>
    </fill>
    <fill>
      <patternFill patternType="solid">
        <fgColor theme="6" tint="0.59999389629810485"/>
        <bgColor indexed="64"/>
      </patternFill>
    </fill>
    <fill>
      <patternFill patternType="solid">
        <fgColor theme="6" tint="0.39997558519241921"/>
        <bgColor indexed="64"/>
      </patternFill>
    </fill>
    <fill>
      <patternFill patternType="solid">
        <fgColor theme="6" tint="0.79998168889431442"/>
        <bgColor indexed="64"/>
      </patternFill>
    </fill>
    <fill>
      <patternFill patternType="solid">
        <fgColor theme="9" tint="0.79998168889431442"/>
        <bgColor indexed="64"/>
      </patternFill>
    </fill>
    <fill>
      <patternFill patternType="solid">
        <fgColor theme="7" tint="0.59999389629810485"/>
        <bgColor indexed="64"/>
      </patternFill>
    </fill>
  </fills>
  <borders count="30">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bottom style="medium">
        <color indexed="64"/>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bottom style="medium">
        <color indexed="64"/>
      </bottom>
      <diagonal/>
    </border>
    <border>
      <left style="thin">
        <color indexed="64"/>
      </left>
      <right/>
      <top/>
      <bottom style="medium">
        <color indexed="64"/>
      </bottom>
      <diagonal/>
    </border>
    <border>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double">
        <color indexed="64"/>
      </left>
      <right/>
      <top/>
      <bottom style="medium">
        <color indexed="64"/>
      </bottom>
      <diagonal/>
    </border>
    <border>
      <left style="double">
        <color indexed="64"/>
      </left>
      <right/>
      <top/>
      <bottom style="thin">
        <color indexed="64"/>
      </bottom>
      <diagonal/>
    </border>
    <border>
      <left style="double">
        <color indexed="64"/>
      </left>
      <right/>
      <top style="thin">
        <color indexed="64"/>
      </top>
      <bottom style="thin">
        <color indexed="64"/>
      </bottom>
      <diagonal/>
    </border>
    <border>
      <left style="double">
        <color indexed="64"/>
      </left>
      <right/>
      <top style="thin">
        <color indexed="64"/>
      </top>
      <bottom/>
      <diagonal/>
    </border>
    <border>
      <left/>
      <right style="thin">
        <color indexed="64"/>
      </right>
      <top/>
      <bottom/>
      <diagonal/>
    </border>
  </borders>
  <cellStyleXfs count="2">
    <xf numFmtId="0" fontId="0" fillId="0" borderId="0"/>
    <xf numFmtId="9" fontId="1" fillId="0" borderId="0" applyFont="0" applyFill="0" applyBorder="0" applyAlignment="0" applyProtection="0"/>
  </cellStyleXfs>
  <cellXfs count="76">
    <xf numFmtId="0" fontId="0" fillId="0" borderId="0" xfId="0"/>
    <xf numFmtId="0" fontId="0" fillId="2" borderId="0" xfId="0" applyFill="1"/>
    <xf numFmtId="1" fontId="0" fillId="0" borderId="0" xfId="0" applyNumberFormat="1"/>
    <xf numFmtId="0" fontId="0" fillId="0" borderId="0" xfId="0" applyAlignment="1"/>
    <xf numFmtId="0" fontId="0" fillId="2" borderId="0" xfId="0" applyFill="1" applyAlignment="1"/>
    <xf numFmtId="0" fontId="3" fillId="0" borderId="0" xfId="0" applyFont="1" applyAlignment="1">
      <alignment horizontal="center"/>
    </xf>
    <xf numFmtId="0" fontId="0" fillId="3" borderId="0" xfId="0" applyFill="1"/>
    <xf numFmtId="0" fontId="0" fillId="4" borderId="0" xfId="0" applyFill="1"/>
    <xf numFmtId="0" fontId="0" fillId="0" borderId="0" xfId="0" applyFill="1"/>
    <xf numFmtId="0" fontId="0" fillId="0" borderId="0" xfId="0" applyAlignment="1">
      <alignment horizontal="center"/>
    </xf>
    <xf numFmtId="0" fontId="0" fillId="5" borderId="0" xfId="0" applyFill="1"/>
    <xf numFmtId="164" fontId="0" fillId="5" borderId="0" xfId="0" applyNumberFormat="1" applyFill="1"/>
    <xf numFmtId="164" fontId="0" fillId="6" borderId="0" xfId="0" applyNumberFormat="1" applyFill="1"/>
    <xf numFmtId="164" fontId="0" fillId="2" borderId="0" xfId="0" applyNumberFormat="1" applyFill="1"/>
    <xf numFmtId="0" fontId="0" fillId="0" borderId="0" xfId="0" applyFill="1" applyAlignment="1">
      <alignment horizontal="center"/>
    </xf>
    <xf numFmtId="0" fontId="2" fillId="0" borderId="0" xfId="0" applyFont="1"/>
    <xf numFmtId="0" fontId="2" fillId="2" borderId="0" xfId="0" applyFont="1" applyFill="1"/>
    <xf numFmtId="9" fontId="0" fillId="2" borderId="0" xfId="1" applyFont="1" applyFill="1"/>
    <xf numFmtId="9" fontId="0" fillId="0" borderId="0" xfId="1" applyFont="1"/>
    <xf numFmtId="165" fontId="0" fillId="7" borderId="0" xfId="0" applyNumberFormat="1" applyFill="1"/>
    <xf numFmtId="166" fontId="0" fillId="7" borderId="0" xfId="1" applyNumberFormat="1" applyFont="1" applyFill="1"/>
    <xf numFmtId="164" fontId="0" fillId="2" borderId="0" xfId="1" applyNumberFormat="1" applyFont="1" applyFill="1"/>
    <xf numFmtId="167" fontId="0" fillId="0" borderId="0" xfId="1" applyNumberFormat="1" applyFont="1"/>
    <xf numFmtId="167" fontId="0" fillId="2" borderId="0" xfId="1" applyNumberFormat="1" applyFont="1" applyFill="1"/>
    <xf numFmtId="1" fontId="0" fillId="7" borderId="0" xfId="0" applyNumberFormat="1" applyFill="1"/>
    <xf numFmtId="0" fontId="0" fillId="0" borderId="0" xfId="0" applyAlignment="1">
      <alignment vertical="top" wrapText="1"/>
    </xf>
    <xf numFmtId="0" fontId="0" fillId="0" borderId="0" xfId="0" applyAlignment="1">
      <alignment horizontal="left" vertical="top" wrapText="1"/>
    </xf>
    <xf numFmtId="0" fontId="0" fillId="0" borderId="0" xfId="0" applyAlignment="1">
      <alignment vertical="center"/>
    </xf>
    <xf numFmtId="0" fontId="3" fillId="0" borderId="0" xfId="0" applyFont="1" applyAlignment="1"/>
    <xf numFmtId="0" fontId="6" fillId="0" borderId="1" xfId="0" applyFont="1" applyBorder="1" applyAlignment="1">
      <alignment horizontal="center" vertical="center"/>
    </xf>
    <xf numFmtId="0" fontId="6" fillId="0" borderId="2" xfId="0" applyFont="1" applyBorder="1" applyAlignment="1">
      <alignment horizontal="center" vertical="center"/>
    </xf>
    <xf numFmtId="0" fontId="0" fillId="7" borderId="0" xfId="0" applyFill="1" applyAlignment="1">
      <alignment horizontal="left" vertical="top" wrapText="1"/>
    </xf>
    <xf numFmtId="0" fontId="0" fillId="7" borderId="0" xfId="0" applyFill="1" applyAlignment="1">
      <alignment horizontal="left" vertical="top"/>
    </xf>
    <xf numFmtId="0" fontId="6" fillId="0" borderId="0" xfId="0" applyFont="1" applyBorder="1" applyAlignment="1">
      <alignment vertical="center"/>
    </xf>
    <xf numFmtId="0" fontId="0" fillId="0" borderId="0" xfId="0" applyFill="1" applyAlignment="1">
      <alignment vertical="top" wrapText="1"/>
    </xf>
    <xf numFmtId="0" fontId="0" fillId="0" borderId="0" xfId="0" applyFill="1" applyAlignment="1">
      <alignment vertical="top"/>
    </xf>
    <xf numFmtId="0" fontId="3" fillId="8" borderId="0" xfId="0" applyFont="1" applyFill="1" applyAlignment="1">
      <alignment horizontal="left"/>
    </xf>
    <xf numFmtId="0" fontId="0" fillId="0" borderId="0" xfId="0" applyAlignment="1">
      <alignment horizontal="left"/>
    </xf>
    <xf numFmtId="0" fontId="0" fillId="0" borderId="3" xfId="0" applyBorder="1"/>
    <xf numFmtId="0" fontId="0" fillId="0" borderId="3" xfId="0" applyBorder="1" applyAlignment="1">
      <alignment horizontal="left" vertical="top" wrapText="1"/>
    </xf>
    <xf numFmtId="0" fontId="0" fillId="0" borderId="3" xfId="0" applyBorder="1" applyAlignment="1">
      <alignment horizontal="left"/>
    </xf>
    <xf numFmtId="0" fontId="0" fillId="0" borderId="8" xfId="0" applyBorder="1" applyAlignment="1">
      <alignment horizontal="left" vertical="top" wrapText="1"/>
    </xf>
    <xf numFmtId="0" fontId="0" fillId="0" borderId="8" xfId="0" applyBorder="1" applyAlignment="1">
      <alignment horizontal="left"/>
    </xf>
    <xf numFmtId="0" fontId="0" fillId="0" borderId="10" xfId="0" applyBorder="1" applyAlignment="1">
      <alignment horizontal="left"/>
    </xf>
    <xf numFmtId="0" fontId="0" fillId="0" borderId="11" xfId="0" applyBorder="1" applyAlignment="1">
      <alignment horizontal="left"/>
    </xf>
    <xf numFmtId="0" fontId="7" fillId="0" borderId="6" xfId="0" applyFont="1" applyBorder="1" applyAlignment="1">
      <alignment horizontal="center" vertical="center"/>
    </xf>
    <xf numFmtId="0" fontId="7" fillId="0" borderId="7" xfId="0" applyFont="1" applyBorder="1" applyAlignment="1">
      <alignment horizontal="center" vertical="center"/>
    </xf>
    <xf numFmtId="0" fontId="0" fillId="2" borderId="4" xfId="0" applyFill="1" applyBorder="1"/>
    <xf numFmtId="167" fontId="0" fillId="2" borderId="4" xfId="1" applyNumberFormat="1" applyFont="1" applyFill="1" applyBorder="1"/>
    <xf numFmtId="164" fontId="0" fillId="2" borderId="4" xfId="1" applyNumberFormat="1" applyFont="1" applyFill="1" applyBorder="1"/>
    <xf numFmtId="9" fontId="0" fillId="2" borderId="13" xfId="1" applyFont="1" applyFill="1" applyBorder="1"/>
    <xf numFmtId="0" fontId="2" fillId="0" borderId="14" xfId="0" applyFont="1" applyBorder="1" applyAlignment="1">
      <alignment wrapText="1"/>
    </xf>
    <xf numFmtId="0" fontId="0" fillId="9" borderId="9" xfId="0" applyFill="1" applyBorder="1"/>
    <xf numFmtId="9" fontId="0" fillId="9" borderId="12" xfId="0" applyNumberFormat="1" applyFill="1" applyBorder="1"/>
    <xf numFmtId="167" fontId="0" fillId="9" borderId="9" xfId="0" applyNumberFormat="1" applyFill="1" applyBorder="1"/>
    <xf numFmtId="0" fontId="0" fillId="0" borderId="15" xfId="0" applyBorder="1"/>
    <xf numFmtId="0" fontId="0" fillId="0" borderId="17" xfId="0" applyBorder="1"/>
    <xf numFmtId="0" fontId="0" fillId="0" borderId="5" xfId="0" applyBorder="1"/>
    <xf numFmtId="0" fontId="0" fillId="0" borderId="18" xfId="0" applyBorder="1"/>
    <xf numFmtId="0" fontId="0" fillId="0" borderId="4" xfId="0" applyBorder="1"/>
    <xf numFmtId="0" fontId="0" fillId="0" borderId="19" xfId="0" applyBorder="1" applyAlignment="1">
      <alignment horizontal="center" vertical="center"/>
    </xf>
    <xf numFmtId="0" fontId="0" fillId="0" borderId="16" xfId="0" applyBorder="1" applyAlignment="1">
      <alignment horizontal="center" wrapText="1"/>
    </xf>
    <xf numFmtId="0" fontId="0" fillId="0" borderId="16" xfId="0" applyBorder="1" applyAlignment="1">
      <alignment horizontal="center" vertical="center" wrapText="1"/>
    </xf>
    <xf numFmtId="0" fontId="0" fillId="0" borderId="16" xfId="0" applyBorder="1" applyAlignment="1">
      <alignment horizontal="center" vertical="center"/>
    </xf>
    <xf numFmtId="0" fontId="0" fillId="0" borderId="16" xfId="0" applyBorder="1" applyAlignment="1">
      <alignment horizontal="left" vertical="center" wrapText="1"/>
    </xf>
    <xf numFmtId="0" fontId="0" fillId="0" borderId="20" xfId="0" applyBorder="1" applyAlignment="1">
      <alignment horizontal="left" vertical="center" wrapText="1"/>
    </xf>
    <xf numFmtId="0" fontId="0" fillId="0" borderId="21" xfId="0" applyBorder="1"/>
    <xf numFmtId="0" fontId="0" fillId="0" borderId="22" xfId="0" applyBorder="1"/>
    <xf numFmtId="0" fontId="0" fillId="0" borderId="23" xfId="0" applyBorder="1"/>
    <xf numFmtId="0" fontId="0" fillId="0" borderId="24" xfId="0" applyBorder="1"/>
    <xf numFmtId="0" fontId="0" fillId="0" borderId="20" xfId="0" applyBorder="1" applyAlignment="1">
      <alignment horizontal="center" vertical="center"/>
    </xf>
    <xf numFmtId="0" fontId="0" fillId="0" borderId="25" xfId="0" applyBorder="1" applyAlignment="1">
      <alignment horizontal="left" vertical="center" wrapText="1"/>
    </xf>
    <xf numFmtId="0" fontId="0" fillId="0" borderId="26" xfId="0" applyBorder="1"/>
    <xf numFmtId="0" fontId="0" fillId="0" borderId="27" xfId="0" applyBorder="1"/>
    <xf numFmtId="0" fontId="0" fillId="0" borderId="28" xfId="0" applyBorder="1"/>
    <xf numFmtId="0" fontId="0" fillId="0" borderId="29" xfId="0" applyBorder="1" applyAlignment="1">
      <alignment horizontal="left" vertical="center" wrapText="1"/>
    </xf>
  </cellXfs>
  <cellStyles count="2">
    <cellStyle name="Normal" xfId="0" builtinId="0"/>
    <cellStyle name="Pourcentage" xfId="1" builtinId="5"/>
  </cellStyles>
  <dxfs count="247">
    <dxf>
      <numFmt numFmtId="0" formatCode="General"/>
      <fill>
        <patternFill patternType="solid">
          <fgColor indexed="64"/>
          <bgColor theme="9" tint="-0.24994659260841701"/>
        </patternFill>
      </fill>
    </dxf>
    <dxf>
      <numFmt numFmtId="0" formatCode="General"/>
      <fill>
        <patternFill patternType="solid">
          <fgColor indexed="64"/>
          <bgColor theme="9" tint="-0.24994659260841701"/>
        </patternFill>
      </fill>
    </dxf>
    <dxf>
      <numFmt numFmtId="0" formatCode="General"/>
      <fill>
        <patternFill patternType="solid">
          <fgColor indexed="64"/>
          <bgColor theme="9" tint="-0.24994659260841701"/>
        </patternFill>
      </fill>
    </dxf>
    <dxf>
      <numFmt numFmtId="0" formatCode="General"/>
    </dxf>
    <dxf>
      <numFmt numFmtId="0" formatCode="General"/>
      <border diagonalUp="0" diagonalDown="0">
        <left style="double">
          <color indexed="64"/>
        </left>
        <right/>
        <top style="medium">
          <color auto="1"/>
        </top>
        <bottom style="medium">
          <color auto="1"/>
        </bottom>
        <vertical/>
        <horizontal style="medium">
          <color auto="1"/>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color rgb="FFFF0000"/>
      </font>
      <fill>
        <patternFill>
          <bgColor theme="5" tint="0.59996337778862885"/>
        </patternFill>
      </fill>
    </dxf>
    <dxf>
      <font>
        <color rgb="FFFF0000"/>
      </font>
      <fill>
        <patternFill>
          <bgColor theme="5" tint="0.59996337778862885"/>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alignment horizontal="left" vertical="center" textRotation="0" wrapText="1" indent="0" justifyLastLine="0" shrinkToFit="0" readingOrder="0"/>
      <border diagonalUp="0" diagonalDown="0" outline="0">
        <left style="thin">
          <color indexed="64"/>
        </left>
        <right style="thin">
          <color indexed="64"/>
        </right>
        <top/>
        <bottom/>
      </border>
    </dxf>
    <dxf>
      <border diagonalUp="0" diagonalDown="0">
        <left style="thin">
          <color indexed="64"/>
        </left>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medium">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bottom style="thin">
          <color indexed="64"/>
        </bottom>
        <vertical/>
        <horizontal/>
      </border>
    </dxf>
    <dxf>
      <border diagonalUp="0" diagonalDown="0">
        <left/>
        <right style="thin">
          <color indexed="64"/>
        </right>
        <top style="thin">
          <color indexed="64"/>
        </top>
        <bottom style="thin">
          <color indexed="64"/>
        </bottom>
        <vertical/>
        <horizontal/>
      </border>
    </dxf>
    <dxf>
      <border outline="0">
        <bottom style="medium">
          <color indexed="64"/>
        </bottom>
      </border>
    </dxf>
    <dxf>
      <border outline="0">
        <left style="medium">
          <color indexed="64"/>
        </left>
        <right style="medium">
          <color indexed="64"/>
        </right>
        <top style="medium">
          <color indexed="64"/>
        </top>
        <bottom style="medium">
          <color indexed="64"/>
        </bottom>
      </border>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0" formatCode="General"/>
    </dxf>
    <dxf>
      <fill>
        <patternFill patternType="solid">
          <fgColor indexed="64"/>
          <bgColor theme="9" tint="-0.249977111117893"/>
        </patternFill>
      </fill>
    </dxf>
    <dxf>
      <fill>
        <patternFill patternType="solid">
          <fgColor indexed="64"/>
          <bgColor theme="9" tint="-0.249977111117893"/>
        </patternFill>
      </fill>
    </dxf>
    <dxf>
      <fill>
        <patternFill patternType="solid">
          <fgColor indexed="64"/>
          <bgColor theme="9" tint="-0.249977111117893"/>
        </patternFill>
      </fill>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0" formatCode="General"/>
    </dxf>
    <dxf>
      <fill>
        <patternFill>
          <fgColor indexed="64"/>
          <bgColor theme="9" tint="-0.249977111117893"/>
        </patternFill>
      </fill>
    </dxf>
    <dxf>
      <fill>
        <patternFill>
          <fgColor indexed="64"/>
          <bgColor theme="9" tint="-0.249977111117893"/>
        </patternFill>
      </fill>
    </dxf>
    <dxf>
      <fill>
        <patternFill>
          <fgColor indexed="64"/>
          <bgColor theme="9" tint="-0.249977111117893"/>
        </patternFill>
      </fill>
    </dxf>
    <dxf>
      <numFmt numFmtId="0" formatCode="General"/>
    </dxf>
    <dxf>
      <numFmt numFmtId="0" formatCode="General"/>
    </dxf>
    <dxf>
      <fill>
        <patternFill patternType="solid">
          <fgColor indexed="64"/>
          <bgColor theme="9" tint="-0.249977111117893"/>
        </patternFill>
      </fill>
    </dxf>
    <dxf>
      <fill>
        <patternFill patternType="solid">
          <fgColor indexed="64"/>
          <bgColor theme="9" tint="-0.249977111117893"/>
        </patternFill>
      </fill>
    </dxf>
    <dxf>
      <fill>
        <patternFill patternType="solid">
          <fgColor indexed="64"/>
          <bgColor theme="9" tint="-0.249977111117893"/>
        </patternFill>
      </fill>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1" formatCode="0"/>
    </dxf>
    <dxf>
      <numFmt numFmtId="0" formatCode="General"/>
    </dxf>
    <dxf>
      <fill>
        <patternFill patternType="solid">
          <fgColor indexed="64"/>
          <bgColor theme="9" tint="-0.24994659260841701"/>
        </patternFill>
      </fill>
    </dxf>
    <dxf>
      <fill>
        <patternFill patternType="solid">
          <fgColor indexed="64"/>
          <bgColor theme="9" tint="-0.24994659260841701"/>
        </patternFill>
      </fill>
    </dxf>
    <dxf>
      <fill>
        <patternFill patternType="solid">
          <fgColor indexed="64"/>
          <bgColor theme="9" tint="-0.24994659260841701"/>
        </patternFill>
      </fill>
    </dxf>
    <dxf>
      <numFmt numFmtId="1" formatCode="0"/>
    </dxf>
    <dxf>
      <numFmt numFmtId="1" formatCode="0"/>
    </dxf>
    <dxf>
      <numFmt numFmtId="1" formatCode="0"/>
    </dxf>
    <dxf>
      <fill>
        <patternFill patternType="solid">
          <fgColor indexed="64"/>
          <bgColor theme="9" tint="-0.24994659260841701"/>
        </patternFill>
      </fill>
    </dxf>
    <dxf>
      <fill>
        <patternFill patternType="solid">
          <fgColor indexed="64"/>
          <bgColor theme="9" tint="-0.24994659260841701"/>
        </patternFill>
      </fill>
    </dxf>
    <dxf>
      <fill>
        <patternFill patternType="solid">
          <fgColor indexed="64"/>
          <bgColor theme="9" tint="-0.24994659260841701"/>
        </patternFill>
      </fill>
    </dxf>
    <dxf>
      <numFmt numFmtId="1" formatCode="0"/>
    </dxf>
    <dxf>
      <numFmt numFmtId="1" formatCode="0"/>
    </dxf>
    <dxf>
      <numFmt numFmtId="1" formatCode="0"/>
    </dxf>
    <dxf>
      <numFmt numFmtId="1" formatCode="0"/>
    </dxf>
    <dxf>
      <fill>
        <patternFill patternType="solid">
          <fgColor indexed="64"/>
          <bgColor theme="9" tint="-0.24994659260841701"/>
        </patternFill>
      </fill>
    </dxf>
    <dxf>
      <fill>
        <patternFill patternType="solid">
          <fgColor indexed="64"/>
          <bgColor theme="9" tint="-0.24994659260841701"/>
        </patternFill>
      </fill>
    </dxf>
    <dxf>
      <fill>
        <patternFill patternType="solid">
          <fgColor indexed="64"/>
          <bgColor theme="9" tint="-0.24994659260841701"/>
        </patternFill>
      </fill>
    </dxf>
    <dxf>
      <numFmt numFmtId="1" formatCode="0"/>
    </dxf>
    <dxf>
      <numFmt numFmtId="1" formatCode="0"/>
    </dxf>
    <dxf>
      <numFmt numFmtId="1" formatCode="0"/>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1" name="Tableau2" displayName="Tableau2" ref="A2:BP10" totalsRowShown="0">
  <autoFilter ref="A2:BP10"/>
  <tableColumns count="68">
    <tableColumn id="1" name="Techno" dataDxfId="3">
      <calculatedColumnFormula>Données!C11</calculatedColumnFormula>
    </tableColumn>
    <tableColumn id="2" name="Cout unitaire" dataDxfId="2">
      <calculatedColumnFormula>Données!D11</calculatedColumnFormula>
    </tableColumn>
    <tableColumn id="21" name="jours/an" dataDxfId="1">
      <calculatedColumnFormula>Données!E11</calculatedColumnFormula>
    </tableColumn>
    <tableColumn id="20" name="Production" dataDxfId="0">
      <calculatedColumnFormula>Données!F11</calculatedColumnFormula>
    </tableColumn>
    <tableColumn id="52" name="Départ euros">
      <calculatedColumnFormula>Tableau2[[#This Row],[Cout unitaire]]</calculatedColumnFormula>
    </tableColumn>
    <tableColumn id="4" name="Marge année en cours" dataDxfId="246">
      <calculatedColumnFormula>E3-(((F$14)-(IF((($C3*F$16)-$D3)&lt;0,0,(($C3*F$16)-$D3))+(($B$12-$C3)*F$16)))*F$17)</calculatedColumnFormula>
    </tableColumn>
    <tableColumn id="5" name="Année + 1" dataDxfId="245">
      <calculatedColumnFormula>F3-(((G$14)-(IF((($C3*G$16)-$D3)&lt;0,0,(($C3*G$16)-$D3))+(($B$12-$C3)*G$16)))*G$17)</calculatedColumnFormula>
    </tableColumn>
    <tableColumn id="6" name="2">
      <calculatedColumnFormula>G3-(((H$14)-(IF((($C3*H$16)-$D3)&lt;0,0,(($C3*H$16)-$D3))+(($B$12-$C3)*H$16)))*H$17)</calculatedColumnFormula>
    </tableColumn>
    <tableColumn id="7" name="3">
      <calculatedColumnFormula>H3-(((I$14)-(IF((($C3*I$16)-$D3)&lt;0,0,(($C3*I$16)-$D3))+(($B$12-$C3)*I$16)))*I$17)</calculatedColumnFormula>
    </tableColumn>
    <tableColumn id="8" name="4" dataDxfId="244">
      <calculatedColumnFormula>I3-(((J$14)-(IF((($C3*J$16)-$D3)&lt;0,0,(($C3*J$16)-$D3))+(($B$12-$C3)*J$16)))*J$17)</calculatedColumnFormula>
    </tableColumn>
    <tableColumn id="9" name="5">
      <calculatedColumnFormula>J3-(((K$14)-(IF((($C3*K$16)-$D3)&lt;0,0,(($C3*K$16)-$D3))+(($B$12-$C3)*K$16)))*K$17)</calculatedColumnFormula>
    </tableColumn>
    <tableColumn id="10" name="6">
      <calculatedColumnFormula>K3-(((L$14)-(IF((($C3*L$16)-$D3)&lt;0,0,(($C3*L$16)-$D3))+(($B$12-$C3)*L$16)))*L$17)</calculatedColumnFormula>
    </tableColumn>
    <tableColumn id="11" name="7">
      <calculatedColumnFormula>L3-(((M$14)-(IF((($C3*M$16)-$D3)&lt;0,0,(($C3*M$16)-$D3))+(($B$12-$C3)*M$16)))*M$17)</calculatedColumnFormula>
    </tableColumn>
    <tableColumn id="12" name="8">
      <calculatedColumnFormula>M3-(((N$14)-(IF((($C3*N$16)-$D3)&lt;0,0,(($C3*N$16)-$D3))+(($B$12-$C3)*N$16)))*N$17)</calculatedColumnFormula>
    </tableColumn>
    <tableColumn id="13" name="9">
      <calculatedColumnFormula>N3-(((O$14)-(IF((($C3*O$16)-$D3)&lt;0,0,(($C3*O$16)-$D3))+(($B$12-$C3)*O$16)))*O$17)</calculatedColumnFormula>
    </tableColumn>
    <tableColumn id="14" name="10">
      <calculatedColumnFormula>O3-(((P$14)-(IF((($C3*P$16)-$D3)&lt;0,0,(($C3*P$16)-$D3))+(($B$12-$C3)*P$16)))*P$17)</calculatedColumnFormula>
    </tableColumn>
    <tableColumn id="15" name="11">
      <calculatedColumnFormula>P3-(((Q$14)-(IF((($C3*Q$16)-$D3)&lt;0,0,(($C3*Q$16)-$D3))+(($B$12-$C3)*Q$16)))*Q$17)</calculatedColumnFormula>
    </tableColumn>
    <tableColumn id="16" name="12">
      <calculatedColumnFormula>Q3-(((R$14)-(IF((($C3*R$16)-$D3)&lt;0,0,(($C3*R$16)-$D3))+(($B$12-$C3)*R$16)))*R$17)</calculatedColumnFormula>
    </tableColumn>
    <tableColumn id="17" name="13">
      <calculatedColumnFormula>R3-(((S$14)-(IF((($C3*S$16)-$D3)&lt;0,0,(($C3*S$16)-$D3))+(($B$12-$C3)*S$16)))*S$17)</calculatedColumnFormula>
    </tableColumn>
    <tableColumn id="18" name="14">
      <calculatedColumnFormula>S3-(((T$14)-(IF((($C3*T$16)-$D3)&lt;0,0,(($C3*T$16)-$D3))+(($B$12-$C3)*T$16)))*T$17)</calculatedColumnFormula>
    </tableColumn>
    <tableColumn id="22" name="15">
      <calculatedColumnFormula>T3-(((U$14)-(IF((($C3*U$16)-$D3)&lt;0,0,(($C3*U$16)-$D3))+(($B$12-$C3)*U$16)))*U$17)</calculatedColumnFormula>
    </tableColumn>
    <tableColumn id="23" name="16">
      <calculatedColumnFormula>U3-(((V$14)-(IF((($C3*V$16)-$D3)&lt;0,0,(($C3*V$16)-$D3))+(($B$12-$C3)*V$16)))*V$17)</calculatedColumnFormula>
    </tableColumn>
    <tableColumn id="24" name="17">
      <calculatedColumnFormula>V3-(((W$14)-(IF((($C3*W$16)-$D3)&lt;0,0,(($C3*W$16)-$D3))+(($B$12-$C3)*W$16)))*W$17)</calculatedColumnFormula>
    </tableColumn>
    <tableColumn id="25" name="18">
      <calculatedColumnFormula>W3-(((X$14)-(IF((($C3*X$16)-$D3)&lt;0,0,(($C3*X$16)-$D3))+(($B$12-$C3)*X$16)))*X$17)</calculatedColumnFormula>
    </tableColumn>
    <tableColumn id="26" name="19">
      <calculatedColumnFormula>X3-(((Y$14)-(IF((($C3*Y$16)-$D3)&lt;0,0,(($C3*Y$16)-$D3))+(($B$12-$C3)*Y$16)))*Y$17)</calculatedColumnFormula>
    </tableColumn>
    <tableColumn id="27" name="20">
      <calculatedColumnFormula>Y3-(((Z$14)-(IF((($C3*Z$16)-$D3)&lt;0,0,(($C3*Z$16)-$D3))+(($B$12-$C3)*Z$16)))*Z$17)</calculatedColumnFormula>
    </tableColumn>
    <tableColumn id="28" name="21">
      <calculatedColumnFormula>Z3-(((AA$14)-(IF((($C3*AA$16)-$D3)&lt;0,0,(($C3*AA$16)-$D3))+(($B$12-$C3)*AA$16)))*AA$17)</calculatedColumnFormula>
    </tableColumn>
    <tableColumn id="29" name="22">
      <calculatedColumnFormula>AA3-(((AB$14)-(IF((($C3*AB$16)-$D3)&lt;0,0,(($C3*AB$16)-$D3))+(($B$12-$C3)*AB$16)))*AB$17)</calculatedColumnFormula>
    </tableColumn>
    <tableColumn id="30" name="23">
      <calculatedColumnFormula>AB3-(((AC$14)-(IF((($C3*AC$16)-$D3)&lt;0,0,(($C3*AC$16)-$D3))+(($B$12-$C3)*AC$16)))*AC$17)</calculatedColumnFormula>
    </tableColumn>
    <tableColumn id="31" name="24">
      <calculatedColumnFormula>AC3-(((AD$14)-(IF((($C3*AD$16)-$D3)&lt;0,0,(($C3*AD$16)-$D3))+(($B$12-$C3)*AD$16)))*AD$17)</calculatedColumnFormula>
    </tableColumn>
    <tableColumn id="32" name="25">
      <calculatedColumnFormula>AD3-(((AE$14)-(IF((($C3*AE$16)-$D3)&lt;0,0,(($C3*AE$16)-$D3))+(($B$12-$C3)*AE$16)))*AE$17)</calculatedColumnFormula>
    </tableColumn>
    <tableColumn id="33" name="26">
      <calculatedColumnFormula>AE3-(((AF$14)-(IF((($C3*AF$16)-$D3)&lt;0,0,(($C3*AF$16)-$D3))+(($B$12-$C3)*AF$16)))*AF$17)</calculatedColumnFormula>
    </tableColumn>
    <tableColumn id="34" name="27">
      <calculatedColumnFormula>AF3-(((AG$14)-(IF((($C3*AG$16)-$D3)&lt;0,0,(($C3*AG$16)-$D3))+(($B$12-$C3)*AG$16)))*AG$17)</calculatedColumnFormula>
    </tableColumn>
    <tableColumn id="35" name="28">
      <calculatedColumnFormula>AG3-(((AH$14)-(IF((($C3*AH$16)-$D3)&lt;0,0,(($C3*AH$16)-$D3))+(($B$12-$C3)*AH$16)))*AH$17)</calculatedColumnFormula>
    </tableColumn>
    <tableColumn id="36" name="29">
      <calculatedColumnFormula>AH3-(((AI$14)-(IF((($C3*AI$16)-$D3)&lt;0,0,(($C3*AI$16)-$D3))+(($B$12-$C3)*AI$16)))*AI$17)</calculatedColumnFormula>
    </tableColumn>
    <tableColumn id="37" name="30">
      <calculatedColumnFormula>AI3-(((AJ$14)-(IF((($C3*AJ$16)-$D3)&lt;0,0,(($C3*AJ$16)-$D3))+(($B$12-$C3)*AJ$16)))*AJ$17)</calculatedColumnFormula>
    </tableColumn>
    <tableColumn id="38" name="31">
      <calculatedColumnFormula>AJ3-(((AK$14)-(IF((($C3*AK$16)-$D3)&lt;0,0,(($C3*AK$16)-$D3))+(($B$12-$C3)*AK$16)))*AK$17)</calculatedColumnFormula>
    </tableColumn>
    <tableColumn id="39" name="32">
      <calculatedColumnFormula>AK3-(((AL$14)-(IF((($C3*AL$16)-$D3)&lt;0,0,(($C3*AL$16)-$D3))+(($B$12-$C3)*AL$16)))*AL$17)</calculatedColumnFormula>
    </tableColumn>
    <tableColumn id="40" name="33">
      <calculatedColumnFormula>AL3-(((AM$14)-(IF((($C3*AM$16)-$D3)&lt;0,0,(($C3*AM$16)-$D3))+(($B$12-$C3)*AM$16)))*AM$17)</calculatedColumnFormula>
    </tableColumn>
    <tableColumn id="41" name="34">
      <calculatedColumnFormula>AM3-(((AN$14)-(IF((($C3*AN$16)-$D3)&lt;0,0,(($C3*AN$16)-$D3))+(($B$12-$C3)*AN$16)))*AN$17)</calculatedColumnFormula>
    </tableColumn>
    <tableColumn id="42" name="35">
      <calculatedColumnFormula>AN3-(((AO$14)-(IF((($C3*AO$16)-$D3)&lt;0,0,(($C3*AO$16)-$D3))+(($B$12-$C3)*AO$16)))*AO$17)</calculatedColumnFormula>
    </tableColumn>
    <tableColumn id="43" name="36">
      <calculatedColumnFormula>AO3-(((AP$14)-(IF((($C3*AP$16)-$D3)&lt;0,0,(($C3*AP$16)-$D3))+(($B$12-$C3)*AP$16)))*AP$17)</calculatedColumnFormula>
    </tableColumn>
    <tableColumn id="44" name="37">
      <calculatedColumnFormula>AP3-(((AQ$14)-(IF((($C3*AQ$16)-$D3)&lt;0,0,(($C3*AQ$16)-$D3))+(($B$12-$C3)*AQ$16)))*AQ$17)</calculatedColumnFormula>
    </tableColumn>
    <tableColumn id="45" name="38">
      <calculatedColumnFormula>AQ3-(((AR$14)-(IF((($C3*AR$16)-$D3)&lt;0,0,(($C3*AR$16)-$D3))+(($B$12-$C3)*AR$16)))*AR$17)</calculatedColumnFormula>
    </tableColumn>
    <tableColumn id="46" name="39">
      <calculatedColumnFormula>AR3-(((AS$14)-(IF((($C3*AS$16)-$D3)&lt;0,0,(($C3*AS$16)-$D3))+(($B$12-$C3)*AS$16)))*AS$17)</calculatedColumnFormula>
    </tableColumn>
    <tableColumn id="47" name="40">
      <calculatedColumnFormula>AS3-(((AT$14)-(IF((($C3*AT$16)-$D3)&lt;0,0,(($C3*AT$16)-$D3))+(($B$12-$C3)*AT$16)))*AT$17)</calculatedColumnFormula>
    </tableColumn>
    <tableColumn id="48" name="41">
      <calculatedColumnFormula>AT3-(((AU$14)-(IF((($C3*AU$16)-$D3)&lt;0,0,(($C3*AU$16)-$D3))+(($B$12-$C3)*AU$16)))*AU$17)</calculatedColumnFormula>
    </tableColumn>
    <tableColumn id="49" name="42">
      <calculatedColumnFormula>AU3-(((AV$14)-(IF((($C3*AV$16)-$D3)&lt;0,0,(($C3*AV$16)-$D3))+(($B$12-$C3)*AV$16)))*AV$17)</calculatedColumnFormula>
    </tableColumn>
    <tableColumn id="50" name="43">
      <calculatedColumnFormula>AV3-(((AW$14)-(IF((($C3*AW$16)-$D3)&lt;0,0,(($C3*AW$16)-$D3))+(($B$12-$C3)*AW$16)))*AW$17)</calculatedColumnFormula>
    </tableColumn>
    <tableColumn id="51" name="44">
      <calculatedColumnFormula>AW3-(((AX$14)-(IF((($C3*AX$16)-$D3)&lt;0,0,(($C3*AX$16)-$D3))+(($B$12-$C3)*AX$16)))*AX$17)</calculatedColumnFormula>
    </tableColumn>
    <tableColumn id="53" name="45">
      <calculatedColumnFormula>AX3-(((AY$14)-(IF((($C3*AY$16)-$D3)&lt;0,0,(($C3*AY$16)-$D3))+(($B$12-$C3)*AY$16)))*AY$17)</calculatedColumnFormula>
    </tableColumn>
    <tableColumn id="54" name="46">
      <calculatedColumnFormula>AY3-(((AZ$14)-(IF((($C3*AZ$16)-$D3)&lt;0,0,(($C3*AZ$16)-$D3))+(($B$12-$C3)*AZ$16)))*AZ$17)</calculatedColumnFormula>
    </tableColumn>
    <tableColumn id="55" name="47">
      <calculatedColumnFormula>AZ3-(((BA$14)-(IF((($C3*BA$16)-$D3)&lt;0,0,(($C3*BA$16)-$D3))+(($B$12-$C3)*BA$16)))*BA$17)</calculatedColumnFormula>
    </tableColumn>
    <tableColumn id="56" name="48">
      <calculatedColumnFormula>BA3-(((BB$14)-(IF((($C3*BB$16)-$D3)&lt;0,0,(($C3*BB$16)-$D3))+(($B$12-$C3)*BB$16)))*BB$17)</calculatedColumnFormula>
    </tableColumn>
    <tableColumn id="57" name="49">
      <calculatedColumnFormula>BB3-(((BC$14)-(IF((($C3*BC$16)-$D3)&lt;0,0,(($C3*BC$16)-$D3))+(($B$12-$C3)*BC$16)))*BC$17)</calculatedColumnFormula>
    </tableColumn>
    <tableColumn id="58" name="50">
      <calculatedColumnFormula>BC3-(((BD$14)-(IF((($C3*BD$16)-$D3)&lt;0,0,(($C3*BD$16)-$D3))+(($B$12-$C3)*BD$16)))*BD$17)</calculatedColumnFormula>
    </tableColumn>
    <tableColumn id="59" name="51">
      <calculatedColumnFormula>BD3-(((BE$14)-(IF((($C3*BE$16)-$D3)&lt;0,0,(($C3*BE$16)-$D3))+(($B$12-$C3)*BE$16)))*BE$17)</calculatedColumnFormula>
    </tableColumn>
    <tableColumn id="60" name="52">
      <calculatedColumnFormula>BE3-(((BF$14)-(IF((($C3*BF$16)-$D3)&lt;0,0,(($C3*BF$16)-$D3))+(($B$12-$C3)*BF$16)))*BF$17)</calculatedColumnFormula>
    </tableColumn>
    <tableColumn id="61" name="53">
      <calculatedColumnFormula>BF3-(((BG$14)-(IF((($C3*BG$16)-$D3)&lt;0,0,(($C3*BG$16)-$D3))+(($B$12-$C3)*BG$16)))*BG$17)</calculatedColumnFormula>
    </tableColumn>
    <tableColumn id="62" name="54">
      <calculatedColumnFormula>BG3-(((BH$14)-(IF((($C3*BH$16)-$D3)&lt;0,0,(($C3*BH$16)-$D3))+(($B$12-$C3)*BH$16)))*BH$17)</calculatedColumnFormula>
    </tableColumn>
    <tableColumn id="63" name="55">
      <calculatedColumnFormula>BH3-(((BI$14)-(IF((($C3*BI$16)-$D3)&lt;0,0,(($C3*BI$16)-$D3))+(($B$12-$C3)*BI$16)))*BI$17)</calculatedColumnFormula>
    </tableColumn>
    <tableColumn id="64" name="56">
      <calculatedColumnFormula>BI3-(((BJ$14)-(IF((($C3*BJ$16)-$D3)&lt;0,0,(($C3*BJ$16)-$D3))+(($B$12-$C3)*BJ$16)))*BJ$17)</calculatedColumnFormula>
    </tableColumn>
    <tableColumn id="65" name="57">
      <calculatedColumnFormula>BJ3-(((BK$14)-(IF((($C3*BK$16)-$D3)&lt;0,0,(($C3*BK$16)-$D3))+(($B$12-$C3)*BK$16)))*BK$17)</calculatedColumnFormula>
    </tableColumn>
    <tableColumn id="66" name="58">
      <calculatedColumnFormula>BK3-(((BL$14)-(IF((($C3*BL$16)-$D3)&lt;0,0,(($C3*BL$16)-$D3))+(($B$12-$C3)*BL$16)))*BL$17)</calculatedColumnFormula>
    </tableColumn>
    <tableColumn id="67" name="59">
      <calculatedColumnFormula>BL3-(((BM$14)-(IF((($C3*BM$16)-$D3)&lt;0,0,(($C3*BM$16)-$D3))+(($B$12-$C3)*BM$16)))*BM$17)</calculatedColumnFormula>
    </tableColumn>
    <tableColumn id="68" name="60">
      <calculatedColumnFormula>BM3-(((BN$14)-(IF((($C3*BN$16)-$D3)&lt;0,0,(($C3*BN$16)-$D3))+(($B$12-$C3)*BN$16)))*BN$17)</calculatedColumnFormula>
    </tableColumn>
    <tableColumn id="69" name="61">
      <calculatedColumnFormula>BN3-(((BO$14)-(IF((($C3*BO$16)-$D3)&lt;0,0,(($C3*BO$16)-$D3))+(($B$12-$C3)*BO$16)))*BO$17)</calculatedColumnFormula>
    </tableColumn>
    <tableColumn id="70" name="62">
      <calculatedColumnFormula>BO3-(((BP$14)-(IF((($C3*BP$16)-$D3)&lt;0,0,(($C3*BP$16)-$D3))+(($B$12-$C3)*BP$16)))*BP$17)</calculatedColumnFormula>
    </tableColumn>
  </tableColumns>
  <tableStyleInfo name="TableStyleMedium2" showFirstColumn="0" showLastColumn="0" showRowStripes="1" showColumnStripes="0"/>
</table>
</file>

<file path=xl/tables/table2.xml><?xml version="1.0" encoding="utf-8"?>
<table xmlns="http://schemas.openxmlformats.org/spreadsheetml/2006/main" id="2" name="Tableau28" displayName="Tableau28" ref="A25:BP29" totalsRowShown="0">
  <autoFilter ref="A25:BP29"/>
  <tableColumns count="68">
    <tableColumn id="1" name="Techno Eolien"/>
    <tableColumn id="2" name="Cout unitaire" dataDxfId="243"/>
    <tableColumn id="21" name="jours/an" dataDxfId="242"/>
    <tableColumn id="20" name="Production" dataDxfId="241"/>
    <tableColumn id="52" name="Départ euros">
      <calculatedColumnFormula>Tableau28[[#This Row],[Cout unitaire]]</calculatedColumnFormula>
    </tableColumn>
    <tableColumn id="4" name="Marge année en cours" dataDxfId="240">
      <calculatedColumnFormula>(E26-(((F$14)-(IF((($C26*F$16)-($D26*$J$42))&lt;0,0,(($C26*F$16)-($D26*$J$42)))+(($B$12-$C26)*F$16)))*F$17))-((($C26*F$16)-($D26*$J$43))*F$39)</calculatedColumnFormula>
    </tableColumn>
    <tableColumn id="5" name="Année + 1" dataDxfId="239">
      <calculatedColumnFormula>(F26-(((G$14)-(IF((($C26*G$16)-($D26*$J$42))&lt;0,0,(($C26*G$16)-($D26*$J$42)))+(($B$12-$C26)*G$16)))*G$17))-((($C26*G$16)-($D26*$J$43))*G$39)</calculatedColumnFormula>
    </tableColumn>
    <tableColumn id="6" name="2">
      <calculatedColumnFormula>(G26-(((H$14)-(IF((($C26*H$16)-($D26*$J$42))&lt;0,0,(($C26*H$16)-($D26*$J$42)))+(($B$12-$C26)*H$16)))*H$17))-((($C26*H$16)-($D26*$J$43))*H$39)</calculatedColumnFormula>
    </tableColumn>
    <tableColumn id="7" name="3">
      <calculatedColumnFormula>(H26-(((I$14)-(IF((($C26*I$16)-($D26*$J$42))&lt;0,0,(($C26*I$16)-($D26*$J$42)))+(($B$12-$C26)*I$16)))*I$17))-((($C26*I$16)-($D26*$J$43))*I$39)</calculatedColumnFormula>
    </tableColumn>
    <tableColumn id="8" name="4" dataDxfId="238">
      <calculatedColumnFormula>(I26-(((J$14)-(IF((($C26*J$16)-($D26*$J$42))&lt;0,0,(($C26*J$16)-($D26*$J$42)))+(($B$12-$C26)*J$16)))*J$17))-((($C26*J$16)-($D26*$J$43))*J$39)</calculatedColumnFormula>
    </tableColumn>
    <tableColumn id="9" name="5">
      <calculatedColumnFormula>(J26-(((K$14)-(IF((($C26*K$16)-($D26*$J$42))&lt;0,0,(($C26*K$16)-($D26*$J$42)))+(($B$12-$C26)*K$16)))*K$17))-((($C26*K$16)-($D26*$J$43))*K$39)</calculatedColumnFormula>
    </tableColumn>
    <tableColumn id="10" name="6">
      <calculatedColumnFormula>(K26-(((L$14)-(IF((($C26*L$16)-($D26*$J$42))&lt;0,0,(($C26*L$16)-($D26*$J$42)))+(($B$12-$C26)*L$16)))*L$17))-((($C26*L$16)-($D26*$J$43))*L$39)</calculatedColumnFormula>
    </tableColumn>
    <tableColumn id="11" name="7">
      <calculatedColumnFormula>(L26-(((M$14)-(IF((($C26*M$16)-($D26*$J$42))&lt;0,0,(($C26*M$16)-($D26*$J$42)))+(($B$12-$C26)*M$16)))*M$17))-((($C26*M$16)-($D26*$J$43))*M$39)</calculatedColumnFormula>
    </tableColumn>
    <tableColumn id="12" name="8">
      <calculatedColumnFormula>(M26-(((N$14)-(IF((($C26*N$16)-($D26*$J$42))&lt;0,0,(($C26*N$16)-($D26*$J$42)))+(($B$12-$C26)*N$16)))*N$17))-((($C26*N$16)-($D26*$J$43))*N$39)</calculatedColumnFormula>
    </tableColumn>
    <tableColumn id="13" name="9">
      <calculatedColumnFormula>(N26-(((O$14)-(IF((($C26*O$16)-($D26*$J$42))&lt;0,0,(($C26*O$16)-($D26*$J$42)))+(($B$12-$C26)*O$16)))*O$17))-((($C26*O$16)-($D26*$J$43))*O$39)</calculatedColumnFormula>
    </tableColumn>
    <tableColumn id="14" name="10">
      <calculatedColumnFormula>(O26-(((P$14)-(IF((($C26*P$16)-($D26*$J$42))&lt;0,0,(($C26*P$16)-($D26*$J$42)))+(($B$12-$C26)*P$16)))*P$17))-((($C26*P$16)-($D26*$J$43))*P$39)</calculatedColumnFormula>
    </tableColumn>
    <tableColumn id="15" name="11">
      <calculatedColumnFormula>(P26-(((Q$14)-(IF((($C26*Q$16)-($D26*$J$42))&lt;0,0,(($C26*Q$16)-($D26*$J$42)))+(($B$12-$C26)*Q$16)))*Q$17))-((($C26*Q$16)-($D26*$J$43))*Q$39)</calculatedColumnFormula>
    </tableColumn>
    <tableColumn id="16" name="12">
      <calculatedColumnFormula>(Q26-(((R$14)-(IF((($C26*R$16)-($D26*$J$42))&lt;0,0,(($C26*R$16)-($D26*$J$42)))+(($B$12-$C26)*R$16)))*R$17))-((($C26*R$16)-($D26*$J$43))*R$39)</calculatedColumnFormula>
    </tableColumn>
    <tableColumn id="17" name="13">
      <calculatedColumnFormula>(R26-(((S$14)-(IF((($C26*S$16)-($D26*$J$42))&lt;0,0,(($C26*S$16)-($D26*$J$42)))+(($B$12-$C26)*S$16)))*S$17))-((($C26*S$16)-($D26*$J$43))*S$39)</calculatedColumnFormula>
    </tableColumn>
    <tableColumn id="18" name="14">
      <calculatedColumnFormula>(S26-(((T$14)-(IF((($C26*T$16)-($D26*$J$42))&lt;0,0,(($C26*T$16)-($D26*$J$42)))+(($B$12-$C26)*T$16)))*T$17))-((($C26*T$16)-($D26*$J$43))*T$39)</calculatedColumnFormula>
    </tableColumn>
    <tableColumn id="22" name="15">
      <calculatedColumnFormula>(T26-(((U$14)-(IF((($C26*U$16)-($D26*$J$42))&lt;0,0,(($C26*U$16)-($D26*$J$42)))+(($B$12-$C26)*U$16)))*U$17))-((($C26*U$16)-($D26*$J$43))*U$39)</calculatedColumnFormula>
    </tableColumn>
    <tableColumn id="23" name="16" dataDxfId="237">
      <calculatedColumnFormula>(U26-(((V$14)-(IF((($C26*V$16)-($D26*$J$42))&lt;0,0,(($C26*V$16)-($D26*$J$42)))+(($B$12-$C26)*V$16)))*V$17))-((($C26*V$16)-($D26*$J$43))*V$39)</calculatedColumnFormula>
    </tableColumn>
    <tableColumn id="24" name="17">
      <calculatedColumnFormula>(V26-(((W$14)-(IF((($C26*W$16)-($D26*$J$42))&lt;0,0,(($C26*W$16)-($D26*$J$42)))+(($B$12-$C26)*W$16)))*W$17))-((($C26*W$16)-($D26*$J$43))*W$39)</calculatedColumnFormula>
    </tableColumn>
    <tableColumn id="25" name="18">
      <calculatedColumnFormula>(W26-(((X$14)-(IF((($C26*X$16)-($D26*$J$42))&lt;0,0,(($C26*X$16)-($D26*$J$42)))+(($B$12-$C26)*X$16)))*X$17))-((($C26*X$16)-($D26*$J$43))*X$39)</calculatedColumnFormula>
    </tableColumn>
    <tableColumn id="26" name="19">
      <calculatedColumnFormula>(X26-(((Y$14)-(IF((($C26*Y$16)-($D26*$J$42))&lt;0,0,(($C26*Y$16)-($D26*$J$42)))+(($B$12-$C26)*Y$16)))*Y$17))-((($C26*Y$16)-($D26*$J$43))*Y$39)</calculatedColumnFormula>
    </tableColumn>
    <tableColumn id="27" name="20">
      <calculatedColumnFormula>(Y26-(((Z$14)-(IF((($C26*Z$16)-($D26*$J$42))&lt;0,0,(($C26*Z$16)-($D26*$J$42)))+(($B$12-$C26)*Z$16)))*Z$17))-((($C26*Z$16)-($D26*$J$43))*Z$39)</calculatedColumnFormula>
    </tableColumn>
    <tableColumn id="28" name="21">
      <calculatedColumnFormula>(Z26-(((AA$14)-(IF((($C26*AA$16)-($D26*$J$42))&lt;0,0,(($C26*AA$16)-($D26*$J$42)))+(($B$12-$C26)*AA$16)))*AA$17))-((($C26*AA$16)-($D26*$J$43))*AA$39)</calculatedColumnFormula>
    </tableColumn>
    <tableColumn id="29" name="22">
      <calculatedColumnFormula>(AA26-(((AB$14)-(IF((($C26*AB$16)-($D26*$J$42))&lt;0,0,(($C26*AB$16)-($D26*$J$42)))+(($B$12-$C26)*AB$16)))*AB$17))-((($C26*AB$16)-($D26*$J$43))*AB$39)</calculatedColumnFormula>
    </tableColumn>
    <tableColumn id="30" name="23">
      <calculatedColumnFormula>(AB26-(((AC$14)-(IF((($C26*AC$16)-($D26*$J$42))&lt;0,0,(($C26*AC$16)-($D26*$J$42)))+(($B$12-$C26)*AC$16)))*AC$17))-((($C26*AC$16)-($D26*$J$43))*AC$39)</calculatedColumnFormula>
    </tableColumn>
    <tableColumn id="31" name="24">
      <calculatedColumnFormula>(AC26-(((AD$14)-(IF((($C26*AD$16)-($D26*$J$42))&lt;0,0,(($C26*AD$16)-($D26*$J$42)))+(($B$12-$C26)*AD$16)))*AD$17))-((($C26*AD$16)-($D26*$J$43))*AD$39)</calculatedColumnFormula>
    </tableColumn>
    <tableColumn id="32" name="25">
      <calculatedColumnFormula>(AD26-(((AE$14)-(IF((($C26*AE$16)-($D26*$J$42))&lt;0,0,(($C26*AE$16)-($D26*$J$42)))+(($B$12-$C26)*AE$16)))*AE$17))-((($C26*AE$16)-($D26*$J$43))*AE$39)</calculatedColumnFormula>
    </tableColumn>
    <tableColumn id="33" name="26">
      <calculatedColumnFormula>(AE26-(((AF$14)-(IF((($C26*AF$16)-($D26*$J$42))&lt;0,0,(($C26*AF$16)-($D26*$J$42)))+(($B$12-$C26)*AF$16)))*AF$17))-((($C26*AF$16)-($D26*$J$43))*AF$39)</calculatedColumnFormula>
    </tableColumn>
    <tableColumn id="34" name="27">
      <calculatedColumnFormula>(AF26-(((AG$14)-(IF((($C26*AG$16)-($D26*$J$42))&lt;0,0,(($C26*AG$16)-($D26*$J$42)))+(($B$12-$C26)*AG$16)))*AG$17))-((($C26*AG$16)-($D26*$J$43))*AG$39)</calculatedColumnFormula>
    </tableColumn>
    <tableColumn id="35" name="28">
      <calculatedColumnFormula>(AG26-(((AH$14)-(IF((($C26*AH$16)-($D26*$J$42))&lt;0,0,(($C26*AH$16)-($D26*$J$42)))+(($B$12-$C26)*AH$16)))*AH$17))-((($C26*AH$16)-($D26*$J$43))*AH$39)</calculatedColumnFormula>
    </tableColumn>
    <tableColumn id="36" name="29">
      <calculatedColumnFormula>(AH26-(((AI$14)-(IF((($C26*AI$16)-($D26*$J$42))&lt;0,0,(($C26*AI$16)-($D26*$J$42)))+(($B$12-$C26)*AI$16)))*AI$17))-((($C26*AI$16)-($D26*$J$43))*AI$39)</calculatedColumnFormula>
    </tableColumn>
    <tableColumn id="37" name="30">
      <calculatedColumnFormula>(AI26-(((AJ$14)-(IF((($C26*AJ$16)-($D26*$J$42))&lt;0,0,(($C26*AJ$16)-($D26*$J$42)))+(($B$12-$C26)*AJ$16)))*AJ$17))-((($C26*AJ$16)-($D26*$J$43))*AJ$39)</calculatedColumnFormula>
    </tableColumn>
    <tableColumn id="38" name="31">
      <calculatedColumnFormula>(AJ26-(((AK$14)-(IF((($C26*AK$16)-($D26*$J$42))&lt;0,0,(($C26*AK$16)-($D26*$J$42)))+(($B$12-$C26)*AK$16)))*AK$17))-((($C26*AK$16)-($D26*$J$43))*AK$39)</calculatedColumnFormula>
    </tableColumn>
    <tableColumn id="39" name="32">
      <calculatedColumnFormula>(AK26-(((AL$14)-(IF((($C26*AL$16)-($D26*$J$42))&lt;0,0,(($C26*AL$16)-($D26*$J$42)))+(($B$12-$C26)*AL$16)))*AL$17))-((($C26*AL$16)-($D26*$J$43))*AL$39)</calculatedColumnFormula>
    </tableColumn>
    <tableColumn id="40" name="33">
      <calculatedColumnFormula>(AL26-(((AM$14)-(IF((($C26*AM$16)-($D26*$J$42))&lt;0,0,(($C26*AM$16)-($D26*$J$42)))+(($B$12-$C26)*AM$16)))*AM$17))-((($C26*AM$16)-($D26*$J$43))*AM$39)</calculatedColumnFormula>
    </tableColumn>
    <tableColumn id="41" name="34">
      <calculatedColumnFormula>(AM26-(((AN$14)-(IF((($C26*AN$16)-($D26*$J$42))&lt;0,0,(($C26*AN$16)-($D26*$J$42)))+(($B$12-$C26)*AN$16)))*AN$17))-((($C26*AN$16)-($D26*$J$43))*AN$39)</calculatedColumnFormula>
    </tableColumn>
    <tableColumn id="42" name="35">
      <calculatedColumnFormula>(AN26-(((AO$14)-(IF((($C26*AO$16)-($D26*$J$42))&lt;0,0,(($C26*AO$16)-($D26*$J$42)))+(($B$12-$C26)*AO$16)))*AO$17))-((($C26*AO$16)-($D26*$J$43))*AO$39)</calculatedColumnFormula>
    </tableColumn>
    <tableColumn id="43" name="36">
      <calculatedColumnFormula>(AO26-(((AP$14)-(IF((($C26*AP$16)-($D26*$J$42))&lt;0,0,(($C26*AP$16)-($D26*$J$42)))+(($B$12-$C26)*AP$16)))*AP$17))-((($C26*AP$16)-($D26*$J$43))*AP$39)</calculatedColumnFormula>
    </tableColumn>
    <tableColumn id="44" name="37">
      <calculatedColumnFormula>(AP26-(((AQ$14)-(IF((($C26*AQ$16)-($D26*$J$42))&lt;0,0,(($C26*AQ$16)-($D26*$J$42)))+(($B$12-$C26)*AQ$16)))*AQ$17))-((($C26*AQ$16)-($D26*$J$43))*AQ$39)</calculatedColumnFormula>
    </tableColumn>
    <tableColumn id="45" name="38">
      <calculatedColumnFormula>(AQ26-(((AR$14)-(IF((($C26*AR$16)-($D26*$J$42))&lt;0,0,(($C26*AR$16)-($D26*$J$42)))+(($B$12-$C26)*AR$16)))*AR$17))-((($C26*AR$16)-($D26*$J$43))*AR$39)</calculatedColumnFormula>
    </tableColumn>
    <tableColumn id="46" name="39">
      <calculatedColumnFormula>(AR26-(((AS$14)-(IF((($C26*AS$16)-($D26*$J$42))&lt;0,0,(($C26*AS$16)-($D26*$J$42)))+(($B$12-$C26)*AS$16)))*AS$17))-((($C26*AS$16)-($D26*$J$43))*AS$39)</calculatedColumnFormula>
    </tableColumn>
    <tableColumn id="47" name="40">
      <calculatedColumnFormula>(AS26-(((AT$14)-(IF((($C26*AT$16)-($D26*$J$42))&lt;0,0,(($C26*AT$16)-($D26*$J$42)))+(($B$12-$C26)*AT$16)))*AT$17))-((($C26*AT$16)-($D26*$J$43))*AT$39)</calculatedColumnFormula>
    </tableColumn>
    <tableColumn id="48" name="41">
      <calculatedColumnFormula>(AT26-(((AU$14)-(IF((($C26*AU$16)-($D26*$J$42))&lt;0,0,(($C26*AU$16)-($D26*$J$42)))+(($B$12-$C26)*AU$16)))*AU$17))-((($C26*AU$16)-($D26*$J$43))*AU$39)</calculatedColumnFormula>
    </tableColumn>
    <tableColumn id="49" name="42">
      <calculatedColumnFormula>(AU26-(((AV$14)-(IF((($C26*AV$16)-($D26*$J$42))&lt;0,0,(($C26*AV$16)-($D26*$J$42)))+(($B$12-$C26)*AV$16)))*AV$17))-((($C26*AV$16)-($D26*$J$43))*AV$39)</calculatedColumnFormula>
    </tableColumn>
    <tableColumn id="50" name="43">
      <calculatedColumnFormula>(AV26-(((AW$14)-(IF((($C26*AW$16)-($D26*$J$42))&lt;0,0,(($C26*AW$16)-($D26*$J$42)))+(($B$12-$C26)*AW$16)))*AW$17))-((($C26*AW$16)-($D26*$J$43))*AW$39)</calculatedColumnFormula>
    </tableColumn>
    <tableColumn id="51" name="44">
      <calculatedColumnFormula>(AW26-(((AX$14)-(IF((($C26*AX$16)-($D26*$J$42))&lt;0,0,(($C26*AX$16)-($D26*$J$42)))+(($B$12-$C26)*AX$16)))*AX$17))-((($C26*AX$16)-($D26*$J$43))*AX$39)</calculatedColumnFormula>
    </tableColumn>
    <tableColumn id="53" name="45">
      <calculatedColumnFormula>(AX26-(((AY$14)-(IF((($C26*AY$16)-($D26*$J$42))&lt;0,0,(($C26*AY$16)-($D26*$J$42)))+(($B$12-$C26)*AY$16)))*AY$17))-((($C26*AY$16)-($D26*$J$43))*AY$39)</calculatedColumnFormula>
    </tableColumn>
    <tableColumn id="54" name="46">
      <calculatedColumnFormula>(AY26-(((AZ$14)-(IF((($C26*AZ$16)-($D26*$J$42))&lt;0,0,(($C26*AZ$16)-($D26*$J$42)))+(($B$12-$C26)*AZ$16)))*AZ$17))-((($C26*AZ$16)-($D26*$J$43))*AZ$39)</calculatedColumnFormula>
    </tableColumn>
    <tableColumn id="55" name="47">
      <calculatedColumnFormula>(AZ26-(((BA$14)-(IF((($C26*BA$16)-($D26*$J$42))&lt;0,0,(($C26*BA$16)-($D26*$J$42)))+(($B$12-$C26)*BA$16)))*BA$17))-((($C26*BA$16)-($D26*$J$43))*BA$39)</calculatedColumnFormula>
    </tableColumn>
    <tableColumn id="56" name="48">
      <calculatedColumnFormula>(BA26-(((BB$14)-(IF((($C26*BB$16)-($D26*$J$42))&lt;0,0,(($C26*BB$16)-($D26*$J$42)))+(($B$12-$C26)*BB$16)))*BB$17))-((($C26*BB$16)-($D26*$J$43))*BB$39)</calculatedColumnFormula>
    </tableColumn>
    <tableColumn id="57" name="49">
      <calculatedColumnFormula>(BB26-(((BC$14)-(IF((($C26*BC$16)-($D26*$J$42))&lt;0,0,(($C26*BC$16)-($D26*$J$42)))+(($B$12-$C26)*BC$16)))*BC$17))-((($C26*BC$16)-($D26*$J$43))*BC$39)</calculatedColumnFormula>
    </tableColumn>
    <tableColumn id="58" name="50">
      <calculatedColumnFormula>(BC26-(((BD$14)-(IF((($C26*BD$16)-($D26*$J$42))&lt;0,0,(($C26*BD$16)-($D26*$J$42)))+(($B$12-$C26)*BD$16)))*BD$17))-((($C26*BD$16)-($D26*$J$43))*BD$39)</calculatedColumnFormula>
    </tableColumn>
    <tableColumn id="59" name="51">
      <calculatedColumnFormula>(BD26-(((BE$14)-(IF((($C26*BE$16)-($D26*$J$42))&lt;0,0,(($C26*BE$16)-($D26*$J$42)))+(($B$12-$C26)*BE$16)))*BE$17))-((($C26*BE$16)-($D26*$J$43))*BE$39)</calculatedColumnFormula>
    </tableColumn>
    <tableColumn id="60" name="52">
      <calculatedColumnFormula>(BE26-(((BF$14)-(IF((($C26*BF$16)-($D26*$J$42))&lt;0,0,(($C26*BF$16)-($D26*$J$42)))+(($B$12-$C26)*BF$16)))*BF$17))-((($C26*BF$16)-($D26*$J$43))*BF$39)</calculatedColumnFormula>
    </tableColumn>
    <tableColumn id="61" name="53">
      <calculatedColumnFormula>(BF26-(((BG$14)-(IF((($C26*BG$16)-($D26*$J$42))&lt;0,0,(($C26*BG$16)-($D26*$J$42)))+(($B$12-$C26)*BG$16)))*BG$17))-((($C26*BG$16)-($D26*$J$43))*BG$39)</calculatedColumnFormula>
    </tableColumn>
    <tableColumn id="62" name="54">
      <calculatedColumnFormula>(BG26-(((BH$14)-(IF((($C26*BH$16)-($D26*$J$42))&lt;0,0,(($C26*BH$16)-($D26*$J$42)))+(($B$12-$C26)*BH$16)))*BH$17))-((($C26*BH$16)-($D26*$J$43))*BH$39)</calculatedColumnFormula>
    </tableColumn>
    <tableColumn id="63" name="55">
      <calculatedColumnFormula>(BH26-(((BI$14)-(IF((($C26*BI$16)-($D26*$J$42))&lt;0,0,(($C26*BI$16)-($D26*$J$42)))+(($B$12-$C26)*BI$16)))*BI$17))-((($C26*BI$16)-($D26*$J$43))*BI$39)</calculatedColumnFormula>
    </tableColumn>
    <tableColumn id="64" name="56">
      <calculatedColumnFormula>(BI26-(((BJ$14)-(IF((($C26*BJ$16)-($D26*$J$42))&lt;0,0,(($C26*BJ$16)-($D26*$J$42)))+(($B$12-$C26)*BJ$16)))*BJ$17))-((($C26*BJ$16)-($D26*$J$43))*BJ$39)</calculatedColumnFormula>
    </tableColumn>
    <tableColumn id="65" name="57">
      <calculatedColumnFormula>(BJ26-(((BK$14)-(IF((($C26*BK$16)-($D26*$J$42))&lt;0,0,(($C26*BK$16)-($D26*$J$42)))+(($B$12-$C26)*BK$16)))*BK$17))-((($C26*BK$16)-($D26*$J$43))*BK$39)</calculatedColumnFormula>
    </tableColumn>
    <tableColumn id="66" name="58">
      <calculatedColumnFormula>(BK26-(((BL$14)-(IF((($C26*BL$16)-($D26*$J$42))&lt;0,0,(($C26*BL$16)-($D26*$J$42)))+(($B$12-$C26)*BL$16)))*BL$17))-((($C26*BL$16)-($D26*$J$43))*BL$39)</calculatedColumnFormula>
    </tableColumn>
    <tableColumn id="67" name="59">
      <calculatedColumnFormula>(BL26-(((BM$14)-(IF((($C26*BM$16)-($D26*$J$42))&lt;0,0,(($C26*BM$16)-($D26*$J$42)))+(($B$12-$C26)*BM$16)))*BM$17))-((($C26*BM$16)-($D26*$J$43))*BM$39)</calculatedColumnFormula>
    </tableColumn>
    <tableColumn id="68" name="60">
      <calculatedColumnFormula>(BM26-(((BN$14)-(IF((($C26*BN$16)-($D26*$J$42))&lt;0,0,(($C26*BN$16)-($D26*$J$42)))+(($B$12-$C26)*BN$16)))*BN$17))-((($C26*BN$16)-($D26*$J$43))*BN$39)</calculatedColumnFormula>
    </tableColumn>
    <tableColumn id="69" name="61">
      <calculatedColumnFormula>(BN26-(((BO$14)-(IF((($C26*BO$16)-($D26*$J$42))&lt;0,0,(($C26*BO$16)-($D26*$J$42)))+(($B$12-$C26)*BO$16)))*BO$17))-((($C26*BO$16)-($D26*$J$43))*BO$39)</calculatedColumnFormula>
    </tableColumn>
    <tableColumn id="70" name="62">
      <calculatedColumnFormula>(BO26-(((BP$14)-(IF((($C26*BP$16)-($D26*$J$42))&lt;0,0,(($C26*BP$16)-($D26*$J$42)))+(($B$12-$C26)*BP$16)))*BP$17))-((($C26*BP$16)-($D26*$J$43))*BP$39)</calculatedColumnFormula>
    </tableColumn>
  </tableColumns>
  <tableStyleInfo name="TableStyleMedium2" showFirstColumn="0" showLastColumn="0" showRowStripes="1" showColumnStripes="0"/>
</table>
</file>

<file path=xl/tables/table3.xml><?xml version="1.0" encoding="utf-8"?>
<table xmlns="http://schemas.openxmlformats.org/spreadsheetml/2006/main" id="3" name="Tableau2810" displayName="Tableau2810" ref="A47:BP51" totalsRowShown="0">
  <autoFilter ref="A47:BP51"/>
  <tableColumns count="68">
    <tableColumn id="1" name="Techno Eolien"/>
    <tableColumn id="2" name="Cout unitaire" dataDxfId="236"/>
    <tableColumn id="21" name="jours/an" dataDxfId="235"/>
    <tableColumn id="20" name="Production" dataDxfId="234"/>
    <tableColumn id="52" name="Départ euros">
      <calculatedColumnFormula>Tableau2810[[#This Row],[Cout unitaire]]</calculatedColumnFormula>
    </tableColumn>
    <tableColumn id="4" name="Marge année en cours" dataDxfId="233">
      <calculatedColumnFormula>(E48-(((F$14)-(IF((($C48*F$16)-($D48*$J$60))&lt;0,0,(($C3*F$16)-($D48*$J$60)))+(($B$12-$C3)*F$16)))*F$17))-((($C48*F$16)-($D48*$J$61))*F$39)</calculatedColumnFormula>
    </tableColumn>
    <tableColumn id="5" name="Année + 1" dataDxfId="232">
      <calculatedColumnFormula>(F48-(((G$14)-(IF((($C48*G$16)-($D48*$J$60))&lt;0,0,(($C3*G$16)-($D48*$J$60)))+(($B$12-$C3)*G$16)))*G$17))-((($C48*G$16)-($D48*$J$61))*G$39)</calculatedColumnFormula>
    </tableColumn>
    <tableColumn id="6" name="2">
      <calculatedColumnFormula>(G48-(((H$14)-(IF((($C48*H$16)-($D48*$J$60))&lt;0,0,(($C3*H$16)-($D48*$J$60)))+(($B$12-$C3)*H$16)))*H$17))-((($C48*H$16)-($D48*$J$61))*H$39)</calculatedColumnFormula>
    </tableColumn>
    <tableColumn id="7" name="3">
      <calculatedColumnFormula>(H48-(((I$14)-(IF((($C48*I$16)-($D48*$J$60))&lt;0,0,(($C3*I$16)-($D48*$J$60)))+(($B$12-$C3)*I$16)))*I$17))-((($C48*I$16)-($D48*$J$61))*I$39)</calculatedColumnFormula>
    </tableColumn>
    <tableColumn id="8" name="4" dataDxfId="231">
      <calculatedColumnFormula>(I48-(((J$14)-(IF((($C48*J$16)-($D48*$J$60))&lt;0,0,(($C3*J$16)-($D48*$J$60)))+(($B$12-$C3)*J$16)))*J$17))-((($C48*J$16)-($D48*$J$61))*J$39)</calculatedColumnFormula>
    </tableColumn>
    <tableColumn id="9" name="5">
      <calculatedColumnFormula>(J48-(((K$14)-(IF((($C48*K$16)-($D48*$J$60))&lt;0,0,(($C3*K$16)-($D48*$J$60)))+(($B$12-$C3)*K$16)))*K$17))-((($C48*K$16)-($D48*$J$61))*K$39)</calculatedColumnFormula>
    </tableColumn>
    <tableColumn id="10" name="6">
      <calculatedColumnFormula>(K48-(((L$14)-(IF((($C48*L$16)-($D48*$J$60))&lt;0,0,(($C3*L$16)-($D48*$J$60)))+(($B$12-$C3)*L$16)))*L$17))-((($C48*L$16)-($D48*$J$61))*L$39)</calculatedColumnFormula>
    </tableColumn>
    <tableColumn id="11" name="7">
      <calculatedColumnFormula>(L48-(((M$14)-(IF((($C48*M$16)-($D48*$J$60))&lt;0,0,(($C3*M$16)-($D48*$J$60)))+(($B$12-$C3)*M$16)))*M$17))-((($C48*M$16)-($D48*$J$61))*M$39)</calculatedColumnFormula>
    </tableColumn>
    <tableColumn id="12" name="8">
      <calculatedColumnFormula>(M48-(((N$14)-(IF((($C48*N$16)-($D48*$J$60))&lt;0,0,(($C3*N$16)-($D48*$J$60)))+(($B$12-$C3)*N$16)))*N$17))-((($C48*N$16)-($D48*$J$61))*N$39)</calculatedColumnFormula>
    </tableColumn>
    <tableColumn id="13" name="9">
      <calculatedColumnFormula>(N48-(((O$14)-(IF((($C48*O$16)-($D48*$J$60))&lt;0,0,(($C3*O$16)-($D48*$J$60)))+(($B$12-$C3)*O$16)))*O$17))-((($C48*O$16)-($D48*$J$61))*O$39)</calculatedColumnFormula>
    </tableColumn>
    <tableColumn id="14" name="10">
      <calculatedColumnFormula>(O48-(((P$14)-(IF((($C48*P$16)-($D48*$J$60))&lt;0,0,(($C3*P$16)-($D48*$J$60)))+(($B$12-$C3)*P$16)))*P$17))-((($C48*P$16)-($D48*$J$61))*P$39)</calculatedColumnFormula>
    </tableColumn>
    <tableColumn id="15" name="11">
      <calculatedColumnFormula>(P48-(((Q$14)-(IF((($C48*Q$16)-($D48*$J$60))&lt;0,0,(($C3*Q$16)-($D48*$J$60)))+(($B$12-$C3)*Q$16)))*Q$17))-((($C48*Q$16)-($D48*$J$61))*Q$39)</calculatedColumnFormula>
    </tableColumn>
    <tableColumn id="16" name="12">
      <calculatedColumnFormula>(Q48-(((R$14)-(IF((($C48*R$16)-($D48*$J$60))&lt;0,0,(($C3*R$16)-($D48*$J$60)))+(($B$12-$C3)*R$16)))*R$17))-((($C48*R$16)-($D48*$J$61))*R$39)</calculatedColumnFormula>
    </tableColumn>
    <tableColumn id="17" name="13">
      <calculatedColumnFormula>(R48-(((S$14)-(IF((($C48*S$16)-($D48*$J$60))&lt;0,0,(($C3*S$16)-($D48*$J$60)))+(($B$12-$C3)*S$16)))*S$17))-((($C48*S$16)-($D48*$J$61))*S$39)</calculatedColumnFormula>
    </tableColumn>
    <tableColumn id="18" name="14">
      <calculatedColumnFormula>(S48-(((T$14)-(IF((($C48*T$16)-($D48*$J$60))&lt;0,0,(($C3*T$16)-($D48*$J$60)))+(($B$12-$C3)*T$16)))*T$17))-((($C48*T$16)-($D48*$J$61))*T$39)</calculatedColumnFormula>
    </tableColumn>
    <tableColumn id="22" name="15">
      <calculatedColumnFormula>(T48-(((U$14)-(IF((($C48*U$16)-($D48*$J$60))&lt;0,0,(($C3*U$16)-($D48*$J$60)))+(($B$12-$C3)*U$16)))*U$17))-((($C48*U$16)-($D48*$J$61))*U$39)</calculatedColumnFormula>
    </tableColumn>
    <tableColumn id="23" name="16">
      <calculatedColumnFormula>(U48-(((V$14)-(IF((($C48*V$16)-($D48*$J$60))&lt;0,0,(($C3*V$16)-($D48*$J$60)))+(($B$12-$C3)*V$16)))*V$17))-((($C48*V$16)-($D48*$J$61))*V$39)</calculatedColumnFormula>
    </tableColumn>
    <tableColumn id="24" name="17">
      <calculatedColumnFormula>(V48-(((W$14)-(IF((($C48*W$16)-($D48*$J$60))&lt;0,0,(($C3*W$16)-($D48*$J$60)))+(($B$12-$C3)*W$16)))*W$17))-((($C48*W$16)-($D48*$J$61))*W$39)</calculatedColumnFormula>
    </tableColumn>
    <tableColumn id="25" name="18">
      <calculatedColumnFormula>(W48-(((X$14)-(IF((($C48*X$16)-($D48*$J$60))&lt;0,0,(($C3*X$16)-($D48*$J$60)))+(($B$12-$C3)*X$16)))*X$17))-((($C48*X$16)-($D48*$J$61))*X$39)</calculatedColumnFormula>
    </tableColumn>
    <tableColumn id="26" name="19">
      <calculatedColumnFormula>(X48-(((Y$14)-(IF((($C48*Y$16)-($D48*$J$60))&lt;0,0,(($C3*Y$16)-($D48*$J$60)))+(($B$12-$C3)*Y$16)))*Y$17))-((($C48*Y$16)-($D48*$J$61))*Y$39)</calculatedColumnFormula>
    </tableColumn>
    <tableColumn id="27" name="20">
      <calculatedColumnFormula>(Y48-(((Z$14)-(IF((($C48*Z$16)-($D48*$J$60))&lt;0,0,(($C3*Z$16)-($D48*$J$60)))+(($B$12-$C3)*Z$16)))*Z$17))-((($C48*Z$16)-($D48*$J$61))*Z$39)</calculatedColumnFormula>
    </tableColumn>
    <tableColumn id="28" name="21">
      <calculatedColumnFormula>(Z48-(((AA$14)-(IF((($C48*AA$16)-($D48*$J$60))&lt;0,0,(($C3*AA$16)-($D48*$J$60)))+(($B$12-$C3)*AA$16)))*AA$17))-((($C48*AA$16)-($D48*$J$61))*AA$39)</calculatedColumnFormula>
    </tableColumn>
    <tableColumn id="29" name="22">
      <calculatedColumnFormula>(AA48-(((AB$14)-(IF((($C48*AB$16)-($D48*$J$60))&lt;0,0,(($C3*AB$16)-($D48*$J$60)))+(($B$12-$C3)*AB$16)))*AB$17))-((($C48*AB$16)-($D48*$J$61))*AB$39)</calculatedColumnFormula>
    </tableColumn>
    <tableColumn id="30" name="23">
      <calculatedColumnFormula>(AB48-(((AC$14)-(IF((($C48*AC$16)-($D48*$J$60))&lt;0,0,(($C3*AC$16)-($D48*$J$60)))+(($B$12-$C3)*AC$16)))*AC$17))-((($C48*AC$16)-($D48*$J$61))*AC$39)</calculatedColumnFormula>
    </tableColumn>
    <tableColumn id="31" name="24">
      <calculatedColumnFormula>(AC48-(((AD$14)-(IF((($C48*AD$16)-($D48*$J$60))&lt;0,0,(($C3*AD$16)-($D48*$J$60)))+(($B$12-$C3)*AD$16)))*AD$17))-((($C48*AD$16)-($D48*$J$61))*AD$39)</calculatedColumnFormula>
    </tableColumn>
    <tableColumn id="32" name="25">
      <calculatedColumnFormula>(AD48-(((AE$14)-(IF((($C48*AE$16)-($D48*$J$60))&lt;0,0,(($C3*AE$16)-($D48*$J$60)))+(($B$12-$C3)*AE$16)))*AE$17))-((($C48*AE$16)-($D48*$J$61))*AE$39)</calculatedColumnFormula>
    </tableColumn>
    <tableColumn id="33" name="26">
      <calculatedColumnFormula>(AE48-(((AF$14)-(IF((($C48*AF$16)-($D48*$J$60))&lt;0,0,(($C3*AF$16)-($D48*$J$60)))+(($B$12-$C3)*AF$16)))*AF$17))-((($C48*AF$16)-($D48*$J$61))*AF$39)</calculatedColumnFormula>
    </tableColumn>
    <tableColumn id="34" name="27">
      <calculatedColumnFormula>(AF48-(((AG$14)-(IF((($C48*AG$16)-($D48*$J$60))&lt;0,0,(($C3*AG$16)-($D48*$J$60)))+(($B$12-$C3)*AG$16)))*AG$17))-((($C48*AG$16)-($D48*$J$61))*AG$39)</calculatedColumnFormula>
    </tableColumn>
    <tableColumn id="35" name="28">
      <calculatedColumnFormula>(AG48-(((AH$14)-(IF((($C48*AH$16)-($D48*$J$60))&lt;0,0,(($C3*AH$16)-($D48*$J$60)))+(($B$12-$C3)*AH$16)))*AH$17))-((($C48*AH$16)-($D48*$J$61))*AH$39)</calculatedColumnFormula>
    </tableColumn>
    <tableColumn id="36" name="29">
      <calculatedColumnFormula>(AH48-(((AI$14)-(IF((($C48*AI$16)-($D48*$J$60))&lt;0,0,(($C3*AI$16)-($D48*$J$60)))+(($B$12-$C3)*AI$16)))*AI$17))-((($C48*AI$16)-($D48*$J$61))*AI$39)</calculatedColumnFormula>
    </tableColumn>
    <tableColumn id="37" name="30">
      <calculatedColumnFormula>(AI48-(((AJ$14)-(IF((($C48*AJ$16)-($D48*$J$60))&lt;0,0,(($C3*AJ$16)-($D48*$J$60)))+(($B$12-$C3)*AJ$16)))*AJ$17))-((($C48*AJ$16)-($D48*$J$61))*AJ$39)</calculatedColumnFormula>
    </tableColumn>
    <tableColumn id="38" name="31">
      <calculatedColumnFormula>(AJ48-(((AK$14)-(IF((($C48*AK$16)-($D48*$J$60))&lt;0,0,(($C3*AK$16)-($D48*$J$60)))+(($B$12-$C3)*AK$16)))*AK$17))-((($C48*AK$16)-($D48*$J$61))*AK$39)</calculatedColumnFormula>
    </tableColumn>
    <tableColumn id="39" name="32">
      <calculatedColumnFormula>(AK48-(((AL$14)-(IF((($C48*AL$16)-($D48*$J$60))&lt;0,0,(($C3*AL$16)-($D48*$J$60)))+(($B$12-$C3)*AL$16)))*AL$17))-((($C48*AL$16)-($D48*$J$61))*AL$39)</calculatedColumnFormula>
    </tableColumn>
    <tableColumn id="40" name="33">
      <calculatedColumnFormula>(AL48-(((AM$14)-(IF((($C48*AM$16)-($D48*$J$60))&lt;0,0,(($C3*AM$16)-($D48*$J$60)))+(($B$12-$C3)*AM$16)))*AM$17))-((($C48*AM$16)-($D48*$J$61))*AM$39)</calculatedColumnFormula>
    </tableColumn>
    <tableColumn id="41" name="34">
      <calculatedColumnFormula>(AM48-(((AN$14)-(IF((($C48*AN$16)-($D48*$J$60))&lt;0,0,(($C3*AN$16)-($D48*$J$60)))+(($B$12-$C3)*AN$16)))*AN$17))-((($C48*AN$16)-($D48*$J$61))*AN$39)</calculatedColumnFormula>
    </tableColumn>
    <tableColumn id="42" name="35">
      <calculatedColumnFormula>(AN48-(((AO$14)-(IF((($C48*AO$16)-($D48*$J$60))&lt;0,0,(($C3*AO$16)-($D48*$J$60)))+(($B$12-$C3)*AO$16)))*AO$17))-((($C48*AO$16)-($D48*$J$61))*AO$39)</calculatedColumnFormula>
    </tableColumn>
    <tableColumn id="43" name="36">
      <calculatedColumnFormula>(AO48-(((AP$14)-(IF((($C48*AP$16)-($D48*$J$60))&lt;0,0,(($C3*AP$16)-($D48*$J$60)))+(($B$12-$C3)*AP$16)))*AP$17))-((($C48*AP$16)-($D48*$J$61))*AP$39)</calculatedColumnFormula>
    </tableColumn>
    <tableColumn id="44" name="37">
      <calculatedColumnFormula>(AP48-(((AQ$14)-(IF((($C48*AQ$16)-($D48*$J$60))&lt;0,0,(($C3*AQ$16)-($D48*$J$60)))+(($B$12-$C3)*AQ$16)))*AQ$17))-((($C48*AQ$16)-($D48*$J$61))*AQ$39)</calculatedColumnFormula>
    </tableColumn>
    <tableColumn id="45" name="38">
      <calculatedColumnFormula>(AQ48-(((AR$14)-(IF((($C48*AR$16)-($D48*$J$60))&lt;0,0,(($C3*AR$16)-($D48*$J$60)))+(($B$12-$C3)*AR$16)))*AR$17))-((($C48*AR$16)-($D48*$J$61))*AR$39)</calculatedColumnFormula>
    </tableColumn>
    <tableColumn id="46" name="39">
      <calculatedColumnFormula>(AR48-(((AS$14)-(IF((($C48*AS$16)-($D48*$J$60))&lt;0,0,(($C3*AS$16)-($D48*$J$60)))+(($B$12-$C3)*AS$16)))*AS$17))-((($C48*AS$16)-($D48*$J$61))*AS$39)</calculatedColumnFormula>
    </tableColumn>
    <tableColumn id="47" name="40">
      <calculatedColumnFormula>(AS48-(((AT$14)-(IF((($C48*AT$16)-($D48*$J$60))&lt;0,0,(($C3*AT$16)-($D48*$J$60)))+(($B$12-$C3)*AT$16)))*AT$17))-((($C48*AT$16)-($D48*$J$61))*AT$39)</calculatedColumnFormula>
    </tableColumn>
    <tableColumn id="48" name="41">
      <calculatedColumnFormula>(AT48-(((AU$14)-(IF((($C48*AU$16)-($D48*$J$60))&lt;0,0,(($C3*AU$16)-($D48*$J$60)))+(($B$12-$C3)*AU$16)))*AU$17))-((($C48*AU$16)-($D48*$J$61))*AU$39)</calculatedColumnFormula>
    </tableColumn>
    <tableColumn id="49" name="42">
      <calculatedColumnFormula>(AU48-(((AV$14)-(IF((($C48*AV$16)-($D48*$J$60))&lt;0,0,(($C3*AV$16)-($D48*$J$60)))+(($B$12-$C3)*AV$16)))*AV$17))-((($C48*AV$16)-($D48*$J$61))*AV$39)</calculatedColumnFormula>
    </tableColumn>
    <tableColumn id="50" name="43">
      <calculatedColumnFormula>(AV48-(((AW$14)-(IF((($C48*AW$16)-($D48*$J$60))&lt;0,0,(($C3*AW$16)-($D48*$J$60)))+(($B$12-$C3)*AW$16)))*AW$17))-((($C48*AW$16)-($D48*$J$61))*AW$39)</calculatedColumnFormula>
    </tableColumn>
    <tableColumn id="51" name="44">
      <calculatedColumnFormula>(AW48-(((AX$14)-(IF((($C48*AX$16)-($D48*$J$60))&lt;0,0,(($C3*AX$16)-($D48*$J$60)))+(($B$12-$C3)*AX$16)))*AX$17))-((($C48*AX$16)-($D48*$J$61))*AX$39)</calculatedColumnFormula>
    </tableColumn>
    <tableColumn id="53" name="45">
      <calculatedColumnFormula>(AX48-(((AY$14)-(IF((($C48*AY$16)-($D48*$J$60))&lt;0,0,(($C3*AY$16)-($D48*$J$60)))+(($B$12-$C3)*AY$16)))*AY$17))-((($C48*AY$16)-($D48*$J$61))*AY$39)</calculatedColumnFormula>
    </tableColumn>
    <tableColumn id="54" name="46">
      <calculatedColumnFormula>(AY48-(((AZ$14)-(IF((($C48*AZ$16)-($D48*$J$60))&lt;0,0,(($C3*AZ$16)-($D48*$J$60)))+(($B$12-$C3)*AZ$16)))*AZ$17))-((($C48*AZ$16)-($D48*$J$61))*AZ$39)</calculatedColumnFormula>
    </tableColumn>
    <tableColumn id="55" name="47">
      <calculatedColumnFormula>(AZ48-(((BA$14)-(IF((($C48*BA$16)-($D48*$J$60))&lt;0,0,(($C3*BA$16)-($D48*$J$60)))+(($B$12-$C3)*BA$16)))*BA$17))-((($C48*BA$16)-($D48*$J$61))*BA$39)</calculatedColumnFormula>
    </tableColumn>
    <tableColumn id="56" name="48">
      <calculatedColumnFormula>(BA48-(((BB$14)-(IF((($C48*BB$16)-($D48*$J$60))&lt;0,0,(($C3*BB$16)-($D48*$J$60)))+(($B$12-$C3)*BB$16)))*BB$17))-((($C48*BB$16)-($D48*$J$61))*BB$39)</calculatedColumnFormula>
    </tableColumn>
    <tableColumn id="57" name="49">
      <calculatedColumnFormula>(BB48-(((BC$14)-(IF((($C48*BC$16)-($D48*$J$60))&lt;0,0,(($C3*BC$16)-($D48*$J$60)))+(($B$12-$C3)*BC$16)))*BC$17))-((($C48*BC$16)-($D48*$J$61))*BC$39)</calculatedColumnFormula>
    </tableColumn>
    <tableColumn id="58" name="50">
      <calculatedColumnFormula>(BC48-(((BD$14)-(IF((($C48*BD$16)-($D48*$J$60))&lt;0,0,(($C3*BD$16)-($D48*$J$60)))+(($B$12-$C3)*BD$16)))*BD$17))-((($C48*BD$16)-($D48*$J$61))*BD$39)</calculatedColumnFormula>
    </tableColumn>
    <tableColumn id="59" name="51">
      <calculatedColumnFormula>(BD48-(((BE$14)-(IF((($C48*BE$16)-($D48*$J$60))&lt;0,0,(($C3*BE$16)-($D48*$J$60)))+(($B$12-$C3)*BE$16)))*BE$17))-((($C48*BE$16)-($D48*$J$61))*BE$39)</calculatedColumnFormula>
    </tableColumn>
    <tableColumn id="60" name="52">
      <calculatedColumnFormula>(BE48-(((BF$14)-(IF((($C48*BF$16)-($D48*$J$60))&lt;0,0,(($C3*BF$16)-($D48*$J$60)))+(($B$12-$C3)*BF$16)))*BF$17))-((($C48*BF$16)-($D48*$J$61))*BF$39)</calculatedColumnFormula>
    </tableColumn>
    <tableColumn id="61" name="53">
      <calculatedColumnFormula>(BF48-(((BG$14)-(IF((($C48*BG$16)-($D48*$J$60))&lt;0,0,(($C3*BG$16)-($D48*$J$60)))+(($B$12-$C3)*BG$16)))*BG$17))-((($C48*BG$16)-($D48*$J$61))*BG$39)</calculatedColumnFormula>
    </tableColumn>
    <tableColumn id="62" name="54">
      <calculatedColumnFormula>(BG48-(((BH$14)-(IF((($C48*BH$16)-($D48*$J$60))&lt;0,0,(($C3*BH$16)-($D48*$J$60)))+(($B$12-$C3)*BH$16)))*BH$17))-((($C48*BH$16)-($D48*$J$61))*BH$39)</calculatedColumnFormula>
    </tableColumn>
    <tableColumn id="63" name="55">
      <calculatedColumnFormula>(BH48-(((BI$14)-(IF((($C48*BI$16)-($D48*$J$60))&lt;0,0,(($C3*BI$16)-($D48*$J$60)))+(($B$12-$C3)*BI$16)))*BI$17))-((($C48*BI$16)-($D48*$J$61))*BI$39)</calculatedColumnFormula>
    </tableColumn>
    <tableColumn id="64" name="56">
      <calculatedColumnFormula>(BI48-(((BJ$14)-(IF((($C48*BJ$16)-($D48*$J$60))&lt;0,0,(($C3*BJ$16)-($D48*$J$60)))+(($B$12-$C3)*BJ$16)))*BJ$17))-((($C48*BJ$16)-($D48*$J$61))*BJ$39)</calculatedColumnFormula>
    </tableColumn>
    <tableColumn id="65" name="57">
      <calculatedColumnFormula>(BJ48-(((BK$14)-(IF((($C48*BK$16)-($D48*$J$60))&lt;0,0,(($C3*BK$16)-($D48*$J$60)))+(($B$12-$C3)*BK$16)))*BK$17))-((($C48*BK$16)-($D48*$J$61))*BK$39)</calculatedColumnFormula>
    </tableColumn>
    <tableColumn id="66" name="58">
      <calculatedColumnFormula>(BK48-(((BL$14)-(IF((($C48*BL$16)-($D48*$J$60))&lt;0,0,(($C3*BL$16)-($D48*$J$60)))+(($B$12-$C3)*BL$16)))*BL$17))-((($C48*BL$16)-($D48*$J$61))*BL$39)</calculatedColumnFormula>
    </tableColumn>
    <tableColumn id="67" name="59">
      <calculatedColumnFormula>(BL48-(((BM$14)-(IF((($C48*BM$16)-($D48*$J$60))&lt;0,0,(($C3*BM$16)-($D48*$J$60)))+(($B$12-$C3)*BM$16)))*BM$17))-((($C48*BM$16)-($D48*$J$61))*BM$39)</calculatedColumnFormula>
    </tableColumn>
    <tableColumn id="68" name="60">
      <calculatedColumnFormula>(BM48-(((BN$14)-(IF((($C48*BN$16)-($D48*$J$60))&lt;0,0,(($C3*BN$16)-($D48*$J$60)))+(($B$12-$C3)*BN$16)))*BN$17))-((($C48*BN$16)-($D48*$J$61))*BN$39)</calculatedColumnFormula>
    </tableColumn>
    <tableColumn id="69" name="61">
      <calculatedColumnFormula>(BN48-(((BO$14)-(IF((($C48*BO$16)-($D48*$J$60))&lt;0,0,(($C3*BO$16)-($D48*$J$60)))+(($B$12-$C3)*BO$16)))*BO$17))-((($C48*BO$16)-($D48*$J$61))*BO$39)</calculatedColumnFormula>
    </tableColumn>
    <tableColumn id="70" name="62">
      <calculatedColumnFormula>(BO48-(((BP$14)-(IF((($C48*BP$16)-($D48*$J$60))&lt;0,0,(($C3*BP$16)-($D48*$J$60)))+(($B$12-$C3)*BP$16)))*BP$17))-((($C48*BP$16)-($D48*$J$61))*BP$39)</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4" name="Tableau11" displayName="Tableau11" ref="A32:BP35" totalsRowShown="0">
  <autoFilter ref="A32:BP35"/>
  <tableColumns count="68">
    <tableColumn id="1" name="Techno solaire"/>
    <tableColumn id="2" name="Cout unitaire" dataDxfId="230"/>
    <tableColumn id="3" name="jours/an" dataDxfId="229"/>
    <tableColumn id="4" name="Production" dataDxfId="228"/>
    <tableColumn id="5" name="Départ euros" dataDxfId="227">
      <calculatedColumnFormula>Tableau11[[#This Row],[Cout unitaire]]</calculatedColumnFormula>
    </tableColumn>
    <tableColumn id="6" name="Marge année en cours" dataDxfId="226">
      <calculatedColumnFormula>(E33-(((F$14)-(IF((($C33*F$16)-($D33*$J$42))&lt;0,0,(($C33*F$16)-($D33*$J$42)))+(($B$12-$C33)*F$16)))*F$17))-((($C33*F$16)-($D33*$J$43))*F$40)</calculatedColumnFormula>
    </tableColumn>
    <tableColumn id="7" name="Année + 1" dataDxfId="225">
      <calculatedColumnFormula>(F33-(((G$14)-(IF((($C33*G$16)-($D33*$J$42))&lt;0,0,(($C33*G$16)-($D33*$J$42)))+(($B$12-$C33)*G$16)))*G$17))-((($C33*G$16)-($D33*$J$43))*G$40)</calculatedColumnFormula>
    </tableColumn>
    <tableColumn id="8" name="2" dataDxfId="224">
      <calculatedColumnFormula>(G33-(((H$14)-(IF((($C33*H$16)-($D33*$J$42))&lt;0,0,(($C33*H$16)-($D33*$J$42)))+(($B$12-$C33)*H$16)))*H$17))-((($C33*H$16)-($D33*$J$43))*H$40)</calculatedColumnFormula>
    </tableColumn>
    <tableColumn id="9" name="3" dataDxfId="223">
      <calculatedColumnFormula>(H33-(((I$14)-(IF((($C33*I$16)-($D33*$J$42))&lt;0,0,(($C33*I$16)-($D33*$J$42)))+(($B$12-$C33)*I$16)))*I$17))-((($C33*I$16)-($D33*$J$43))*I$40)</calculatedColumnFormula>
    </tableColumn>
    <tableColumn id="10" name="4" dataDxfId="222">
      <calculatedColumnFormula>(I33-(((J$14)-(IF((($C33*J$16)-($D33*$J$42))&lt;0,0,(($C33*J$16)-($D33*$J$42)))+(($B$12-$C33)*J$16)))*J$17))-((($C33*J$16)-($D33*$J$43))*J$40)</calculatedColumnFormula>
    </tableColumn>
    <tableColumn id="11" name="5" dataDxfId="221">
      <calculatedColumnFormula>(J33-(((K$14)-(IF((($C33*K$16)-($D33*$J$42))&lt;0,0,(($C33*K$16)-($D33*$J$42)))+(($B$12-$C33)*K$16)))*K$17))-((($C33*K$16)-($D33*$J$43))*K$40)</calculatedColumnFormula>
    </tableColumn>
    <tableColumn id="12" name="6" dataDxfId="220">
      <calculatedColumnFormula>(K33-(((L$14)-(IF((($C33*L$16)-($D33*$J$42))&lt;0,0,(($C33*L$16)-($D33*$J$42)))+(($B$12-$C33)*L$16)))*L$17))-((($C33*L$16)-($D33*$J$43))*L$40)</calculatedColumnFormula>
    </tableColumn>
    <tableColumn id="13" name="7" dataDxfId="219">
      <calculatedColumnFormula>(L33-(((M$14)-(IF((($C33*M$16)-($D33*$J$42))&lt;0,0,(($C33*M$16)-($D33*$J$42)))+(($B$12-$C33)*M$16)))*M$17))-((($C33*M$16)-($D33*$J$43))*M$40)</calculatedColumnFormula>
    </tableColumn>
    <tableColumn id="14" name="8" dataDxfId="218">
      <calculatedColumnFormula>(M33-(((N$14)-(IF((($C33*N$16)-($D33*$J$42))&lt;0,0,(($C33*N$16)-($D33*$J$42)))+(($B$12-$C33)*N$16)))*N$17))-((($C33*N$16)-($D33*$J$43))*N$40)</calculatedColumnFormula>
    </tableColumn>
    <tableColumn id="15" name="9" dataDxfId="217">
      <calculatedColumnFormula>(N33-(((O$14)-(IF((($C33*O$16)-($D33*$J$42))&lt;0,0,(($C33*O$16)-($D33*$J$42)))+(($B$12-$C33)*O$16)))*O$17))-((($C33*O$16)-($D33*$J$43))*O$40)</calculatedColumnFormula>
    </tableColumn>
    <tableColumn id="16" name="10" dataDxfId="216">
      <calculatedColumnFormula>(O33-(((P$14)-(IF((($C33*P$16)-($D33*$J$42))&lt;0,0,(($C33*P$16)-($D33*$J$42)))+(($B$12-$C33)*P$16)))*P$17))-((($C33*P$16)-($D33*$J$43))*P$40)</calculatedColumnFormula>
    </tableColumn>
    <tableColumn id="17" name="11" dataDxfId="215">
      <calculatedColumnFormula>(P33-(((Q$14)-(IF((($C33*Q$16)-($D33*$J$42))&lt;0,0,(($C33*Q$16)-($D33*$J$42)))+(($B$12-$C33)*Q$16)))*Q$17))-((($C33*Q$16)-($D33*$J$43))*Q$40)</calculatedColumnFormula>
    </tableColumn>
    <tableColumn id="18" name="12" dataDxfId="214">
      <calculatedColumnFormula>(Q33-(((R$14)-(IF((($C33*R$16)-($D33*$J$42))&lt;0,0,(($C33*R$16)-($D33*$J$42)))+(($B$12-$C33)*R$16)))*R$17))-((($C33*R$16)-($D33*$J$43))*R$40)</calculatedColumnFormula>
    </tableColumn>
    <tableColumn id="19" name="13" dataDxfId="213">
      <calculatedColumnFormula>(R33-(((S$14)-(IF((($C33*S$16)-($D33*$J$42))&lt;0,0,(($C33*S$16)-($D33*$J$42)))+(($B$12-$C33)*S$16)))*S$17))-((($C33*S$16)-($D33*$J$43))*S$40)</calculatedColumnFormula>
    </tableColumn>
    <tableColumn id="20" name="14" dataDxfId="212">
      <calculatedColumnFormula>(S33-(((T$14)-(IF((($C33*T$16)-($D33*$J$42))&lt;0,0,(($C33*T$16)-($D33*$J$42)))+(($B$12-$C33)*T$16)))*T$17))-((($C33*T$16)-($D33*$J$43))*T$40)</calculatedColumnFormula>
    </tableColumn>
    <tableColumn id="21" name="15" dataDxfId="211">
      <calculatedColumnFormula>(T33-(((U$14)-(IF((($C33*U$16)-($D33*$J$42))&lt;0,0,(($C33*U$16)-($D33*$J$42)))+(($B$12-$C33)*U$16)))*U$17))-((($C33*U$16)-($D33*$J$43))*U$40)</calculatedColumnFormula>
    </tableColumn>
    <tableColumn id="22" name="16" dataDxfId="210">
      <calculatedColumnFormula>(U33-(((V$14)-(IF((($C33*V$16)-($D33*$J$42))&lt;0,0,(($C33*V$16)-($D33*$J$42)))+(($B$12-$C33)*V$16)))*V$17))-((($C33*V$16)-($D33*$J$43))*V$40)</calculatedColumnFormula>
    </tableColumn>
    <tableColumn id="23" name="17" dataDxfId="209">
      <calculatedColumnFormula>(V33-(((W$14)-(IF((($C33*W$16)-($D33*$J$42))&lt;0,0,(($C33*W$16)-($D33*$J$42)))+(($B$12-$C33)*W$16)))*W$17))-((($C33*W$16)-($D33*$J$43))*W$40)</calculatedColumnFormula>
    </tableColumn>
    <tableColumn id="24" name="18" dataDxfId="208">
      <calculatedColumnFormula>(W33-(((X$14)-(IF((($C33*X$16)-($D33*$J$42))&lt;0,0,(($C33*X$16)-($D33*$J$42)))+(($B$12-$C33)*X$16)))*X$17))-((($C33*X$16)-($D33*$J$43))*X$40)</calculatedColumnFormula>
    </tableColumn>
    <tableColumn id="25" name="19" dataDxfId="207">
      <calculatedColumnFormula>(X33-(((Y$14)-(IF((($C33*Y$16)-($D33*$J$42))&lt;0,0,(($C33*Y$16)-($D33*$J$42)))+(($B$12-$C33)*Y$16)))*Y$17))-((($C33*Y$16)-($D33*$J$43))*Y$40)</calculatedColumnFormula>
    </tableColumn>
    <tableColumn id="26" name="20" dataDxfId="206">
      <calculatedColumnFormula>(Y33-(((Z$14)-(IF((($C33*Z$16)-($D33*$J$42))&lt;0,0,(($C33*Z$16)-($D33*$J$42)))+(($B$12-$C33)*Z$16)))*Z$17))-((($C33*Z$16)-($D33*$J$43))*Z$40)</calculatedColumnFormula>
    </tableColumn>
    <tableColumn id="27" name="21" dataDxfId="205">
      <calculatedColumnFormula>(Z33-(((AA$14)-(IF((($C33*AA$16)-($D33*$J$42))&lt;0,0,(($C33*AA$16)-($D33*$J$42)))+(($B$12-$C33)*AA$16)))*AA$17))-((($C33*AA$16)-($D33*$J$43))*AA$40)</calculatedColumnFormula>
    </tableColumn>
    <tableColumn id="28" name="22" dataDxfId="204">
      <calculatedColumnFormula>(AA33-(((AB$14)-(IF((($C33*AB$16)-($D33*$J$42))&lt;0,0,(($C33*AB$16)-($D33*$J$42)))+(($B$12-$C33)*AB$16)))*AB$17))-((($C33*AB$16)-($D33*$J$43))*AB$40)</calculatedColumnFormula>
    </tableColumn>
    <tableColumn id="29" name="23" dataDxfId="203">
      <calculatedColumnFormula>(AB33-(((AC$14)-(IF((($C33*AC$16)-($D33*$J$42))&lt;0,0,(($C33*AC$16)-($D33*$J$42)))+(($B$12-$C33)*AC$16)))*AC$17))-((($C33*AC$16)-($D33*$J$43))*AC$40)</calculatedColumnFormula>
    </tableColumn>
    <tableColumn id="30" name="24" dataDxfId="202">
      <calculatedColumnFormula>(AC33-(((AD$14)-(IF((($C33*AD$16)-($D33*$J$42))&lt;0,0,(($C33*AD$16)-($D33*$J$42)))+(($B$12-$C33)*AD$16)))*AD$17))-((($C33*AD$16)-($D33*$J$43))*AD$40)</calculatedColumnFormula>
    </tableColumn>
    <tableColumn id="31" name="25" dataDxfId="201">
      <calculatedColumnFormula>(AD33-(((AE$14)-(IF((($C33*AE$16)-($D33*$J$42))&lt;0,0,(($C33*AE$16)-($D33*$J$42)))+(($B$12-$C33)*AE$16)))*AE$17))-((($C33*AE$16)-($D33*$J$43))*AE$40)</calculatedColumnFormula>
    </tableColumn>
    <tableColumn id="32" name="26" dataDxfId="200">
      <calculatedColumnFormula>(AE33-(((AF$14)-(IF((($C33*AF$16)-($D33*$J$42))&lt;0,0,(($C33*AF$16)-($D33*$J$42)))+(($B$12-$C33)*AF$16)))*AF$17))-((($C33*AF$16)-($D33*$J$43))*AF$40)</calculatedColumnFormula>
    </tableColumn>
    <tableColumn id="33" name="27" dataDxfId="199">
      <calculatedColumnFormula>(AF33-(((AG$14)-(IF((($C33*AG$16)-($D33*$J$42))&lt;0,0,(($C33*AG$16)-($D33*$J$42)))+(($B$12-$C33)*AG$16)))*AG$17))-((($C33*AG$16)-($D33*$J$43))*AG$40)</calculatedColumnFormula>
    </tableColumn>
    <tableColumn id="34" name="28" dataDxfId="198">
      <calculatedColumnFormula>(AG33-(((AH$14)-(IF((($C33*AH$16)-($D33*$J$42))&lt;0,0,(($C33*AH$16)-($D33*$J$42)))+(($B$12-$C33)*AH$16)))*AH$17))-((($C33*AH$16)-($D33*$J$43))*AH$40)</calculatedColumnFormula>
    </tableColumn>
    <tableColumn id="35" name="29" dataDxfId="197">
      <calculatedColumnFormula>(AH33-(((AI$14)-(IF((($C33*AI$16)-($D33*$J$42))&lt;0,0,(($C33*AI$16)-($D33*$J$42)))+(($B$12-$C33)*AI$16)))*AI$17))-((($C33*AI$16)-($D33*$J$43))*AI$40)</calculatedColumnFormula>
    </tableColumn>
    <tableColumn id="36" name="30" dataDxfId="196">
      <calculatedColumnFormula>(AI33-(((AJ$14)-(IF((($C33*AJ$16)-($D33*$J$42))&lt;0,0,(($C33*AJ$16)-($D33*$J$42)))+(($B$12-$C33)*AJ$16)))*AJ$17))-((($C33*AJ$16)-($D33*$J$43))*AJ$40)</calculatedColumnFormula>
    </tableColumn>
    <tableColumn id="37" name="31" dataDxfId="195">
      <calculatedColumnFormula>(AJ33-(((AK$14)-(IF((($C33*AK$16)-($D33*$J$42))&lt;0,0,(($C33*AK$16)-($D33*$J$42)))+(($B$12-$C33)*AK$16)))*AK$17))-((($C33*AK$16)-($D33*$J$43))*AK$40)</calculatedColumnFormula>
    </tableColumn>
    <tableColumn id="38" name="32" dataDxfId="194">
      <calculatedColumnFormula>(AK33-(((AL$14)-(IF((($C33*AL$16)-($D33*$J$42))&lt;0,0,(($C33*AL$16)-($D33*$J$42)))+(($B$12-$C33)*AL$16)))*AL$17))-((($C33*AL$16)-($D33*$J$43))*AL$40)</calculatedColumnFormula>
    </tableColumn>
    <tableColumn id="39" name="33" dataDxfId="193">
      <calculatedColumnFormula>(AL33-(((AM$14)-(IF((($C33*AM$16)-($D33*$J$42))&lt;0,0,(($C33*AM$16)-($D33*$J$42)))+(($B$12-$C33)*AM$16)))*AM$17))-((($C33*AM$16)-($D33*$J$43))*AM$40)</calculatedColumnFormula>
    </tableColumn>
    <tableColumn id="40" name="34" dataDxfId="192">
      <calculatedColumnFormula>(AM33-(((AN$14)-(IF((($C33*AN$16)-($D33*$J$42))&lt;0,0,(($C33*AN$16)-($D33*$J$42)))+(($B$12-$C33)*AN$16)))*AN$17))-((($C33*AN$16)-($D33*$J$43))*AN$40)</calculatedColumnFormula>
    </tableColumn>
    <tableColumn id="41" name="35" dataDxfId="191">
      <calculatedColumnFormula>(AN33-(((AO$14)-(IF((($C33*AO$16)-($D33*$J$42))&lt;0,0,(($C33*AO$16)-($D33*$J$42)))+(($B$12-$C33)*AO$16)))*AO$17))-((($C33*AO$16)-($D33*$J$43))*AO$40)</calculatedColumnFormula>
    </tableColumn>
    <tableColumn id="42" name="36" dataDxfId="190">
      <calculatedColumnFormula>(AO33-(((AP$14)-(IF((($C33*AP$16)-($D33*$J$42))&lt;0,0,(($C33*AP$16)-($D33*$J$42)))+(($B$12-$C33)*AP$16)))*AP$17))-((($C33*AP$16)-($D33*$J$43))*AP$40)</calculatedColumnFormula>
    </tableColumn>
    <tableColumn id="43" name="37" dataDxfId="189">
      <calculatedColumnFormula>(AP33-(((AQ$14)-(IF((($C33*AQ$16)-($D33*$J$42))&lt;0,0,(($C33*AQ$16)-($D33*$J$42)))+(($B$12-$C33)*AQ$16)))*AQ$17))-((($C33*AQ$16)-($D33*$J$43))*AQ$40)</calculatedColumnFormula>
    </tableColumn>
    <tableColumn id="44" name="38" dataDxfId="188">
      <calculatedColumnFormula>(AQ33-(((AR$14)-(IF((($C33*AR$16)-($D33*$J$42))&lt;0,0,(($C33*AR$16)-($D33*$J$42)))+(($B$12-$C33)*AR$16)))*AR$17))-((($C33*AR$16)-($D33*$J$43))*AR$40)</calculatedColumnFormula>
    </tableColumn>
    <tableColumn id="45" name="39" dataDxfId="187">
      <calculatedColumnFormula>(AR33-(((AS$14)-(IF((($C33*AS$16)-($D33*$J$42))&lt;0,0,(($C33*AS$16)-($D33*$J$42)))+(($B$12-$C33)*AS$16)))*AS$17))-((($C33*AS$16)-($D33*$J$43))*AS$40)</calculatedColumnFormula>
    </tableColumn>
    <tableColumn id="46" name="40" dataDxfId="186">
      <calculatedColumnFormula>(AS33-(((AT$14)-(IF((($C33*AT$16)-($D33*$J$42))&lt;0,0,(($C33*AT$16)-($D33*$J$42)))+(($B$12-$C33)*AT$16)))*AT$17))-((($C33*AT$16)-($D33*$J$43))*AT$40)</calculatedColumnFormula>
    </tableColumn>
    <tableColumn id="47" name="41" dataDxfId="185">
      <calculatedColumnFormula>(AT33-(((AU$14)-(IF((($C33*AU$16)-($D33*$J$42))&lt;0,0,(($C33*AU$16)-($D33*$J$42)))+(($B$12-$C33)*AU$16)))*AU$17))-((($C33*AU$16)-($D33*$J$43))*AU$40)</calculatedColumnFormula>
    </tableColumn>
    <tableColumn id="48" name="42" dataDxfId="184">
      <calculatedColumnFormula>(AU33-(((AV$14)-(IF((($C33*AV$16)-($D33*$J$42))&lt;0,0,(($C33*AV$16)-($D33*$J$42)))+(($B$12-$C33)*AV$16)))*AV$17))-((($C33*AV$16)-($D33*$J$43))*AV$40)</calculatedColumnFormula>
    </tableColumn>
    <tableColumn id="49" name="43" dataDxfId="183">
      <calculatedColumnFormula>(AV33-(((AW$14)-(IF((($C33*AW$16)-($D33*$J$42))&lt;0,0,(($C33*AW$16)-($D33*$J$42)))+(($B$12-$C33)*AW$16)))*AW$17))-((($C33*AW$16)-($D33*$J$43))*AW$40)</calculatedColumnFormula>
    </tableColumn>
    <tableColumn id="50" name="44" dataDxfId="182">
      <calculatedColumnFormula>(AW33-(((AX$14)-(IF((($C33*AX$16)-($D33*$J$42))&lt;0,0,(($C33*AX$16)-($D33*$J$42)))+(($B$12-$C33)*AX$16)))*AX$17))-((($C33*AX$16)-($D33*$J$43))*AX$40)</calculatedColumnFormula>
    </tableColumn>
    <tableColumn id="51" name="45" dataDxfId="181">
      <calculatedColumnFormula>(AX33-(((AY$14)-(IF((($C33*AY$16)-($D33*$J$42))&lt;0,0,(($C33*AY$16)-($D33*$J$42)))+(($B$12-$C33)*AY$16)))*AY$17))-((($C33*AY$16)-($D33*$J$43))*AY$40)</calculatedColumnFormula>
    </tableColumn>
    <tableColumn id="52" name="46" dataDxfId="180">
      <calculatedColumnFormula>(AY33-(((AZ$14)-(IF((($C33*AZ$16)-($D33*$J$42))&lt;0,0,(($C33*AZ$16)-($D33*$J$42)))+(($B$12-$C33)*AZ$16)))*AZ$17))-((($C33*AZ$16)-($D33*$J$43))*AZ$40)</calculatedColumnFormula>
    </tableColumn>
    <tableColumn id="53" name="47" dataDxfId="179">
      <calculatedColumnFormula>(AZ33-(((BA$14)-(IF((($C33*BA$16)-($D33*$J$42))&lt;0,0,(($C33*BA$16)-($D33*$J$42)))+(($B$12-$C33)*BA$16)))*BA$17))-((($C33*BA$16)-($D33*$J$43))*BA$40)</calculatedColumnFormula>
    </tableColumn>
    <tableColumn id="54" name="48" dataDxfId="178">
      <calculatedColumnFormula>(BA33-(((BB$14)-(IF((($C33*BB$16)-($D33*$J$42))&lt;0,0,(($C33*BB$16)-($D33*$J$42)))+(($B$12-$C33)*BB$16)))*BB$17))-((($C33*BB$16)-($D33*$J$43))*BB$40)</calculatedColumnFormula>
    </tableColumn>
    <tableColumn id="55" name="49" dataDxfId="177">
      <calculatedColumnFormula>(BB33-(((BC$14)-(IF((($C33*BC$16)-($D33*$J$42))&lt;0,0,(($C33*BC$16)-($D33*$J$42)))+(($B$12-$C33)*BC$16)))*BC$17))-((($C33*BC$16)-($D33*$J$43))*BC$40)</calculatedColumnFormula>
    </tableColumn>
    <tableColumn id="56" name="50" dataDxfId="176">
      <calculatedColumnFormula>(BC33-(((BD$14)-(IF((($C33*BD$16)-($D33*$J$42))&lt;0,0,(($C33*BD$16)-($D33*$J$42)))+(($B$12-$C33)*BD$16)))*BD$17))-((($C33*BD$16)-($D33*$J$43))*BD$40)</calculatedColumnFormula>
    </tableColumn>
    <tableColumn id="57" name="51" dataDxfId="175">
      <calculatedColumnFormula>(BD33-(((BE$14)-(IF((($C33*BE$16)-($D33*$J$42))&lt;0,0,(($C33*BE$16)-($D33*$J$42)))+(($B$12-$C33)*BE$16)))*BE$17))-((($C33*BE$16)-($D33*$J$43))*BE$40)</calculatedColumnFormula>
    </tableColumn>
    <tableColumn id="58" name="52" dataDxfId="174">
      <calculatedColumnFormula>(BE33-(((BF$14)-(IF((($C33*BF$16)-($D33*$J$42))&lt;0,0,(($C33*BF$16)-($D33*$J$42)))+(($B$12-$C33)*BF$16)))*BF$17))-((($C33*BF$16)-($D33*$J$43))*BF$40)</calculatedColumnFormula>
    </tableColumn>
    <tableColumn id="59" name="53" dataDxfId="173">
      <calculatedColumnFormula>(BF33-(((BG$14)-(IF((($C33*BG$16)-($D33*$J$42))&lt;0,0,(($C33*BG$16)-($D33*$J$42)))+(($B$12-$C33)*BG$16)))*BG$17))-((($C33*BG$16)-($D33*$J$43))*BG$40)</calculatedColumnFormula>
    </tableColumn>
    <tableColumn id="60" name="54" dataDxfId="172">
      <calculatedColumnFormula>(BG33-(((BH$14)-(IF((($C33*BH$16)-($D33*$J$42))&lt;0,0,(($C33*BH$16)-($D33*$J$42)))+(($B$12-$C33)*BH$16)))*BH$17))-((($C33*BH$16)-($D33*$J$43))*BH$40)</calculatedColumnFormula>
    </tableColumn>
    <tableColumn id="61" name="55" dataDxfId="171">
      <calculatedColumnFormula>(BH33-(((BI$14)-(IF((($C33*BI$16)-($D33*$J$42))&lt;0,0,(($C33*BI$16)-($D33*$J$42)))+(($B$12-$C33)*BI$16)))*BI$17))-((($C33*BI$16)-($D33*$J$43))*BI$40)</calculatedColumnFormula>
    </tableColumn>
    <tableColumn id="62" name="56" dataDxfId="170">
      <calculatedColumnFormula>(BI33-(((BJ$14)-(IF((($C33*BJ$16)-($D33*$J$42))&lt;0,0,(($C33*BJ$16)-($D33*$J$42)))+(($B$12-$C33)*BJ$16)))*BJ$17))-((($C33*BJ$16)-($D33*$J$43))*BJ$40)</calculatedColumnFormula>
    </tableColumn>
    <tableColumn id="63" name="57" dataDxfId="169">
      <calculatedColumnFormula>(BJ33-(((BK$14)-(IF((($C33*BK$16)-($D33*$J$42))&lt;0,0,(($C33*BK$16)-($D33*$J$42)))+(($B$12-$C33)*BK$16)))*BK$17))-((($C33*BK$16)-($D33*$J$43))*BK$40)</calculatedColumnFormula>
    </tableColumn>
    <tableColumn id="64" name="58" dataDxfId="168">
      <calculatedColumnFormula>(BK33-(((BL$14)-(IF((($C33*BL$16)-($D33*$J$42))&lt;0,0,(($C33*BL$16)-($D33*$J$42)))+(($B$12-$C33)*BL$16)))*BL$17))-((($C33*BL$16)-($D33*$J$43))*BL$40)</calculatedColumnFormula>
    </tableColumn>
    <tableColumn id="65" name="59" dataDxfId="167">
      <calculatedColumnFormula>(BL33-(((BM$14)-(IF((($C33*BM$16)-($D33*$J$42))&lt;0,0,(($C33*BM$16)-($D33*$J$42)))+(($B$12-$C33)*BM$16)))*BM$17))-((($C33*BM$16)-($D33*$J$43))*BM$40)</calculatedColumnFormula>
    </tableColumn>
    <tableColumn id="66" name="60" dataDxfId="166">
      <calculatedColumnFormula>(BM33-(((BN$14)-(IF((($C33*BN$16)-($D33*$J$42))&lt;0,0,(($C33*BN$16)-($D33*$J$42)))+(($B$12-$C33)*BN$16)))*BN$17))-((($C33*BN$16)-($D33*$J$43))*BN$40)</calculatedColumnFormula>
    </tableColumn>
    <tableColumn id="67" name="61" dataDxfId="165">
      <calculatedColumnFormula>(BN33-(((BO$14)-(IF((($C33*BO$16)-($D33*$J$42))&lt;0,0,(($C33*BO$16)-($D33*$J$42)))+(($B$12-$C33)*BO$16)))*BO$17))-((($C33*BO$16)-($D33*$J$43))*BO$40)</calculatedColumnFormula>
    </tableColumn>
    <tableColumn id="68" name="62" dataDxfId="164">
      <calculatedColumnFormula>(BO33-(((BP$14)-(IF((($C33*BP$16)-($D33*$J$42))&lt;0,0,(($C33*BP$16)-($D33*$J$42)))+(($B$12-$C33)*BP$16)))*BP$17))-((($C33*BP$16)-($D33*$J$43))*BP$40)</calculatedColumnFormula>
    </tableColumn>
  </tableColumns>
  <tableStyleInfo name="TableStyleMedium2" showFirstColumn="0" showLastColumn="0" showRowStripes="1" showColumnStripes="0"/>
</table>
</file>

<file path=xl/tables/table5.xml><?xml version="1.0" encoding="utf-8"?>
<table xmlns="http://schemas.openxmlformats.org/spreadsheetml/2006/main" id="5" name="Tableau12" displayName="Tableau12" ref="A53:BP57" totalsRowShown="0">
  <autoFilter ref="A53:BP57"/>
  <tableColumns count="68">
    <tableColumn id="1" name="Techno Solaire"/>
    <tableColumn id="2" name="Cout unitaire" dataDxfId="163"/>
    <tableColumn id="3" name="jours/an" dataDxfId="162"/>
    <tableColumn id="4" name="Production" dataDxfId="161"/>
    <tableColumn id="5" name="Départ euros" dataDxfId="160">
      <calculatedColumnFormula>Tableau12[[#This Row],[Cout unitaire]]+$F$61</calculatedColumnFormula>
    </tableColumn>
    <tableColumn id="6" name="Marge année en cours" dataDxfId="159">
      <calculatedColumnFormula>(E54-(((F$14)-(IF((($C54*F$16)-($D54*$J$60))&lt;0,0,(($C54*F$16)-($D54*$J$60)))+(($B$12-$C54)*F$16)))*F$17))-((($C54*F$16)-($D54*$J$61))*F$39)</calculatedColumnFormula>
    </tableColumn>
    <tableColumn id="7" name="Année + 1">
      <calculatedColumnFormula>(F54-(((G$14)-(IF((($C54*G$16)-($D54*$J$60))&lt;0,0,(($C54*G$16)-($D54*$J$60)))+(($B$12-$C54)*G$16)))*G$17))-((($C54*G$16)-($D54*$J$61))*G$39)</calculatedColumnFormula>
    </tableColumn>
    <tableColumn id="8" name="2">
      <calculatedColumnFormula>(G54-(((H$14)-(IF((($C54*H$16)-($D54*$J$60))&lt;0,0,(($C54*H$16)-($D54*$J$60)))+(($B$12-$C54)*H$16)))*H$17))-((($C54*H$16)-($D54*$J$61))*H$39)</calculatedColumnFormula>
    </tableColumn>
    <tableColumn id="9" name="3">
      <calculatedColumnFormula>(H54-(((I$14)-(IF((($C54*I$16)-($D54*$J$60))&lt;0,0,(($C54*I$16)-($D54*$J$60)))+(($B$12-$C54)*I$16)))*I$17))-((($C54*I$16)-($D54*$J$61))*I$39)</calculatedColumnFormula>
    </tableColumn>
    <tableColumn id="10" name="4">
      <calculatedColumnFormula>(I54-(((J$14)-(IF((($C54*J$16)-($D54*$J$60))&lt;0,0,(($C54*J$16)-($D54*$J$60)))+(($B$12-$C54)*J$16)))*J$17))-((($C54*J$16)-($D54*$J$61))*J$39)</calculatedColumnFormula>
    </tableColumn>
    <tableColumn id="11" name="5">
      <calculatedColumnFormula>(J54-(((K$14)-(IF((($C54*K$16)-($D54*$J$60))&lt;0,0,(($C54*K$16)-($D54*$J$60)))+(($B$12-$C54)*K$16)))*K$17))-((($C54*K$16)-($D54*$J$61))*K$39)</calculatedColumnFormula>
    </tableColumn>
    <tableColumn id="12" name="6">
      <calculatedColumnFormula>(K54-(((L$14)-(IF((($C54*L$16)-($D54*$J$60))&lt;0,0,(($C54*L$16)-($D54*$J$60)))+(($B$12-$C54)*L$16)))*L$17))-((($C54*L$16)-($D54*$J$61))*L$39)</calculatedColumnFormula>
    </tableColumn>
    <tableColumn id="13" name="7">
      <calculatedColumnFormula>(L54-(((M$14)-(IF((($C54*M$16)-($D54*$J$60))&lt;0,0,(($C54*M$16)-($D54*$J$60)))+(($B$12-$C54)*M$16)))*M$17))-((($C54*M$16)-($D54*$J$61))*M$39)</calculatedColumnFormula>
    </tableColumn>
    <tableColumn id="14" name="8">
      <calculatedColumnFormula>(M54-(((N$14)-(IF((($C54*N$16)-($D54*$J$60))&lt;0,0,(($C54*N$16)-($D54*$J$60)))+(($B$12-$C54)*N$16)))*N$17))-((($C54*N$16)-($D54*$J$61))*N$39)</calculatedColumnFormula>
    </tableColumn>
    <tableColumn id="15" name="9">
      <calculatedColumnFormula>(N54-(((O$14)-(IF((($C54*O$16)-($D54*$J$60))&lt;0,0,(($C54*O$16)-($D54*$J$60)))+(($B$12-$C54)*O$16)))*O$17))-((($C54*O$16)-($D54*$J$61))*O$39)</calculatedColumnFormula>
    </tableColumn>
    <tableColumn id="16" name="10">
      <calculatedColumnFormula>(O54-(((P$14)-(IF((($C54*P$16)-($D54*$J$60))&lt;0,0,(($C54*P$16)-($D54*$J$60)))+(($B$12-$C54)*P$16)))*P$17))-((($C54*P$16)-($D54*$J$61))*P$39)</calculatedColumnFormula>
    </tableColumn>
    <tableColumn id="17" name="11">
      <calculatedColumnFormula>(P54-(((Q$14)-(IF((($C54*Q$16)-($D54*$J$60))&lt;0,0,(($C54*Q$16)-($D54*$J$60)))+(($B$12-$C54)*Q$16)))*Q$17))-((($C54*Q$16)-($D54*$J$61))*Q$39)</calculatedColumnFormula>
    </tableColumn>
    <tableColumn id="18" name="12">
      <calculatedColumnFormula>(Q54-(((R$14)-(IF((($C54*R$16)-($D54*$J$60))&lt;0,0,(($C54*R$16)-($D54*$J$60)))+(($B$12-$C54)*R$16)))*R$17))-((($C54*R$16)-($D54*$J$61))*R$39)</calculatedColumnFormula>
    </tableColumn>
    <tableColumn id="19" name="13">
      <calculatedColumnFormula>(R54-(((S$14)-(IF((($C54*S$16)-($D54*$J$60))&lt;0,0,(($C54*S$16)-($D54*$J$60)))+(($B$12-$C54)*S$16)))*S$17))-((($C54*S$16)-($D54*$J$61))*S$39)</calculatedColumnFormula>
    </tableColumn>
    <tableColumn id="20" name="14">
      <calculatedColumnFormula>(S54-(((T$14)-(IF((($C54*T$16)-($D54*$J$60))&lt;0,0,(($C54*T$16)-($D54*$J$60)))+(($B$12-$C54)*T$16)))*T$17))-((($C54*T$16)-($D54*$J$61))*T$39)</calculatedColumnFormula>
    </tableColumn>
    <tableColumn id="21" name="15">
      <calculatedColumnFormula>(T54-(((U$14)-(IF((($C54*U$16)-($D54*$J$60))&lt;0,0,(($C54*U$16)-($D54*$J$60)))+(($B$12-$C54)*U$16)))*U$17))-((($C54*U$16)-($D54*$J$61))*U$39)</calculatedColumnFormula>
    </tableColumn>
    <tableColumn id="22" name="16">
      <calculatedColumnFormula>(U54-(((V$14)-(IF((($C54*V$16)-($D54*$J$60))&lt;0,0,(($C54*V$16)-($D54*$J$60)))+(($B$12-$C54)*V$16)))*V$17))-((($C54*V$16)-($D54*$J$61))*V$39)</calculatedColumnFormula>
    </tableColumn>
    <tableColumn id="23" name="17">
      <calculatedColumnFormula>(V54-(((W$14)-(IF((($C54*W$16)-($D54*$J$60))&lt;0,0,(($C54*W$16)-($D54*$J$60)))+(($B$12-$C54)*W$16)))*W$17))-((($C54*W$16)-($D54*$J$61))*W$39)</calculatedColumnFormula>
    </tableColumn>
    <tableColumn id="24" name="18">
      <calculatedColumnFormula>(W54-(((X$14)-(IF((($C54*X$16)-($D54*$J$60))&lt;0,0,(($C54*X$16)-($D54*$J$60)))+(($B$12-$C54)*X$16)))*X$17))-((($C54*X$16)-($D54*$J$61))*X$39)</calculatedColumnFormula>
    </tableColumn>
    <tableColumn id="25" name="19">
      <calculatedColumnFormula>(X54-(((Y$14)-(IF((($C54*Y$16)-($D54*$J$60))&lt;0,0,(($C54*Y$16)-($D54*$J$60)))+(($B$12-$C54)*Y$16)))*Y$17))-((($C54*Y$16)-($D54*$J$61))*Y$39)</calculatedColumnFormula>
    </tableColumn>
    <tableColumn id="26" name="20">
      <calculatedColumnFormula>(Y54-(((Z$14)-(IF((($C54*Z$16)-($D54*$J$60))&lt;0,0,(($C54*Z$16)-($D54*$J$60)))+(($B$12-$C54)*Z$16)))*Z$17))-((($C54*Z$16)-($D54*$J$61))*Z$39)</calculatedColumnFormula>
    </tableColumn>
    <tableColumn id="27" name="21">
      <calculatedColumnFormula>(Z54-(((AA$14)-(IF((($C54*AA$16)-($D54*$J$60))&lt;0,0,(($C54*AA$16)-($D54*$J$60)))+(($B$12-$C54)*AA$16)))*AA$17))-((($C54*AA$16)-($D54*$J$61))*AA$39)</calculatedColumnFormula>
    </tableColumn>
    <tableColumn id="28" name="22">
      <calculatedColumnFormula>(AA54-(((AB$14)-(IF((($C54*AB$16)-($D54*$J$60))&lt;0,0,(($C54*AB$16)-($D54*$J$60)))+(($B$12-$C54)*AB$16)))*AB$17))-((($C54*AB$16)-($D54*$J$61))*AB$39)</calculatedColumnFormula>
    </tableColumn>
    <tableColumn id="29" name="23">
      <calculatedColumnFormula>(AB54-(((AC$14)-(IF((($C54*AC$16)-($D54*$J$60))&lt;0,0,(($C54*AC$16)-($D54*$J$60)))+(($B$12-$C54)*AC$16)))*AC$17))-((($C54*AC$16)-($D54*$J$61))*AC$39)</calculatedColumnFormula>
    </tableColumn>
    <tableColumn id="30" name="24">
      <calculatedColumnFormula>(AC54-(((AD$14)-(IF((($C54*AD$16)-($D54*$J$60))&lt;0,0,(($C54*AD$16)-($D54*$J$60)))+(($B$12-$C54)*AD$16)))*AD$17))-((($C54*AD$16)-($D54*$J$61))*AD$39)</calculatedColumnFormula>
    </tableColumn>
    <tableColumn id="31" name="25">
      <calculatedColumnFormula>(AD54-(((AE$14)-(IF((($C54*AE$16)-($D54*$J$60))&lt;0,0,(($C54*AE$16)-($D54*$J$60)))+(($B$12-$C54)*AE$16)))*AE$17))-((($C54*AE$16)-($D54*$J$61))*AE$39)</calculatedColumnFormula>
    </tableColumn>
    <tableColumn id="32" name="26">
      <calculatedColumnFormula>(AE54-(((AF$14)-(IF((($C54*AF$16)-($D54*$J$60))&lt;0,0,(($C54*AF$16)-($D54*$J$60)))+(($B$12-$C54)*AF$16)))*AF$17))-((($C54*AF$16)-($D54*$J$61))*AF$39)</calculatedColumnFormula>
    </tableColumn>
    <tableColumn id="33" name="27">
      <calculatedColumnFormula>(AF54-(((AG$14)-(IF((($C54*AG$16)-($D54*$J$60))&lt;0,0,(($C54*AG$16)-($D54*$J$60)))+(($B$12-$C54)*AG$16)))*AG$17))-((($C54*AG$16)-($D54*$J$61))*AG$39)</calculatedColumnFormula>
    </tableColumn>
    <tableColumn id="34" name="28">
      <calculatedColumnFormula>(AG54-(((AH$14)-(IF((($C54*AH$16)-($D54*$J$60))&lt;0,0,(($C54*AH$16)-($D54*$J$60)))+(($B$12-$C54)*AH$16)))*AH$17))-((($C54*AH$16)-($D54*$J$61))*AH$39)</calculatedColumnFormula>
    </tableColumn>
    <tableColumn id="35" name="29">
      <calculatedColumnFormula>(AH54-(((AI$14)-(IF((($C54*AI$16)-($D54*$J$60))&lt;0,0,(($C54*AI$16)-($D54*$J$60)))+(($B$12-$C54)*AI$16)))*AI$17))-((($C54*AI$16)-($D54*$J$61))*AI$39)</calculatedColumnFormula>
    </tableColumn>
    <tableColumn id="36" name="30">
      <calculatedColumnFormula>(AI54-(((AJ$14)-(IF((($C54*AJ$16)-($D54*$J$60))&lt;0,0,(($C54*AJ$16)-($D54*$J$60)))+(($B$12-$C54)*AJ$16)))*AJ$17))-((($C54*AJ$16)-($D54*$J$61))*AJ$39)</calculatedColumnFormula>
    </tableColumn>
    <tableColumn id="37" name="31">
      <calculatedColumnFormula>(AJ54-(((AK$14)-(IF((($C54*AK$16)-($D54*$J$60))&lt;0,0,(($C54*AK$16)-($D54*$J$60)))+(($B$12-$C54)*AK$16)))*AK$17))-((($C54*AK$16)-($D54*$J$61))*AK$39)</calculatedColumnFormula>
    </tableColumn>
    <tableColumn id="38" name="32">
      <calculatedColumnFormula>(AK54-(((AL$14)-(IF((($C54*AL$16)-($D54*$J$60))&lt;0,0,(($C54*AL$16)-($D54*$J$60)))+(($B$12-$C54)*AL$16)))*AL$17))-((($C54*AL$16)-($D54*$J$61))*AL$39)</calculatedColumnFormula>
    </tableColumn>
    <tableColumn id="39" name="33">
      <calculatedColumnFormula>(AL54-(((AM$14)-(IF((($C54*AM$16)-($D54*$J$60))&lt;0,0,(($C54*AM$16)-($D54*$J$60)))+(($B$12-$C54)*AM$16)))*AM$17))-((($C54*AM$16)-($D54*$J$61))*AM$39)</calculatedColumnFormula>
    </tableColumn>
    <tableColumn id="40" name="34">
      <calculatedColumnFormula>(AM54-(((AN$14)-(IF((($C54*AN$16)-($D54*$J$60))&lt;0,0,(($C54*AN$16)-($D54*$J$60)))+(($B$12-$C54)*AN$16)))*AN$17))-((($C54*AN$16)-($D54*$J$61))*AN$39)</calculatedColumnFormula>
    </tableColumn>
    <tableColumn id="41" name="35">
      <calculatedColumnFormula>(AN54-(((AO$14)-(IF((($C54*AO$16)-($D54*$J$60))&lt;0,0,(($C54*AO$16)-($D54*$J$60)))+(($B$12-$C54)*AO$16)))*AO$17))-((($C54*AO$16)-($D54*$J$61))*AO$39)</calculatedColumnFormula>
    </tableColumn>
    <tableColumn id="42" name="36">
      <calculatedColumnFormula>(AO54-(((AP$14)-(IF((($C54*AP$16)-($D54*$J$60))&lt;0,0,(($C54*AP$16)-($D54*$J$60)))+(($B$12-$C54)*AP$16)))*AP$17))-((($C54*AP$16)-($D54*$J$61))*AP$39)</calculatedColumnFormula>
    </tableColumn>
    <tableColumn id="43" name="37">
      <calculatedColumnFormula>(AP54-(((AQ$14)-(IF((($C54*AQ$16)-($D54*$J$60))&lt;0,0,(($C54*AQ$16)-($D54*$J$60)))+(($B$12-$C54)*AQ$16)))*AQ$17))-((($C54*AQ$16)-($D54*$J$61))*AQ$39)</calculatedColumnFormula>
    </tableColumn>
    <tableColumn id="44" name="38">
      <calculatedColumnFormula>(AQ54-(((AR$14)-(IF((($C54*AR$16)-($D54*$J$60))&lt;0,0,(($C54*AR$16)-($D54*$J$60)))+(($B$12-$C54)*AR$16)))*AR$17))-((($C54*AR$16)-($D54*$J$61))*AR$39)</calculatedColumnFormula>
    </tableColumn>
    <tableColumn id="45" name="39">
      <calculatedColumnFormula>(AR54-(((AS$14)-(IF((($C54*AS$16)-($D54*$J$60))&lt;0,0,(($C54*AS$16)-($D54*$J$60)))+(($B$12-$C54)*AS$16)))*AS$17))-((($C54*AS$16)-($D54*$J$61))*AS$39)</calculatedColumnFormula>
    </tableColumn>
    <tableColumn id="46" name="40">
      <calculatedColumnFormula>(AS54-(((AT$14)-(IF((($C54*AT$16)-($D54*$J$60))&lt;0,0,(($C54*AT$16)-($D54*$J$60)))+(($B$12-$C54)*AT$16)))*AT$17))-((($C54*AT$16)-($D54*$J$61))*AT$39)</calculatedColumnFormula>
    </tableColumn>
    <tableColumn id="47" name="41">
      <calculatedColumnFormula>(AT54-(((AU$14)-(IF((($C54*AU$16)-($D54*$J$60))&lt;0,0,(($C54*AU$16)-($D54*$J$60)))+(($B$12-$C54)*AU$16)))*AU$17))-((($C54*AU$16)-($D54*$J$61))*AU$39)</calculatedColumnFormula>
    </tableColumn>
    <tableColumn id="48" name="42">
      <calculatedColumnFormula>(AU54-(((AV$14)-(IF((($C54*AV$16)-($D54*$J$60))&lt;0,0,(($C54*AV$16)-($D54*$J$60)))+(($B$12-$C54)*AV$16)))*AV$17))-((($C54*AV$16)-($D54*$J$61))*AV$39)</calculatedColumnFormula>
    </tableColumn>
    <tableColumn id="49" name="43">
      <calculatedColumnFormula>(AV54-(((AW$14)-(IF((($C54*AW$16)-($D54*$J$60))&lt;0,0,(($C54*AW$16)-($D54*$J$60)))+(($B$12-$C54)*AW$16)))*AW$17))-((($C54*AW$16)-($D54*$J$61))*AW$39)</calculatedColumnFormula>
    </tableColumn>
    <tableColumn id="50" name="44">
      <calculatedColumnFormula>(AW54-(((AX$14)-(IF((($C54*AX$16)-($D54*$J$60))&lt;0,0,(($C54*AX$16)-($D54*$J$60)))+(($B$12-$C54)*AX$16)))*AX$17))-((($C54*AX$16)-($D54*$J$61))*AX$39)</calculatedColumnFormula>
    </tableColumn>
    <tableColumn id="51" name="45">
      <calculatedColumnFormula>(AX54-(((AY$14)-(IF((($C54*AY$16)-($D54*$J$60))&lt;0,0,(($C54*AY$16)-($D54*$J$60)))+(($B$12-$C54)*AY$16)))*AY$17))-((($C54*AY$16)-($D54*$J$61))*AY$39)</calculatedColumnFormula>
    </tableColumn>
    <tableColumn id="52" name="46">
      <calculatedColumnFormula>(AY54-(((AZ$14)-(IF((($C54*AZ$16)-($D54*$J$60))&lt;0,0,(($C54*AZ$16)-($D54*$J$60)))+(($B$12-$C54)*AZ$16)))*AZ$17))-((($C54*AZ$16)-($D54*$J$61))*AZ$39)</calculatedColumnFormula>
    </tableColumn>
    <tableColumn id="53" name="47">
      <calculatedColumnFormula>(AZ54-(((BA$14)-(IF((($C54*BA$16)-($D54*$J$60))&lt;0,0,(($C54*BA$16)-($D54*$J$60)))+(($B$12-$C54)*BA$16)))*BA$17))-((($C54*BA$16)-($D54*$J$61))*BA$39)</calculatedColumnFormula>
    </tableColumn>
    <tableColumn id="54" name="48">
      <calculatedColumnFormula>(BA54-(((BB$14)-(IF((($C54*BB$16)-($D54*$J$60))&lt;0,0,(($C54*BB$16)-($D54*$J$60)))+(($B$12-$C54)*BB$16)))*BB$17))-((($C54*BB$16)-($D54*$J$61))*BB$39)</calculatedColumnFormula>
    </tableColumn>
    <tableColumn id="55" name="49">
      <calculatedColumnFormula>(BB54-(((BC$14)-(IF((($C54*BC$16)-($D54*$J$60))&lt;0,0,(($C54*BC$16)-($D54*$J$60)))+(($B$12-$C54)*BC$16)))*BC$17))-((($C54*BC$16)-($D54*$J$61))*BC$39)</calculatedColumnFormula>
    </tableColumn>
    <tableColumn id="56" name="50">
      <calculatedColumnFormula>(BC54-(((BD$14)-(IF((($C54*BD$16)-($D54*$J$60))&lt;0,0,(($C54*BD$16)-($D54*$J$60)))+(($B$12-$C54)*BD$16)))*BD$17))-((($C54*BD$16)-($D54*$J$61))*BD$39)</calculatedColumnFormula>
    </tableColumn>
    <tableColumn id="57" name="51">
      <calculatedColumnFormula>(BD54-(((BE$14)-(IF((($C54*BE$16)-($D54*$J$60))&lt;0,0,(($C54*BE$16)-($D54*$J$60)))+(($B$12-$C54)*BE$16)))*BE$17))-((($C54*BE$16)-($D54*$J$61))*BE$39)</calculatedColumnFormula>
    </tableColumn>
    <tableColumn id="58" name="52">
      <calculatedColumnFormula>(BE54-(((BF$14)-(IF((($C54*BF$16)-($D54*$J$60))&lt;0,0,(($C54*BF$16)-($D54*$J$60)))+(($B$12-$C54)*BF$16)))*BF$17))-((($C54*BF$16)-($D54*$J$61))*BF$39)</calculatedColumnFormula>
    </tableColumn>
    <tableColumn id="59" name="53">
      <calculatedColumnFormula>(BF54-(((BG$14)-(IF((($C54*BG$16)-($D54*$J$60))&lt;0,0,(($C54*BG$16)-($D54*$J$60)))+(($B$12-$C54)*BG$16)))*BG$17))-((($C54*BG$16)-($D54*$J$61))*BG$39)</calculatedColumnFormula>
    </tableColumn>
    <tableColumn id="60" name="54">
      <calculatedColumnFormula>(BG54-(((BH$14)-(IF((($C54*BH$16)-($D54*$J$60))&lt;0,0,(($C54*BH$16)-($D54*$J$60)))+(($B$12-$C54)*BH$16)))*BH$17))-((($C54*BH$16)-($D54*$J$61))*BH$39)</calculatedColumnFormula>
    </tableColumn>
    <tableColumn id="61" name="55">
      <calculatedColumnFormula>(BH54-(((BI$14)-(IF((($C54*BI$16)-($D54*$J$60))&lt;0,0,(($C54*BI$16)-($D54*$J$60)))+(($B$12-$C54)*BI$16)))*BI$17))-((($C54*BI$16)-($D54*$J$61))*BI$39)</calculatedColumnFormula>
    </tableColumn>
    <tableColumn id="62" name="56">
      <calculatedColumnFormula>(BI54-(((BJ$14)-(IF((($C54*BJ$16)-($D54*$J$60))&lt;0,0,(($C54*BJ$16)-($D54*$J$60)))+(($B$12-$C54)*BJ$16)))*BJ$17))-((($C54*BJ$16)-($D54*$J$61))*BJ$39)</calculatedColumnFormula>
    </tableColumn>
    <tableColumn id="63" name="57">
      <calculatedColumnFormula>(BJ54-(((BK$14)-(IF((($C54*BK$16)-($D54*$J$60))&lt;0,0,(($C54*BK$16)-($D54*$J$60)))+(($B$12-$C54)*BK$16)))*BK$17))-((($C54*BK$16)-($D54*$J$61))*BK$39)</calculatedColumnFormula>
    </tableColumn>
    <tableColumn id="64" name="58">
      <calculatedColumnFormula>(BK54-(((BL$14)-(IF((($C54*BL$16)-($D54*$J$60))&lt;0,0,(($C54*BL$16)-($D54*$J$60)))+(($B$12-$C54)*BL$16)))*BL$17))-((($C54*BL$16)-($D54*$J$61))*BL$39)</calculatedColumnFormula>
    </tableColumn>
    <tableColumn id="65" name="59">
      <calculatedColumnFormula>(BL54-(((BM$14)-(IF((($C54*BM$16)-($D54*$J$60))&lt;0,0,(($C54*BM$16)-($D54*$J$60)))+(($B$12-$C54)*BM$16)))*BM$17))-((($C54*BM$16)-($D54*$J$61))*BM$39)</calculatedColumnFormula>
    </tableColumn>
    <tableColumn id="66" name="60">
      <calculatedColumnFormula>(BM54-(((BN$14)-(IF((($C54*BN$16)-($D54*$J$60))&lt;0,0,(($C54*BN$16)-($D54*$J$60)))+(($B$12-$C54)*BN$16)))*BN$17))-((($C54*BN$16)-($D54*$J$61))*BN$39)</calculatedColumnFormula>
    </tableColumn>
    <tableColumn id="67" name="61">
      <calculatedColumnFormula>(BN54-(((BO$14)-(IF((($C54*BO$16)-($D54*$J$60))&lt;0,0,(($C54*BO$16)-($D54*$J$60)))+(($B$12-$C54)*BO$16)))*BO$17))-((($C54*BO$16)-($D54*$J$61))*BO$39)</calculatedColumnFormula>
    </tableColumn>
    <tableColumn id="68" name="62">
      <calculatedColumnFormula>(BO54-(((BP$14)-(IF((($C54*BP$16)-($D54*$J$60))&lt;0,0,(($C54*BP$16)-($D54*$J$60)))+(($B$12-$C54)*BP$16)))*BP$17))-((($C54*BP$16)-($D54*$J$61))*BP$39)</calculatedColumnFormula>
    </tableColumn>
  </tableColumns>
  <tableStyleInfo name="TableStyleMedium2" showFirstColumn="0" showLastColumn="0" showRowStripes="1" showColumnStripes="0"/>
</table>
</file>

<file path=xl/tables/table6.xml><?xml version="1.0" encoding="utf-8"?>
<table xmlns="http://schemas.openxmlformats.org/spreadsheetml/2006/main" id="6" name="Tableau13" displayName="Tableau13" ref="A65:BP69" totalsRowShown="0">
  <autoFilter ref="A65:BP69"/>
  <tableColumns count="68">
    <tableColumn id="1" name="Techno Eolien"/>
    <tableColumn id="2" name="Cout unitaire" dataDxfId="158"/>
    <tableColumn id="3" name="jours/an" dataDxfId="157"/>
    <tableColumn id="4" name="Production" dataDxfId="156"/>
    <tableColumn id="5" name="Départ euros" dataDxfId="155">
      <calculatedColumnFormula>Tableau13[[#This Row],[Cout unitaire]]+$F$79</calculatedColumnFormula>
    </tableColumn>
    <tableColumn id="6" name="Marge année en cours" dataDxfId="154">
      <calculatedColumnFormula>(E66-(((F$14)-(IF((($C66*F$16)-($D66*1))&lt;0,0,(($C66*F$16)-($D66*1)))+(($B$12-$C66)*F$16)))*F$17))-$F$77</calculatedColumnFormula>
    </tableColumn>
    <tableColumn id="7" name="Année + 1" dataDxfId="153">
      <calculatedColumnFormula>(F66-(((G$14)-(IF((($C66*G$16)-($D66*1))&lt;0,0,(($C66*G$16)-($D66*1)))+(($B$12-$C66)*G$16)))*G$17))-$F$77</calculatedColumnFormula>
    </tableColumn>
    <tableColumn id="8" name="2" dataDxfId="152">
      <calculatedColumnFormula>(G66-(((H$14)-(IF((($C66*H$16)-($D66*1))&lt;0,0,(($C66*H$16)-($D66*1)))+(($B$12-$C66)*H$16)))*H$17))-$F$77</calculatedColumnFormula>
    </tableColumn>
    <tableColumn id="9" name="3" dataDxfId="151">
      <calculatedColumnFormula>(H66-(((I$14)-(IF((($C66*I$16)-($D66*1))&lt;0,0,(($C66*I$16)-($D66*1)))+(($B$12-$C66)*I$16)))*I$17))-$F$77</calculatedColumnFormula>
    </tableColumn>
    <tableColumn id="10" name="4" dataDxfId="150">
      <calculatedColumnFormula>(I66-(((J$14)-(IF((($C66*J$16)-($D66*1))&lt;0,0,(($C66*J$16)-($D66*1)))+(($B$12-$C66)*J$16)))*J$17))-$F$77</calculatedColumnFormula>
    </tableColumn>
    <tableColumn id="11" name="5" dataDxfId="149">
      <calculatedColumnFormula>(J66-(((K$14)-(IF((($C66*K$16)-($D66*1))&lt;0,0,(($C66*K$16)-($D66*1)))+(($B$12-$C66)*K$16)))*K$17))-$F$77</calculatedColumnFormula>
    </tableColumn>
    <tableColumn id="12" name="6" dataDxfId="148">
      <calculatedColumnFormula>(K66-(((L$14)-(IF((($C66*L$16)-($D66*1))&lt;0,0,(($C66*L$16)-($D66*1)))+(($B$12-$C66)*L$16)))*L$17))-$F$77</calculatedColumnFormula>
    </tableColumn>
    <tableColumn id="13" name="7" dataDxfId="147">
      <calculatedColumnFormula>(L66-(((M$14)-(IF((($C66*M$16)-($D66*1))&lt;0,0,(($C66*M$16)-($D66*1)))+(($B$12-$C66)*M$16)))*M$17))-$F$77</calculatedColumnFormula>
    </tableColumn>
    <tableColumn id="14" name="8" dataDxfId="146">
      <calculatedColumnFormula>(M66-(((N$14)-(IF((($C66*N$16)-($D66*1))&lt;0,0,(($C66*N$16)-($D66*1)))+(($B$12-$C66)*N$16)))*N$17))-$F$77</calculatedColumnFormula>
    </tableColumn>
    <tableColumn id="15" name="9" dataDxfId="145">
      <calculatedColumnFormula>(N66-(((O$14)-(IF((($C66*O$16)-($D66*1))&lt;0,0,(($C66*O$16)-($D66*1)))+(($B$12-$C66)*O$16)))*O$17))-$F$77</calculatedColumnFormula>
    </tableColumn>
    <tableColumn id="16" name="10" dataDxfId="144">
      <calculatedColumnFormula>(O66-(((P$14)-(IF((($C66*P$16)-($D66*1))&lt;0,0,(($C66*P$16)-($D66*1)))+(($B$12-$C66)*P$16)))*P$17))-$F$77</calculatedColumnFormula>
    </tableColumn>
    <tableColumn id="17" name="11" dataDxfId="143">
      <calculatedColumnFormula>(P66-(((Q$14)-(IF((($C66*Q$16)-($D66*1))&lt;0,0,(($C66*Q$16)-($D66*1)))+(($B$12-$C66)*Q$16)))*Q$17))-$F$77</calculatedColumnFormula>
    </tableColumn>
    <tableColumn id="18" name="12" dataDxfId="142">
      <calculatedColumnFormula>(Q66-(((R$14)-(IF((($C66*R$16)-($D66*1))&lt;0,0,(($C66*R$16)-($D66*1)))+(($B$12-$C66)*R$16)))*R$17))-$F$77</calculatedColumnFormula>
    </tableColumn>
    <tableColumn id="19" name="13" dataDxfId="141">
      <calculatedColumnFormula>(R66-(((S$14)-(IF((($C66*S$16)-($D66*1))&lt;0,0,(($C66*S$16)-($D66*1)))+(($B$12-$C66)*S$16)))*S$17))-$F$77</calculatedColumnFormula>
    </tableColumn>
    <tableColumn id="20" name="14" dataDxfId="140">
      <calculatedColumnFormula>(S66-(((T$14)-(IF((($C66*T$16)-($D66*1))&lt;0,0,(($C66*T$16)-($D66*1)))+(($B$12-$C66)*T$16)))*T$17))-$F$77</calculatedColumnFormula>
    </tableColumn>
    <tableColumn id="21" name="15" dataDxfId="139">
      <calculatedColumnFormula>(T66-(((U$14)-(IF((($C66*U$16)-($D66*1))&lt;0,0,(($C66*U$16)-($D66*1)))+(($B$12-$C66)*U$16)))*U$17))-$F$77</calculatedColumnFormula>
    </tableColumn>
    <tableColumn id="22" name="16" dataDxfId="138">
      <calculatedColumnFormula>(U66-(((V$14)-(IF((($C66*V$16)-($D66*1))&lt;0,0,(($C66*V$16)-($D66*1)))+(($B$12-$C66)*V$16)))*V$17))-$F$77</calculatedColumnFormula>
    </tableColumn>
    <tableColumn id="23" name="17" dataDxfId="137">
      <calculatedColumnFormula>(V66-(((W$14)-(IF((($C66*W$16)-($D66*1))&lt;0,0,(($C66*W$16)-($D66*1)))+(($B$12-$C66)*W$16)))*W$17))-$F$77</calculatedColumnFormula>
    </tableColumn>
    <tableColumn id="24" name="18" dataDxfId="136">
      <calculatedColumnFormula>(W66-(((X$14)-(IF((($C66*X$16)-($D66*1))&lt;0,0,(($C66*X$16)-($D66*1)))+(($B$12-$C66)*X$16)))*X$17))-$F$77</calculatedColumnFormula>
    </tableColumn>
    <tableColumn id="25" name="19" dataDxfId="135">
      <calculatedColumnFormula>(X66-(((Y$14)-(IF((($C66*Y$16)-($D66*1))&lt;0,0,(($C66*Y$16)-($D66*1)))+(($B$12-$C66)*Y$16)))*Y$17))-$F$77</calculatedColumnFormula>
    </tableColumn>
    <tableColumn id="26" name="20" dataDxfId="134">
      <calculatedColumnFormula>(Y66-(((Z$14)-(IF((($C66*Z$16)-($D66*1))&lt;0,0,(($C66*Z$16)-($D66*1)))+(($B$12-$C66)*Z$16)))*Z$17))-$F$77</calculatedColumnFormula>
    </tableColumn>
    <tableColumn id="27" name="21" dataDxfId="133">
      <calculatedColumnFormula>(Z66-(((AA$14)-(IF((($C66*AA$16)-($D66*1))&lt;0,0,(($C66*AA$16)-($D66*1)))+(($B$12-$C66)*AA$16)))*AA$17))-$F$77</calculatedColumnFormula>
    </tableColumn>
    <tableColumn id="28" name="22" dataDxfId="132">
      <calculatedColumnFormula>(AA66-(((AB$14)-(IF((($C66*AB$16)-($D66*1))&lt;0,0,(($C66*AB$16)-($D66*1)))+(($B$12-$C66)*AB$16)))*AB$17))-$F$77</calculatedColumnFormula>
    </tableColumn>
    <tableColumn id="29" name="23" dataDxfId="131">
      <calculatedColumnFormula>(AB66-(((AC$14)-(IF((($C66*AC$16)-($D66*1))&lt;0,0,(($C66*AC$16)-($D66*1)))+(($B$12-$C66)*AC$16)))*AC$17))-$F$77</calculatedColumnFormula>
    </tableColumn>
    <tableColumn id="30" name="24" dataDxfId="130">
      <calculatedColumnFormula>(AC66-(((AD$14)-(IF((($C66*AD$16)-($D66*1))&lt;0,0,(($C66*AD$16)-($D66*1)))+(($B$12-$C66)*AD$16)))*AD$17))-$F$77</calculatedColumnFormula>
    </tableColumn>
    <tableColumn id="31" name="25" dataDxfId="129">
      <calculatedColumnFormula>(AD66-(((AE$14)-(IF((($C66*AE$16)-($D66*1))&lt;0,0,(($C66*AE$16)-($D66*1)))+(($B$12-$C66)*AE$16)))*AE$17))-$F$77</calculatedColumnFormula>
    </tableColumn>
    <tableColumn id="32" name="26" dataDxfId="128">
      <calculatedColumnFormula>(AE66-(((AF$14)-(IF((($C66*AF$16)-($D66*1))&lt;0,0,(($C66*AF$16)-($D66*1)))+(($B$12-$C66)*AF$16)))*AF$17))-$F$77</calculatedColumnFormula>
    </tableColumn>
    <tableColumn id="33" name="27" dataDxfId="127">
      <calculatedColumnFormula>(AF66-(((AG$14)-(IF((($C66*AG$16)-($D66*1))&lt;0,0,(($C66*AG$16)-($D66*1)))+(($B$12-$C66)*AG$16)))*AG$17))-$F$77</calculatedColumnFormula>
    </tableColumn>
    <tableColumn id="34" name="28" dataDxfId="126">
      <calculatedColumnFormula>(AG66-(((AH$14)-(IF((($C66*AH$16)-($D66*1))&lt;0,0,(($C66*AH$16)-($D66*1)))+(($B$12-$C66)*AH$16)))*AH$17))-$F$77</calculatedColumnFormula>
    </tableColumn>
    <tableColumn id="35" name="29" dataDxfId="125">
      <calculatedColumnFormula>(AH66-(((AI$14)-(IF((($C66*AI$16)-($D66*1))&lt;0,0,(($C66*AI$16)-($D66*1)))+(($B$12-$C66)*AI$16)))*AI$17))-$F$77</calculatedColumnFormula>
    </tableColumn>
    <tableColumn id="36" name="30" dataDxfId="124">
      <calculatedColumnFormula>(AI66-(((AJ$14)-(IF((($C66*AJ$16)-($D66*1))&lt;0,0,(($C66*AJ$16)-($D66*1)))+(($B$12-$C66)*AJ$16)))*AJ$17))-$F$77</calculatedColumnFormula>
    </tableColumn>
    <tableColumn id="37" name="31" dataDxfId="123">
      <calculatedColumnFormula>(AJ66-(((AK$14)-(IF((($C66*AK$16)-($D66*1))&lt;0,0,(($C66*AK$16)-($D66*1)))+(($B$12-$C66)*AK$16)))*AK$17))-$F$77</calculatedColumnFormula>
    </tableColumn>
    <tableColumn id="38" name="32" dataDxfId="122">
      <calculatedColumnFormula>(AK66-(((AL$14)-(IF((($C66*AL$16)-($D66*1))&lt;0,0,(($C66*AL$16)-($D66*1)))+(($B$12-$C66)*AL$16)))*AL$17))-$F$77</calculatedColumnFormula>
    </tableColumn>
    <tableColumn id="39" name="33" dataDxfId="121">
      <calculatedColumnFormula>(AL66-(((AM$14)-(IF((($C66*AM$16)-($D66*1))&lt;0,0,(($C66*AM$16)-($D66*1)))+(($B$12-$C66)*AM$16)))*AM$17))-$F$77</calculatedColumnFormula>
    </tableColumn>
    <tableColumn id="40" name="34" dataDxfId="120">
      <calculatedColumnFormula>(AM66-(((AN$14)-(IF((($C66*AN$16)-($D66*1))&lt;0,0,(($C66*AN$16)-($D66*1)))+(($B$12-$C66)*AN$16)))*AN$17))-$F$77</calculatedColumnFormula>
    </tableColumn>
    <tableColumn id="41" name="35" dataDxfId="119">
      <calculatedColumnFormula>(AN66-(((AO$14)-(IF((($C66*AO$16)-($D66*1))&lt;0,0,(($C66*AO$16)-($D66*1)))+(($B$12-$C66)*AO$16)))*AO$17))-$F$77</calculatedColumnFormula>
    </tableColumn>
    <tableColumn id="42" name="36" dataDxfId="118">
      <calculatedColumnFormula>(AO66-(((AP$14)-(IF((($C66*AP$16)-($D66*1))&lt;0,0,(($C66*AP$16)-($D66*1)))+(($B$12-$C66)*AP$16)))*AP$17))-$F$77</calculatedColumnFormula>
    </tableColumn>
    <tableColumn id="43" name="37" dataDxfId="117">
      <calculatedColumnFormula>(AP66-(((AQ$14)-(IF((($C66*AQ$16)-($D66*1))&lt;0,0,(($C66*AQ$16)-($D66*1)))+(($B$12-$C66)*AQ$16)))*AQ$17))-$F$77</calculatedColumnFormula>
    </tableColumn>
    <tableColumn id="44" name="38" dataDxfId="116">
      <calculatedColumnFormula>(AQ66-(((AR$14)-(IF((($C66*AR$16)-($D66*1))&lt;0,0,(($C66*AR$16)-($D66*1)))+(($B$12-$C66)*AR$16)))*AR$17))-$F$77</calculatedColumnFormula>
    </tableColumn>
    <tableColumn id="45" name="39" dataDxfId="115">
      <calculatedColumnFormula>(AR66-(((AS$14)-(IF((($C66*AS$16)-($D66*1))&lt;0,0,(($C66*AS$16)-($D66*1)))+(($B$12-$C66)*AS$16)))*AS$17))-$F$77</calculatedColumnFormula>
    </tableColumn>
    <tableColumn id="46" name="40" dataDxfId="114">
      <calculatedColumnFormula>(AS66-(((AT$14)-(IF((($C66*AT$16)-($D66*1))&lt;0,0,(($C66*AT$16)-($D66*1)))+(($B$12-$C66)*AT$16)))*AT$17))-$F$77</calculatedColumnFormula>
    </tableColumn>
    <tableColumn id="47" name="41" dataDxfId="113">
      <calculatedColumnFormula>(AT66-(((AU$14)-(IF((($C66*AU$16)-($D66*1))&lt;0,0,(($C66*AU$16)-($D66*1)))+(($B$12-$C66)*AU$16)))*AU$17))-$F$77</calculatedColumnFormula>
    </tableColumn>
    <tableColumn id="48" name="42" dataDxfId="112">
      <calculatedColumnFormula>(AU66-(((AV$14)-(IF((($C66*AV$16)-($D66*1))&lt;0,0,(($C66*AV$16)-($D66*1)))+(($B$12-$C66)*AV$16)))*AV$17))-$F$77</calculatedColumnFormula>
    </tableColumn>
    <tableColumn id="49" name="43" dataDxfId="111">
      <calculatedColumnFormula>(AV66-(((AW$14)-(IF((($C66*AW$16)-($D66*1))&lt;0,0,(($C66*AW$16)-($D66*1)))+(($B$12-$C66)*AW$16)))*AW$17))-$F$77</calculatedColumnFormula>
    </tableColumn>
    <tableColumn id="50" name="44" dataDxfId="110">
      <calculatedColumnFormula>(AW66-(((AX$14)-(IF((($C66*AX$16)-($D66*1))&lt;0,0,(($C66*AX$16)-($D66*1)))+(($B$12-$C66)*AX$16)))*AX$17))-$F$77</calculatedColumnFormula>
    </tableColumn>
    <tableColumn id="51" name="45" dataDxfId="109">
      <calculatedColumnFormula>(AX66-(((AY$14)-(IF((($C66*AY$16)-($D66*1))&lt;0,0,(($C66*AY$16)-($D66*1)))+(($B$12-$C66)*AY$16)))*AY$17))-$F$77</calculatedColumnFormula>
    </tableColumn>
    <tableColumn id="52" name="46" dataDxfId="108">
      <calculatedColumnFormula>(AY66-(((AZ$14)-(IF((($C66*AZ$16)-($D66*1))&lt;0,0,(($C66*AZ$16)-($D66*1)))+(($B$12-$C66)*AZ$16)))*AZ$17))-$F$77</calculatedColumnFormula>
    </tableColumn>
    <tableColumn id="53" name="47" dataDxfId="107">
      <calculatedColumnFormula>(AZ66-(((BA$14)-(IF((($C66*BA$16)-($D66*1))&lt;0,0,(($C66*BA$16)-($D66*1)))+(($B$12-$C66)*BA$16)))*BA$17))-$F$77</calculatedColumnFormula>
    </tableColumn>
    <tableColumn id="54" name="48" dataDxfId="106">
      <calculatedColumnFormula>(BA66-(((BB$14)-(IF((($C66*BB$16)-($D66*1))&lt;0,0,(($C66*BB$16)-($D66*1)))+(($B$12-$C66)*BB$16)))*BB$17))-$F$77</calculatedColumnFormula>
    </tableColumn>
    <tableColumn id="55" name="49" dataDxfId="105">
      <calculatedColumnFormula>(BB66-(((BC$14)-(IF((($C66*BC$16)-($D66*1))&lt;0,0,(($C66*BC$16)-($D66*1)))+(($B$12-$C66)*BC$16)))*BC$17))-$F$77</calculatedColumnFormula>
    </tableColumn>
    <tableColumn id="56" name="50" dataDxfId="104">
      <calculatedColumnFormula>(BC66-(((BD$14)-(IF((($C66*BD$16)-($D66*1))&lt;0,0,(($C66*BD$16)-($D66*1)))+(($B$12-$C66)*BD$16)))*BD$17))-$F$77</calculatedColumnFormula>
    </tableColumn>
    <tableColumn id="57" name="51" dataDxfId="103">
      <calculatedColumnFormula>(BD66-(((BE$14)-(IF((($C66*BE$16)-($D66*1))&lt;0,0,(($C66*BE$16)-($D66*1)))+(($B$12-$C66)*BE$16)))*BE$17))-$F$77</calculatedColumnFormula>
    </tableColumn>
    <tableColumn id="58" name="52" dataDxfId="102">
      <calculatedColumnFormula>(BE66-(((BF$14)-(IF((($C66*BF$16)-($D66*1))&lt;0,0,(($C66*BF$16)-($D66*1)))+(($B$12-$C66)*BF$16)))*BF$17))-$F$77</calculatedColumnFormula>
    </tableColumn>
    <tableColumn id="59" name="53" dataDxfId="101">
      <calculatedColumnFormula>(BF66-(((BG$14)-(IF((($C66*BG$16)-($D66*1))&lt;0,0,(($C66*BG$16)-($D66*1)))+(($B$12-$C66)*BG$16)))*BG$17))-$F$77</calculatedColumnFormula>
    </tableColumn>
    <tableColumn id="60" name="54" dataDxfId="100">
      <calculatedColumnFormula>(BG66-(((BH$14)-(IF((($C66*BH$16)-($D66*1))&lt;0,0,(($C66*BH$16)-($D66*1)))+(($B$12-$C66)*BH$16)))*BH$17))-$F$77</calculatedColumnFormula>
    </tableColumn>
    <tableColumn id="61" name="55" dataDxfId="99">
      <calculatedColumnFormula>(BH66-(((BI$14)-(IF((($C66*BI$16)-($D66*1))&lt;0,0,(($C66*BI$16)-($D66*1)))+(($B$12-$C66)*BI$16)))*BI$17))-$F$77</calculatedColumnFormula>
    </tableColumn>
    <tableColumn id="62" name="56" dataDxfId="98">
      <calculatedColumnFormula>(BI66-(((BJ$14)-(IF((($C66*BJ$16)-($D66*1))&lt;0,0,(($C66*BJ$16)-($D66*1)))+(($B$12-$C66)*BJ$16)))*BJ$17))-$F$77</calculatedColumnFormula>
    </tableColumn>
    <tableColumn id="63" name="57" dataDxfId="97">
      <calculatedColumnFormula>(BJ66-(((BK$14)-(IF((($C66*BK$16)-($D66*1))&lt;0,0,(($C66*BK$16)-($D66*1)))+(($B$12-$C66)*BK$16)))*BK$17))-$F$77</calculatedColumnFormula>
    </tableColumn>
    <tableColumn id="64" name="58" dataDxfId="96">
      <calculatedColumnFormula>(BK66-(((BL$14)-(IF((($C66*BL$16)-($D66*1))&lt;0,0,(($C66*BL$16)-($D66*1)))+(($B$12-$C66)*BL$16)))*BL$17))-$F$77</calculatedColumnFormula>
    </tableColumn>
    <tableColumn id="65" name="59" dataDxfId="95">
      <calculatedColumnFormula>(BL66-(((BM$14)-(IF((($C66*BM$16)-($D66*1))&lt;0,0,(($C66*BM$16)-($D66*1)))+(($B$12-$C66)*BM$16)))*BM$17))-$F$77</calculatedColumnFormula>
    </tableColumn>
    <tableColumn id="66" name="60" dataDxfId="94">
      <calculatedColumnFormula>(BM66-(((BN$14)-(IF((($C66*BN$16)-($D66*1))&lt;0,0,(($C66*BN$16)-($D66*1)))+(($B$12-$C66)*BN$16)))*BN$17))-$F$77</calculatedColumnFormula>
    </tableColumn>
    <tableColumn id="67" name="61" dataDxfId="93">
      <calculatedColumnFormula>(BN66-(((BO$14)-(IF((($C66*BO$16)-($D66*1))&lt;0,0,(($C66*BO$16)-($D66*1)))+(($B$12-$C66)*BO$16)))*BO$17))-$F$77</calculatedColumnFormula>
    </tableColumn>
    <tableColumn id="68" name="62" dataDxfId="92">
      <calculatedColumnFormula>(BO66-(((BP$14)-(IF((($C66*BP$16)-($D66*1))&lt;0,0,(($C66*BP$16)-($D66*1)))+(($B$12-$C66)*BP$16)))*BP$17))-$F$77</calculatedColumnFormula>
    </tableColumn>
  </tableColumns>
  <tableStyleInfo name="TableStyleMedium2" showFirstColumn="0" showLastColumn="0" showRowStripes="1" showColumnStripes="0"/>
</table>
</file>

<file path=xl/tables/table7.xml><?xml version="1.0" encoding="utf-8"?>
<table xmlns="http://schemas.openxmlformats.org/spreadsheetml/2006/main" id="7" name="Tableau15" displayName="Tableau15" ref="A71:BP75" totalsRowShown="0">
  <autoFilter ref="A71:BP75"/>
  <tableColumns count="68">
    <tableColumn id="1" name="Techno Solaire"/>
    <tableColumn id="2" name="Cout unitaire" dataDxfId="91"/>
    <tableColumn id="3" name="jours/an" dataDxfId="90"/>
    <tableColumn id="4" name="Production" dataDxfId="89"/>
    <tableColumn id="5" name="Départ euros" dataDxfId="88">
      <calculatedColumnFormula>B72+F$79</calculatedColumnFormula>
    </tableColumn>
    <tableColumn id="6" name="Marge année en cours" dataDxfId="87">
      <calculatedColumnFormula>(E72-(((F$14)-(IF((($C72*F$16)-($D72*1))&lt;0,0,(($C72*F$16)-($D72*1)))+(($B$12-$C72)*F$16)))*F$17))-$F$77</calculatedColumnFormula>
    </tableColumn>
    <tableColumn id="7" name="Année + 1" dataDxfId="86">
      <calculatedColumnFormula>(F72-(((G$14)-(IF((($C72*G$16)-($D72*1))&lt;0,0,(($C72*G$16)-($D72*1)))+(($B$12-$C72)*G$16)))*G$17))-$F$77</calculatedColumnFormula>
    </tableColumn>
    <tableColumn id="8" name="2" dataDxfId="85">
      <calculatedColumnFormula>(G72-(((H$14)-(IF((($C72*H$16)-($D72*1))&lt;0,0,(($C72*H$16)-($D72*1)))+(($B$12-$C72)*H$16)))*H$17))-$F$77</calculatedColumnFormula>
    </tableColumn>
    <tableColumn id="9" name="3" dataDxfId="84">
      <calculatedColumnFormula>(H72-(((I$14)-(IF((($C72*I$16)-($D72*1))&lt;0,0,(($C72*I$16)-($D72*1)))+(($B$12-$C72)*I$16)))*I$17))-$F$77</calculatedColumnFormula>
    </tableColumn>
    <tableColumn id="10" name="4" dataDxfId="83">
      <calculatedColumnFormula>(I72-(((J$14)-(IF((($C72*J$16)-($D72*1))&lt;0,0,(($C72*J$16)-($D72*1)))+(($B$12-$C72)*J$16)))*J$17))-$F$77</calculatedColumnFormula>
    </tableColumn>
    <tableColumn id="11" name="5" dataDxfId="82">
      <calculatedColumnFormula>(J72-(((K$14)-(IF((($C72*K$16)-($D72*1))&lt;0,0,(($C72*K$16)-($D72*1)))+(($B$12-$C72)*K$16)))*K$17))-$F$77</calculatedColumnFormula>
    </tableColumn>
    <tableColumn id="12" name="6" dataDxfId="81">
      <calculatedColumnFormula>(K72-(((L$14)-(IF((($C72*L$16)-($D72*1))&lt;0,0,(($C72*L$16)-($D72*1)))+(($B$12-$C72)*L$16)))*L$17))-$F$77</calculatedColumnFormula>
    </tableColumn>
    <tableColumn id="13" name="7" dataDxfId="80">
      <calculatedColumnFormula>(L72-(((M$14)-(IF((($C72*M$16)-($D72*1))&lt;0,0,(($C72*M$16)-($D72*1)))+(($B$12-$C72)*M$16)))*M$17))-$F$77</calculatedColumnFormula>
    </tableColumn>
    <tableColumn id="14" name="8" dataDxfId="79">
      <calculatedColumnFormula>(M72-(((N$14)-(IF((($C72*N$16)-($D72*1))&lt;0,0,(($C72*N$16)-($D72*1)))+(($B$12-$C72)*N$16)))*N$17))-$F$77</calculatedColumnFormula>
    </tableColumn>
    <tableColumn id="15" name="9" dataDxfId="78">
      <calculatedColumnFormula>(N72-(((O$14)-(IF((($C72*O$16)-($D72*1))&lt;0,0,(($C72*O$16)-($D72*1)))+(($B$12-$C72)*O$16)))*O$17))-$F$77</calculatedColumnFormula>
    </tableColumn>
    <tableColumn id="16" name="10" dataDxfId="77">
      <calculatedColumnFormula>(O72-(((P$14)-(IF((($C72*P$16)-($D72*1))&lt;0,0,(($C72*P$16)-($D72*1)))+(($B$12-$C72)*P$16)))*P$17))-$F$77</calculatedColumnFormula>
    </tableColumn>
    <tableColumn id="17" name="11" dataDxfId="76">
      <calculatedColumnFormula>(P72-(((Q$14)-(IF((($C72*Q$16)-($D72*1))&lt;0,0,(($C72*Q$16)-($D72*1)))+(($B$12-$C72)*Q$16)))*Q$17))-$F$77</calculatedColumnFormula>
    </tableColumn>
    <tableColumn id="18" name="12" dataDxfId="75">
      <calculatedColumnFormula>(Q72-(((R$14)-(IF((($C72*R$16)-($D72*1))&lt;0,0,(($C72*R$16)-($D72*1)))+(($B$12-$C72)*R$16)))*R$17))-$F$77</calculatedColumnFormula>
    </tableColumn>
    <tableColumn id="19" name="13" dataDxfId="74">
      <calculatedColumnFormula>(R72-(((S$14)-(IF((($C72*S$16)-($D72*1))&lt;0,0,(($C72*S$16)-($D72*1)))+(($B$12-$C72)*S$16)))*S$17))-$F$77</calculatedColumnFormula>
    </tableColumn>
    <tableColumn id="20" name="14" dataDxfId="73">
      <calculatedColumnFormula>(S72-(((T$14)-(IF((($C72*T$16)-($D72*1))&lt;0,0,(($C72*T$16)-($D72*1)))+(($B$12-$C72)*T$16)))*T$17))-$F$77</calculatedColumnFormula>
    </tableColumn>
    <tableColumn id="21" name="15" dataDxfId="72">
      <calculatedColumnFormula>(T72-(((U$14)-(IF((($C72*U$16)-($D72*1))&lt;0,0,(($C72*U$16)-($D72*1)))+(($B$12-$C72)*U$16)))*U$17))-$F$77</calculatedColumnFormula>
    </tableColumn>
    <tableColumn id="22" name="16" dataDxfId="71">
      <calculatedColumnFormula>(U72-(((V$14)-(IF((($C72*V$16)-($D72*1))&lt;0,0,(($C72*V$16)-($D72*1)))+(($B$12-$C72)*V$16)))*V$17))-$F$77</calculatedColumnFormula>
    </tableColumn>
    <tableColumn id="23" name="17" dataDxfId="70">
      <calculatedColumnFormula>(V72-(((W$14)-(IF((($C72*W$16)-($D72*1))&lt;0,0,(($C72*W$16)-($D72*1)))+(($B$12-$C72)*W$16)))*W$17))-$F$77</calculatedColumnFormula>
    </tableColumn>
    <tableColumn id="24" name="18" dataDxfId="69">
      <calculatedColumnFormula>(W72-(((X$14)-(IF((($C72*X$16)-($D72*1))&lt;0,0,(($C72*X$16)-($D72*1)))+(($B$12-$C72)*X$16)))*X$17))-$F$77</calculatedColumnFormula>
    </tableColumn>
    <tableColumn id="25" name="19" dataDxfId="68">
      <calculatedColumnFormula>(X72-(((Y$14)-(IF((($C72*Y$16)-($D72*1))&lt;0,0,(($C72*Y$16)-($D72*1)))+(($B$12-$C72)*Y$16)))*Y$17))-$F$77</calculatedColumnFormula>
    </tableColumn>
    <tableColumn id="26" name="20" dataDxfId="67">
      <calculatedColumnFormula>(Y72-(((Z$14)-(IF((($C72*Z$16)-($D72*1))&lt;0,0,(($C72*Z$16)-($D72*1)))+(($B$12-$C72)*Z$16)))*Z$17))-$F$77</calculatedColumnFormula>
    </tableColumn>
    <tableColumn id="27" name="21" dataDxfId="66">
      <calculatedColumnFormula>(Z72-(((AA$14)-(IF((($C72*AA$16)-($D72*1))&lt;0,0,(($C72*AA$16)-($D72*1)))+(($B$12-$C72)*AA$16)))*AA$17))-$F$77</calculatedColumnFormula>
    </tableColumn>
    <tableColumn id="28" name="22" dataDxfId="65">
      <calculatedColumnFormula>(AA72-(((AB$14)-(IF((($C72*AB$16)-($D72*1))&lt;0,0,(($C72*AB$16)-($D72*1)))+(($B$12-$C72)*AB$16)))*AB$17))-$F$77</calculatedColumnFormula>
    </tableColumn>
    <tableColumn id="29" name="23" dataDxfId="64">
      <calculatedColumnFormula>(AB72-(((AC$14)-(IF((($C72*AC$16)-($D72*1))&lt;0,0,(($C72*AC$16)-($D72*1)))+(($B$12-$C72)*AC$16)))*AC$17))-$F$77</calculatedColumnFormula>
    </tableColumn>
    <tableColumn id="30" name="24" dataDxfId="63">
      <calculatedColumnFormula>(AC72-(((AD$14)-(IF((($C72*AD$16)-($D72*1))&lt;0,0,(($C72*AD$16)-($D72*1)))+(($B$12-$C72)*AD$16)))*AD$17))-$F$77</calculatedColumnFormula>
    </tableColumn>
    <tableColumn id="31" name="25" dataDxfId="62">
      <calculatedColumnFormula>(AD72-(((AE$14)-(IF((($C72*AE$16)-($D72*1))&lt;0,0,(($C72*AE$16)-($D72*1)))+(($B$12-$C72)*AE$16)))*AE$17))-$F$77</calculatedColumnFormula>
    </tableColumn>
    <tableColumn id="32" name="26" dataDxfId="61">
      <calculatedColumnFormula>(AE72-(((AF$14)-(IF((($C72*AF$16)-($D72*1))&lt;0,0,(($C72*AF$16)-($D72*1)))+(($B$12-$C72)*AF$16)))*AF$17))-$F$77</calculatedColumnFormula>
    </tableColumn>
    <tableColumn id="33" name="27" dataDxfId="60">
      <calculatedColumnFormula>(AF72-(((AG$14)-(IF((($C72*AG$16)-($D72*1))&lt;0,0,(($C72*AG$16)-($D72*1)))+(($B$12-$C72)*AG$16)))*AG$17))-$F$77</calculatedColumnFormula>
    </tableColumn>
    <tableColumn id="34" name="28" dataDxfId="59">
      <calculatedColumnFormula>(AG72-(((AH$14)-(IF((($C72*AH$16)-($D72*1))&lt;0,0,(($C72*AH$16)-($D72*1)))+(($B$12-$C72)*AH$16)))*AH$17))-$F$77</calculatedColumnFormula>
    </tableColumn>
    <tableColumn id="35" name="29" dataDxfId="58">
      <calculatedColumnFormula>(AH72-(((AI$14)-(IF((($C72*AI$16)-($D72*1))&lt;0,0,(($C72*AI$16)-($D72*1)))+(($B$12-$C72)*AI$16)))*AI$17))-$F$77</calculatedColumnFormula>
    </tableColumn>
    <tableColumn id="36" name="30" dataDxfId="57">
      <calculatedColumnFormula>(AI72-(((AJ$14)-(IF((($C72*AJ$16)-($D72*1))&lt;0,0,(($C72*AJ$16)-($D72*1)))+(($B$12-$C72)*AJ$16)))*AJ$17))-$F$77</calculatedColumnFormula>
    </tableColumn>
    <tableColumn id="37" name="31" dataDxfId="56">
      <calculatedColumnFormula>(AJ72-(((AK$14)-(IF((($C72*AK$16)-($D72*1))&lt;0,0,(($C72*AK$16)-($D72*1)))+(($B$12-$C72)*AK$16)))*AK$17))-$F$77</calculatedColumnFormula>
    </tableColumn>
    <tableColumn id="38" name="32" dataDxfId="55">
      <calculatedColumnFormula>(AK72-(((AL$14)-(IF((($C72*AL$16)-($D72*1))&lt;0,0,(($C72*AL$16)-($D72*1)))+(($B$12-$C72)*AL$16)))*AL$17))-$F$77</calculatedColumnFormula>
    </tableColumn>
    <tableColumn id="39" name="33" dataDxfId="54">
      <calculatedColumnFormula>(AL72-(((AM$14)-(IF((($C72*AM$16)-($D72*1))&lt;0,0,(($C72*AM$16)-($D72*1)))+(($B$12-$C72)*AM$16)))*AM$17))-$F$77</calculatedColumnFormula>
    </tableColumn>
    <tableColumn id="40" name="34" dataDxfId="53">
      <calculatedColumnFormula>(AM72-(((AN$14)-(IF((($C72*AN$16)-($D72*1))&lt;0,0,(($C72*AN$16)-($D72*1)))+(($B$12-$C72)*AN$16)))*AN$17))-$F$77</calculatedColumnFormula>
    </tableColumn>
    <tableColumn id="41" name="35" dataDxfId="52">
      <calculatedColumnFormula>(AN72-(((AO$14)-(IF((($C72*AO$16)-($D72*1))&lt;0,0,(($C72*AO$16)-($D72*1)))+(($B$12-$C72)*AO$16)))*AO$17))-$F$77</calculatedColumnFormula>
    </tableColumn>
    <tableColumn id="42" name="36" dataDxfId="51">
      <calculatedColumnFormula>(AO72-(((AP$14)-(IF((($C72*AP$16)-($D72*1))&lt;0,0,(($C72*AP$16)-($D72*1)))+(($B$12-$C72)*AP$16)))*AP$17))-$F$77</calculatedColumnFormula>
    </tableColumn>
    <tableColumn id="43" name="37" dataDxfId="50">
      <calculatedColumnFormula>(AP72-(((AQ$14)-(IF((($C72*AQ$16)-($D72*1))&lt;0,0,(($C72*AQ$16)-($D72*1)))+(($B$12-$C72)*AQ$16)))*AQ$17))-$F$77</calculatedColumnFormula>
    </tableColumn>
    <tableColumn id="44" name="38" dataDxfId="49">
      <calculatedColumnFormula>(AQ72-(((AR$14)-(IF((($C72*AR$16)-($D72*1))&lt;0,0,(($C72*AR$16)-($D72*1)))+(($B$12-$C72)*AR$16)))*AR$17))-$F$77</calculatedColumnFormula>
    </tableColumn>
    <tableColumn id="45" name="39" dataDxfId="48">
      <calculatedColumnFormula>(AR72-(((AS$14)-(IF((($C72*AS$16)-($D72*1))&lt;0,0,(($C72*AS$16)-($D72*1)))+(($B$12-$C72)*AS$16)))*AS$17))-$F$77</calculatedColumnFormula>
    </tableColumn>
    <tableColumn id="46" name="40" dataDxfId="47">
      <calculatedColumnFormula>(AS72-(((AT$14)-(IF((($C72*AT$16)-($D72*1))&lt;0,0,(($C72*AT$16)-($D72*1)))+(($B$12-$C72)*AT$16)))*AT$17))-$F$77</calculatedColumnFormula>
    </tableColumn>
    <tableColumn id="47" name="41" dataDxfId="46">
      <calculatedColumnFormula>(AT72-(((AU$14)-(IF((($C72*AU$16)-($D72*1))&lt;0,0,(($C72*AU$16)-($D72*1)))+(($B$12-$C72)*AU$16)))*AU$17))-$F$77</calculatedColumnFormula>
    </tableColumn>
    <tableColumn id="48" name="42" dataDxfId="45">
      <calculatedColumnFormula>(AU72-(((AV$14)-(IF((($C72*AV$16)-($D72*1))&lt;0,0,(($C72*AV$16)-($D72*1)))+(($B$12-$C72)*AV$16)))*AV$17))-$F$77</calculatedColumnFormula>
    </tableColumn>
    <tableColumn id="49" name="43" dataDxfId="44">
      <calculatedColumnFormula>(AV72-(((AW$14)-(IF((($C72*AW$16)-($D72*1))&lt;0,0,(($C72*AW$16)-($D72*1)))+(($B$12-$C72)*AW$16)))*AW$17))-$F$77</calculatedColumnFormula>
    </tableColumn>
    <tableColumn id="50" name="44" dataDxfId="43">
      <calculatedColumnFormula>(AW72-(((AX$14)-(IF((($C72*AX$16)-($D72*1))&lt;0,0,(($C72*AX$16)-($D72*1)))+(($B$12-$C72)*AX$16)))*AX$17))-$F$77</calculatedColumnFormula>
    </tableColumn>
    <tableColumn id="51" name="45" dataDxfId="42">
      <calculatedColumnFormula>(AX72-(((AY$14)-(IF((($C72*AY$16)-($D72*1))&lt;0,0,(($C72*AY$16)-($D72*1)))+(($B$12-$C72)*AY$16)))*AY$17))-$F$77</calculatedColumnFormula>
    </tableColumn>
    <tableColumn id="52" name="46" dataDxfId="41">
      <calculatedColumnFormula>(AY72-(((AZ$14)-(IF((($C72*AZ$16)-($D72*1))&lt;0,0,(($C72*AZ$16)-($D72*1)))+(($B$12-$C72)*AZ$16)))*AZ$17))-$F$77</calculatedColumnFormula>
    </tableColumn>
    <tableColumn id="53" name="47" dataDxfId="40">
      <calculatedColumnFormula>(AZ72-(((BA$14)-(IF((($C72*BA$16)-($D72*1))&lt;0,0,(($C72*BA$16)-($D72*1)))+(($B$12-$C72)*BA$16)))*BA$17))-$F$77</calculatedColumnFormula>
    </tableColumn>
    <tableColumn id="54" name="48" dataDxfId="39">
      <calculatedColumnFormula>(BA72-(((BB$14)-(IF((($C72*BB$16)-($D72*1))&lt;0,0,(($C72*BB$16)-($D72*1)))+(($B$12-$C72)*BB$16)))*BB$17))-$F$77</calculatedColumnFormula>
    </tableColumn>
    <tableColumn id="55" name="49" dataDxfId="38">
      <calculatedColumnFormula>(BB72-(((BC$14)-(IF((($C72*BC$16)-($D72*1))&lt;0,0,(($C72*BC$16)-($D72*1)))+(($B$12-$C72)*BC$16)))*BC$17))-$F$77</calculatedColumnFormula>
    </tableColumn>
    <tableColumn id="56" name="50" dataDxfId="37">
      <calculatedColumnFormula>(BC72-(((BD$14)-(IF((($C72*BD$16)-($D72*1))&lt;0,0,(($C72*BD$16)-($D72*1)))+(($B$12-$C72)*BD$16)))*BD$17))-$F$77</calculatedColumnFormula>
    </tableColumn>
    <tableColumn id="57" name="51" dataDxfId="36">
      <calculatedColumnFormula>(BD72-(((BE$14)-(IF((($C72*BE$16)-($D72*1))&lt;0,0,(($C72*BE$16)-($D72*1)))+(($B$12-$C72)*BE$16)))*BE$17))-$F$77</calculatedColumnFormula>
    </tableColumn>
    <tableColumn id="58" name="52" dataDxfId="35">
      <calculatedColumnFormula>(BE72-(((BF$14)-(IF((($C72*BF$16)-($D72*1))&lt;0,0,(($C72*BF$16)-($D72*1)))+(($B$12-$C72)*BF$16)))*BF$17))-$F$77</calculatedColumnFormula>
    </tableColumn>
    <tableColumn id="59" name="53" dataDxfId="34">
      <calculatedColumnFormula>(BF72-(((BG$14)-(IF((($C72*BG$16)-($D72*1))&lt;0,0,(($C72*BG$16)-($D72*1)))+(($B$12-$C72)*BG$16)))*BG$17))-$F$77</calculatedColumnFormula>
    </tableColumn>
    <tableColumn id="60" name="54" dataDxfId="33">
      <calculatedColumnFormula>(BG72-(((BH$14)-(IF((($C72*BH$16)-($D72*1))&lt;0,0,(($C72*BH$16)-($D72*1)))+(($B$12-$C72)*BH$16)))*BH$17))-$F$77</calculatedColumnFormula>
    </tableColumn>
    <tableColumn id="61" name="55" dataDxfId="32">
      <calculatedColumnFormula>(BH72-(((BI$14)-(IF((($C72*BI$16)-($D72*1))&lt;0,0,(($C72*BI$16)-($D72*1)))+(($B$12-$C72)*BI$16)))*BI$17))-$F$77</calculatedColumnFormula>
    </tableColumn>
    <tableColumn id="62" name="56" dataDxfId="31">
      <calculatedColumnFormula>(BI72-(((BJ$14)-(IF((($C72*BJ$16)-($D72*1))&lt;0,0,(($C72*BJ$16)-($D72*1)))+(($B$12-$C72)*BJ$16)))*BJ$17))-$F$77</calculatedColumnFormula>
    </tableColumn>
    <tableColumn id="63" name="57" dataDxfId="30">
      <calculatedColumnFormula>(BJ72-(((BK$14)-(IF((($C72*BK$16)-($D72*1))&lt;0,0,(($C72*BK$16)-($D72*1)))+(($B$12-$C72)*BK$16)))*BK$17))-$F$77</calculatedColumnFormula>
    </tableColumn>
    <tableColumn id="64" name="58" dataDxfId="29">
      <calculatedColumnFormula>(BK72-(((BL$14)-(IF((($C72*BL$16)-($D72*1))&lt;0,0,(($C72*BL$16)-($D72*1)))+(($B$12-$C72)*BL$16)))*BL$17))-$F$77</calculatedColumnFormula>
    </tableColumn>
    <tableColumn id="65" name="59" dataDxfId="28">
      <calculatedColumnFormula>(BL72-(((BM$14)-(IF((($C72*BM$16)-($D72*1))&lt;0,0,(($C72*BM$16)-($D72*1)))+(($B$12-$C72)*BM$16)))*BM$17))-$F$77</calculatedColumnFormula>
    </tableColumn>
    <tableColumn id="66" name="60" dataDxfId="27">
      <calculatedColumnFormula>(BM72-(((BN$14)-(IF((($C72*BN$16)-($D72*1))&lt;0,0,(($C72*BN$16)-($D72*1)))+(($B$12-$C72)*BN$16)))*BN$17))-$F$77</calculatedColumnFormula>
    </tableColumn>
    <tableColumn id="67" name="61" dataDxfId="26">
      <calculatedColumnFormula>(BN72-(((BO$14)-(IF((($C72*BO$16)-($D72*1))&lt;0,0,(($C72*BO$16)-($D72*1)))+(($B$12-$C72)*BO$16)))*BO$17))-$F$77</calculatedColumnFormula>
    </tableColumn>
    <tableColumn id="68" name="62" dataDxfId="25">
      <calculatedColumnFormula>(BO72-(((BP$14)-(IF((($C72*BP$16)-($D72*1))&lt;0,0,(($C72*BP$16)-($D72*1)))+(($B$12-$C72)*BP$16)))*BP$17))-$F$77</calculatedColumnFormula>
    </tableColumn>
  </tableColumns>
  <tableStyleInfo name="TableStyleMedium2" showFirstColumn="0" showLastColumn="0" showRowStripes="1" showColumnStripes="0"/>
</table>
</file>

<file path=xl/tables/table8.xml><?xml version="1.0" encoding="utf-8"?>
<table xmlns="http://schemas.openxmlformats.org/spreadsheetml/2006/main" id="8" name="Tableau8" displayName="Tableau8" ref="A10:J17" totalsRowShown="0" headerRowDxfId="14" headerRowBorderDxfId="23" tableBorderDxfId="24">
  <autoFilter ref="A10:J17"/>
  <tableColumns count="10">
    <tableColumn id="1" name="ID" dataDxfId="22"/>
    <tableColumn id="2" name="Type de Techno" dataDxfId="21"/>
    <tableColumn id="3" name="Nom de la techno" dataDxfId="20"/>
    <tableColumn id="4" name="Coûts unitaires" dataDxfId="19"/>
    <tableColumn id="5" name="Jours / an" dataDxfId="18"/>
    <tableColumn id="6" name="Production" dataDxfId="17"/>
    <tableColumn id="7" name="Appareil seul" dataDxfId="4">
      <calculatedColumnFormula>INDEX(0,MATCH(D11,Tableau8[Coûts unitaires]),0)</calculatedColumnFormula>
    </tableColumn>
    <tableColumn id="8" name="Appareil + revente" dataDxfId="5"/>
    <tableColumn id="9" name="Appareil+ stockage+ revente" dataDxfId="16"/>
    <tableColumn id="10" name="Appareil+stockage+sub conso" dataDxfId="15"/>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table" Target="../tables/table7.xml"/><Relationship Id="rId3" Type="http://schemas.openxmlformats.org/officeDocument/2006/relationships/table" Target="../tables/table2.xml"/><Relationship Id="rId7" Type="http://schemas.openxmlformats.org/officeDocument/2006/relationships/table" Target="../tables/table6.xml"/><Relationship Id="rId2" Type="http://schemas.openxmlformats.org/officeDocument/2006/relationships/table" Target="../tables/table1.xml"/><Relationship Id="rId1" Type="http://schemas.openxmlformats.org/officeDocument/2006/relationships/printerSettings" Target="../printerSettings/printerSettings1.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79"/>
  <sheetViews>
    <sheetView tabSelected="1" zoomScale="70" zoomScaleNormal="70" workbookViewId="0">
      <selection activeCell="D4" sqref="D4"/>
    </sheetView>
  </sheetViews>
  <sheetFormatPr baseColWidth="10" defaultRowHeight="15" x14ac:dyDescent="0.25"/>
  <cols>
    <col min="1" max="1" width="33.5703125" customWidth="1"/>
    <col min="2" max="2" width="18" customWidth="1"/>
    <col min="3" max="3" width="12.7109375" customWidth="1"/>
    <col min="4" max="4" width="15.85546875" customWidth="1"/>
    <col min="5" max="5" width="18" customWidth="1"/>
    <col min="6" max="6" width="28.5703125" customWidth="1"/>
    <col min="7" max="7" width="18.140625" customWidth="1"/>
    <col min="8" max="68" width="7.7109375" customWidth="1"/>
  </cols>
  <sheetData>
    <row r="1" spans="1:68" ht="21" x14ac:dyDescent="0.35">
      <c r="A1" s="5" t="s">
        <v>94</v>
      </c>
      <c r="B1" s="5"/>
      <c r="C1" s="5"/>
      <c r="D1" s="5"/>
      <c r="E1" s="5"/>
      <c r="F1" s="5"/>
      <c r="G1" s="5"/>
      <c r="H1" s="5"/>
      <c r="I1" s="5"/>
      <c r="J1" s="5"/>
      <c r="K1" s="5"/>
      <c r="L1" s="5"/>
      <c r="M1" s="5"/>
      <c r="N1" s="5"/>
      <c r="O1" s="5"/>
      <c r="P1" s="5"/>
      <c r="Q1" s="5"/>
      <c r="R1" s="5"/>
      <c r="S1" s="5"/>
      <c r="T1" s="5"/>
      <c r="U1" s="5"/>
      <c r="V1" s="5"/>
    </row>
    <row r="2" spans="1:68" x14ac:dyDescent="0.25">
      <c r="A2" t="s">
        <v>93</v>
      </c>
      <c r="B2" t="s">
        <v>69</v>
      </c>
      <c r="C2" t="s">
        <v>68</v>
      </c>
      <c r="D2" t="s">
        <v>67</v>
      </c>
      <c r="E2" t="s">
        <v>66</v>
      </c>
      <c r="F2" t="s">
        <v>65</v>
      </c>
      <c r="G2" t="s">
        <v>64</v>
      </c>
      <c r="H2" t="s">
        <v>63</v>
      </c>
      <c r="I2" t="s">
        <v>62</v>
      </c>
      <c r="J2" t="s">
        <v>61</v>
      </c>
      <c r="K2" t="s">
        <v>60</v>
      </c>
      <c r="L2" t="s">
        <v>59</v>
      </c>
      <c r="M2" t="s">
        <v>58</v>
      </c>
      <c r="N2" t="s">
        <v>57</v>
      </c>
      <c r="O2" t="s">
        <v>56</v>
      </c>
      <c r="P2" t="s">
        <v>55</v>
      </c>
      <c r="Q2" t="s">
        <v>54</v>
      </c>
      <c r="R2" t="s">
        <v>53</v>
      </c>
      <c r="S2" t="s">
        <v>52</v>
      </c>
      <c r="T2" t="s">
        <v>51</v>
      </c>
      <c r="U2" t="s">
        <v>50</v>
      </c>
      <c r="V2" t="s">
        <v>49</v>
      </c>
      <c r="W2" t="s">
        <v>48</v>
      </c>
      <c r="X2" t="s">
        <v>47</v>
      </c>
      <c r="Y2" t="s">
        <v>46</v>
      </c>
      <c r="Z2" t="s">
        <v>45</v>
      </c>
      <c r="AA2" t="s">
        <v>44</v>
      </c>
      <c r="AB2" t="s">
        <v>43</v>
      </c>
      <c r="AC2" t="s">
        <v>42</v>
      </c>
      <c r="AD2" t="s">
        <v>41</v>
      </c>
      <c r="AE2" t="s">
        <v>40</v>
      </c>
      <c r="AF2" t="s">
        <v>39</v>
      </c>
      <c r="AG2" t="s">
        <v>38</v>
      </c>
      <c r="AH2" t="s">
        <v>37</v>
      </c>
      <c r="AI2" t="s">
        <v>36</v>
      </c>
      <c r="AJ2" t="s">
        <v>35</v>
      </c>
      <c r="AK2" t="s">
        <v>34</v>
      </c>
      <c r="AL2" t="s">
        <v>33</v>
      </c>
      <c r="AM2" t="s">
        <v>32</v>
      </c>
      <c r="AN2" t="s">
        <v>31</v>
      </c>
      <c r="AO2" t="s">
        <v>30</v>
      </c>
      <c r="AP2" t="s">
        <v>29</v>
      </c>
      <c r="AQ2" t="s">
        <v>28</v>
      </c>
      <c r="AR2" t="s">
        <v>27</v>
      </c>
      <c r="AS2" t="s">
        <v>26</v>
      </c>
      <c r="AT2" t="s">
        <v>25</v>
      </c>
      <c r="AU2" t="s">
        <v>24</v>
      </c>
      <c r="AV2" t="s">
        <v>23</v>
      </c>
      <c r="AW2" t="s">
        <v>22</v>
      </c>
      <c r="AX2" t="s">
        <v>21</v>
      </c>
      <c r="AY2" t="s">
        <v>20</v>
      </c>
      <c r="AZ2" t="s">
        <v>19</v>
      </c>
      <c r="BA2" t="s">
        <v>18</v>
      </c>
      <c r="BB2" t="s">
        <v>17</v>
      </c>
      <c r="BC2" t="s">
        <v>16</v>
      </c>
      <c r="BD2" t="s">
        <v>15</v>
      </c>
      <c r="BE2" t="s">
        <v>14</v>
      </c>
      <c r="BF2" t="s">
        <v>13</v>
      </c>
      <c r="BG2" t="s">
        <v>12</v>
      </c>
      <c r="BH2" t="s">
        <v>11</v>
      </c>
      <c r="BI2" t="s">
        <v>10</v>
      </c>
      <c r="BJ2" t="s">
        <v>9</v>
      </c>
      <c r="BK2" t="s">
        <v>8</v>
      </c>
      <c r="BL2" t="s">
        <v>7</v>
      </c>
      <c r="BM2" t="s">
        <v>6</v>
      </c>
      <c r="BN2" t="s">
        <v>5</v>
      </c>
      <c r="BO2" t="s">
        <v>4</v>
      </c>
      <c r="BP2" t="s">
        <v>3</v>
      </c>
    </row>
    <row r="3" spans="1:68" x14ac:dyDescent="0.25">
      <c r="A3" t="str">
        <f>Données!C11</f>
        <v>Arbre à vent</v>
      </c>
      <c r="B3" s="7">
        <f>Données!D11</f>
        <v>29500</v>
      </c>
      <c r="C3" s="7">
        <f>Données!E11</f>
        <v>280</v>
      </c>
      <c r="D3" s="7">
        <f>Données!F11</f>
        <v>1320</v>
      </c>
      <c r="E3">
        <f>Tableau2[[#This Row],[Cout unitaire]]</f>
        <v>29500</v>
      </c>
      <c r="F3" s="2">
        <f>E3-(((F$14)-(IF((($C3*F$16)-$D3)&lt;0,0,(($C3*F$16)-$D3))+(($B$12-$C3)*F$16)))*F$17)</f>
        <v>29309.919999999998</v>
      </c>
      <c r="G3" s="2">
        <f>F3-(((G$14)-(IF((($C3*G$16)-$D3)&lt;0,0,(($C3*G$16)-$D3))+(($B$12-$C3)*G$16)))*G$17)</f>
        <v>29112.236799999999</v>
      </c>
      <c r="H3" s="2">
        <f>G3-(((H$14)-(IF((($C3*H$16)-$D3)&lt;0,0,(($C3*H$16)-$D3))+(($B$12-$C3)*H$16)))*H$17)</f>
        <v>28906.646271999998</v>
      </c>
      <c r="I3" s="2">
        <f>H3-(((I$14)-(IF((($C3*I$16)-$D3)&lt;0,0,(($C3*I$16)-$D3))+(($B$12-$C3)*I$16)))*I$17)</f>
        <v>28692.832122879998</v>
      </c>
      <c r="J3" s="2">
        <f>I3-(((J$14)-(IF((($C3*J$16)-$D3)&lt;0,0,(($C3*J$16)-$D3))+(($B$12-$C3)*J$16)))*J$17)</f>
        <v>28470.465407795196</v>
      </c>
      <c r="K3" s="2">
        <f>J3-(((K$14)-(IF((($C3*K$16)-$D3)&lt;0,0,(($C3*K$16)-$D3))+(($B$12-$C3)*K$16)))*K$17)</f>
        <v>28239.204024107003</v>
      </c>
      <c r="L3" s="2">
        <f>K3-(((L$14)-(IF((($C3*L$16)-$D3)&lt;0,0,(($C3*L$16)-$D3))+(($B$12-$C3)*L$16)))*L$17)</f>
        <v>27998.692185071282</v>
      </c>
      <c r="M3" s="2">
        <f>L3-(((M$14)-(IF((($C3*M$16)-$D3)&lt;0,0,(($C3*M$16)-$D3))+(($B$12-$C3)*M$16)))*M$17)</f>
        <v>27748.559872474132</v>
      </c>
      <c r="N3" s="2">
        <f>M3-(((N$14)-(IF((($C3*N$16)-$D3)&lt;0,0,(($C3*N$16)-$D3))+(($B$12-$C3)*N$16)))*N$17)</f>
        <v>27488.422267373098</v>
      </c>
      <c r="O3" s="2">
        <f>N3-(((O$14)-(IF((($C3*O$16)-$D3)&lt;0,0,(($C3*O$16)-$D3))+(($B$12-$C3)*O$16)))*O$17)</f>
        <v>27217.879158068023</v>
      </c>
      <c r="P3" s="2">
        <f>O3-(((P$14)-(IF((($C3*P$16)-$D3)&lt;0,0,(($C3*P$16)-$D3))+(($B$12-$C3)*P$16)))*P$17)</f>
        <v>26936.514324390744</v>
      </c>
      <c r="Q3" s="2">
        <f>P3-(((Q$14)-(IF((($C3*Q$16)-$D3)&lt;0,0,(($C3*Q$16)-$D3))+(($B$12-$C3)*Q$16)))*Q$17)</f>
        <v>26643.894897366376</v>
      </c>
      <c r="R3" s="2">
        <f>Q3-(((R$14)-(IF((($C3*R$16)-$D3)&lt;0,0,(($C3*R$16)-$D3))+(($B$12-$C3)*R$16)))*R$17)</f>
        <v>26339.57069326103</v>
      </c>
      <c r="S3" s="2">
        <f>R3-(((S$14)-(IF((($C3*S$16)-$D3)&lt;0,0,(($C3*S$16)-$D3))+(($B$12-$C3)*S$16)))*S$17)</f>
        <v>26023.073520991471</v>
      </c>
      <c r="T3" s="2">
        <f>S3-(((T$14)-(IF((($C3*T$16)-$D3)&lt;0,0,(($C3*T$16)-$D3))+(($B$12-$C3)*T$16)))*T$17)</f>
        <v>25693.91646183113</v>
      </c>
      <c r="U3" s="2">
        <f>T3-(((U$14)-(IF((($C3*U$16)-$D3)&lt;0,0,(($C3*U$16)-$D3))+(($B$12-$C3)*U$16)))*U$17)</f>
        <v>25351.593120304376</v>
      </c>
      <c r="V3" s="2">
        <f>U3-(((V$14)-(IF((($C3*V$16)-$D3)&lt;0,0,(($C3*V$16)-$D3))+(($B$12-$C3)*V$16)))*V$17)</f>
        <v>24995.576845116553</v>
      </c>
      <c r="W3" s="2">
        <f>V3-(((W$14)-(IF((($C3*W$16)-$D3)&lt;0,0,(($C3*W$16)-$D3))+(($B$12-$C3)*W$16)))*W$17)</f>
        <v>24625.319918921214</v>
      </c>
      <c r="X3" s="2">
        <f>W3-(((X$14)-(IF((($C3*X$16)-$D3)&lt;0,0,(($C3*X$16)-$D3))+(($B$12-$C3)*X$16)))*X$17)</f>
        <v>24240.252715678063</v>
      </c>
      <c r="Y3" s="2">
        <f>X3-(((Y$14)-(IF((($C3*Y$16)-$D3)&lt;0,0,(($C3*Y$16)-$D3))+(($B$12-$C3)*Y$16)))*Y$17)</f>
        <v>23839.782824305184</v>
      </c>
      <c r="Z3" s="2">
        <f>Y3-(((Z$14)-(IF((($C3*Z$16)-$D3)&lt;0,0,(($C3*Z$16)-$D3))+(($B$12-$C3)*Z$16)))*Z$17)</f>
        <v>23423.294137277393</v>
      </c>
      <c r="AA3" s="2">
        <f>Z3-(((AA$14)-(IF((($C3*AA$16)-$D3)&lt;0,0,(($C3*AA$16)-$D3))+(($B$12-$C3)*AA$16)))*AA$17)</f>
        <v>22990.14590276849</v>
      </c>
      <c r="AB3" s="2">
        <f>AA3-(((AB$14)-(IF((($C3*AB$16)-$D3)&lt;0,0,(($C3*AB$16)-$D3))+(($B$12-$C3)*AB$16)))*AB$17)</f>
        <v>22539.671738879231</v>
      </c>
      <c r="AC3" s="2">
        <f>AB3-(((AC$14)-(IF((($C3*AC$16)-$D3)&lt;0,0,(($C3*AC$16)-$D3))+(($B$12-$C3)*AC$16)))*AC$17)</f>
        <v>22071.178608434398</v>
      </c>
      <c r="AD3" s="2">
        <f>AC3-(((AD$14)-(IF((($C3*AD$16)-$D3)&lt;0,0,(($C3*AD$16)-$D3))+(($B$12-$C3)*AD$16)))*AD$17)</f>
        <v>21583.945752771775</v>
      </c>
      <c r="AE3" s="2">
        <f>AD3-(((AE$14)-(IF((($C3*AE$16)-$D3)&lt;0,0,(($C3*AE$16)-$D3))+(($B$12-$C3)*AE$16)))*AE$17)</f>
        <v>21077.223582882645</v>
      </c>
      <c r="AF3" s="2">
        <f>AE3-(((AF$14)-(IF((($C3*AF$16)-$D3)&lt;0,0,(($C3*AF$16)-$D3))+(($B$12-$C3)*AF$16)))*AF$17)</f>
        <v>20550.232526197949</v>
      </c>
      <c r="AG3" s="2">
        <f>AF3-(((AG$14)-(IF((($C3*AG$16)-$D3)&lt;0,0,(($C3*AG$16)-$D3))+(($B$12-$C3)*AG$16)))*AG$17)</f>
        <v>20002.161827245865</v>
      </c>
      <c r="AH3" s="2">
        <f>AG3-(((AH$14)-(IF((($C3*AH$16)-$D3)&lt;0,0,(($C3*AH$16)-$D3))+(($B$12-$C3)*AH$16)))*AH$17)</f>
        <v>19432.168300335699</v>
      </c>
      <c r="AI3" s="2">
        <f>AH3-(((AI$14)-(IF((($C3*AI$16)-$D3)&lt;0,0,(($C3*AI$16)-$D3))+(($B$12-$C3)*AI$16)))*AI$17)</f>
        <v>18839.375032349126</v>
      </c>
      <c r="AJ3" s="2">
        <f>AI3-(((AJ$14)-(IF((($C3*AJ$16)-$D3)&lt;0,0,(($C3*AJ$16)-$D3))+(($B$12-$C3)*AJ$16)))*AJ$17)</f>
        <v>18222.870033643092</v>
      </c>
      <c r="AK3" s="2">
        <f>AJ3-(((AK$14)-(IF((($C3*AK$16)-$D3)&lt;0,0,(($C3*AK$16)-$D3))+(($B$12-$C3)*AK$16)))*AK$17)</f>
        <v>17581.704834988814</v>
      </c>
      <c r="AL3" s="2">
        <f>AK3-(((AL$14)-(IF((($C3*AL$16)-$D3)&lt;0,0,(($C3*AL$16)-$D3))+(($B$12-$C3)*AL$16)))*AL$17)</f>
        <v>16914.893028388367</v>
      </c>
      <c r="AM3" s="2">
        <f>AL3-(((AM$14)-(IF((($C3*AM$16)-$D3)&lt;0,0,(($C3*AM$16)-$D3))+(($B$12-$C3)*AM$16)))*AM$17)</f>
        <v>16221.408749523902</v>
      </c>
      <c r="AN3" s="2">
        <f>AM3-(((AN$14)-(IF((($C3*AN$16)-$D3)&lt;0,0,(($C3*AN$16)-$D3))+(($B$12-$C3)*AN$16)))*AN$17)</f>
        <v>15500.185099504859</v>
      </c>
      <c r="AO3" s="2">
        <f>AN3-(((AO$14)-(IF((($C3*AO$16)-$D3)&lt;0,0,(($C3*AO$16)-$D3))+(($B$12-$C3)*AO$16)))*AO$17)</f>
        <v>14750.112503485054</v>
      </c>
      <c r="AP3" s="2">
        <f>AO3-(((AP$14)-(IF((($C3*AP$16)-$D3)&lt;0,0,(($C3*AP$16)-$D3))+(($B$12-$C3)*AP$16)))*AP$17)</f>
        <v>13970.037003624457</v>
      </c>
      <c r="AQ3" s="2">
        <f>AP3-(((AQ$14)-(IF((($C3*AQ$16)-$D3)&lt;0,0,(($C3*AQ$16)-$D3))+(($B$12-$C3)*AQ$16)))*AQ$17)</f>
        <v>13158.758483769436</v>
      </c>
      <c r="AR3" s="2">
        <f>AQ3-(((AR$14)-(IF((($C3*AR$16)-$D3)&lt;0,0,(($C3*AR$16)-$D3))+(($B$12-$C3)*AR$16)))*AR$17)</f>
        <v>12315.028823120214</v>
      </c>
      <c r="AS3" s="2">
        <f>AR3-(((AS$14)-(IF((($C3*AS$16)-$D3)&lt;0,0,(($C3*AS$16)-$D3))+(($B$12-$C3)*AS$16)))*AS$17)</f>
        <v>11437.549976045022</v>
      </c>
      <c r="AT3" s="2">
        <f>AS3-(((AT$14)-(IF((($C3*AT$16)-$D3)&lt;0,0,(($C3*AT$16)-$D3))+(($B$12-$C3)*AT$16)))*AT$17)</f>
        <v>10524.971975086823</v>
      </c>
      <c r="AU3" s="2">
        <f>AT3-(((AU$14)-(IF((($C3*AU$16)-$D3)&lt;0,0,(($C3*AU$16)-$D3))+(($B$12-$C3)*AU$16)))*AU$17)</f>
        <v>9575.8908540902958</v>
      </c>
      <c r="AV3" s="2">
        <f>AU3-(((AV$14)-(IF((($C3*AV$16)-$D3)&lt;0,0,(($C3*AV$16)-$D3))+(($B$12-$C3)*AV$16)))*AV$17)</f>
        <v>8588.8464882539083</v>
      </c>
      <c r="AW3" s="2">
        <f>AV3-(((AW$14)-(IF((($C3*AW$16)-$D3)&lt;0,0,(($C3*AW$16)-$D3))+(($B$12-$C3)*AW$16)))*AW$17)</f>
        <v>7562.3203477840652</v>
      </c>
      <c r="AX3" s="2">
        <f>AW3-(((AX$14)-(IF((($C3*AX$16)-$D3)&lt;0,0,(($C3*AX$16)-$D3))+(($B$12-$C3)*AX$16)))*AX$17)</f>
        <v>6494.733161695428</v>
      </c>
      <c r="AY3" s="2">
        <f>AX3-(((AY$14)-(IF((($C3*AY$16)-$D3)&lt;0,0,(($C3*AY$16)-$D3))+(($B$12-$C3)*AY$16)))*AY$17)</f>
        <v>5384.4424881632458</v>
      </c>
      <c r="AZ3" s="2">
        <f>AY3-(((AZ$14)-(IF((($C3*AZ$16)-$D3)&lt;0,0,(($C3*AZ$16)-$D3))+(($B$12-$C3)*AZ$16)))*AZ$17)</f>
        <v>4229.7401876897766</v>
      </c>
      <c r="BA3" s="2">
        <f>AZ3-(((BA$14)-(IF((($C3*BA$16)-$D3)&lt;0,0,(($C3*BA$16)-$D3))+(($B$12-$C3)*BA$16)))*BA$17)</f>
        <v>3028.8497951973682</v>
      </c>
      <c r="BB3" s="2">
        <f>BA3-(((BB$14)-(IF((($C3*BB$16)-$D3)&lt;0,0,(($C3*BB$16)-$D3))+(($B$12-$C3)*BB$16)))*BB$17)</f>
        <v>1779.9237870052632</v>
      </c>
      <c r="BC3" s="2">
        <f>BB3-(((BC$14)-(IF((($C3*BC$16)-$D3)&lt;0,0,(($C3*BC$16)-$D3))+(($B$12-$C3)*BC$16)))*BC$17)</f>
        <v>481.04073848547409</v>
      </c>
      <c r="BD3" s="2">
        <f>BC3-(((BD$14)-(IF((($C3*BD$16)-$D3)&lt;0,0,(($C3*BD$16)-$D3))+(($B$12-$C3)*BD$16)))*BD$17)</f>
        <v>-869.79763197510306</v>
      </c>
      <c r="BE3" s="2">
        <f>BD3-(((BE$14)-(IF((($C3*BE$16)-$D3)&lt;0,0,(($C3*BE$16)-$D3))+(($B$12-$C3)*BE$16)))*BE$17)</f>
        <v>-2274.6695372541108</v>
      </c>
      <c r="BF3" s="2">
        <f>BE3-(((BF$14)-(IF((($C3*BF$16)-$D3)&lt;0,0,(($C3*BF$16)-$D3))+(($B$12-$C3)*BF$16)))*BF$17)</f>
        <v>-3735.7363187442788</v>
      </c>
      <c r="BG3" s="2">
        <f>BF3-(((BG$14)-(IF((($C3*BG$16)-$D3)&lt;0,0,(($C3*BG$16)-$D3))+(($B$12-$C3)*BG$16)))*BG$17)</f>
        <v>-5255.2457714940538</v>
      </c>
      <c r="BH3" s="2">
        <f>BG3-(((BH$14)-(IF((($C3*BH$16)-$D3)&lt;0,0,(($C3*BH$16)-$D3))+(($B$12-$C3)*BH$16)))*BH$17)</f>
        <v>-6835.5356023538152</v>
      </c>
      <c r="BI3" s="2">
        <f>BH3-(((BI$14)-(IF((($C3*BI$16)-$D3)&lt;0,0,(($C3*BI$16)-$D3))+(($B$12-$C3)*BI$16)))*BI$17)</f>
        <v>-8479.0370264479679</v>
      </c>
      <c r="BJ3" s="2">
        <f>BI3-(((BJ$14)-(IF((($C3*BJ$16)-$D3)&lt;0,0,(($C3*BJ$16)-$D3))+(($B$12-$C3)*BJ$16)))*BJ$17)</f>
        <v>-10188.278507505891</v>
      </c>
      <c r="BK3" s="2">
        <f>BJ3-(((BK$14)-(IF((($C3*BK$16)-$D3)&lt;0,0,(($C3*BK$16)-$D3))+(($B$12-$C3)*BK$16)))*BK$17)</f>
        <v>-11965.889647806122</v>
      </c>
      <c r="BL3" s="2">
        <f>BK3-(((BL$14)-(IF((($C3*BL$16)-$D3)&lt;0,0,(($C3*BL$16)-$D3))+(($B$12-$C3)*BL$16)))*BL$17)</f>
        <v>-13814.605233718366</v>
      </c>
      <c r="BM3" s="2">
        <f>BL3-(((BM$14)-(IF((($C3*BM$16)-$D3)&lt;0,0,(($C3*BM$16)-$D3))+(($B$12-$C3)*BM$16)))*BM$17)</f>
        <v>-15737.269443067094</v>
      </c>
      <c r="BN3" s="2">
        <f>BM3-(((BN$14)-(IF((($C3*BN$16)-$D3)&lt;0,0,(($C3*BN$16)-$D3))+(($B$12-$C3)*BN$16)))*BN$17)</f>
        <v>-17736.840220789778</v>
      </c>
      <c r="BO3" s="2">
        <f>BN3-(((BO$14)-(IF((($C3*BO$16)-$D3)&lt;0,0,(($C3*BO$16)-$D3))+(($B$12-$C3)*BO$16)))*BO$17)</f>
        <v>-19816.393829621367</v>
      </c>
      <c r="BP3" s="2">
        <f>BO3-(((BP$14)-(IF((($C3*BP$16)-$D3)&lt;0,0,(($C3*BP$16)-$D3))+(($B$12-$C3)*BP$16)))*BP$17)</f>
        <v>-21979.129582806221</v>
      </c>
    </row>
    <row r="4" spans="1:68" x14ac:dyDescent="0.25">
      <c r="A4">
        <f>Données!C12</f>
        <v>0</v>
      </c>
      <c r="B4" s="7">
        <f>Données!D12</f>
        <v>0</v>
      </c>
      <c r="C4" s="7">
        <f>Données!E12</f>
        <v>0</v>
      </c>
      <c r="D4" s="7">
        <f>Données!F12</f>
        <v>0</v>
      </c>
      <c r="E4">
        <f>Tableau2[[#This Row],[Cout unitaire]]</f>
        <v>0</v>
      </c>
      <c r="F4" s="2">
        <f>E4-(((F$14)-(IF((($C4*F$16)-$D4)&lt;0,0,(($C4*F$16)-$D4))+(($B$12-$C4)*F$16)))*F$17)</f>
        <v>1.3096723705530166E-13</v>
      </c>
      <c r="G4" s="2">
        <f>F4-(((G$14)-(IF((($C4*G$16)-$D4)&lt;0,0,(($C4*G$16)-$D4))+(($B$12-$C4)*G$16)))*G$17)</f>
        <v>-5.2386894822120551E-15</v>
      </c>
      <c r="H4" s="2">
        <f>G4-(((H$14)-(IF((($C4*H$16)-$D4)&lt;0,0,(($C4*H$16)-$D4))+(($B$12-$C4)*H$16)))*H$17)</f>
        <v>-1.4689285308122632E-13</v>
      </c>
      <c r="I4" s="2">
        <f>H4-(((I$14)-(IF((($C4*I$16)-$D4)&lt;0,0,(($C4*I$16)-$D4))+(($B$12-$C4)*I$16)))*I$17)</f>
        <v>4.2747706174852058E-16</v>
      </c>
      <c r="J4" s="2">
        <f>I4-(((J$14)-(IF((($C4*J$16)-$D4)&lt;0,0,(($C4*J$16)-$D4))+(($B$12-$C4)*J$16)))*J$17)</f>
        <v>4.2747706174852058E-16</v>
      </c>
      <c r="K4" s="2">
        <f>J4-(((K$14)-(IF((($C4*K$16)-$D4)&lt;0,0,(($C4*K$16)-$D4))+(($B$12-$C4)*K$16)))*K$17)</f>
        <v>1.5976914614439012E-13</v>
      </c>
      <c r="L4" s="2">
        <f>K4-(((L$14)-(IF((($C4*L$16)-$D4)&lt;0,0,(($C4*L$16)-$D4))+(($B$12-$C4)*L$16)))*L$17)</f>
        <v>-5.9461897015571394E-15</v>
      </c>
      <c r="M4" s="2">
        <f>L4-(((M$14)-(IF((($C4*M$16)-$D4)&lt;0,0,(($C4*M$16)-$D4))+(($B$12-$C4)*M$16)))*M$17)</f>
        <v>-1.7829013898134229E-13</v>
      </c>
      <c r="N4" s="2">
        <f>M4-(((N$14)-(IF((($C4*N$16)-$D4)&lt;0,0,(($C4*N$16)-$D4))+(($B$12-$C4)*N$16)))*N$17)</f>
        <v>-1.7829013898134229E-13</v>
      </c>
      <c r="O4" s="2">
        <f>N4-(((O$14)-(IF((($C4*O$16)-$D4)&lt;0,0,(($C4*O$16)-$D4))+(($B$12-$C4)*O$16)))*O$17)</f>
        <v>-1.7829013898134229E-13</v>
      </c>
      <c r="P4" s="2">
        <f>O4-(((P$14)-(IF((($C4*P$16)-$D4)&lt;0,0,(($C4*P$16)-$D4))+(($B$12-$C4)*P$16)))*P$17)</f>
        <v>-1.7829013898134229E-13</v>
      </c>
      <c r="Q4" s="2">
        <f>P4-(((Q$14)-(IF((($C4*Q$16)-$D4)&lt;0,0,(($C4*Q$16)-$D4))+(($B$12-$C4)*Q$16)))*Q$17)</f>
        <v>-1.7829013898134229E-13</v>
      </c>
      <c r="R4" s="2">
        <f>Q4-(((R$14)-(IF((($C4*R$16)-$D4)&lt;0,0,(($C4*R$16)-$D4))+(($B$12-$C4)*R$16)))*R$17)</f>
        <v>-1.7829013898134229E-13</v>
      </c>
      <c r="S4" s="2">
        <f>R4-(((S$14)-(IF((($C4*S$16)-$D4)&lt;0,0,(($C4*S$16)-$D4))+(($B$12-$C4)*S$16)))*S$17)</f>
        <v>-1.7829013898134229E-13</v>
      </c>
      <c r="T4" s="2">
        <f>S4-(((T$14)-(IF((($C4*T$16)-$D4)&lt;0,0,(($C4*T$16)-$D4))+(($B$12-$C4)*T$16)))*T$17)</f>
        <v>-1.7829013898134229E-13</v>
      </c>
      <c r="U4" s="2">
        <f>T4-(((U$14)-(IF((($C4*U$16)-$D4)&lt;0,0,(($C4*U$16)-$D4))+(($B$12-$C4)*U$16)))*U$17)</f>
        <v>-1.7829013898134229E-13</v>
      </c>
      <c r="V4" s="2">
        <f>U4-(((V$14)-(IF((($C4*V$16)-$D4)&lt;0,0,(($C4*V$16)-$D4))+(($B$12-$C4)*V$16)))*V$17)</f>
        <v>-1.7829013898134229E-13</v>
      </c>
      <c r="W4" s="2">
        <f>V4-(((W$14)-(IF((($C4*W$16)-$D4)&lt;0,0,(($C4*W$16)-$D4))+(($B$12-$C4)*W$16)))*W$17)</f>
        <v>-1.7829013898134229E-13</v>
      </c>
      <c r="X4" s="2">
        <f>W4-(((X$14)-(IF((($C4*X$16)-$D4)&lt;0,0,(($C4*X$16)-$D4))+(($B$12-$C4)*X$16)))*X$17)</f>
        <v>-1.7829013898134229E-13</v>
      </c>
      <c r="Y4" s="2">
        <f>X4-(((Y$14)-(IF((($C4*Y$16)-$D4)&lt;0,0,(($C4*Y$16)-$D4))+(($B$12-$C4)*Y$16)))*Y$17)</f>
        <v>-1.7829013898134229E-13</v>
      </c>
      <c r="Z4" s="2">
        <f>Y4-(((Z$14)-(IF((($C4*Z$16)-$D4)&lt;0,0,(($C4*Z$16)-$D4))+(($B$12-$C4)*Z$16)))*Z$17)</f>
        <v>-1.7829013898134229E-13</v>
      </c>
      <c r="AA4" s="2">
        <f>Z4-(((AA$14)-(IF((($C4*AA$16)-$D4)&lt;0,0,(($C4*AA$16)-$D4))+(($B$12-$C4)*AA$16)))*AA$17)</f>
        <v>-1.7829013898134229E-13</v>
      </c>
      <c r="AB4" s="2">
        <f>AA4-(((AB$14)-(IF((($C4*AB$16)-$D4)&lt;0,0,(($C4*AB$16)-$D4))+(($B$12-$C4)*AB$16)))*AB$17)</f>
        <v>-1.7829013898134229E-13</v>
      </c>
      <c r="AC4" s="2">
        <f>AB4-(((AC$14)-(IF((($C4*AC$16)-$D4)&lt;0,0,(($C4*AC$16)-$D4))+(($B$12-$C4)*AC$16)))*AC$17)</f>
        <v>-1.7829013898134229E-13</v>
      </c>
      <c r="AD4" s="2">
        <f>AC4-(((AD$14)-(IF((($C4*AD$16)-$D4)&lt;0,0,(($C4*AD$16)-$D4))+(($B$12-$C4)*AD$16)))*AD$17)</f>
        <v>-1.7829013898134229E-13</v>
      </c>
      <c r="AE4" s="2">
        <f>AD4-(((AE$14)-(IF((($C4*AE$16)-$D4)&lt;0,0,(($C4*AE$16)-$D4))+(($B$12-$C4)*AE$16)))*AE$17)</f>
        <v>-1.7829013898134229E-13</v>
      </c>
      <c r="AF4" s="2">
        <f>AE4-(((AF$14)-(IF((($C4*AF$16)-$D4)&lt;0,0,(($C4*AF$16)-$D4))+(($B$12-$C4)*AF$16)))*AF$17)</f>
        <v>-9.0449555403656363E-13</v>
      </c>
      <c r="AG4" s="2">
        <f>AF4-(((AG$14)-(IF((($C4*AG$16)-$D4)&lt;0,0,(($C4*AG$16)-$D4))+(($B$12-$C4)*AG$16)))*AG$17)</f>
        <v>-9.0449555403656363E-13</v>
      </c>
      <c r="AH4" s="2">
        <f>AG4-(((AH$14)-(IF((($C4*AH$16)-$D4)&lt;0,0,(($C4*AH$16)-$D4))+(($B$12-$C4)*AH$16)))*AH$17)</f>
        <v>-9.0449555403656363E-13</v>
      </c>
      <c r="AI4" s="2">
        <f>AH4-(((AI$14)-(IF((($C4*AI$16)-$D4)&lt;0,0,(($C4*AI$16)-$D4))+(($B$12-$C4)*AI$16)))*AI$17)</f>
        <v>-9.0449555403656363E-13</v>
      </c>
      <c r="AJ4" s="2">
        <f>AI4-(((AJ$14)-(IF((($C4*AJ$16)-$D4)&lt;0,0,(($C4*AJ$16)-$D4))+(($B$12-$C4)*AJ$16)))*AJ$17)</f>
        <v>-9.0449555403656363E-13</v>
      </c>
      <c r="AK4" s="2">
        <f>AJ4-(((AK$14)-(IF((($C4*AK$16)-$D4)&lt;0,0,(($C4*AK$16)-$D4))+(($B$12-$C4)*AK$16)))*AK$17)</f>
        <v>-9.0449555403656363E-13</v>
      </c>
      <c r="AL4" s="2">
        <f>AK4-(((AL$14)-(IF((($C4*AL$16)-$D4)&lt;0,0,(($C4*AL$16)-$D4))+(($B$12-$C4)*AL$16)))*AL$17)</f>
        <v>-9.0449555403656363E-13</v>
      </c>
      <c r="AM4" s="2">
        <f>AL4-(((AM$14)-(IF((($C4*AM$16)-$D4)&lt;0,0,(($C4*AM$16)-$D4))+(($B$12-$C4)*AM$16)))*AM$17)</f>
        <v>-9.0449555403656363E-13</v>
      </c>
      <c r="AN4" s="2">
        <f>AM4-(((AN$14)-(IF((($C4*AN$16)-$D4)&lt;0,0,(($C4*AN$16)-$D4))+(($B$12-$C4)*AN$16)))*AN$17)</f>
        <v>-1.8983578093178555E-12</v>
      </c>
      <c r="AO4" s="2">
        <f>AN4-(((AO$14)-(IF((($C4*AO$16)-$D4)&lt;0,0,(($C4*AO$16)-$D4))+(($B$12-$C4)*AO$16)))*AO$17)</f>
        <v>-1.8983578093178555E-12</v>
      </c>
      <c r="AP4" s="2">
        <f>AO4-(((AP$14)-(IF((($C4*AP$16)-$D4)&lt;0,0,(($C4*AP$16)-$D4))+(($B$12-$C4)*AP$16)))*AP$17)</f>
        <v>-1.8983578093178555E-12</v>
      </c>
      <c r="AQ4" s="2">
        <f>AP4-(((AQ$14)-(IF((($C4*AQ$16)-$D4)&lt;0,0,(($C4*AQ$16)-$D4))+(($B$12-$C4)*AQ$16)))*AQ$17)</f>
        <v>-1.8983578093178555E-12</v>
      </c>
      <c r="AR4" s="2">
        <f>AQ4-(((AR$14)-(IF((($C4*AR$16)-$D4)&lt;0,0,(($C4*AR$16)-$D4))+(($B$12-$C4)*AR$16)))*AR$17)</f>
        <v>-1.8983578093178555E-12</v>
      </c>
      <c r="AS4" s="2">
        <f>AR4-(((AS$14)-(IF((($C4*AS$16)-$D4)&lt;0,0,(($C4*AS$16)-$D4))+(($B$12-$C4)*AS$16)))*AS$17)</f>
        <v>-1.8983578093178555E-12</v>
      </c>
      <c r="AT4" s="2">
        <f>AS4-(((AT$14)-(IF((($C4*AT$16)-$D4)&lt;0,0,(($C4*AT$16)-$D4))+(($B$12-$C4)*AT$16)))*AT$17)</f>
        <v>-1.8983578093178555E-12</v>
      </c>
      <c r="AU4" s="2">
        <f>AT4-(((AU$14)-(IF((($C4*AU$16)-$D4)&lt;0,0,(($C4*AU$16)-$D4))+(($B$12-$C4)*AU$16)))*AU$17)</f>
        <v>-1.8983578093178555E-12</v>
      </c>
      <c r="AV4" s="2">
        <f>AU4-(((AV$14)-(IF((($C4*AV$16)-$D4)&lt;0,0,(($C4*AV$16)-$D4))+(($B$12-$C4)*AV$16)))*AV$17)</f>
        <v>-1.8983578093178555E-12</v>
      </c>
      <c r="AW4" s="2">
        <f>AV4-(((AW$14)-(IF((($C4*AW$16)-$D4)&lt;0,0,(($C4*AW$16)-$D4))+(($B$12-$C4)*AW$16)))*AW$17)</f>
        <v>-1.8983578093178555E-12</v>
      </c>
      <c r="AX4" s="2">
        <f>AW4-(((AX$14)-(IF((($C4*AX$16)-$D4)&lt;0,0,(($C4*AX$16)-$D4))+(($B$12-$C4)*AX$16)))*AX$17)</f>
        <v>-1.8983578093178555E-12</v>
      </c>
      <c r="AY4" s="2">
        <f>AX4-(((AY$14)-(IF((($C4*AY$16)-$D4)&lt;0,0,(($C4*AY$16)-$D4))+(($B$12-$C4)*AY$16)))*AY$17)</f>
        <v>-1.8983578093178555E-12</v>
      </c>
      <c r="AZ4" s="2">
        <f>AY4-(((AZ$14)-(IF((($C4*AZ$16)-$D4)&lt;0,0,(($C4*AZ$16)-$D4))+(($B$12-$C4)*AZ$16)))*AZ$17)</f>
        <v>-1.8983578093178555E-12</v>
      </c>
      <c r="BA4" s="2">
        <f>AZ4-(((BA$14)-(IF((($C4*BA$16)-$D4)&lt;0,0,(($C4*BA$16)-$D4))+(($B$12-$C4)*BA$16)))*BA$17)</f>
        <v>-1.8983578093178555E-12</v>
      </c>
      <c r="BB4" s="2">
        <f>BA4-(((BB$14)-(IF((($C4*BB$16)-$D4)&lt;0,0,(($C4*BB$16)-$D4))+(($B$12-$C4)*BB$16)))*BB$17)</f>
        <v>-1.8983578093178555E-12</v>
      </c>
      <c r="BC4" s="2">
        <f>BB4-(((BC$14)-(IF((($C4*BC$16)-$D4)&lt;0,0,(($C4*BC$16)-$D4))+(($B$12-$C4)*BC$16)))*BC$17)</f>
        <v>-1.8983578093178555E-12</v>
      </c>
      <c r="BD4" s="2">
        <f>BC4-(((BD$14)-(IF((($C4*BD$16)-$D4)&lt;0,0,(($C4*BD$16)-$D4))+(($B$12-$C4)*BD$16)))*BD$17)</f>
        <v>-1.8983578093178555E-12</v>
      </c>
      <c r="BE4" s="2">
        <f>BD4-(((BE$14)-(IF((($C4*BE$16)-$D4)&lt;0,0,(($C4*BE$16)-$D4))+(($B$12-$C4)*BE$16)))*BE$17)</f>
        <v>-1.8983578093178555E-12</v>
      </c>
      <c r="BF4" s="2">
        <f>BE4-(((BF$14)-(IF((($C4*BF$16)-$D4)&lt;0,0,(($C4*BF$16)-$D4))+(($B$12-$C4)*BF$16)))*BF$17)</f>
        <v>-1.8983578093178555E-12</v>
      </c>
      <c r="BG4" s="2">
        <f>BF4-(((BG$14)-(IF((($C4*BG$16)-$D4)&lt;0,0,(($C4*BG$16)-$D4))+(($B$12-$C4)*BG$16)))*BG$17)</f>
        <v>-6.0861935564990611E-12</v>
      </c>
      <c r="BH4" s="2">
        <f>BG4-(((BH$14)-(IF((($C4*BH$16)-$D4)&lt;0,0,(($C4*BH$16)-$D4))+(($B$12-$C4)*BH$16)))*BH$17)</f>
        <v>-6.0861935564990611E-12</v>
      </c>
      <c r="BI4" s="2">
        <f>BH4-(((BI$14)-(IF((($C4*BI$16)-$D4)&lt;0,0,(($C4*BI$16)-$D4))+(($B$12-$C4)*BI$16)))*BI$17)</f>
        <v>-6.0861935564990611E-12</v>
      </c>
      <c r="BJ4" s="2">
        <f>BI4-(((BJ$14)-(IF((($C4*BJ$16)-$D4)&lt;0,0,(($C4*BJ$16)-$D4))+(($B$12-$C4)*BJ$16)))*BJ$17)</f>
        <v>-1.0796939226416302E-11</v>
      </c>
      <c r="BK4" s="2">
        <f>BJ4-(((BK$14)-(IF((($C4*BK$16)-$D4)&lt;0,0,(($C4*BK$16)-$D4))+(($B$12-$C4)*BK$16)))*BK$17)</f>
        <v>-1.0796939226416302E-11</v>
      </c>
      <c r="BL4" s="2">
        <f>BK4-(((BL$14)-(IF((($C4*BL$16)-$D4)&lt;0,0,(($C4*BL$16)-$D4))+(($B$12-$C4)*BL$16)))*BL$17)</f>
        <v>-1.0796939226416302E-11</v>
      </c>
      <c r="BM4" s="2">
        <f>BL4-(((BM$14)-(IF((($C4*BM$16)-$D4)&lt;0,0,(($C4*BM$16)-$D4))+(($B$12-$C4)*BM$16)))*BM$17)</f>
        <v>-1.0796939226416302E-11</v>
      </c>
      <c r="BN4" s="2">
        <f>BM4-(((BN$14)-(IF((($C4*BN$16)-$D4)&lt;0,0,(($C4*BN$16)-$D4))+(($B$12-$C4)*BN$16)))*BN$17)</f>
        <v>-1.0796939226416302E-11</v>
      </c>
      <c r="BO4" s="2">
        <f>BN4-(((BO$14)-(IF((($C4*BO$16)-$D4)&lt;0,0,(($C4*BO$16)-$D4))+(($B$12-$C4)*BO$16)))*BO$17)</f>
        <v>-1.0796939226416302E-11</v>
      </c>
      <c r="BP4" s="2">
        <f>BO4-(((BP$14)-(IF((($C4*BP$16)-$D4)&lt;0,0,(($C4*BP$16)-$D4))+(($B$12-$C4)*BP$16)))*BP$17)</f>
        <v>-1.0796939226416302E-11</v>
      </c>
    </row>
    <row r="5" spans="1:68" x14ac:dyDescent="0.25">
      <c r="A5">
        <f>Données!C13</f>
        <v>0</v>
      </c>
      <c r="B5" s="7">
        <f>Données!D13</f>
        <v>0</v>
      </c>
      <c r="C5" s="7">
        <f>Données!E13</f>
        <v>0</v>
      </c>
      <c r="D5" s="7">
        <f>Données!F13</f>
        <v>0</v>
      </c>
      <c r="E5">
        <f>Tableau2[[#This Row],[Cout unitaire]]</f>
        <v>0</v>
      </c>
      <c r="F5" s="2">
        <f>E5-(((F$14)-(IF((($C5*F$16)-$D5)&lt;0,0,(($C5*F$16)-$D5))+(($B$12-$C5)*F$16)))*F$17)</f>
        <v>1.3096723705530166E-13</v>
      </c>
      <c r="G5" s="2">
        <f>F5-(((G$14)-(IF((($C5*G$16)-$D5)&lt;0,0,(($C5*G$16)-$D5))+(($B$12-$C5)*G$16)))*G$17)</f>
        <v>-5.2386894822120551E-15</v>
      </c>
      <c r="H5" s="2">
        <f>G5-(((H$14)-(IF((($C5*H$16)-$D5)&lt;0,0,(($C5*H$16)-$D5))+(($B$12-$C5)*H$16)))*H$17)</f>
        <v>-1.4689285308122632E-13</v>
      </c>
      <c r="I5" s="2">
        <f>H5-(((I$14)-(IF((($C5*I$16)-$D5)&lt;0,0,(($C5*I$16)-$D5))+(($B$12-$C5)*I$16)))*I$17)</f>
        <v>4.2747706174852058E-16</v>
      </c>
      <c r="J5" s="2">
        <f>I5-(((J$14)-(IF((($C5*J$16)-$D5)&lt;0,0,(($C5*J$16)-$D5))+(($B$12-$C5)*J$16)))*J$17)</f>
        <v>4.2747706174852058E-16</v>
      </c>
      <c r="K5" s="2">
        <f>J5-(((K$14)-(IF((($C5*K$16)-$D5)&lt;0,0,(($C5*K$16)-$D5))+(($B$12-$C5)*K$16)))*K$17)</f>
        <v>1.5976914614439012E-13</v>
      </c>
      <c r="L5" s="2">
        <f>K5-(((L$14)-(IF((($C5*L$16)-$D5)&lt;0,0,(($C5*L$16)-$D5))+(($B$12-$C5)*L$16)))*L$17)</f>
        <v>-5.9461897015571394E-15</v>
      </c>
      <c r="M5" s="2">
        <f>L5-(((M$14)-(IF((($C5*M$16)-$D5)&lt;0,0,(($C5*M$16)-$D5))+(($B$12-$C5)*M$16)))*M$17)</f>
        <v>-1.7829013898134229E-13</v>
      </c>
      <c r="N5" s="2">
        <f>M5-(((N$14)-(IF((($C5*N$16)-$D5)&lt;0,0,(($C5*N$16)-$D5))+(($B$12-$C5)*N$16)))*N$17)</f>
        <v>-1.7829013898134229E-13</v>
      </c>
      <c r="O5" s="2">
        <f>N5-(((O$14)-(IF((($C5*O$16)-$D5)&lt;0,0,(($C5*O$16)-$D5))+(($B$12-$C5)*O$16)))*O$17)</f>
        <v>-1.7829013898134229E-13</v>
      </c>
      <c r="P5" s="2">
        <f>O5-(((P$14)-(IF((($C5*P$16)-$D5)&lt;0,0,(($C5*P$16)-$D5))+(($B$12-$C5)*P$16)))*P$17)</f>
        <v>-1.7829013898134229E-13</v>
      </c>
      <c r="Q5" s="2">
        <f>P5-(((Q$14)-(IF((($C5*Q$16)-$D5)&lt;0,0,(($C5*Q$16)-$D5))+(($B$12-$C5)*Q$16)))*Q$17)</f>
        <v>-1.7829013898134229E-13</v>
      </c>
      <c r="R5" s="2">
        <f>Q5-(((R$14)-(IF((($C5*R$16)-$D5)&lt;0,0,(($C5*R$16)-$D5))+(($B$12-$C5)*R$16)))*R$17)</f>
        <v>-1.7829013898134229E-13</v>
      </c>
      <c r="S5" s="2">
        <f>R5-(((S$14)-(IF((($C5*S$16)-$D5)&lt;0,0,(($C5*S$16)-$D5))+(($B$12-$C5)*S$16)))*S$17)</f>
        <v>-1.7829013898134229E-13</v>
      </c>
      <c r="T5" s="2">
        <f>S5-(((T$14)-(IF((($C5*T$16)-$D5)&lt;0,0,(($C5*T$16)-$D5))+(($B$12-$C5)*T$16)))*T$17)</f>
        <v>-1.7829013898134229E-13</v>
      </c>
      <c r="U5" s="2">
        <f>T5-(((U$14)-(IF((($C5*U$16)-$D5)&lt;0,0,(($C5*U$16)-$D5))+(($B$12-$C5)*U$16)))*U$17)</f>
        <v>-1.7829013898134229E-13</v>
      </c>
      <c r="V5" s="2">
        <f>U5-(((V$14)-(IF((($C5*V$16)-$D5)&lt;0,0,(($C5*V$16)-$D5))+(($B$12-$C5)*V$16)))*V$17)</f>
        <v>-1.7829013898134229E-13</v>
      </c>
      <c r="W5" s="2">
        <f>V5-(((W$14)-(IF((($C5*W$16)-$D5)&lt;0,0,(($C5*W$16)-$D5))+(($B$12-$C5)*W$16)))*W$17)</f>
        <v>-1.7829013898134229E-13</v>
      </c>
      <c r="X5" s="2">
        <f>W5-(((X$14)-(IF((($C5*X$16)-$D5)&lt;0,0,(($C5*X$16)-$D5))+(($B$12-$C5)*X$16)))*X$17)</f>
        <v>-1.7829013898134229E-13</v>
      </c>
      <c r="Y5" s="2">
        <f>X5-(((Y$14)-(IF((($C5*Y$16)-$D5)&lt;0,0,(($C5*Y$16)-$D5))+(($B$12-$C5)*Y$16)))*Y$17)</f>
        <v>-1.7829013898134229E-13</v>
      </c>
      <c r="Z5" s="2">
        <f>Y5-(((Z$14)-(IF((($C5*Z$16)-$D5)&lt;0,0,(($C5*Z$16)-$D5))+(($B$12-$C5)*Z$16)))*Z$17)</f>
        <v>-1.7829013898134229E-13</v>
      </c>
      <c r="AA5" s="2">
        <f>Z5-(((AA$14)-(IF((($C5*AA$16)-$D5)&lt;0,0,(($C5*AA$16)-$D5))+(($B$12-$C5)*AA$16)))*AA$17)</f>
        <v>-1.7829013898134229E-13</v>
      </c>
      <c r="AB5" s="2">
        <f>AA5-(((AB$14)-(IF((($C5*AB$16)-$D5)&lt;0,0,(($C5*AB$16)-$D5))+(($B$12-$C5)*AB$16)))*AB$17)</f>
        <v>-1.7829013898134229E-13</v>
      </c>
      <c r="AC5" s="2">
        <f>AB5-(((AC$14)-(IF((($C5*AC$16)-$D5)&lt;0,0,(($C5*AC$16)-$D5))+(($B$12-$C5)*AC$16)))*AC$17)</f>
        <v>-1.7829013898134229E-13</v>
      </c>
      <c r="AD5" s="2">
        <f>AC5-(((AD$14)-(IF((($C5*AD$16)-$D5)&lt;0,0,(($C5*AD$16)-$D5))+(($B$12-$C5)*AD$16)))*AD$17)</f>
        <v>-1.7829013898134229E-13</v>
      </c>
      <c r="AE5" s="2">
        <f>AD5-(((AE$14)-(IF((($C5*AE$16)-$D5)&lt;0,0,(($C5*AE$16)-$D5))+(($B$12-$C5)*AE$16)))*AE$17)</f>
        <v>-1.7829013898134229E-13</v>
      </c>
      <c r="AF5" s="2">
        <f>AE5-(((AF$14)-(IF((($C5*AF$16)-$D5)&lt;0,0,(($C5*AF$16)-$D5))+(($B$12-$C5)*AF$16)))*AF$17)</f>
        <v>-9.0449555403656363E-13</v>
      </c>
      <c r="AG5" s="2">
        <f>AF5-(((AG$14)-(IF((($C5*AG$16)-$D5)&lt;0,0,(($C5*AG$16)-$D5))+(($B$12-$C5)*AG$16)))*AG$17)</f>
        <v>-9.0449555403656363E-13</v>
      </c>
      <c r="AH5" s="2">
        <f>AG5-(((AH$14)-(IF((($C5*AH$16)-$D5)&lt;0,0,(($C5*AH$16)-$D5))+(($B$12-$C5)*AH$16)))*AH$17)</f>
        <v>-9.0449555403656363E-13</v>
      </c>
      <c r="AI5" s="2">
        <f>AH5-(((AI$14)-(IF((($C5*AI$16)-$D5)&lt;0,0,(($C5*AI$16)-$D5))+(($B$12-$C5)*AI$16)))*AI$17)</f>
        <v>-9.0449555403656363E-13</v>
      </c>
      <c r="AJ5" s="2">
        <f>AI5-(((AJ$14)-(IF((($C5*AJ$16)-$D5)&lt;0,0,(($C5*AJ$16)-$D5))+(($B$12-$C5)*AJ$16)))*AJ$17)</f>
        <v>-9.0449555403656363E-13</v>
      </c>
      <c r="AK5" s="2">
        <f>AJ5-(((AK$14)-(IF((($C5*AK$16)-$D5)&lt;0,0,(($C5*AK$16)-$D5))+(($B$12-$C5)*AK$16)))*AK$17)</f>
        <v>-9.0449555403656363E-13</v>
      </c>
      <c r="AL5" s="2">
        <f>AK5-(((AL$14)-(IF((($C5*AL$16)-$D5)&lt;0,0,(($C5*AL$16)-$D5))+(($B$12-$C5)*AL$16)))*AL$17)</f>
        <v>-9.0449555403656363E-13</v>
      </c>
      <c r="AM5" s="2">
        <f>AL5-(((AM$14)-(IF((($C5*AM$16)-$D5)&lt;0,0,(($C5*AM$16)-$D5))+(($B$12-$C5)*AM$16)))*AM$17)</f>
        <v>-9.0449555403656363E-13</v>
      </c>
      <c r="AN5" s="2">
        <f>AM5-(((AN$14)-(IF((($C5*AN$16)-$D5)&lt;0,0,(($C5*AN$16)-$D5))+(($B$12-$C5)*AN$16)))*AN$17)</f>
        <v>-1.8983578093178555E-12</v>
      </c>
      <c r="AO5" s="2">
        <f>AN5-(((AO$14)-(IF((($C5*AO$16)-$D5)&lt;0,0,(($C5*AO$16)-$D5))+(($B$12-$C5)*AO$16)))*AO$17)</f>
        <v>-1.8983578093178555E-12</v>
      </c>
      <c r="AP5" s="2">
        <f>AO5-(((AP$14)-(IF((($C5*AP$16)-$D5)&lt;0,0,(($C5*AP$16)-$D5))+(($B$12-$C5)*AP$16)))*AP$17)</f>
        <v>-1.8983578093178555E-12</v>
      </c>
      <c r="AQ5" s="2">
        <f>AP5-(((AQ$14)-(IF((($C5*AQ$16)-$D5)&lt;0,0,(($C5*AQ$16)-$D5))+(($B$12-$C5)*AQ$16)))*AQ$17)</f>
        <v>-1.8983578093178555E-12</v>
      </c>
      <c r="AR5" s="2">
        <f>AQ5-(((AR$14)-(IF((($C5*AR$16)-$D5)&lt;0,0,(($C5*AR$16)-$D5))+(($B$12-$C5)*AR$16)))*AR$17)</f>
        <v>-1.8983578093178555E-12</v>
      </c>
      <c r="AS5" s="2">
        <f>AR5-(((AS$14)-(IF((($C5*AS$16)-$D5)&lt;0,0,(($C5*AS$16)-$D5))+(($B$12-$C5)*AS$16)))*AS$17)</f>
        <v>-1.8983578093178555E-12</v>
      </c>
      <c r="AT5" s="2">
        <f>AS5-(((AT$14)-(IF((($C5*AT$16)-$D5)&lt;0,0,(($C5*AT$16)-$D5))+(($B$12-$C5)*AT$16)))*AT$17)</f>
        <v>-1.8983578093178555E-12</v>
      </c>
      <c r="AU5" s="2">
        <f>AT5-(((AU$14)-(IF((($C5*AU$16)-$D5)&lt;0,0,(($C5*AU$16)-$D5))+(($B$12-$C5)*AU$16)))*AU$17)</f>
        <v>-1.8983578093178555E-12</v>
      </c>
      <c r="AV5" s="2">
        <f>AU5-(((AV$14)-(IF((($C5*AV$16)-$D5)&lt;0,0,(($C5*AV$16)-$D5))+(($B$12-$C5)*AV$16)))*AV$17)</f>
        <v>-1.8983578093178555E-12</v>
      </c>
      <c r="AW5" s="2">
        <f>AV5-(((AW$14)-(IF((($C5*AW$16)-$D5)&lt;0,0,(($C5*AW$16)-$D5))+(($B$12-$C5)*AW$16)))*AW$17)</f>
        <v>-1.8983578093178555E-12</v>
      </c>
      <c r="AX5" s="2">
        <f>AW5-(((AX$14)-(IF((($C5*AX$16)-$D5)&lt;0,0,(($C5*AX$16)-$D5))+(($B$12-$C5)*AX$16)))*AX$17)</f>
        <v>-1.8983578093178555E-12</v>
      </c>
      <c r="AY5" s="2">
        <f>AX5-(((AY$14)-(IF((($C5*AY$16)-$D5)&lt;0,0,(($C5*AY$16)-$D5))+(($B$12-$C5)*AY$16)))*AY$17)</f>
        <v>-1.8983578093178555E-12</v>
      </c>
      <c r="AZ5" s="2">
        <f>AY5-(((AZ$14)-(IF((($C5*AZ$16)-$D5)&lt;0,0,(($C5*AZ$16)-$D5))+(($B$12-$C5)*AZ$16)))*AZ$17)</f>
        <v>-1.8983578093178555E-12</v>
      </c>
      <c r="BA5" s="2">
        <f>AZ5-(((BA$14)-(IF((($C5*BA$16)-$D5)&lt;0,0,(($C5*BA$16)-$D5))+(($B$12-$C5)*BA$16)))*BA$17)</f>
        <v>-1.8983578093178555E-12</v>
      </c>
      <c r="BB5" s="2">
        <f>BA5-(((BB$14)-(IF((($C5*BB$16)-$D5)&lt;0,0,(($C5*BB$16)-$D5))+(($B$12-$C5)*BB$16)))*BB$17)</f>
        <v>-1.8983578093178555E-12</v>
      </c>
      <c r="BC5" s="2">
        <f>BB5-(((BC$14)-(IF((($C5*BC$16)-$D5)&lt;0,0,(($C5*BC$16)-$D5))+(($B$12-$C5)*BC$16)))*BC$17)</f>
        <v>-1.8983578093178555E-12</v>
      </c>
      <c r="BD5" s="2">
        <f>BC5-(((BD$14)-(IF((($C5*BD$16)-$D5)&lt;0,0,(($C5*BD$16)-$D5))+(($B$12-$C5)*BD$16)))*BD$17)</f>
        <v>-1.8983578093178555E-12</v>
      </c>
      <c r="BE5" s="2">
        <f>BD5-(((BE$14)-(IF((($C5*BE$16)-$D5)&lt;0,0,(($C5*BE$16)-$D5))+(($B$12-$C5)*BE$16)))*BE$17)</f>
        <v>-1.8983578093178555E-12</v>
      </c>
      <c r="BF5" s="2">
        <f>BE5-(((BF$14)-(IF((($C5*BF$16)-$D5)&lt;0,0,(($C5*BF$16)-$D5))+(($B$12-$C5)*BF$16)))*BF$17)</f>
        <v>-1.8983578093178555E-12</v>
      </c>
      <c r="BG5" s="2">
        <f>BF5-(((BG$14)-(IF((($C5*BG$16)-$D5)&lt;0,0,(($C5*BG$16)-$D5))+(($B$12-$C5)*BG$16)))*BG$17)</f>
        <v>-6.0861935564990611E-12</v>
      </c>
      <c r="BH5" s="2">
        <f>BG5-(((BH$14)-(IF((($C5*BH$16)-$D5)&lt;0,0,(($C5*BH$16)-$D5))+(($B$12-$C5)*BH$16)))*BH$17)</f>
        <v>-6.0861935564990611E-12</v>
      </c>
      <c r="BI5" s="2">
        <f>BH5-(((BI$14)-(IF((($C5*BI$16)-$D5)&lt;0,0,(($C5*BI$16)-$D5))+(($B$12-$C5)*BI$16)))*BI$17)</f>
        <v>-6.0861935564990611E-12</v>
      </c>
      <c r="BJ5" s="2">
        <f>BI5-(((BJ$14)-(IF((($C5*BJ$16)-$D5)&lt;0,0,(($C5*BJ$16)-$D5))+(($B$12-$C5)*BJ$16)))*BJ$17)</f>
        <v>-1.0796939226416302E-11</v>
      </c>
      <c r="BK5" s="2">
        <f>BJ5-(((BK$14)-(IF((($C5*BK$16)-$D5)&lt;0,0,(($C5*BK$16)-$D5))+(($B$12-$C5)*BK$16)))*BK$17)</f>
        <v>-1.0796939226416302E-11</v>
      </c>
      <c r="BL5" s="2">
        <f>BK5-(((BL$14)-(IF((($C5*BL$16)-$D5)&lt;0,0,(($C5*BL$16)-$D5))+(($B$12-$C5)*BL$16)))*BL$17)</f>
        <v>-1.0796939226416302E-11</v>
      </c>
      <c r="BM5" s="2">
        <f>BL5-(((BM$14)-(IF((($C5*BM$16)-$D5)&lt;0,0,(($C5*BM$16)-$D5))+(($B$12-$C5)*BM$16)))*BM$17)</f>
        <v>-1.0796939226416302E-11</v>
      </c>
      <c r="BN5" s="2">
        <f>BM5-(((BN$14)-(IF((($C5*BN$16)-$D5)&lt;0,0,(($C5*BN$16)-$D5))+(($B$12-$C5)*BN$16)))*BN$17)</f>
        <v>-1.0796939226416302E-11</v>
      </c>
      <c r="BO5" s="2">
        <f>BN5-(((BO$14)-(IF((($C5*BO$16)-$D5)&lt;0,0,(($C5*BO$16)-$D5))+(($B$12-$C5)*BO$16)))*BO$17)</f>
        <v>-1.0796939226416302E-11</v>
      </c>
      <c r="BP5" s="2">
        <f>BO5-(((BP$14)-(IF((($C5*BP$16)-$D5)&lt;0,0,(($C5*BP$16)-$D5))+(($B$12-$C5)*BP$16)))*BP$17)</f>
        <v>-1.0796939226416302E-11</v>
      </c>
    </row>
    <row r="6" spans="1:68" x14ac:dyDescent="0.25">
      <c r="A6">
        <f>Données!C14</f>
        <v>0</v>
      </c>
      <c r="B6" s="7">
        <f>Données!D14</f>
        <v>0</v>
      </c>
      <c r="C6" s="7">
        <f>Données!E14</f>
        <v>0</v>
      </c>
      <c r="D6" s="7">
        <f>Données!F14</f>
        <v>0</v>
      </c>
      <c r="E6">
        <f>Tableau2[[#This Row],[Cout unitaire]]</f>
        <v>0</v>
      </c>
      <c r="F6" s="2">
        <f>E6-(((F$14)-(IF((($C6*F$16)-$D6)&lt;0,0,(($C6*F$16)-$D6))+(($B$12-$C6)*F$16)))*F$17)</f>
        <v>1.3096723705530166E-13</v>
      </c>
      <c r="G6" s="2">
        <f>F6-(((G$14)-(IF((($C6*G$16)-$D6)&lt;0,0,(($C6*G$16)-$D6))+(($B$12-$C6)*G$16)))*G$17)</f>
        <v>-5.2386894822120551E-15</v>
      </c>
      <c r="H6" s="2">
        <f>G6-(((H$14)-(IF((($C6*H$16)-$D6)&lt;0,0,(($C6*H$16)-$D6))+(($B$12-$C6)*H$16)))*H$17)</f>
        <v>-1.4689285308122632E-13</v>
      </c>
      <c r="I6" s="2">
        <f>H6-(((I$14)-(IF((($C6*I$16)-$D6)&lt;0,0,(($C6*I$16)-$D6))+(($B$12-$C6)*I$16)))*I$17)</f>
        <v>4.2747706174852058E-16</v>
      </c>
      <c r="J6" s="2">
        <f>I6-(((J$14)-(IF((($C6*J$16)-$D6)&lt;0,0,(($C6*J$16)-$D6))+(($B$12-$C6)*J$16)))*J$17)</f>
        <v>4.2747706174852058E-16</v>
      </c>
      <c r="K6" s="2">
        <f>J6-(((K$14)-(IF((($C6*K$16)-$D6)&lt;0,0,(($C6*K$16)-$D6))+(($B$12-$C6)*K$16)))*K$17)</f>
        <v>1.5976914614439012E-13</v>
      </c>
      <c r="L6" s="2">
        <f>K6-(((L$14)-(IF((($C6*L$16)-$D6)&lt;0,0,(($C6*L$16)-$D6))+(($B$12-$C6)*L$16)))*L$17)</f>
        <v>-5.9461897015571394E-15</v>
      </c>
      <c r="M6" s="2">
        <f>L6-(((M$14)-(IF((($C6*M$16)-$D6)&lt;0,0,(($C6*M$16)-$D6))+(($B$12-$C6)*M$16)))*M$17)</f>
        <v>-1.7829013898134229E-13</v>
      </c>
      <c r="N6" s="2">
        <f>M6-(((N$14)-(IF((($C6*N$16)-$D6)&lt;0,0,(($C6*N$16)-$D6))+(($B$12-$C6)*N$16)))*N$17)</f>
        <v>-1.7829013898134229E-13</v>
      </c>
      <c r="O6" s="2">
        <f>N6-(((O$14)-(IF((($C6*O$16)-$D6)&lt;0,0,(($C6*O$16)-$D6))+(($B$12-$C6)*O$16)))*O$17)</f>
        <v>-1.7829013898134229E-13</v>
      </c>
      <c r="P6" s="2">
        <f>O6-(((P$14)-(IF((($C6*P$16)-$D6)&lt;0,0,(($C6*P$16)-$D6))+(($B$12-$C6)*P$16)))*P$17)</f>
        <v>-1.7829013898134229E-13</v>
      </c>
      <c r="Q6" s="2">
        <f>P6-(((Q$14)-(IF((($C6*Q$16)-$D6)&lt;0,0,(($C6*Q$16)-$D6))+(($B$12-$C6)*Q$16)))*Q$17)</f>
        <v>-1.7829013898134229E-13</v>
      </c>
      <c r="R6" s="2">
        <f>Q6-(((R$14)-(IF((($C6*R$16)-$D6)&lt;0,0,(($C6*R$16)-$D6))+(($B$12-$C6)*R$16)))*R$17)</f>
        <v>-1.7829013898134229E-13</v>
      </c>
      <c r="S6" s="2">
        <f>R6-(((S$14)-(IF((($C6*S$16)-$D6)&lt;0,0,(($C6*S$16)-$D6))+(($B$12-$C6)*S$16)))*S$17)</f>
        <v>-1.7829013898134229E-13</v>
      </c>
      <c r="T6" s="2">
        <f>S6-(((T$14)-(IF((($C6*T$16)-$D6)&lt;0,0,(($C6*T$16)-$D6))+(($B$12-$C6)*T$16)))*T$17)</f>
        <v>-1.7829013898134229E-13</v>
      </c>
      <c r="U6" s="2">
        <f>T6-(((U$14)-(IF((($C6*U$16)-$D6)&lt;0,0,(($C6*U$16)-$D6))+(($B$12-$C6)*U$16)))*U$17)</f>
        <v>-1.7829013898134229E-13</v>
      </c>
      <c r="V6" s="2">
        <f>U6-(((V$14)-(IF((($C6*V$16)-$D6)&lt;0,0,(($C6*V$16)-$D6))+(($B$12-$C6)*V$16)))*V$17)</f>
        <v>-1.7829013898134229E-13</v>
      </c>
      <c r="W6" s="2">
        <f>V6-(((W$14)-(IF((($C6*W$16)-$D6)&lt;0,0,(($C6*W$16)-$D6))+(($B$12-$C6)*W$16)))*W$17)</f>
        <v>-1.7829013898134229E-13</v>
      </c>
      <c r="X6" s="2">
        <f>W6-(((X$14)-(IF((($C6*X$16)-$D6)&lt;0,0,(($C6*X$16)-$D6))+(($B$12-$C6)*X$16)))*X$17)</f>
        <v>-1.7829013898134229E-13</v>
      </c>
      <c r="Y6" s="2">
        <f>X6-(((Y$14)-(IF((($C6*Y$16)-$D6)&lt;0,0,(($C6*Y$16)-$D6))+(($B$12-$C6)*Y$16)))*Y$17)</f>
        <v>-1.7829013898134229E-13</v>
      </c>
      <c r="Z6" s="2">
        <f>Y6-(((Z$14)-(IF((($C6*Z$16)-$D6)&lt;0,0,(($C6*Z$16)-$D6))+(($B$12-$C6)*Z$16)))*Z$17)</f>
        <v>-1.7829013898134229E-13</v>
      </c>
      <c r="AA6" s="2">
        <f>Z6-(((AA$14)-(IF((($C6*AA$16)-$D6)&lt;0,0,(($C6*AA$16)-$D6))+(($B$12-$C6)*AA$16)))*AA$17)</f>
        <v>-1.7829013898134229E-13</v>
      </c>
      <c r="AB6" s="2">
        <f>AA6-(((AB$14)-(IF((($C6*AB$16)-$D6)&lt;0,0,(($C6*AB$16)-$D6))+(($B$12-$C6)*AB$16)))*AB$17)</f>
        <v>-1.7829013898134229E-13</v>
      </c>
      <c r="AC6" s="2">
        <f>AB6-(((AC$14)-(IF((($C6*AC$16)-$D6)&lt;0,0,(($C6*AC$16)-$D6))+(($B$12-$C6)*AC$16)))*AC$17)</f>
        <v>-1.7829013898134229E-13</v>
      </c>
      <c r="AD6" s="2">
        <f>AC6-(((AD$14)-(IF((($C6*AD$16)-$D6)&lt;0,0,(($C6*AD$16)-$D6))+(($B$12-$C6)*AD$16)))*AD$17)</f>
        <v>-1.7829013898134229E-13</v>
      </c>
      <c r="AE6" s="2">
        <f>AD6-(((AE$14)-(IF((($C6*AE$16)-$D6)&lt;0,0,(($C6*AE$16)-$D6))+(($B$12-$C6)*AE$16)))*AE$17)</f>
        <v>-1.7829013898134229E-13</v>
      </c>
      <c r="AF6" s="2">
        <f>AE6-(((AF$14)-(IF((($C6*AF$16)-$D6)&lt;0,0,(($C6*AF$16)-$D6))+(($B$12-$C6)*AF$16)))*AF$17)</f>
        <v>-9.0449555403656363E-13</v>
      </c>
      <c r="AG6" s="2">
        <f>AF6-(((AG$14)-(IF((($C6*AG$16)-$D6)&lt;0,0,(($C6*AG$16)-$D6))+(($B$12-$C6)*AG$16)))*AG$17)</f>
        <v>-9.0449555403656363E-13</v>
      </c>
      <c r="AH6" s="2">
        <f>AG6-(((AH$14)-(IF((($C6*AH$16)-$D6)&lt;0,0,(($C6*AH$16)-$D6))+(($B$12-$C6)*AH$16)))*AH$17)</f>
        <v>-9.0449555403656363E-13</v>
      </c>
      <c r="AI6" s="2">
        <f>AH6-(((AI$14)-(IF((($C6*AI$16)-$D6)&lt;0,0,(($C6*AI$16)-$D6))+(($B$12-$C6)*AI$16)))*AI$17)</f>
        <v>-9.0449555403656363E-13</v>
      </c>
      <c r="AJ6" s="2">
        <f>AI6-(((AJ$14)-(IF((($C6*AJ$16)-$D6)&lt;0,0,(($C6*AJ$16)-$D6))+(($B$12-$C6)*AJ$16)))*AJ$17)</f>
        <v>-9.0449555403656363E-13</v>
      </c>
      <c r="AK6" s="2">
        <f>AJ6-(((AK$14)-(IF((($C6*AK$16)-$D6)&lt;0,0,(($C6*AK$16)-$D6))+(($B$12-$C6)*AK$16)))*AK$17)</f>
        <v>-9.0449555403656363E-13</v>
      </c>
      <c r="AL6" s="2">
        <f>AK6-(((AL$14)-(IF((($C6*AL$16)-$D6)&lt;0,0,(($C6*AL$16)-$D6))+(($B$12-$C6)*AL$16)))*AL$17)</f>
        <v>-9.0449555403656363E-13</v>
      </c>
      <c r="AM6" s="2">
        <f>AL6-(((AM$14)-(IF((($C6*AM$16)-$D6)&lt;0,0,(($C6*AM$16)-$D6))+(($B$12-$C6)*AM$16)))*AM$17)</f>
        <v>-9.0449555403656363E-13</v>
      </c>
      <c r="AN6" s="2">
        <f>AM6-(((AN$14)-(IF((($C6*AN$16)-$D6)&lt;0,0,(($C6*AN$16)-$D6))+(($B$12-$C6)*AN$16)))*AN$17)</f>
        <v>-1.8983578093178555E-12</v>
      </c>
      <c r="AO6" s="2">
        <f>AN6-(((AO$14)-(IF((($C6*AO$16)-$D6)&lt;0,0,(($C6*AO$16)-$D6))+(($B$12-$C6)*AO$16)))*AO$17)</f>
        <v>-1.8983578093178555E-12</v>
      </c>
      <c r="AP6" s="2">
        <f>AO6-(((AP$14)-(IF((($C6*AP$16)-$D6)&lt;0,0,(($C6*AP$16)-$D6))+(($B$12-$C6)*AP$16)))*AP$17)</f>
        <v>-1.8983578093178555E-12</v>
      </c>
      <c r="AQ6" s="2">
        <f>AP6-(((AQ$14)-(IF((($C6*AQ$16)-$D6)&lt;0,0,(($C6*AQ$16)-$D6))+(($B$12-$C6)*AQ$16)))*AQ$17)</f>
        <v>-1.8983578093178555E-12</v>
      </c>
      <c r="AR6" s="2">
        <f>AQ6-(((AR$14)-(IF((($C6*AR$16)-$D6)&lt;0,0,(($C6*AR$16)-$D6))+(($B$12-$C6)*AR$16)))*AR$17)</f>
        <v>-1.8983578093178555E-12</v>
      </c>
      <c r="AS6" s="2">
        <f>AR6-(((AS$14)-(IF((($C6*AS$16)-$D6)&lt;0,0,(($C6*AS$16)-$D6))+(($B$12-$C6)*AS$16)))*AS$17)</f>
        <v>-1.8983578093178555E-12</v>
      </c>
      <c r="AT6" s="2">
        <f>AS6-(((AT$14)-(IF((($C6*AT$16)-$D6)&lt;0,0,(($C6*AT$16)-$D6))+(($B$12-$C6)*AT$16)))*AT$17)</f>
        <v>-1.8983578093178555E-12</v>
      </c>
      <c r="AU6" s="2">
        <f>AT6-(((AU$14)-(IF((($C6*AU$16)-$D6)&lt;0,0,(($C6*AU$16)-$D6))+(($B$12-$C6)*AU$16)))*AU$17)</f>
        <v>-1.8983578093178555E-12</v>
      </c>
      <c r="AV6" s="2">
        <f>AU6-(((AV$14)-(IF((($C6*AV$16)-$D6)&lt;0,0,(($C6*AV$16)-$D6))+(($B$12-$C6)*AV$16)))*AV$17)</f>
        <v>-1.8983578093178555E-12</v>
      </c>
      <c r="AW6" s="2">
        <f>AV6-(((AW$14)-(IF((($C6*AW$16)-$D6)&lt;0,0,(($C6*AW$16)-$D6))+(($B$12-$C6)*AW$16)))*AW$17)</f>
        <v>-1.8983578093178555E-12</v>
      </c>
      <c r="AX6" s="2">
        <f>AW6-(((AX$14)-(IF((($C6*AX$16)-$D6)&lt;0,0,(($C6*AX$16)-$D6))+(($B$12-$C6)*AX$16)))*AX$17)</f>
        <v>-1.8983578093178555E-12</v>
      </c>
      <c r="AY6" s="2">
        <f>AX6-(((AY$14)-(IF((($C6*AY$16)-$D6)&lt;0,0,(($C6*AY$16)-$D6))+(($B$12-$C6)*AY$16)))*AY$17)</f>
        <v>-1.8983578093178555E-12</v>
      </c>
      <c r="AZ6" s="2">
        <f>AY6-(((AZ$14)-(IF((($C6*AZ$16)-$D6)&lt;0,0,(($C6*AZ$16)-$D6))+(($B$12-$C6)*AZ$16)))*AZ$17)</f>
        <v>-1.8983578093178555E-12</v>
      </c>
      <c r="BA6" s="2">
        <f>AZ6-(((BA$14)-(IF((($C6*BA$16)-$D6)&lt;0,0,(($C6*BA$16)-$D6))+(($B$12-$C6)*BA$16)))*BA$17)</f>
        <v>-1.8983578093178555E-12</v>
      </c>
      <c r="BB6" s="2">
        <f>BA6-(((BB$14)-(IF((($C6*BB$16)-$D6)&lt;0,0,(($C6*BB$16)-$D6))+(($B$12-$C6)*BB$16)))*BB$17)</f>
        <v>-1.8983578093178555E-12</v>
      </c>
      <c r="BC6" s="2">
        <f>BB6-(((BC$14)-(IF((($C6*BC$16)-$D6)&lt;0,0,(($C6*BC$16)-$D6))+(($B$12-$C6)*BC$16)))*BC$17)</f>
        <v>-1.8983578093178555E-12</v>
      </c>
      <c r="BD6" s="2">
        <f>BC6-(((BD$14)-(IF((($C6*BD$16)-$D6)&lt;0,0,(($C6*BD$16)-$D6))+(($B$12-$C6)*BD$16)))*BD$17)</f>
        <v>-1.8983578093178555E-12</v>
      </c>
      <c r="BE6" s="2">
        <f>BD6-(((BE$14)-(IF((($C6*BE$16)-$D6)&lt;0,0,(($C6*BE$16)-$D6))+(($B$12-$C6)*BE$16)))*BE$17)</f>
        <v>-1.8983578093178555E-12</v>
      </c>
      <c r="BF6" s="2">
        <f>BE6-(((BF$14)-(IF((($C6*BF$16)-$D6)&lt;0,0,(($C6*BF$16)-$D6))+(($B$12-$C6)*BF$16)))*BF$17)</f>
        <v>-1.8983578093178555E-12</v>
      </c>
      <c r="BG6" s="2">
        <f>BF6-(((BG$14)-(IF((($C6*BG$16)-$D6)&lt;0,0,(($C6*BG$16)-$D6))+(($B$12-$C6)*BG$16)))*BG$17)</f>
        <v>-6.0861935564990611E-12</v>
      </c>
      <c r="BH6" s="2">
        <f>BG6-(((BH$14)-(IF((($C6*BH$16)-$D6)&lt;0,0,(($C6*BH$16)-$D6))+(($B$12-$C6)*BH$16)))*BH$17)</f>
        <v>-6.0861935564990611E-12</v>
      </c>
      <c r="BI6" s="2">
        <f>BH6-(((BI$14)-(IF((($C6*BI$16)-$D6)&lt;0,0,(($C6*BI$16)-$D6))+(($B$12-$C6)*BI$16)))*BI$17)</f>
        <v>-6.0861935564990611E-12</v>
      </c>
      <c r="BJ6" s="2">
        <f>BI6-(((BJ$14)-(IF((($C6*BJ$16)-$D6)&lt;0,0,(($C6*BJ$16)-$D6))+(($B$12-$C6)*BJ$16)))*BJ$17)</f>
        <v>-1.0796939226416302E-11</v>
      </c>
      <c r="BK6" s="2">
        <f>BJ6-(((BK$14)-(IF((($C6*BK$16)-$D6)&lt;0,0,(($C6*BK$16)-$D6))+(($B$12-$C6)*BK$16)))*BK$17)</f>
        <v>-1.0796939226416302E-11</v>
      </c>
      <c r="BL6" s="2">
        <f>BK6-(((BL$14)-(IF((($C6*BL$16)-$D6)&lt;0,0,(($C6*BL$16)-$D6))+(($B$12-$C6)*BL$16)))*BL$17)</f>
        <v>-1.0796939226416302E-11</v>
      </c>
      <c r="BM6" s="2">
        <f>BL6-(((BM$14)-(IF((($C6*BM$16)-$D6)&lt;0,0,(($C6*BM$16)-$D6))+(($B$12-$C6)*BM$16)))*BM$17)</f>
        <v>-1.0796939226416302E-11</v>
      </c>
      <c r="BN6" s="2">
        <f>BM6-(((BN$14)-(IF((($C6*BN$16)-$D6)&lt;0,0,(($C6*BN$16)-$D6))+(($B$12-$C6)*BN$16)))*BN$17)</f>
        <v>-1.0796939226416302E-11</v>
      </c>
      <c r="BO6" s="2">
        <f>BN6-(((BO$14)-(IF((($C6*BO$16)-$D6)&lt;0,0,(($C6*BO$16)-$D6))+(($B$12-$C6)*BO$16)))*BO$17)</f>
        <v>-1.0796939226416302E-11</v>
      </c>
      <c r="BP6" s="2">
        <f>BO6-(((BP$14)-(IF((($C6*BP$16)-$D6)&lt;0,0,(($C6*BP$16)-$D6))+(($B$12-$C6)*BP$16)))*BP$17)</f>
        <v>-1.0796939226416302E-11</v>
      </c>
    </row>
    <row r="7" spans="1:68" x14ac:dyDescent="0.25">
      <c r="A7">
        <f>Données!C15</f>
        <v>0</v>
      </c>
      <c r="B7" s="7">
        <f>Données!D15</f>
        <v>0</v>
      </c>
      <c r="C7" s="7">
        <f>Données!E15</f>
        <v>0</v>
      </c>
      <c r="D7" s="7">
        <f>Données!F15</f>
        <v>0</v>
      </c>
      <c r="E7">
        <f>Tableau2[[#This Row],[Cout unitaire]]</f>
        <v>0</v>
      </c>
      <c r="F7" s="2">
        <f>E7-(((F$14)-(IF((($C7*F$16)-$D7)&lt;0,0,(($C7*F$16)-$D7))+(($B$12-$C7)*F$16)))*F$17)</f>
        <v>1.3096723705530166E-13</v>
      </c>
      <c r="G7" s="2">
        <f>F7-(((G$14)-(IF((($C7*G$16)-$D7)&lt;0,0,(($C7*G$16)-$D7))+(($B$12-$C7)*G$16)))*G$17)</f>
        <v>-5.2386894822120551E-15</v>
      </c>
      <c r="H7" s="2">
        <f>G7-(((H$14)-(IF((($C7*H$16)-$D7)&lt;0,0,(($C7*H$16)-$D7))+(($B$12-$C7)*H$16)))*H$17)</f>
        <v>-1.4689285308122632E-13</v>
      </c>
      <c r="I7" s="2">
        <f>H7-(((I$14)-(IF((($C7*I$16)-$D7)&lt;0,0,(($C7*I$16)-$D7))+(($B$12-$C7)*I$16)))*I$17)</f>
        <v>4.2747706174852058E-16</v>
      </c>
      <c r="J7" s="2">
        <f>I7-(((J$14)-(IF((($C7*J$16)-$D7)&lt;0,0,(($C7*J$16)-$D7))+(($B$12-$C7)*J$16)))*J$17)</f>
        <v>4.2747706174852058E-16</v>
      </c>
      <c r="K7" s="2">
        <f>J7-(((K$14)-(IF((($C7*K$16)-$D7)&lt;0,0,(($C7*K$16)-$D7))+(($B$12-$C7)*K$16)))*K$17)</f>
        <v>1.5976914614439012E-13</v>
      </c>
      <c r="L7" s="2">
        <f>K7-(((L$14)-(IF((($C7*L$16)-$D7)&lt;0,0,(($C7*L$16)-$D7))+(($B$12-$C7)*L$16)))*L$17)</f>
        <v>-5.9461897015571394E-15</v>
      </c>
      <c r="M7" s="2">
        <f>L7-(((M$14)-(IF((($C7*M$16)-$D7)&lt;0,0,(($C7*M$16)-$D7))+(($B$12-$C7)*M$16)))*M$17)</f>
        <v>-1.7829013898134229E-13</v>
      </c>
      <c r="N7" s="2">
        <f>M7-(((N$14)-(IF((($C7*N$16)-$D7)&lt;0,0,(($C7*N$16)-$D7))+(($B$12-$C7)*N$16)))*N$17)</f>
        <v>-1.7829013898134229E-13</v>
      </c>
      <c r="O7" s="2">
        <f>N7-(((O$14)-(IF((($C7*O$16)-$D7)&lt;0,0,(($C7*O$16)-$D7))+(($B$12-$C7)*O$16)))*O$17)</f>
        <v>-1.7829013898134229E-13</v>
      </c>
      <c r="P7" s="2">
        <f>O7-(((P$14)-(IF((($C7*P$16)-$D7)&lt;0,0,(($C7*P$16)-$D7))+(($B$12-$C7)*P$16)))*P$17)</f>
        <v>-1.7829013898134229E-13</v>
      </c>
      <c r="Q7" s="2">
        <f>P7-(((Q$14)-(IF((($C7*Q$16)-$D7)&lt;0,0,(($C7*Q$16)-$D7))+(($B$12-$C7)*Q$16)))*Q$17)</f>
        <v>-1.7829013898134229E-13</v>
      </c>
      <c r="R7" s="2">
        <f>Q7-(((R$14)-(IF((($C7*R$16)-$D7)&lt;0,0,(($C7*R$16)-$D7))+(($B$12-$C7)*R$16)))*R$17)</f>
        <v>-1.7829013898134229E-13</v>
      </c>
      <c r="S7" s="2">
        <f>R7-(((S$14)-(IF((($C7*S$16)-$D7)&lt;0,0,(($C7*S$16)-$D7))+(($B$12-$C7)*S$16)))*S$17)</f>
        <v>-1.7829013898134229E-13</v>
      </c>
      <c r="T7" s="2">
        <f>S7-(((T$14)-(IF((($C7*T$16)-$D7)&lt;0,0,(($C7*T$16)-$D7))+(($B$12-$C7)*T$16)))*T$17)</f>
        <v>-1.7829013898134229E-13</v>
      </c>
      <c r="U7" s="2">
        <f>T7-(((U$14)-(IF((($C7*U$16)-$D7)&lt;0,0,(($C7*U$16)-$D7))+(($B$12-$C7)*U$16)))*U$17)</f>
        <v>-1.7829013898134229E-13</v>
      </c>
      <c r="V7" s="2">
        <f>U7-(((V$14)-(IF((($C7*V$16)-$D7)&lt;0,0,(($C7*V$16)-$D7))+(($B$12-$C7)*V$16)))*V$17)</f>
        <v>-1.7829013898134229E-13</v>
      </c>
      <c r="W7" s="2">
        <f>V7-(((W$14)-(IF((($C7*W$16)-$D7)&lt;0,0,(($C7*W$16)-$D7))+(($B$12-$C7)*W$16)))*W$17)</f>
        <v>-1.7829013898134229E-13</v>
      </c>
      <c r="X7" s="2">
        <f>W7-(((X$14)-(IF((($C7*X$16)-$D7)&lt;0,0,(($C7*X$16)-$D7))+(($B$12-$C7)*X$16)))*X$17)</f>
        <v>-1.7829013898134229E-13</v>
      </c>
      <c r="Y7" s="2">
        <f>X7-(((Y$14)-(IF((($C7*Y$16)-$D7)&lt;0,0,(($C7*Y$16)-$D7))+(($B$12-$C7)*Y$16)))*Y$17)</f>
        <v>-1.7829013898134229E-13</v>
      </c>
      <c r="Z7" s="2">
        <f>Y7-(((Z$14)-(IF((($C7*Z$16)-$D7)&lt;0,0,(($C7*Z$16)-$D7))+(($B$12-$C7)*Z$16)))*Z$17)</f>
        <v>-1.7829013898134229E-13</v>
      </c>
      <c r="AA7" s="2">
        <f>Z7-(((AA$14)-(IF((($C7*AA$16)-$D7)&lt;0,0,(($C7*AA$16)-$D7))+(($B$12-$C7)*AA$16)))*AA$17)</f>
        <v>-1.7829013898134229E-13</v>
      </c>
      <c r="AB7" s="2">
        <f>AA7-(((AB$14)-(IF((($C7*AB$16)-$D7)&lt;0,0,(($C7*AB$16)-$D7))+(($B$12-$C7)*AB$16)))*AB$17)</f>
        <v>-1.7829013898134229E-13</v>
      </c>
      <c r="AC7" s="2">
        <f>AB7-(((AC$14)-(IF((($C7*AC$16)-$D7)&lt;0,0,(($C7*AC$16)-$D7))+(($B$12-$C7)*AC$16)))*AC$17)</f>
        <v>-1.7829013898134229E-13</v>
      </c>
      <c r="AD7" s="2">
        <f>AC7-(((AD$14)-(IF((($C7*AD$16)-$D7)&lt;0,0,(($C7*AD$16)-$D7))+(($B$12-$C7)*AD$16)))*AD$17)</f>
        <v>-1.7829013898134229E-13</v>
      </c>
      <c r="AE7" s="2">
        <f>AD7-(((AE$14)-(IF((($C7*AE$16)-$D7)&lt;0,0,(($C7*AE$16)-$D7))+(($B$12-$C7)*AE$16)))*AE$17)</f>
        <v>-1.7829013898134229E-13</v>
      </c>
      <c r="AF7" s="2">
        <f>AE7-(((AF$14)-(IF((($C7*AF$16)-$D7)&lt;0,0,(($C7*AF$16)-$D7))+(($B$12-$C7)*AF$16)))*AF$17)</f>
        <v>-9.0449555403656363E-13</v>
      </c>
      <c r="AG7" s="2">
        <f>AF7-(((AG$14)-(IF((($C7*AG$16)-$D7)&lt;0,0,(($C7*AG$16)-$D7))+(($B$12-$C7)*AG$16)))*AG$17)</f>
        <v>-9.0449555403656363E-13</v>
      </c>
      <c r="AH7" s="2">
        <f>AG7-(((AH$14)-(IF((($C7*AH$16)-$D7)&lt;0,0,(($C7*AH$16)-$D7))+(($B$12-$C7)*AH$16)))*AH$17)</f>
        <v>-9.0449555403656363E-13</v>
      </c>
      <c r="AI7" s="2">
        <f>AH7-(((AI$14)-(IF((($C7*AI$16)-$D7)&lt;0,0,(($C7*AI$16)-$D7))+(($B$12-$C7)*AI$16)))*AI$17)</f>
        <v>-9.0449555403656363E-13</v>
      </c>
      <c r="AJ7" s="2">
        <f>AI7-(((AJ$14)-(IF((($C7*AJ$16)-$D7)&lt;0,0,(($C7*AJ$16)-$D7))+(($B$12-$C7)*AJ$16)))*AJ$17)</f>
        <v>-9.0449555403656363E-13</v>
      </c>
      <c r="AK7" s="2">
        <f>AJ7-(((AK$14)-(IF((($C7*AK$16)-$D7)&lt;0,0,(($C7*AK$16)-$D7))+(($B$12-$C7)*AK$16)))*AK$17)</f>
        <v>-9.0449555403656363E-13</v>
      </c>
      <c r="AL7" s="2">
        <f>AK7-(((AL$14)-(IF((($C7*AL$16)-$D7)&lt;0,0,(($C7*AL$16)-$D7))+(($B$12-$C7)*AL$16)))*AL$17)</f>
        <v>-9.0449555403656363E-13</v>
      </c>
      <c r="AM7" s="2">
        <f>AL7-(((AM$14)-(IF((($C7*AM$16)-$D7)&lt;0,0,(($C7*AM$16)-$D7))+(($B$12-$C7)*AM$16)))*AM$17)</f>
        <v>-9.0449555403656363E-13</v>
      </c>
      <c r="AN7" s="2">
        <f>AM7-(((AN$14)-(IF((($C7*AN$16)-$D7)&lt;0,0,(($C7*AN$16)-$D7))+(($B$12-$C7)*AN$16)))*AN$17)</f>
        <v>-1.8983578093178555E-12</v>
      </c>
      <c r="AO7" s="2">
        <f>AN7-(((AO$14)-(IF((($C7*AO$16)-$D7)&lt;0,0,(($C7*AO$16)-$D7))+(($B$12-$C7)*AO$16)))*AO$17)</f>
        <v>-1.8983578093178555E-12</v>
      </c>
      <c r="AP7" s="2">
        <f>AO7-(((AP$14)-(IF((($C7*AP$16)-$D7)&lt;0,0,(($C7*AP$16)-$D7))+(($B$12-$C7)*AP$16)))*AP$17)</f>
        <v>-1.8983578093178555E-12</v>
      </c>
      <c r="AQ7" s="2">
        <f>AP7-(((AQ$14)-(IF((($C7*AQ$16)-$D7)&lt;0,0,(($C7*AQ$16)-$D7))+(($B$12-$C7)*AQ$16)))*AQ$17)</f>
        <v>-1.8983578093178555E-12</v>
      </c>
      <c r="AR7" s="2">
        <f>AQ7-(((AR$14)-(IF((($C7*AR$16)-$D7)&lt;0,0,(($C7*AR$16)-$D7))+(($B$12-$C7)*AR$16)))*AR$17)</f>
        <v>-1.8983578093178555E-12</v>
      </c>
      <c r="AS7" s="2">
        <f>AR7-(((AS$14)-(IF((($C7*AS$16)-$D7)&lt;0,0,(($C7*AS$16)-$D7))+(($B$12-$C7)*AS$16)))*AS$17)</f>
        <v>-1.8983578093178555E-12</v>
      </c>
      <c r="AT7" s="2">
        <f>AS7-(((AT$14)-(IF((($C7*AT$16)-$D7)&lt;0,0,(($C7*AT$16)-$D7))+(($B$12-$C7)*AT$16)))*AT$17)</f>
        <v>-1.8983578093178555E-12</v>
      </c>
      <c r="AU7" s="2">
        <f>AT7-(((AU$14)-(IF((($C7*AU$16)-$D7)&lt;0,0,(($C7*AU$16)-$D7))+(($B$12-$C7)*AU$16)))*AU$17)</f>
        <v>-1.8983578093178555E-12</v>
      </c>
      <c r="AV7" s="2">
        <f>AU7-(((AV$14)-(IF((($C7*AV$16)-$D7)&lt;0,0,(($C7*AV$16)-$D7))+(($B$12-$C7)*AV$16)))*AV$17)</f>
        <v>-1.8983578093178555E-12</v>
      </c>
      <c r="AW7" s="2">
        <f>AV7-(((AW$14)-(IF((($C7*AW$16)-$D7)&lt;0,0,(($C7*AW$16)-$D7))+(($B$12-$C7)*AW$16)))*AW$17)</f>
        <v>-1.8983578093178555E-12</v>
      </c>
      <c r="AX7" s="2">
        <f>AW7-(((AX$14)-(IF((($C7*AX$16)-$D7)&lt;0,0,(($C7*AX$16)-$D7))+(($B$12-$C7)*AX$16)))*AX$17)</f>
        <v>-1.8983578093178555E-12</v>
      </c>
      <c r="AY7" s="2">
        <f>AX7-(((AY$14)-(IF((($C7*AY$16)-$D7)&lt;0,0,(($C7*AY$16)-$D7))+(($B$12-$C7)*AY$16)))*AY$17)</f>
        <v>-1.8983578093178555E-12</v>
      </c>
      <c r="AZ7" s="2">
        <f>AY7-(((AZ$14)-(IF((($C7*AZ$16)-$D7)&lt;0,0,(($C7*AZ$16)-$D7))+(($B$12-$C7)*AZ$16)))*AZ$17)</f>
        <v>-1.8983578093178555E-12</v>
      </c>
      <c r="BA7" s="2">
        <f>AZ7-(((BA$14)-(IF((($C7*BA$16)-$D7)&lt;0,0,(($C7*BA$16)-$D7))+(($B$12-$C7)*BA$16)))*BA$17)</f>
        <v>-1.8983578093178555E-12</v>
      </c>
      <c r="BB7" s="2">
        <f>BA7-(((BB$14)-(IF((($C7*BB$16)-$D7)&lt;0,0,(($C7*BB$16)-$D7))+(($B$12-$C7)*BB$16)))*BB$17)</f>
        <v>-1.8983578093178555E-12</v>
      </c>
      <c r="BC7" s="2">
        <f>BB7-(((BC$14)-(IF((($C7*BC$16)-$D7)&lt;0,0,(($C7*BC$16)-$D7))+(($B$12-$C7)*BC$16)))*BC$17)</f>
        <v>-1.8983578093178555E-12</v>
      </c>
      <c r="BD7" s="2">
        <f>BC7-(((BD$14)-(IF((($C7*BD$16)-$D7)&lt;0,0,(($C7*BD$16)-$D7))+(($B$12-$C7)*BD$16)))*BD$17)</f>
        <v>-1.8983578093178555E-12</v>
      </c>
      <c r="BE7" s="2">
        <f>BD7-(((BE$14)-(IF((($C7*BE$16)-$D7)&lt;0,0,(($C7*BE$16)-$D7))+(($B$12-$C7)*BE$16)))*BE$17)</f>
        <v>-1.8983578093178555E-12</v>
      </c>
      <c r="BF7" s="2">
        <f>BE7-(((BF$14)-(IF((($C7*BF$16)-$D7)&lt;0,0,(($C7*BF$16)-$D7))+(($B$12-$C7)*BF$16)))*BF$17)</f>
        <v>-1.8983578093178555E-12</v>
      </c>
      <c r="BG7" s="2">
        <f>BF7-(((BG$14)-(IF((($C7*BG$16)-$D7)&lt;0,0,(($C7*BG$16)-$D7))+(($B$12-$C7)*BG$16)))*BG$17)</f>
        <v>-6.0861935564990611E-12</v>
      </c>
      <c r="BH7" s="2">
        <f>BG7-(((BH$14)-(IF((($C7*BH$16)-$D7)&lt;0,0,(($C7*BH$16)-$D7))+(($B$12-$C7)*BH$16)))*BH$17)</f>
        <v>-6.0861935564990611E-12</v>
      </c>
      <c r="BI7" s="2">
        <f>BH7-(((BI$14)-(IF((($C7*BI$16)-$D7)&lt;0,0,(($C7*BI$16)-$D7))+(($B$12-$C7)*BI$16)))*BI$17)</f>
        <v>-6.0861935564990611E-12</v>
      </c>
      <c r="BJ7" s="2">
        <f>BI7-(((BJ$14)-(IF((($C7*BJ$16)-$D7)&lt;0,0,(($C7*BJ$16)-$D7))+(($B$12-$C7)*BJ$16)))*BJ$17)</f>
        <v>-1.0796939226416302E-11</v>
      </c>
      <c r="BK7" s="2">
        <f>BJ7-(((BK$14)-(IF((($C7*BK$16)-$D7)&lt;0,0,(($C7*BK$16)-$D7))+(($B$12-$C7)*BK$16)))*BK$17)</f>
        <v>-1.0796939226416302E-11</v>
      </c>
      <c r="BL7" s="2">
        <f>BK7-(((BL$14)-(IF((($C7*BL$16)-$D7)&lt;0,0,(($C7*BL$16)-$D7))+(($B$12-$C7)*BL$16)))*BL$17)</f>
        <v>-1.0796939226416302E-11</v>
      </c>
      <c r="BM7" s="2">
        <f>BL7-(((BM$14)-(IF((($C7*BM$16)-$D7)&lt;0,0,(($C7*BM$16)-$D7))+(($B$12-$C7)*BM$16)))*BM$17)</f>
        <v>-1.0796939226416302E-11</v>
      </c>
      <c r="BN7" s="2">
        <f>BM7-(((BN$14)-(IF((($C7*BN$16)-$D7)&lt;0,0,(($C7*BN$16)-$D7))+(($B$12-$C7)*BN$16)))*BN$17)</f>
        <v>-1.0796939226416302E-11</v>
      </c>
      <c r="BO7" s="2">
        <f>BN7-(((BO$14)-(IF((($C7*BO$16)-$D7)&lt;0,0,(($C7*BO$16)-$D7))+(($B$12-$C7)*BO$16)))*BO$17)</f>
        <v>-1.0796939226416302E-11</v>
      </c>
      <c r="BP7" s="2">
        <f>BO7-(((BP$14)-(IF((($C7*BP$16)-$D7)&lt;0,0,(($C7*BP$16)-$D7))+(($B$12-$C7)*BP$16)))*BP$17)</f>
        <v>-1.0796939226416302E-11</v>
      </c>
    </row>
    <row r="8" spans="1:68" x14ac:dyDescent="0.25">
      <c r="A8">
        <f>Données!C16</f>
        <v>0</v>
      </c>
      <c r="B8" s="7">
        <f>Données!D16</f>
        <v>0</v>
      </c>
      <c r="C8" s="7">
        <f>Données!E16</f>
        <v>0</v>
      </c>
      <c r="D8" s="7">
        <f>Données!F16</f>
        <v>0</v>
      </c>
      <c r="E8">
        <f>Tableau2[[#This Row],[Cout unitaire]]</f>
        <v>0</v>
      </c>
      <c r="F8" s="2">
        <f>E8-(((F$14)-(IF((($C8*F$16)-$D8)&lt;0,0,(($C8*F$16)-$D8))+(($B$12-$C8)*F$16)))*F$17)</f>
        <v>1.3096723705530166E-13</v>
      </c>
      <c r="G8" s="2">
        <f>F8-(((G$14)-(IF((($C8*G$16)-$D8)&lt;0,0,(($C8*G$16)-$D8))+(($B$12-$C8)*G$16)))*G$17)</f>
        <v>-5.2386894822120551E-15</v>
      </c>
      <c r="H8" s="2">
        <f>G8-(((H$14)-(IF((($C8*H$16)-$D8)&lt;0,0,(($C8*H$16)-$D8))+(($B$12-$C8)*H$16)))*H$17)</f>
        <v>-1.4689285308122632E-13</v>
      </c>
      <c r="I8" s="2">
        <f>H8-(((I$14)-(IF((($C8*I$16)-$D8)&lt;0,0,(($C8*I$16)-$D8))+(($B$12-$C8)*I$16)))*I$17)</f>
        <v>4.2747706174852058E-16</v>
      </c>
      <c r="J8" s="2">
        <f>I8-(((J$14)-(IF((($C8*J$16)-$D8)&lt;0,0,(($C8*J$16)-$D8))+(($B$12-$C8)*J$16)))*J$17)</f>
        <v>4.2747706174852058E-16</v>
      </c>
      <c r="K8" s="2">
        <f>J8-(((K$14)-(IF((($C8*K$16)-$D8)&lt;0,0,(($C8*K$16)-$D8))+(($B$12-$C8)*K$16)))*K$17)</f>
        <v>1.5976914614439012E-13</v>
      </c>
      <c r="L8" s="2">
        <f>K8-(((L$14)-(IF((($C8*L$16)-$D8)&lt;0,0,(($C8*L$16)-$D8))+(($B$12-$C8)*L$16)))*L$17)</f>
        <v>-5.9461897015571394E-15</v>
      </c>
      <c r="M8" s="2">
        <f>L8-(((M$14)-(IF((($C8*M$16)-$D8)&lt;0,0,(($C8*M$16)-$D8))+(($B$12-$C8)*M$16)))*M$17)</f>
        <v>-1.7829013898134229E-13</v>
      </c>
      <c r="N8" s="2">
        <f>M8-(((N$14)-(IF((($C8*N$16)-$D8)&lt;0,0,(($C8*N$16)-$D8))+(($B$12-$C8)*N$16)))*N$17)</f>
        <v>-1.7829013898134229E-13</v>
      </c>
      <c r="O8" s="2">
        <f>N8-(((O$14)-(IF((($C8*O$16)-$D8)&lt;0,0,(($C8*O$16)-$D8))+(($B$12-$C8)*O$16)))*O$17)</f>
        <v>-1.7829013898134229E-13</v>
      </c>
      <c r="P8" s="2">
        <f>O8-(((P$14)-(IF((($C8*P$16)-$D8)&lt;0,0,(($C8*P$16)-$D8))+(($B$12-$C8)*P$16)))*P$17)</f>
        <v>-1.7829013898134229E-13</v>
      </c>
      <c r="Q8" s="2">
        <f>P8-(((Q$14)-(IF((($C8*Q$16)-$D8)&lt;0,0,(($C8*Q$16)-$D8))+(($B$12-$C8)*Q$16)))*Q$17)</f>
        <v>-1.7829013898134229E-13</v>
      </c>
      <c r="R8" s="2">
        <f>Q8-(((R$14)-(IF((($C8*R$16)-$D8)&lt;0,0,(($C8*R$16)-$D8))+(($B$12-$C8)*R$16)))*R$17)</f>
        <v>-1.7829013898134229E-13</v>
      </c>
      <c r="S8" s="2">
        <f>R8-(((S$14)-(IF((($C8*S$16)-$D8)&lt;0,0,(($C8*S$16)-$D8))+(($B$12-$C8)*S$16)))*S$17)</f>
        <v>-1.7829013898134229E-13</v>
      </c>
      <c r="T8" s="2">
        <f>S8-(((T$14)-(IF((($C8*T$16)-$D8)&lt;0,0,(($C8*T$16)-$D8))+(($B$12-$C8)*T$16)))*T$17)</f>
        <v>-1.7829013898134229E-13</v>
      </c>
      <c r="U8" s="2">
        <f>T8-(((U$14)-(IF((($C8*U$16)-$D8)&lt;0,0,(($C8*U$16)-$D8))+(($B$12-$C8)*U$16)))*U$17)</f>
        <v>-1.7829013898134229E-13</v>
      </c>
      <c r="V8" s="2">
        <f>U8-(((V$14)-(IF((($C8*V$16)-$D8)&lt;0,0,(($C8*V$16)-$D8))+(($B$12-$C8)*V$16)))*V$17)</f>
        <v>-1.7829013898134229E-13</v>
      </c>
      <c r="W8" s="2">
        <f>V8-(((W$14)-(IF((($C8*W$16)-$D8)&lt;0,0,(($C8*W$16)-$D8))+(($B$12-$C8)*W$16)))*W$17)</f>
        <v>-1.7829013898134229E-13</v>
      </c>
      <c r="X8" s="2">
        <f>W8-(((X$14)-(IF((($C8*X$16)-$D8)&lt;0,0,(($C8*X$16)-$D8))+(($B$12-$C8)*X$16)))*X$17)</f>
        <v>-1.7829013898134229E-13</v>
      </c>
      <c r="Y8" s="2">
        <f>X8-(((Y$14)-(IF((($C8*Y$16)-$D8)&lt;0,0,(($C8*Y$16)-$D8))+(($B$12-$C8)*Y$16)))*Y$17)</f>
        <v>-1.7829013898134229E-13</v>
      </c>
      <c r="Z8" s="2">
        <f>Y8-(((Z$14)-(IF((($C8*Z$16)-$D8)&lt;0,0,(($C8*Z$16)-$D8))+(($B$12-$C8)*Z$16)))*Z$17)</f>
        <v>-1.7829013898134229E-13</v>
      </c>
      <c r="AA8" s="2">
        <f>Z8-(((AA$14)-(IF((($C8*AA$16)-$D8)&lt;0,0,(($C8*AA$16)-$D8))+(($B$12-$C8)*AA$16)))*AA$17)</f>
        <v>-1.7829013898134229E-13</v>
      </c>
      <c r="AB8" s="2">
        <f>AA8-(((AB$14)-(IF((($C8*AB$16)-$D8)&lt;0,0,(($C8*AB$16)-$D8))+(($B$12-$C8)*AB$16)))*AB$17)</f>
        <v>-1.7829013898134229E-13</v>
      </c>
      <c r="AC8" s="2">
        <f>AB8-(((AC$14)-(IF((($C8*AC$16)-$D8)&lt;0,0,(($C8*AC$16)-$D8))+(($B$12-$C8)*AC$16)))*AC$17)</f>
        <v>-1.7829013898134229E-13</v>
      </c>
      <c r="AD8" s="2">
        <f>AC8-(((AD$14)-(IF((($C8*AD$16)-$D8)&lt;0,0,(($C8*AD$16)-$D8))+(($B$12-$C8)*AD$16)))*AD$17)</f>
        <v>-1.7829013898134229E-13</v>
      </c>
      <c r="AE8" s="2">
        <f>AD8-(((AE$14)-(IF((($C8*AE$16)-$D8)&lt;0,0,(($C8*AE$16)-$D8))+(($B$12-$C8)*AE$16)))*AE$17)</f>
        <v>-1.7829013898134229E-13</v>
      </c>
      <c r="AF8" s="2">
        <f>AE8-(((AF$14)-(IF((($C8*AF$16)-$D8)&lt;0,0,(($C8*AF$16)-$D8))+(($B$12-$C8)*AF$16)))*AF$17)</f>
        <v>-9.0449555403656363E-13</v>
      </c>
      <c r="AG8" s="2">
        <f>AF8-(((AG$14)-(IF((($C8*AG$16)-$D8)&lt;0,0,(($C8*AG$16)-$D8))+(($B$12-$C8)*AG$16)))*AG$17)</f>
        <v>-9.0449555403656363E-13</v>
      </c>
      <c r="AH8" s="2">
        <f>AG8-(((AH$14)-(IF((($C8*AH$16)-$D8)&lt;0,0,(($C8*AH$16)-$D8))+(($B$12-$C8)*AH$16)))*AH$17)</f>
        <v>-9.0449555403656363E-13</v>
      </c>
      <c r="AI8" s="2">
        <f>AH8-(((AI$14)-(IF((($C8*AI$16)-$D8)&lt;0,0,(($C8*AI$16)-$D8))+(($B$12-$C8)*AI$16)))*AI$17)</f>
        <v>-9.0449555403656363E-13</v>
      </c>
      <c r="AJ8" s="2">
        <f>AI8-(((AJ$14)-(IF((($C8*AJ$16)-$D8)&lt;0,0,(($C8*AJ$16)-$D8))+(($B$12-$C8)*AJ$16)))*AJ$17)</f>
        <v>-9.0449555403656363E-13</v>
      </c>
      <c r="AK8" s="2">
        <f>AJ8-(((AK$14)-(IF((($C8*AK$16)-$D8)&lt;0,0,(($C8*AK$16)-$D8))+(($B$12-$C8)*AK$16)))*AK$17)</f>
        <v>-9.0449555403656363E-13</v>
      </c>
      <c r="AL8" s="2">
        <f>AK8-(((AL$14)-(IF((($C8*AL$16)-$D8)&lt;0,0,(($C8*AL$16)-$D8))+(($B$12-$C8)*AL$16)))*AL$17)</f>
        <v>-9.0449555403656363E-13</v>
      </c>
      <c r="AM8" s="2">
        <f>AL8-(((AM$14)-(IF((($C8*AM$16)-$D8)&lt;0,0,(($C8*AM$16)-$D8))+(($B$12-$C8)*AM$16)))*AM$17)</f>
        <v>-9.0449555403656363E-13</v>
      </c>
      <c r="AN8" s="2">
        <f>AM8-(((AN$14)-(IF((($C8*AN$16)-$D8)&lt;0,0,(($C8*AN$16)-$D8))+(($B$12-$C8)*AN$16)))*AN$17)</f>
        <v>-1.8983578093178555E-12</v>
      </c>
      <c r="AO8" s="2">
        <f>AN8-(((AO$14)-(IF((($C8*AO$16)-$D8)&lt;0,0,(($C8*AO$16)-$D8))+(($B$12-$C8)*AO$16)))*AO$17)</f>
        <v>-1.8983578093178555E-12</v>
      </c>
      <c r="AP8" s="2">
        <f>AO8-(((AP$14)-(IF((($C8*AP$16)-$D8)&lt;0,0,(($C8*AP$16)-$D8))+(($B$12-$C8)*AP$16)))*AP$17)</f>
        <v>-1.8983578093178555E-12</v>
      </c>
      <c r="AQ8" s="2">
        <f>AP8-(((AQ$14)-(IF((($C8*AQ$16)-$D8)&lt;0,0,(($C8*AQ$16)-$D8))+(($B$12-$C8)*AQ$16)))*AQ$17)</f>
        <v>-1.8983578093178555E-12</v>
      </c>
      <c r="AR8" s="2">
        <f>AQ8-(((AR$14)-(IF((($C8*AR$16)-$D8)&lt;0,0,(($C8*AR$16)-$D8))+(($B$12-$C8)*AR$16)))*AR$17)</f>
        <v>-1.8983578093178555E-12</v>
      </c>
      <c r="AS8" s="2">
        <f>AR8-(((AS$14)-(IF((($C8*AS$16)-$D8)&lt;0,0,(($C8*AS$16)-$D8))+(($B$12-$C8)*AS$16)))*AS$17)</f>
        <v>-1.8983578093178555E-12</v>
      </c>
      <c r="AT8" s="2">
        <f>AS8-(((AT$14)-(IF((($C8*AT$16)-$D8)&lt;0,0,(($C8*AT$16)-$D8))+(($B$12-$C8)*AT$16)))*AT$17)</f>
        <v>-1.8983578093178555E-12</v>
      </c>
      <c r="AU8" s="2">
        <f>AT8-(((AU$14)-(IF((($C8*AU$16)-$D8)&lt;0,0,(($C8*AU$16)-$D8))+(($B$12-$C8)*AU$16)))*AU$17)</f>
        <v>-1.8983578093178555E-12</v>
      </c>
      <c r="AV8" s="2">
        <f>AU8-(((AV$14)-(IF((($C8*AV$16)-$D8)&lt;0,0,(($C8*AV$16)-$D8))+(($B$12-$C8)*AV$16)))*AV$17)</f>
        <v>-1.8983578093178555E-12</v>
      </c>
      <c r="AW8" s="2">
        <f>AV8-(((AW$14)-(IF((($C8*AW$16)-$D8)&lt;0,0,(($C8*AW$16)-$D8))+(($B$12-$C8)*AW$16)))*AW$17)</f>
        <v>-1.8983578093178555E-12</v>
      </c>
      <c r="AX8" s="2">
        <f>AW8-(((AX$14)-(IF((($C8*AX$16)-$D8)&lt;0,0,(($C8*AX$16)-$D8))+(($B$12-$C8)*AX$16)))*AX$17)</f>
        <v>-1.8983578093178555E-12</v>
      </c>
      <c r="AY8" s="2">
        <f>AX8-(((AY$14)-(IF((($C8*AY$16)-$D8)&lt;0,0,(($C8*AY$16)-$D8))+(($B$12-$C8)*AY$16)))*AY$17)</f>
        <v>-1.8983578093178555E-12</v>
      </c>
      <c r="AZ8" s="2">
        <f>AY8-(((AZ$14)-(IF((($C8*AZ$16)-$D8)&lt;0,0,(($C8*AZ$16)-$D8))+(($B$12-$C8)*AZ$16)))*AZ$17)</f>
        <v>-1.8983578093178555E-12</v>
      </c>
      <c r="BA8" s="2">
        <f>AZ8-(((BA$14)-(IF((($C8*BA$16)-$D8)&lt;0,0,(($C8*BA$16)-$D8))+(($B$12-$C8)*BA$16)))*BA$17)</f>
        <v>-1.8983578093178555E-12</v>
      </c>
      <c r="BB8" s="2">
        <f>BA8-(((BB$14)-(IF((($C8*BB$16)-$D8)&lt;0,0,(($C8*BB$16)-$D8))+(($B$12-$C8)*BB$16)))*BB$17)</f>
        <v>-1.8983578093178555E-12</v>
      </c>
      <c r="BC8" s="2">
        <f>BB8-(((BC$14)-(IF((($C8*BC$16)-$D8)&lt;0,0,(($C8*BC$16)-$D8))+(($B$12-$C8)*BC$16)))*BC$17)</f>
        <v>-1.8983578093178555E-12</v>
      </c>
      <c r="BD8" s="2">
        <f>BC8-(((BD$14)-(IF((($C8*BD$16)-$D8)&lt;0,0,(($C8*BD$16)-$D8))+(($B$12-$C8)*BD$16)))*BD$17)</f>
        <v>-1.8983578093178555E-12</v>
      </c>
      <c r="BE8" s="2">
        <f>BD8-(((BE$14)-(IF((($C8*BE$16)-$D8)&lt;0,0,(($C8*BE$16)-$D8))+(($B$12-$C8)*BE$16)))*BE$17)</f>
        <v>-1.8983578093178555E-12</v>
      </c>
      <c r="BF8" s="2">
        <f>BE8-(((BF$14)-(IF((($C8*BF$16)-$D8)&lt;0,0,(($C8*BF$16)-$D8))+(($B$12-$C8)*BF$16)))*BF$17)</f>
        <v>-1.8983578093178555E-12</v>
      </c>
      <c r="BG8" s="2">
        <f>BF8-(((BG$14)-(IF((($C8*BG$16)-$D8)&lt;0,0,(($C8*BG$16)-$D8))+(($B$12-$C8)*BG$16)))*BG$17)</f>
        <v>-6.0861935564990611E-12</v>
      </c>
      <c r="BH8" s="2">
        <f>BG8-(((BH$14)-(IF((($C8*BH$16)-$D8)&lt;0,0,(($C8*BH$16)-$D8))+(($B$12-$C8)*BH$16)))*BH$17)</f>
        <v>-6.0861935564990611E-12</v>
      </c>
      <c r="BI8" s="2">
        <f>BH8-(((BI$14)-(IF((($C8*BI$16)-$D8)&lt;0,0,(($C8*BI$16)-$D8))+(($B$12-$C8)*BI$16)))*BI$17)</f>
        <v>-6.0861935564990611E-12</v>
      </c>
      <c r="BJ8" s="2">
        <f>BI8-(((BJ$14)-(IF((($C8*BJ$16)-$D8)&lt;0,0,(($C8*BJ$16)-$D8))+(($B$12-$C8)*BJ$16)))*BJ$17)</f>
        <v>-1.0796939226416302E-11</v>
      </c>
      <c r="BK8" s="2">
        <f>BJ8-(((BK$14)-(IF((($C8*BK$16)-$D8)&lt;0,0,(($C8*BK$16)-$D8))+(($B$12-$C8)*BK$16)))*BK$17)</f>
        <v>-1.0796939226416302E-11</v>
      </c>
      <c r="BL8" s="2">
        <f>BK8-(((BL$14)-(IF((($C8*BL$16)-$D8)&lt;0,0,(($C8*BL$16)-$D8))+(($B$12-$C8)*BL$16)))*BL$17)</f>
        <v>-1.0796939226416302E-11</v>
      </c>
      <c r="BM8" s="2">
        <f>BL8-(((BM$14)-(IF((($C8*BM$16)-$D8)&lt;0,0,(($C8*BM$16)-$D8))+(($B$12-$C8)*BM$16)))*BM$17)</f>
        <v>-1.0796939226416302E-11</v>
      </c>
      <c r="BN8" s="2">
        <f>BM8-(((BN$14)-(IF((($C8*BN$16)-$D8)&lt;0,0,(($C8*BN$16)-$D8))+(($B$12-$C8)*BN$16)))*BN$17)</f>
        <v>-1.0796939226416302E-11</v>
      </c>
      <c r="BO8" s="2">
        <f>BN8-(((BO$14)-(IF((($C8*BO$16)-$D8)&lt;0,0,(($C8*BO$16)-$D8))+(($B$12-$C8)*BO$16)))*BO$17)</f>
        <v>-1.0796939226416302E-11</v>
      </c>
      <c r="BP8" s="2">
        <f>BO8-(((BP$14)-(IF((($C8*BP$16)-$D8)&lt;0,0,(($C8*BP$16)-$D8))+(($B$12-$C8)*BP$16)))*BP$17)</f>
        <v>-1.0796939226416302E-11</v>
      </c>
    </row>
    <row r="9" spans="1:68" x14ac:dyDescent="0.25">
      <c r="A9">
        <f>Données!C17</f>
        <v>0</v>
      </c>
      <c r="B9" s="7">
        <f>Données!D17</f>
        <v>0</v>
      </c>
      <c r="C9" s="7">
        <f>Données!E17</f>
        <v>0</v>
      </c>
      <c r="D9" s="7">
        <f>Données!F17</f>
        <v>0</v>
      </c>
      <c r="E9">
        <f>Tableau2[[#This Row],[Cout unitaire]]</f>
        <v>0</v>
      </c>
      <c r="F9" s="2">
        <f>E9-(((F$14)-(IF((($C9*F$16)-$D9)&lt;0,0,(($C9*F$16)-$D9))+(($B$12-$C9)*F$16)))*F$17)</f>
        <v>1.3096723705530166E-13</v>
      </c>
      <c r="G9" s="2">
        <f>F9-(((G$14)-(IF((($C9*G$16)-$D9)&lt;0,0,(($C9*G$16)-$D9))+(($B$12-$C9)*G$16)))*G$17)</f>
        <v>-5.2386894822120551E-15</v>
      </c>
      <c r="H9" s="2">
        <f>G9-(((H$14)-(IF((($C9*H$16)-$D9)&lt;0,0,(($C9*H$16)-$D9))+(($B$12-$C9)*H$16)))*H$17)</f>
        <v>-1.4689285308122632E-13</v>
      </c>
      <c r="I9" s="2">
        <f>H9-(((I$14)-(IF((($C9*I$16)-$D9)&lt;0,0,(($C9*I$16)-$D9))+(($B$12-$C9)*I$16)))*I$17)</f>
        <v>4.2747706174852058E-16</v>
      </c>
      <c r="J9" s="2">
        <f>I9-(((J$14)-(IF((($C9*J$16)-$D9)&lt;0,0,(($C9*J$16)-$D9))+(($B$12-$C9)*J$16)))*J$17)</f>
        <v>4.2747706174852058E-16</v>
      </c>
      <c r="K9" s="2">
        <f>J9-(((K$14)-(IF((($C9*K$16)-$D9)&lt;0,0,(($C9*K$16)-$D9))+(($B$12-$C9)*K$16)))*K$17)</f>
        <v>1.5976914614439012E-13</v>
      </c>
      <c r="L9" s="2">
        <f>K9-(((L$14)-(IF((($C9*L$16)-$D9)&lt;0,0,(($C9*L$16)-$D9))+(($B$12-$C9)*L$16)))*L$17)</f>
        <v>-5.9461897015571394E-15</v>
      </c>
      <c r="M9" s="2">
        <f>L9-(((M$14)-(IF((($C9*M$16)-$D9)&lt;0,0,(($C9*M$16)-$D9))+(($B$12-$C9)*M$16)))*M$17)</f>
        <v>-1.7829013898134229E-13</v>
      </c>
      <c r="N9" s="2">
        <f>M9-(((N$14)-(IF((($C9*N$16)-$D9)&lt;0,0,(($C9*N$16)-$D9))+(($B$12-$C9)*N$16)))*N$17)</f>
        <v>-1.7829013898134229E-13</v>
      </c>
      <c r="O9" s="2">
        <f>N9-(((O$14)-(IF((($C9*O$16)-$D9)&lt;0,0,(($C9*O$16)-$D9))+(($B$12-$C9)*O$16)))*O$17)</f>
        <v>-1.7829013898134229E-13</v>
      </c>
      <c r="P9" s="2">
        <f>O9-(((P$14)-(IF((($C9*P$16)-$D9)&lt;0,0,(($C9*P$16)-$D9))+(($B$12-$C9)*P$16)))*P$17)</f>
        <v>-1.7829013898134229E-13</v>
      </c>
      <c r="Q9" s="2">
        <f>P9-(((Q$14)-(IF((($C9*Q$16)-$D9)&lt;0,0,(($C9*Q$16)-$D9))+(($B$12-$C9)*Q$16)))*Q$17)</f>
        <v>-1.7829013898134229E-13</v>
      </c>
      <c r="R9" s="2">
        <f>Q9-(((R$14)-(IF((($C9*R$16)-$D9)&lt;0,0,(($C9*R$16)-$D9))+(($B$12-$C9)*R$16)))*R$17)</f>
        <v>-1.7829013898134229E-13</v>
      </c>
      <c r="S9" s="2">
        <f>R9-(((S$14)-(IF((($C9*S$16)-$D9)&lt;0,0,(($C9*S$16)-$D9))+(($B$12-$C9)*S$16)))*S$17)</f>
        <v>-1.7829013898134229E-13</v>
      </c>
      <c r="T9" s="2">
        <f>S9-(((T$14)-(IF((($C9*T$16)-$D9)&lt;0,0,(($C9*T$16)-$D9))+(($B$12-$C9)*T$16)))*T$17)</f>
        <v>-1.7829013898134229E-13</v>
      </c>
      <c r="U9" s="2">
        <f>T9-(((U$14)-(IF((($C9*U$16)-$D9)&lt;0,0,(($C9*U$16)-$D9))+(($B$12-$C9)*U$16)))*U$17)</f>
        <v>-1.7829013898134229E-13</v>
      </c>
      <c r="V9" s="2">
        <f>U9-(((V$14)-(IF((($C9*V$16)-$D9)&lt;0,0,(($C9*V$16)-$D9))+(($B$12-$C9)*V$16)))*V$17)</f>
        <v>-1.7829013898134229E-13</v>
      </c>
      <c r="W9" s="2">
        <f>V9-(((W$14)-(IF((($C9*W$16)-$D9)&lt;0,0,(($C9*W$16)-$D9))+(($B$12-$C9)*W$16)))*W$17)</f>
        <v>-1.7829013898134229E-13</v>
      </c>
      <c r="X9" s="2">
        <f>W9-(((X$14)-(IF((($C9*X$16)-$D9)&lt;0,0,(($C9*X$16)-$D9))+(($B$12-$C9)*X$16)))*X$17)</f>
        <v>-1.7829013898134229E-13</v>
      </c>
      <c r="Y9" s="2">
        <f>X9-(((Y$14)-(IF((($C9*Y$16)-$D9)&lt;0,0,(($C9*Y$16)-$D9))+(($B$12-$C9)*Y$16)))*Y$17)</f>
        <v>-1.7829013898134229E-13</v>
      </c>
      <c r="Z9" s="2">
        <f>Y9-(((Z$14)-(IF((($C9*Z$16)-$D9)&lt;0,0,(($C9*Z$16)-$D9))+(($B$12-$C9)*Z$16)))*Z$17)</f>
        <v>-1.7829013898134229E-13</v>
      </c>
      <c r="AA9" s="2">
        <f>Z9-(((AA$14)-(IF((($C9*AA$16)-$D9)&lt;0,0,(($C9*AA$16)-$D9))+(($B$12-$C9)*AA$16)))*AA$17)</f>
        <v>-1.7829013898134229E-13</v>
      </c>
      <c r="AB9" s="2">
        <f>AA9-(((AB$14)-(IF((($C9*AB$16)-$D9)&lt;0,0,(($C9*AB$16)-$D9))+(($B$12-$C9)*AB$16)))*AB$17)</f>
        <v>-1.7829013898134229E-13</v>
      </c>
      <c r="AC9" s="2">
        <f>AB9-(((AC$14)-(IF((($C9*AC$16)-$D9)&lt;0,0,(($C9*AC$16)-$D9))+(($B$12-$C9)*AC$16)))*AC$17)</f>
        <v>-1.7829013898134229E-13</v>
      </c>
      <c r="AD9" s="2">
        <f>AC9-(((AD$14)-(IF((($C9*AD$16)-$D9)&lt;0,0,(($C9*AD$16)-$D9))+(($B$12-$C9)*AD$16)))*AD$17)</f>
        <v>-1.7829013898134229E-13</v>
      </c>
      <c r="AE9" s="2">
        <f>AD9-(((AE$14)-(IF((($C9*AE$16)-$D9)&lt;0,0,(($C9*AE$16)-$D9))+(($B$12-$C9)*AE$16)))*AE$17)</f>
        <v>-1.7829013898134229E-13</v>
      </c>
      <c r="AF9" s="2">
        <f>AE9-(((AF$14)-(IF((($C9*AF$16)-$D9)&lt;0,0,(($C9*AF$16)-$D9))+(($B$12-$C9)*AF$16)))*AF$17)</f>
        <v>-9.0449555403656363E-13</v>
      </c>
      <c r="AG9" s="2">
        <f>AF9-(((AG$14)-(IF((($C9*AG$16)-$D9)&lt;0,0,(($C9*AG$16)-$D9))+(($B$12-$C9)*AG$16)))*AG$17)</f>
        <v>-9.0449555403656363E-13</v>
      </c>
      <c r="AH9" s="2">
        <f>AG9-(((AH$14)-(IF((($C9*AH$16)-$D9)&lt;0,0,(($C9*AH$16)-$D9))+(($B$12-$C9)*AH$16)))*AH$17)</f>
        <v>-9.0449555403656363E-13</v>
      </c>
      <c r="AI9" s="2">
        <f>AH9-(((AI$14)-(IF((($C9*AI$16)-$D9)&lt;0,0,(($C9*AI$16)-$D9))+(($B$12-$C9)*AI$16)))*AI$17)</f>
        <v>-9.0449555403656363E-13</v>
      </c>
      <c r="AJ9" s="2">
        <f>AI9-(((AJ$14)-(IF((($C9*AJ$16)-$D9)&lt;0,0,(($C9*AJ$16)-$D9))+(($B$12-$C9)*AJ$16)))*AJ$17)</f>
        <v>-9.0449555403656363E-13</v>
      </c>
      <c r="AK9" s="2">
        <f>AJ9-(((AK$14)-(IF((($C9*AK$16)-$D9)&lt;0,0,(($C9*AK$16)-$D9))+(($B$12-$C9)*AK$16)))*AK$17)</f>
        <v>-9.0449555403656363E-13</v>
      </c>
      <c r="AL9" s="2">
        <f>AK9-(((AL$14)-(IF((($C9*AL$16)-$D9)&lt;0,0,(($C9*AL$16)-$D9))+(($B$12-$C9)*AL$16)))*AL$17)</f>
        <v>-9.0449555403656363E-13</v>
      </c>
      <c r="AM9" s="2">
        <f>AL9-(((AM$14)-(IF((($C9*AM$16)-$D9)&lt;0,0,(($C9*AM$16)-$D9))+(($B$12-$C9)*AM$16)))*AM$17)</f>
        <v>-9.0449555403656363E-13</v>
      </c>
      <c r="AN9" s="2">
        <f>AM9-(((AN$14)-(IF((($C9*AN$16)-$D9)&lt;0,0,(($C9*AN$16)-$D9))+(($B$12-$C9)*AN$16)))*AN$17)</f>
        <v>-1.8983578093178555E-12</v>
      </c>
      <c r="AO9" s="2">
        <f>AN9-(((AO$14)-(IF((($C9*AO$16)-$D9)&lt;0,0,(($C9*AO$16)-$D9))+(($B$12-$C9)*AO$16)))*AO$17)</f>
        <v>-1.8983578093178555E-12</v>
      </c>
      <c r="AP9" s="2">
        <f>AO9-(((AP$14)-(IF((($C9*AP$16)-$D9)&lt;0,0,(($C9*AP$16)-$D9))+(($B$12-$C9)*AP$16)))*AP$17)</f>
        <v>-1.8983578093178555E-12</v>
      </c>
      <c r="AQ9" s="2">
        <f>AP9-(((AQ$14)-(IF((($C9*AQ$16)-$D9)&lt;0,0,(($C9*AQ$16)-$D9))+(($B$12-$C9)*AQ$16)))*AQ$17)</f>
        <v>-1.8983578093178555E-12</v>
      </c>
      <c r="AR9" s="2">
        <f>AQ9-(((AR$14)-(IF((($C9*AR$16)-$D9)&lt;0,0,(($C9*AR$16)-$D9))+(($B$12-$C9)*AR$16)))*AR$17)</f>
        <v>-1.8983578093178555E-12</v>
      </c>
      <c r="AS9" s="2">
        <f>AR9-(((AS$14)-(IF((($C9*AS$16)-$D9)&lt;0,0,(($C9*AS$16)-$D9))+(($B$12-$C9)*AS$16)))*AS$17)</f>
        <v>-1.8983578093178555E-12</v>
      </c>
      <c r="AT9" s="2">
        <f>AS9-(((AT$14)-(IF((($C9*AT$16)-$D9)&lt;0,0,(($C9*AT$16)-$D9))+(($B$12-$C9)*AT$16)))*AT$17)</f>
        <v>-1.8983578093178555E-12</v>
      </c>
      <c r="AU9" s="2">
        <f>AT9-(((AU$14)-(IF((($C9*AU$16)-$D9)&lt;0,0,(($C9*AU$16)-$D9))+(($B$12-$C9)*AU$16)))*AU$17)</f>
        <v>-1.8983578093178555E-12</v>
      </c>
      <c r="AV9" s="2">
        <f>AU9-(((AV$14)-(IF((($C9*AV$16)-$D9)&lt;0,0,(($C9*AV$16)-$D9))+(($B$12-$C9)*AV$16)))*AV$17)</f>
        <v>-1.8983578093178555E-12</v>
      </c>
      <c r="AW9" s="2">
        <f>AV9-(((AW$14)-(IF((($C9*AW$16)-$D9)&lt;0,0,(($C9*AW$16)-$D9))+(($B$12-$C9)*AW$16)))*AW$17)</f>
        <v>-1.8983578093178555E-12</v>
      </c>
      <c r="AX9" s="2">
        <f>AW9-(((AX$14)-(IF((($C9*AX$16)-$D9)&lt;0,0,(($C9*AX$16)-$D9))+(($B$12-$C9)*AX$16)))*AX$17)</f>
        <v>-1.8983578093178555E-12</v>
      </c>
      <c r="AY9" s="2">
        <f>AX9-(((AY$14)-(IF((($C9*AY$16)-$D9)&lt;0,0,(($C9*AY$16)-$D9))+(($B$12-$C9)*AY$16)))*AY$17)</f>
        <v>-1.8983578093178555E-12</v>
      </c>
      <c r="AZ9" s="2">
        <f>AY9-(((AZ$14)-(IF((($C9*AZ$16)-$D9)&lt;0,0,(($C9*AZ$16)-$D9))+(($B$12-$C9)*AZ$16)))*AZ$17)</f>
        <v>-1.8983578093178555E-12</v>
      </c>
      <c r="BA9" s="2">
        <f>AZ9-(((BA$14)-(IF((($C9*BA$16)-$D9)&lt;0,0,(($C9*BA$16)-$D9))+(($B$12-$C9)*BA$16)))*BA$17)</f>
        <v>-1.8983578093178555E-12</v>
      </c>
      <c r="BB9" s="2">
        <f>BA9-(((BB$14)-(IF((($C9*BB$16)-$D9)&lt;0,0,(($C9*BB$16)-$D9))+(($B$12-$C9)*BB$16)))*BB$17)</f>
        <v>-1.8983578093178555E-12</v>
      </c>
      <c r="BC9" s="2">
        <f>BB9-(((BC$14)-(IF((($C9*BC$16)-$D9)&lt;0,0,(($C9*BC$16)-$D9))+(($B$12-$C9)*BC$16)))*BC$17)</f>
        <v>-1.8983578093178555E-12</v>
      </c>
      <c r="BD9" s="2">
        <f>BC9-(((BD$14)-(IF((($C9*BD$16)-$D9)&lt;0,0,(($C9*BD$16)-$D9))+(($B$12-$C9)*BD$16)))*BD$17)</f>
        <v>-1.8983578093178555E-12</v>
      </c>
      <c r="BE9" s="2">
        <f>BD9-(((BE$14)-(IF((($C9*BE$16)-$D9)&lt;0,0,(($C9*BE$16)-$D9))+(($B$12-$C9)*BE$16)))*BE$17)</f>
        <v>-1.8983578093178555E-12</v>
      </c>
      <c r="BF9" s="2">
        <f>BE9-(((BF$14)-(IF((($C9*BF$16)-$D9)&lt;0,0,(($C9*BF$16)-$D9))+(($B$12-$C9)*BF$16)))*BF$17)</f>
        <v>-1.8983578093178555E-12</v>
      </c>
      <c r="BG9" s="2">
        <f>BF9-(((BG$14)-(IF((($C9*BG$16)-$D9)&lt;0,0,(($C9*BG$16)-$D9))+(($B$12-$C9)*BG$16)))*BG$17)</f>
        <v>-6.0861935564990611E-12</v>
      </c>
      <c r="BH9" s="2">
        <f>BG9-(((BH$14)-(IF((($C9*BH$16)-$D9)&lt;0,0,(($C9*BH$16)-$D9))+(($B$12-$C9)*BH$16)))*BH$17)</f>
        <v>-6.0861935564990611E-12</v>
      </c>
      <c r="BI9" s="2">
        <f>BH9-(((BI$14)-(IF((($C9*BI$16)-$D9)&lt;0,0,(($C9*BI$16)-$D9))+(($B$12-$C9)*BI$16)))*BI$17)</f>
        <v>-6.0861935564990611E-12</v>
      </c>
      <c r="BJ9" s="2">
        <f>BI9-(((BJ$14)-(IF((($C9*BJ$16)-$D9)&lt;0,0,(($C9*BJ$16)-$D9))+(($B$12-$C9)*BJ$16)))*BJ$17)</f>
        <v>-1.0796939226416302E-11</v>
      </c>
      <c r="BK9" s="2">
        <f>BJ9-(((BK$14)-(IF((($C9*BK$16)-$D9)&lt;0,0,(($C9*BK$16)-$D9))+(($B$12-$C9)*BK$16)))*BK$17)</f>
        <v>-1.0796939226416302E-11</v>
      </c>
      <c r="BL9" s="2">
        <f>BK9-(((BL$14)-(IF((($C9*BL$16)-$D9)&lt;0,0,(($C9*BL$16)-$D9))+(($B$12-$C9)*BL$16)))*BL$17)</f>
        <v>-1.0796939226416302E-11</v>
      </c>
      <c r="BM9" s="2">
        <f>BL9-(((BM$14)-(IF((($C9*BM$16)-$D9)&lt;0,0,(($C9*BM$16)-$D9))+(($B$12-$C9)*BM$16)))*BM$17)</f>
        <v>-1.0796939226416302E-11</v>
      </c>
      <c r="BN9" s="2">
        <f>BM9-(((BN$14)-(IF((($C9*BN$16)-$D9)&lt;0,0,(($C9*BN$16)-$D9))+(($B$12-$C9)*BN$16)))*BN$17)</f>
        <v>-1.0796939226416302E-11</v>
      </c>
      <c r="BO9" s="2">
        <f>BN9-(((BO$14)-(IF((($C9*BO$16)-$D9)&lt;0,0,(($C9*BO$16)-$D9))+(($B$12-$C9)*BO$16)))*BO$17)</f>
        <v>-1.0796939226416302E-11</v>
      </c>
      <c r="BP9" s="2">
        <f>BO9-(((BP$14)-(IF((($C9*BP$16)-$D9)&lt;0,0,(($C9*BP$16)-$D9))+(($B$12-$C9)*BP$16)))*BP$17)</f>
        <v>-1.0796939226416302E-11</v>
      </c>
    </row>
    <row r="10" spans="1:68" x14ac:dyDescent="0.25">
      <c r="A10">
        <f>Données!C18</f>
        <v>0</v>
      </c>
      <c r="B10" s="7">
        <f>Données!D18</f>
        <v>0</v>
      </c>
      <c r="C10" s="7">
        <f>Données!E18</f>
        <v>0</v>
      </c>
      <c r="D10" s="7">
        <f>Données!F18</f>
        <v>0</v>
      </c>
      <c r="E10">
        <f>Tableau2[[#This Row],[Cout unitaire]]</f>
        <v>0</v>
      </c>
      <c r="F10" s="2">
        <f>E10-(((F$14)-(IF((($C10*F$16)-$D10)&lt;0,0,(($C10*F$16)-$D10))+(($B$12-$C10)*F$16)))*F$17)</f>
        <v>1.3096723705530166E-13</v>
      </c>
      <c r="G10" s="2">
        <f>F10-(((G$14)-(IF((($C10*G$16)-$D10)&lt;0,0,(($C10*G$16)-$D10))+(($B$12-$C10)*G$16)))*G$17)</f>
        <v>-5.2386894822120551E-15</v>
      </c>
      <c r="H10" s="2">
        <f>G10-(((H$14)-(IF((($C10*H$16)-$D10)&lt;0,0,(($C10*H$16)-$D10))+(($B$12-$C10)*H$16)))*H$17)</f>
        <v>-1.4689285308122632E-13</v>
      </c>
      <c r="I10" s="2">
        <f>H10-(((I$14)-(IF((($C10*I$16)-$D10)&lt;0,0,(($C10*I$16)-$D10))+(($B$12-$C10)*I$16)))*I$17)</f>
        <v>4.2747706174852058E-16</v>
      </c>
      <c r="J10" s="2">
        <f>I10-(((J$14)-(IF((($C10*J$16)-$D10)&lt;0,0,(($C10*J$16)-$D10))+(($B$12-$C10)*J$16)))*J$17)</f>
        <v>4.2747706174852058E-16</v>
      </c>
      <c r="K10" s="2">
        <f>J10-(((K$14)-(IF((($C10*K$16)-$D10)&lt;0,0,(($C10*K$16)-$D10))+(($B$12-$C10)*K$16)))*K$17)</f>
        <v>1.5976914614439012E-13</v>
      </c>
      <c r="L10" s="2">
        <f>K10-(((L$14)-(IF((($C10*L$16)-$D10)&lt;0,0,(($C10*L$16)-$D10))+(($B$12-$C10)*L$16)))*L$17)</f>
        <v>-5.9461897015571394E-15</v>
      </c>
      <c r="M10" s="2">
        <f>L10-(((M$14)-(IF((($C10*M$16)-$D10)&lt;0,0,(($C10*M$16)-$D10))+(($B$12-$C10)*M$16)))*M$17)</f>
        <v>-1.7829013898134229E-13</v>
      </c>
      <c r="N10" s="2">
        <f>M10-(((N$14)-(IF((($C10*N$16)-$D10)&lt;0,0,(($C10*N$16)-$D10))+(($B$12-$C10)*N$16)))*N$17)</f>
        <v>-1.7829013898134229E-13</v>
      </c>
      <c r="O10" s="2">
        <f>N10-(((O$14)-(IF((($C10*O$16)-$D10)&lt;0,0,(($C10*O$16)-$D10))+(($B$12-$C10)*O$16)))*O$17)</f>
        <v>-1.7829013898134229E-13</v>
      </c>
      <c r="P10" s="2">
        <f>O10-(((P$14)-(IF((($C10*P$16)-$D10)&lt;0,0,(($C10*P$16)-$D10))+(($B$12-$C10)*P$16)))*P$17)</f>
        <v>-1.7829013898134229E-13</v>
      </c>
      <c r="Q10" s="2">
        <f>P10-(((Q$14)-(IF((($C10*Q$16)-$D10)&lt;0,0,(($C10*Q$16)-$D10))+(($B$12-$C10)*Q$16)))*Q$17)</f>
        <v>-1.7829013898134229E-13</v>
      </c>
      <c r="R10" s="2">
        <f>Q10-(((R$14)-(IF((($C10*R$16)-$D10)&lt;0,0,(($C10*R$16)-$D10))+(($B$12-$C10)*R$16)))*R$17)</f>
        <v>-1.7829013898134229E-13</v>
      </c>
      <c r="S10" s="2">
        <f>R10-(((S$14)-(IF((($C10*S$16)-$D10)&lt;0,0,(($C10*S$16)-$D10))+(($B$12-$C10)*S$16)))*S$17)</f>
        <v>-1.7829013898134229E-13</v>
      </c>
      <c r="T10" s="2">
        <f>S10-(((T$14)-(IF((($C10*T$16)-$D10)&lt;0,0,(($C10*T$16)-$D10))+(($B$12-$C10)*T$16)))*T$17)</f>
        <v>-1.7829013898134229E-13</v>
      </c>
      <c r="U10" s="2">
        <f>T10-(((U$14)-(IF((($C10*U$16)-$D10)&lt;0,0,(($C10*U$16)-$D10))+(($B$12-$C10)*U$16)))*U$17)</f>
        <v>-1.7829013898134229E-13</v>
      </c>
      <c r="V10" s="2">
        <f>U10-(((V$14)-(IF((($C10*V$16)-$D10)&lt;0,0,(($C10*V$16)-$D10))+(($B$12-$C10)*V$16)))*V$17)</f>
        <v>-1.7829013898134229E-13</v>
      </c>
      <c r="W10" s="2">
        <f>V10-(((W$14)-(IF((($C10*W$16)-$D10)&lt;0,0,(($C10*W$16)-$D10))+(($B$12-$C10)*W$16)))*W$17)</f>
        <v>-1.7829013898134229E-13</v>
      </c>
      <c r="X10" s="2">
        <f>W10-(((X$14)-(IF((($C10*X$16)-$D10)&lt;0,0,(($C10*X$16)-$D10))+(($B$12-$C10)*X$16)))*X$17)</f>
        <v>-1.7829013898134229E-13</v>
      </c>
      <c r="Y10" s="2">
        <f>X10-(((Y$14)-(IF((($C10*Y$16)-$D10)&lt;0,0,(($C10*Y$16)-$D10))+(($B$12-$C10)*Y$16)))*Y$17)</f>
        <v>-1.7829013898134229E-13</v>
      </c>
      <c r="Z10" s="2">
        <f>Y10-(((Z$14)-(IF((($C10*Z$16)-$D10)&lt;0,0,(($C10*Z$16)-$D10))+(($B$12-$C10)*Z$16)))*Z$17)</f>
        <v>-1.7829013898134229E-13</v>
      </c>
      <c r="AA10" s="2">
        <f>Z10-(((AA$14)-(IF((($C10*AA$16)-$D10)&lt;0,0,(($C10*AA$16)-$D10))+(($B$12-$C10)*AA$16)))*AA$17)</f>
        <v>-1.7829013898134229E-13</v>
      </c>
      <c r="AB10" s="2">
        <f>AA10-(((AB$14)-(IF((($C10*AB$16)-$D10)&lt;0,0,(($C10*AB$16)-$D10))+(($B$12-$C10)*AB$16)))*AB$17)</f>
        <v>-1.7829013898134229E-13</v>
      </c>
      <c r="AC10" s="2">
        <f>AB10-(((AC$14)-(IF((($C10*AC$16)-$D10)&lt;0,0,(($C10*AC$16)-$D10))+(($B$12-$C10)*AC$16)))*AC$17)</f>
        <v>-1.7829013898134229E-13</v>
      </c>
      <c r="AD10" s="2">
        <f>AC10-(((AD$14)-(IF((($C10*AD$16)-$D10)&lt;0,0,(($C10*AD$16)-$D10))+(($B$12-$C10)*AD$16)))*AD$17)</f>
        <v>-1.7829013898134229E-13</v>
      </c>
      <c r="AE10" s="2">
        <f>AD10-(((AE$14)-(IF((($C10*AE$16)-$D10)&lt;0,0,(($C10*AE$16)-$D10))+(($B$12-$C10)*AE$16)))*AE$17)</f>
        <v>-1.7829013898134229E-13</v>
      </c>
      <c r="AF10" s="2">
        <f>AE10-(((AF$14)-(IF((($C10*AF$16)-$D10)&lt;0,0,(($C10*AF$16)-$D10))+(($B$12-$C10)*AF$16)))*AF$17)</f>
        <v>-9.0449555403656363E-13</v>
      </c>
      <c r="AG10" s="2">
        <f>AF10-(((AG$14)-(IF((($C10*AG$16)-$D10)&lt;0,0,(($C10*AG$16)-$D10))+(($B$12-$C10)*AG$16)))*AG$17)</f>
        <v>-9.0449555403656363E-13</v>
      </c>
      <c r="AH10" s="2">
        <f>AG10-(((AH$14)-(IF((($C10*AH$16)-$D10)&lt;0,0,(($C10*AH$16)-$D10))+(($B$12-$C10)*AH$16)))*AH$17)</f>
        <v>-9.0449555403656363E-13</v>
      </c>
      <c r="AI10" s="2">
        <f>AH10-(((AI$14)-(IF((($C10*AI$16)-$D10)&lt;0,0,(($C10*AI$16)-$D10))+(($B$12-$C10)*AI$16)))*AI$17)</f>
        <v>-9.0449555403656363E-13</v>
      </c>
      <c r="AJ10" s="2">
        <f>AI10-(((AJ$14)-(IF((($C10*AJ$16)-$D10)&lt;0,0,(($C10*AJ$16)-$D10))+(($B$12-$C10)*AJ$16)))*AJ$17)</f>
        <v>-9.0449555403656363E-13</v>
      </c>
      <c r="AK10" s="2">
        <f>AJ10-(((AK$14)-(IF((($C10*AK$16)-$D10)&lt;0,0,(($C10*AK$16)-$D10))+(($B$12-$C10)*AK$16)))*AK$17)</f>
        <v>-9.0449555403656363E-13</v>
      </c>
      <c r="AL10" s="2">
        <f>AK10-(((AL$14)-(IF((($C10*AL$16)-$D10)&lt;0,0,(($C10*AL$16)-$D10))+(($B$12-$C10)*AL$16)))*AL$17)</f>
        <v>-9.0449555403656363E-13</v>
      </c>
      <c r="AM10" s="2">
        <f>AL10-(((AM$14)-(IF((($C10*AM$16)-$D10)&lt;0,0,(($C10*AM$16)-$D10))+(($B$12-$C10)*AM$16)))*AM$17)</f>
        <v>-9.0449555403656363E-13</v>
      </c>
      <c r="AN10" s="2">
        <f>AM10-(((AN$14)-(IF((($C10*AN$16)-$D10)&lt;0,0,(($C10*AN$16)-$D10))+(($B$12-$C10)*AN$16)))*AN$17)</f>
        <v>-1.8983578093178555E-12</v>
      </c>
      <c r="AO10" s="2">
        <f>AN10-(((AO$14)-(IF((($C10*AO$16)-$D10)&lt;0,0,(($C10*AO$16)-$D10))+(($B$12-$C10)*AO$16)))*AO$17)</f>
        <v>-1.8983578093178555E-12</v>
      </c>
      <c r="AP10" s="2">
        <f>AO10-(((AP$14)-(IF((($C10*AP$16)-$D10)&lt;0,0,(($C10*AP$16)-$D10))+(($B$12-$C10)*AP$16)))*AP$17)</f>
        <v>-1.8983578093178555E-12</v>
      </c>
      <c r="AQ10" s="2">
        <f>AP10-(((AQ$14)-(IF((($C10*AQ$16)-$D10)&lt;0,0,(($C10*AQ$16)-$D10))+(($B$12-$C10)*AQ$16)))*AQ$17)</f>
        <v>-1.8983578093178555E-12</v>
      </c>
      <c r="AR10" s="2">
        <f>AQ10-(((AR$14)-(IF((($C10*AR$16)-$D10)&lt;0,0,(($C10*AR$16)-$D10))+(($B$12-$C10)*AR$16)))*AR$17)</f>
        <v>-1.8983578093178555E-12</v>
      </c>
      <c r="AS10" s="2">
        <f>AR10-(((AS$14)-(IF((($C10*AS$16)-$D10)&lt;0,0,(($C10*AS$16)-$D10))+(($B$12-$C10)*AS$16)))*AS$17)</f>
        <v>-1.8983578093178555E-12</v>
      </c>
      <c r="AT10" s="2">
        <f>AS10-(((AT$14)-(IF((($C10*AT$16)-$D10)&lt;0,0,(($C10*AT$16)-$D10))+(($B$12-$C10)*AT$16)))*AT$17)</f>
        <v>-1.8983578093178555E-12</v>
      </c>
      <c r="AU10" s="2">
        <f>AT10-(((AU$14)-(IF((($C10*AU$16)-$D10)&lt;0,0,(($C10*AU$16)-$D10))+(($B$12-$C10)*AU$16)))*AU$17)</f>
        <v>-1.8983578093178555E-12</v>
      </c>
      <c r="AV10" s="2">
        <f>AU10-(((AV$14)-(IF((($C10*AV$16)-$D10)&lt;0,0,(($C10*AV$16)-$D10))+(($B$12-$C10)*AV$16)))*AV$17)</f>
        <v>-1.8983578093178555E-12</v>
      </c>
      <c r="AW10" s="2">
        <f>AV10-(((AW$14)-(IF((($C10*AW$16)-$D10)&lt;0,0,(($C10*AW$16)-$D10))+(($B$12-$C10)*AW$16)))*AW$17)</f>
        <v>-1.8983578093178555E-12</v>
      </c>
      <c r="AX10" s="2">
        <f>AW10-(((AX$14)-(IF((($C10*AX$16)-$D10)&lt;0,0,(($C10*AX$16)-$D10))+(($B$12-$C10)*AX$16)))*AX$17)</f>
        <v>-1.8983578093178555E-12</v>
      </c>
      <c r="AY10" s="2">
        <f>AX10-(((AY$14)-(IF((($C10*AY$16)-$D10)&lt;0,0,(($C10*AY$16)-$D10))+(($B$12-$C10)*AY$16)))*AY$17)</f>
        <v>-1.8983578093178555E-12</v>
      </c>
      <c r="AZ10" s="2">
        <f>AY10-(((AZ$14)-(IF((($C10*AZ$16)-$D10)&lt;0,0,(($C10*AZ$16)-$D10))+(($B$12-$C10)*AZ$16)))*AZ$17)</f>
        <v>-1.8983578093178555E-12</v>
      </c>
      <c r="BA10" s="2">
        <f>AZ10-(((BA$14)-(IF((($C10*BA$16)-$D10)&lt;0,0,(($C10*BA$16)-$D10))+(($B$12-$C10)*BA$16)))*BA$17)</f>
        <v>-1.8983578093178555E-12</v>
      </c>
      <c r="BB10" s="2">
        <f>BA10-(((BB$14)-(IF((($C10*BB$16)-$D10)&lt;0,0,(($C10*BB$16)-$D10))+(($B$12-$C10)*BB$16)))*BB$17)</f>
        <v>-1.8983578093178555E-12</v>
      </c>
      <c r="BC10" s="2">
        <f>BB10-(((BC$14)-(IF((($C10*BC$16)-$D10)&lt;0,0,(($C10*BC$16)-$D10))+(($B$12-$C10)*BC$16)))*BC$17)</f>
        <v>-1.8983578093178555E-12</v>
      </c>
      <c r="BD10" s="2">
        <f>BC10-(((BD$14)-(IF((($C10*BD$16)-$D10)&lt;0,0,(($C10*BD$16)-$D10))+(($B$12-$C10)*BD$16)))*BD$17)</f>
        <v>-1.8983578093178555E-12</v>
      </c>
      <c r="BE10" s="2">
        <f>BD10-(((BE$14)-(IF((($C10*BE$16)-$D10)&lt;0,0,(($C10*BE$16)-$D10))+(($B$12-$C10)*BE$16)))*BE$17)</f>
        <v>-1.8983578093178555E-12</v>
      </c>
      <c r="BF10" s="2">
        <f>BE10-(((BF$14)-(IF((($C10*BF$16)-$D10)&lt;0,0,(($C10*BF$16)-$D10))+(($B$12-$C10)*BF$16)))*BF$17)</f>
        <v>-1.8983578093178555E-12</v>
      </c>
      <c r="BG10" s="2">
        <f>BF10-(((BG$14)-(IF((($C10*BG$16)-$D10)&lt;0,0,(($C10*BG$16)-$D10))+(($B$12-$C10)*BG$16)))*BG$17)</f>
        <v>-6.0861935564990611E-12</v>
      </c>
      <c r="BH10" s="2">
        <f>BG10-(((BH$14)-(IF((($C10*BH$16)-$D10)&lt;0,0,(($C10*BH$16)-$D10))+(($B$12-$C10)*BH$16)))*BH$17)</f>
        <v>-6.0861935564990611E-12</v>
      </c>
      <c r="BI10" s="2">
        <f>BH10-(((BI$14)-(IF((($C10*BI$16)-$D10)&lt;0,0,(($C10*BI$16)-$D10))+(($B$12-$C10)*BI$16)))*BI$17)</f>
        <v>-6.0861935564990611E-12</v>
      </c>
      <c r="BJ10" s="2">
        <f>BI10-(((BJ$14)-(IF((($C10*BJ$16)-$D10)&lt;0,0,(($C10*BJ$16)-$D10))+(($B$12-$C10)*BJ$16)))*BJ$17)</f>
        <v>-1.0796939226416302E-11</v>
      </c>
      <c r="BK10" s="2">
        <f>BJ10-(((BK$14)-(IF((($C10*BK$16)-$D10)&lt;0,0,(($C10*BK$16)-$D10))+(($B$12-$C10)*BK$16)))*BK$17)</f>
        <v>-1.0796939226416302E-11</v>
      </c>
      <c r="BL10" s="2">
        <f>BK10-(((BL$14)-(IF((($C10*BL$16)-$D10)&lt;0,0,(($C10*BL$16)-$D10))+(($B$12-$C10)*BL$16)))*BL$17)</f>
        <v>-1.0796939226416302E-11</v>
      </c>
      <c r="BM10" s="2">
        <f>BL10-(((BM$14)-(IF((($C10*BM$16)-$D10)&lt;0,0,(($C10*BM$16)-$D10))+(($B$12-$C10)*BM$16)))*BM$17)</f>
        <v>-1.0796939226416302E-11</v>
      </c>
      <c r="BN10" s="2">
        <f>BM10-(((BN$14)-(IF((($C10*BN$16)-$D10)&lt;0,0,(($C10*BN$16)-$D10))+(($B$12-$C10)*BN$16)))*BN$17)</f>
        <v>-1.0796939226416302E-11</v>
      </c>
      <c r="BO10" s="2">
        <f>BN10-(((BO$14)-(IF((($C10*BO$16)-$D10)&lt;0,0,(($C10*BO$16)-$D10))+(($B$12-$C10)*BO$16)))*BO$17)</f>
        <v>-1.0796939226416302E-11</v>
      </c>
      <c r="BP10" s="2">
        <f>BO10-(((BP$14)-(IF((($C10*BP$16)-$D10)&lt;0,0,(($C10*BP$16)-$D10))+(($B$12-$C10)*BP$16)))*BP$17)</f>
        <v>-1.0796939226416302E-11</v>
      </c>
    </row>
    <row r="12" spans="1:68" x14ac:dyDescent="0.25">
      <c r="A12" t="s">
        <v>92</v>
      </c>
      <c r="B12">
        <v>365</v>
      </c>
    </row>
    <row r="13" spans="1:68" x14ac:dyDescent="0.25">
      <c r="A13" s="15" t="s">
        <v>91</v>
      </c>
    </row>
    <row r="14" spans="1:68" x14ac:dyDescent="0.25">
      <c r="A14" s="25" t="s">
        <v>90</v>
      </c>
      <c r="F14" s="1">
        <v>6762</v>
      </c>
      <c r="G14" s="24">
        <f>F14+(F14*$F15)</f>
        <v>6924.2880000000005</v>
      </c>
      <c r="H14" s="24">
        <f>G14+(G14*$F15)</f>
        <v>7090.4709120000007</v>
      </c>
      <c r="I14" s="24">
        <f>H14+(H14*$F15)</f>
        <v>7260.6422138880007</v>
      </c>
      <c r="J14" s="24">
        <f>I14+(I14*$F15)</f>
        <v>7434.8976270213125</v>
      </c>
      <c r="K14" s="24">
        <f>J14+(J14*$F15)</f>
        <v>7613.335170069824</v>
      </c>
      <c r="L14" s="24">
        <f>K14+(K14*$F15)</f>
        <v>7796.0552141515</v>
      </c>
      <c r="M14" s="24">
        <f>L14+(L14*$F15)</f>
        <v>7983.160539291136</v>
      </c>
      <c r="N14" s="24">
        <f>M14+(M14*$F15)</f>
        <v>8174.7563922341233</v>
      </c>
      <c r="O14" s="24">
        <f>N14+(N14*$F15)</f>
        <v>8370.9505456477418</v>
      </c>
      <c r="P14" s="24">
        <f>O14+(O14*$F15)</f>
        <v>8571.8533587432885</v>
      </c>
      <c r="Q14" s="24">
        <f>P14+(P14*$F15)</f>
        <v>8777.5778393531273</v>
      </c>
      <c r="R14" s="24">
        <f>Q14+(Q14*$F15)</f>
        <v>8988.2397074976016</v>
      </c>
      <c r="S14" s="24">
        <f>R14+(R14*$F15)</f>
        <v>9203.9574604775444</v>
      </c>
      <c r="T14" s="24">
        <f>S14+(S14*$F15)</f>
        <v>9424.852439529006</v>
      </c>
      <c r="U14" s="24">
        <f>T14+(T14*$F15)</f>
        <v>9651.0488980777027</v>
      </c>
      <c r="V14" s="24">
        <f>U14+(U14*$F15)</f>
        <v>9882.6740716315671</v>
      </c>
      <c r="W14" s="24">
        <f>V14+(V14*$F15)</f>
        <v>10119.858249350726</v>
      </c>
      <c r="X14" s="24">
        <f>W14+(W14*$F15)</f>
        <v>10362.734847335143</v>
      </c>
      <c r="Y14" s="24">
        <f>X14+(X14*$F15)</f>
        <v>10611.440483671187</v>
      </c>
      <c r="Z14" s="24">
        <f>Y14+(Y14*$F15)</f>
        <v>10866.115055279295</v>
      </c>
      <c r="AA14" s="24">
        <f>Z14+(Z14*$F15)</f>
        <v>11126.901816605998</v>
      </c>
      <c r="AB14" s="24">
        <f>AA14+(AA14*$F15)</f>
        <v>11393.947460204541</v>
      </c>
      <c r="AC14" s="24">
        <f>AB14+(AB14*$F15)</f>
        <v>11667.402199249451</v>
      </c>
      <c r="AD14" s="24">
        <f>AC14+(AC14*$F15)</f>
        <v>11947.419852031438</v>
      </c>
      <c r="AE14" s="24">
        <f>AD14+(AD14*$F15)</f>
        <v>12234.157928480194</v>
      </c>
      <c r="AF14" s="24">
        <f>AE14+(AE14*$F15)</f>
        <v>12527.777718763718</v>
      </c>
      <c r="AG14" s="24">
        <f>AF14+(AF14*$F15)</f>
        <v>12828.444384014048</v>
      </c>
      <c r="AH14" s="24">
        <f>AG14+(AG14*$F15)</f>
        <v>13136.327049230385</v>
      </c>
      <c r="AI14" s="24">
        <f>AH14+(AH14*$F15)</f>
        <v>13451.598898411914</v>
      </c>
      <c r="AJ14" s="24">
        <f>AI14+(AI14*$F15)</f>
        <v>13774.4372719738</v>
      </c>
      <c r="AK14" s="24">
        <f>AJ14+(AJ14*$F15)</f>
        <v>14105.023766501172</v>
      </c>
      <c r="AL14" s="24">
        <f>AK14+(AK14*$F15)</f>
        <v>14443.544336897199</v>
      </c>
      <c r="AM14" s="24">
        <f>AL14+(AL14*$F15)</f>
        <v>14790.189400982732</v>
      </c>
      <c r="AN14" s="24">
        <f>AM14+(AM14*$F15)</f>
        <v>15145.153946606317</v>
      </c>
      <c r="AO14" s="24">
        <f>AN14+(AN14*$F15)</f>
        <v>15508.637641324869</v>
      </c>
      <c r="AP14" s="24">
        <f>AO14+(AO14*$F15)</f>
        <v>15880.844944716666</v>
      </c>
      <c r="AQ14" s="24">
        <f>AP14+(AP14*$F15)</f>
        <v>16261.985223389865</v>
      </c>
      <c r="AR14" s="24">
        <f>AQ14+(AQ14*$F15)</f>
        <v>16652.272868751221</v>
      </c>
      <c r="AS14" s="24">
        <f>AR14+(AR14*$F15)</f>
        <v>17051.927417601251</v>
      </c>
      <c r="AT14" s="24">
        <f>AS14+(AS14*$F15)</f>
        <v>17461.173675623682</v>
      </c>
      <c r="AU14" s="24">
        <f>AT14+(AT14*$F15)</f>
        <v>17880.241843838652</v>
      </c>
      <c r="AV14" s="24">
        <f>AU14+(AU14*$F15)</f>
        <v>18309.367648090782</v>
      </c>
      <c r="AW14" s="24">
        <f>AV14+(AV14*$F15)</f>
        <v>18748.79247164496</v>
      </c>
      <c r="AX14" s="24">
        <f>AW14+(AW14*$F15)</f>
        <v>19198.76349096444</v>
      </c>
      <c r="AY14" s="24">
        <f>AX14+(AX14*$F15)</f>
        <v>19659.533814747589</v>
      </c>
      <c r="AZ14" s="24">
        <f>AY14+(AY14*$F15)</f>
        <v>20131.362626301532</v>
      </c>
      <c r="BA14" s="24">
        <f>AZ14+(AZ14*$F15)</f>
        <v>20614.515329332768</v>
      </c>
      <c r="BB14" s="24">
        <f>BA14+(BA14*$F15)</f>
        <v>21109.263697236755</v>
      </c>
      <c r="BC14" s="24">
        <f>BB14+(BB14*$F15)</f>
        <v>21615.886025970438</v>
      </c>
      <c r="BD14" s="24">
        <f>BC14+(BC14*$F15)</f>
        <v>22134.66729059373</v>
      </c>
      <c r="BE14" s="24">
        <f>BD14+(BD14*$F15)</f>
        <v>22665.899305567978</v>
      </c>
      <c r="BF14" s="24">
        <f>BE14+(BE14*$F15)</f>
        <v>23209.880888901611</v>
      </c>
      <c r="BG14" s="24">
        <f>BF14+(BF14*$F15)</f>
        <v>23766.918030235251</v>
      </c>
      <c r="BH14" s="24">
        <f>BG14+(BG14*$F15)</f>
        <v>24337.324062960895</v>
      </c>
      <c r="BI14" s="24">
        <f>BH14+(BH14*$F15)</f>
        <v>24921.419840471957</v>
      </c>
      <c r="BJ14" s="24">
        <f>BI14+(BI14*$F15)</f>
        <v>25519.533916643286</v>
      </c>
      <c r="BK14" s="24">
        <f>BJ14+(BJ14*$F15)</f>
        <v>26132.002730642726</v>
      </c>
      <c r="BL14" s="24">
        <f>BK14+(BK14*$F15)</f>
        <v>26759.17079617815</v>
      </c>
      <c r="BM14" s="24">
        <f>BL14+(BL14*$F15)</f>
        <v>27401.390895286426</v>
      </c>
      <c r="BN14" s="24">
        <f>BM14+(BM14*$F15)</f>
        <v>28059.0242767733</v>
      </c>
      <c r="BO14" s="24">
        <f>BN14+(BN14*$F15)</f>
        <v>28732.440859415859</v>
      </c>
      <c r="BP14" s="24">
        <f>BO14+(BO14*$F15)</f>
        <v>29422.01944004184</v>
      </c>
    </row>
    <row r="15" spans="1:68" x14ac:dyDescent="0.25">
      <c r="A15" t="s">
        <v>89</v>
      </c>
      <c r="C15" s="22"/>
      <c r="F15" s="23">
        <v>2.4E-2</v>
      </c>
    </row>
    <row r="16" spans="1:68" x14ac:dyDescent="0.25">
      <c r="A16" t="s">
        <v>88</v>
      </c>
      <c r="C16" s="22"/>
      <c r="F16" s="21">
        <f>F14/B12</f>
        <v>18.526027397260275</v>
      </c>
      <c r="G16" s="20">
        <f>G14/$B12</f>
        <v>18.97065205479452</v>
      </c>
      <c r="H16" s="20">
        <f>H14/$B12</f>
        <v>19.425947704109589</v>
      </c>
      <c r="I16" s="20">
        <f>I14/$B12</f>
        <v>19.892170449008223</v>
      </c>
      <c r="J16" s="20">
        <f>J14/$B12</f>
        <v>20.369582539784417</v>
      </c>
      <c r="K16" s="20">
        <f>K14/$B12</f>
        <v>20.858452520739245</v>
      </c>
      <c r="L16" s="20">
        <f>L14/$B12</f>
        <v>21.359055381236985</v>
      </c>
      <c r="M16" s="20">
        <f>M14/$B12</f>
        <v>21.871672710386672</v>
      </c>
      <c r="N16" s="20">
        <f>N14/$B12</f>
        <v>22.396592855435955</v>
      </c>
      <c r="O16" s="20">
        <f>O14/$B12</f>
        <v>22.934111083966418</v>
      </c>
      <c r="P16" s="20">
        <f>P14/$B12</f>
        <v>23.484529749981611</v>
      </c>
      <c r="Q16" s="20">
        <f>Q14/$B12</f>
        <v>24.048158463981171</v>
      </c>
      <c r="R16" s="20">
        <f>R14/$B12</f>
        <v>24.625314267116718</v>
      </c>
      <c r="S16" s="20">
        <f>S14/$B12</f>
        <v>25.216321809527518</v>
      </c>
      <c r="T16" s="20">
        <f>T14/$B12</f>
        <v>25.821513532956182</v>
      </c>
      <c r="U16" s="20">
        <f>U14/$B12</f>
        <v>26.441229857747132</v>
      </c>
      <c r="V16" s="20">
        <f>V14/$B12</f>
        <v>27.075819374333062</v>
      </c>
      <c r="W16" s="20">
        <f>W14/$B12</f>
        <v>27.725639039317056</v>
      </c>
      <c r="X16" s="20">
        <f>X14/$B12</f>
        <v>28.391054376260666</v>
      </c>
      <c r="Y16" s="20">
        <f>Y14/$B12</f>
        <v>29.072439681290923</v>
      </c>
      <c r="Z16" s="20">
        <f>Z14/$B12</f>
        <v>29.770178233641904</v>
      </c>
      <c r="AA16" s="20">
        <f>AA14/$B12</f>
        <v>30.484662511249308</v>
      </c>
      <c r="AB16" s="20">
        <f>AB14/$B12</f>
        <v>31.216294411519289</v>
      </c>
      <c r="AC16" s="20">
        <f>AC14/$B12</f>
        <v>31.965485477395756</v>
      </c>
      <c r="AD16" s="20">
        <f>AD14/$B12</f>
        <v>32.732657128853255</v>
      </c>
      <c r="AE16" s="20">
        <f>AE14/$B12</f>
        <v>33.518240899945738</v>
      </c>
      <c r="AF16" s="20">
        <f>AF14/$B12</f>
        <v>34.322678681544431</v>
      </c>
      <c r="AG16" s="20">
        <f>AG14/$B12</f>
        <v>35.146422969901501</v>
      </c>
      <c r="AH16" s="20">
        <f>AH14/$B12</f>
        <v>35.989937121179139</v>
      </c>
      <c r="AI16" s="20">
        <f>AI14/$B12</f>
        <v>36.853695612087435</v>
      </c>
      <c r="AJ16" s="20">
        <f>AJ14/$B12</f>
        <v>37.738184306777534</v>
      </c>
      <c r="AK16" s="20">
        <f>AK14/$B12</f>
        <v>38.643900730140196</v>
      </c>
      <c r="AL16" s="20">
        <f>AL14/$B12</f>
        <v>39.571354347663558</v>
      </c>
      <c r="AM16" s="20">
        <f>AM14/$B12</f>
        <v>40.521066852007486</v>
      </c>
      <c r="AN16" s="20">
        <f>AN14/$B12</f>
        <v>41.493572456455659</v>
      </c>
      <c r="AO16" s="20">
        <f>AO14/$B12</f>
        <v>42.4894181954106</v>
      </c>
      <c r="AP16" s="20">
        <f>AP14/$B12</f>
        <v>43.509164232100453</v>
      </c>
      <c r="AQ16" s="20">
        <f>AQ14/$B12</f>
        <v>44.553384173670864</v>
      </c>
      <c r="AR16" s="20">
        <f>AR14/$B12</f>
        <v>45.622665393838965</v>
      </c>
      <c r="AS16" s="20">
        <f>AS14/$B12</f>
        <v>46.717609363291096</v>
      </c>
      <c r="AT16" s="20">
        <f>AT14/$B12</f>
        <v>47.838831988010085</v>
      </c>
      <c r="AU16" s="20">
        <f>AU14/$B12</f>
        <v>48.986963955722338</v>
      </c>
      <c r="AV16" s="20">
        <f>AV14/$B12</f>
        <v>50.162651090659672</v>
      </c>
      <c r="AW16" s="20">
        <f>AW14/$B12</f>
        <v>51.366554716835509</v>
      </c>
      <c r="AX16" s="20">
        <f>AX14/$B12</f>
        <v>52.599352030039562</v>
      </c>
      <c r="AY16" s="20">
        <f>AY14/$B12</f>
        <v>53.86173647876052</v>
      </c>
      <c r="AZ16" s="20">
        <f>AZ14/$B12</f>
        <v>55.15441815425077</v>
      </c>
      <c r="BA16" s="20">
        <f>BA14/$B12</f>
        <v>56.478124189952787</v>
      </c>
      <c r="BB16" s="20">
        <f>BB14/$B12</f>
        <v>57.833599170511654</v>
      </c>
      <c r="BC16" s="20">
        <f>BC14/$B12</f>
        <v>59.22160555060394</v>
      </c>
      <c r="BD16" s="20">
        <f>BD14/$B12</f>
        <v>60.642924083818443</v>
      </c>
      <c r="BE16" s="20">
        <f>BE14/$B12</f>
        <v>62.098354261830075</v>
      </c>
      <c r="BF16" s="20">
        <f>BF14/$B12</f>
        <v>63.588714764114002</v>
      </c>
      <c r="BG16" s="20">
        <f>BG14/$B12</f>
        <v>65.114843918452735</v>
      </c>
      <c r="BH16" s="20">
        <f>BH14/$B12</f>
        <v>66.677600172495602</v>
      </c>
      <c r="BI16" s="20">
        <f>BI14/$B12</f>
        <v>68.277862576635499</v>
      </c>
      <c r="BJ16" s="20">
        <f>BJ14/$B12</f>
        <v>69.91653127847475</v>
      </c>
      <c r="BK16" s="20">
        <f>BK14/$B12</f>
        <v>71.594528029158155</v>
      </c>
      <c r="BL16" s="20">
        <f>BL14/$B12</f>
        <v>73.312796701857948</v>
      </c>
      <c r="BM16" s="20">
        <f>BM14/$B12</f>
        <v>75.072303822702537</v>
      </c>
      <c r="BN16" s="20">
        <f>BN14/$B12</f>
        <v>76.874039114447399</v>
      </c>
      <c r="BO16" s="20">
        <f>BO14/$B12</f>
        <v>78.719016053194139</v>
      </c>
      <c r="BP16" s="20">
        <f>BP14/$B12</f>
        <v>80.608272438470792</v>
      </c>
    </row>
    <row r="17" spans="1:68" x14ac:dyDescent="0.25">
      <c r="A17" t="s">
        <v>87</v>
      </c>
      <c r="F17" s="1">
        <v>0.14399999999999999</v>
      </c>
      <c r="G17" s="19">
        <f>F17+(F17*$F18)</f>
        <v>0.14975999999999998</v>
      </c>
      <c r="H17" s="19">
        <f>G17+(G17*$F18)</f>
        <v>0.15575039999999998</v>
      </c>
      <c r="I17" s="19">
        <f>H17+(H17*$F18)</f>
        <v>0.16198041599999999</v>
      </c>
      <c r="J17" s="19">
        <f>I17+(I17*$F18)</f>
        <v>0.16845963264</v>
      </c>
      <c r="K17" s="19">
        <f>J17+(J17*$F18)</f>
        <v>0.1751980179456</v>
      </c>
      <c r="L17" s="19">
        <f>K17+(K17*$F18)</f>
        <v>0.18220593866342399</v>
      </c>
      <c r="M17" s="19">
        <f>L17+(L17*$F18)</f>
        <v>0.18949417620996095</v>
      </c>
      <c r="N17" s="19">
        <f>M17+(M17*$F18)</f>
        <v>0.19707394325835939</v>
      </c>
      <c r="O17" s="19">
        <f>N17+(N17*$F18)</f>
        <v>0.20495690098869376</v>
      </c>
      <c r="P17" s="19">
        <f>O17+(O17*$F18)</f>
        <v>0.21315517702824152</v>
      </c>
      <c r="Q17" s="19">
        <f>P17+(P17*$F18)</f>
        <v>0.22168138410937119</v>
      </c>
      <c r="R17" s="19">
        <f>Q17+(Q17*$F18)</f>
        <v>0.23054863947374604</v>
      </c>
      <c r="S17" s="19">
        <f>R17+(R17*$F18)</f>
        <v>0.23977058505269588</v>
      </c>
      <c r="T17" s="19">
        <f>S17+(S17*$F18)</f>
        <v>0.24936140845480373</v>
      </c>
      <c r="U17" s="19">
        <f>T17+(T17*$F18)</f>
        <v>0.25933586479299586</v>
      </c>
      <c r="V17" s="19">
        <f>U17+(U17*$F18)</f>
        <v>0.26970929938471572</v>
      </c>
      <c r="W17" s="19">
        <f>V17+(V17*$F18)</f>
        <v>0.28049767136010434</v>
      </c>
      <c r="X17" s="19">
        <f>W17+(W17*$F18)</f>
        <v>0.2917175782145085</v>
      </c>
      <c r="Y17" s="19">
        <f>X17+(X17*$F18)</f>
        <v>0.30338628134308882</v>
      </c>
      <c r="Z17" s="19">
        <f>Y17+(Y17*$F18)</f>
        <v>0.31552173259681238</v>
      </c>
      <c r="AA17" s="19">
        <f>Z17+(Z17*$F18)</f>
        <v>0.32814260190068489</v>
      </c>
      <c r="AB17" s="19">
        <f>AA17+(AA17*$F18)</f>
        <v>0.34126830597671232</v>
      </c>
      <c r="AC17" s="19">
        <f>AB17+(AB17*$F18)</f>
        <v>0.3549190382157808</v>
      </c>
      <c r="AD17" s="19">
        <f>AC17+(AC17*$F18)</f>
        <v>0.36911579974441205</v>
      </c>
      <c r="AE17" s="19">
        <f>AD17+(AD17*$F18)</f>
        <v>0.38388043173418851</v>
      </c>
      <c r="AF17" s="19">
        <f>AE17+(AE17*$F18)</f>
        <v>0.39923564900355607</v>
      </c>
      <c r="AG17" s="19">
        <f>AF17+(AF17*$F18)</f>
        <v>0.4152050749636983</v>
      </c>
      <c r="AH17" s="19">
        <f>AG17+(AG17*$F18)</f>
        <v>0.43181327796224622</v>
      </c>
      <c r="AI17" s="19">
        <f>AH17+(AH17*$F18)</f>
        <v>0.44908580908073609</v>
      </c>
      <c r="AJ17" s="19">
        <f>AI17+(AI17*$F18)</f>
        <v>0.46704924144396553</v>
      </c>
      <c r="AK17" s="19">
        <f>AJ17+(AJ17*$F18)</f>
        <v>0.48573121110172418</v>
      </c>
      <c r="AL17" s="19">
        <f>AK17+(AK17*$F18)</f>
        <v>0.50516045954579314</v>
      </c>
      <c r="AM17" s="19">
        <f>AL17+(AL17*$F18)</f>
        <v>0.52536687792762482</v>
      </c>
      <c r="AN17" s="19">
        <f>AM17+(AM17*$F18)</f>
        <v>0.5463815530447298</v>
      </c>
      <c r="AO17" s="19">
        <f>AN17+(AN17*$F18)</f>
        <v>0.56823681516651903</v>
      </c>
      <c r="AP17" s="19">
        <f>AO17+(AO17*$F18)</f>
        <v>0.59096628777317983</v>
      </c>
      <c r="AQ17" s="19">
        <f>AP17+(AP17*$F18)</f>
        <v>0.61460493928410698</v>
      </c>
      <c r="AR17" s="19">
        <f>AQ17+(AQ17*$F18)</f>
        <v>0.6391891368554713</v>
      </c>
      <c r="AS17" s="19">
        <f>AR17+(AR17*$F18)</f>
        <v>0.6647567023296902</v>
      </c>
      <c r="AT17" s="19">
        <f>AS17+(AS17*$F18)</f>
        <v>0.69134697042287785</v>
      </c>
      <c r="AU17" s="19">
        <f>AT17+(AT17*$F18)</f>
        <v>0.71900084923979302</v>
      </c>
      <c r="AV17" s="19">
        <f>AU17+(AU17*$F18)</f>
        <v>0.74776088320938472</v>
      </c>
      <c r="AW17" s="19">
        <f>AV17+(AV17*$F18)</f>
        <v>0.77767131853776006</v>
      </c>
      <c r="AX17" s="19">
        <f>AW17+(AW17*$F18)</f>
        <v>0.80877817127927043</v>
      </c>
      <c r="AY17" s="19">
        <f>AX17+(AX17*$F18)</f>
        <v>0.84112929813044124</v>
      </c>
      <c r="AZ17" s="19">
        <f>AY17+(AY17*$F18)</f>
        <v>0.87477447005565889</v>
      </c>
      <c r="BA17" s="19">
        <f>AZ17+(AZ17*$F18)</f>
        <v>0.90976544885788524</v>
      </c>
      <c r="BB17" s="19">
        <f>BA17+(BA17*$F18)</f>
        <v>0.94615606681220066</v>
      </c>
      <c r="BC17" s="19">
        <f>BB17+(BB17*$F18)</f>
        <v>0.9840023094846887</v>
      </c>
      <c r="BD17" s="19">
        <f>BC17+(BC17*$F18)</f>
        <v>1.0233624018640763</v>
      </c>
      <c r="BE17" s="19">
        <f>BD17+(BD17*$F18)</f>
        <v>1.0642968979386394</v>
      </c>
      <c r="BF17" s="19">
        <f>BE17+(BE17*$F18)</f>
        <v>1.1068687738561849</v>
      </c>
      <c r="BG17" s="19">
        <f>BF17+(BF17*$F18)</f>
        <v>1.1511435248104323</v>
      </c>
      <c r="BH17" s="19">
        <f>BG17+(BG17*$F18)</f>
        <v>1.1971892658028496</v>
      </c>
      <c r="BI17" s="19">
        <f>BH17+(BH17*$F18)</f>
        <v>1.2450768364349636</v>
      </c>
      <c r="BJ17" s="19">
        <f>BI17+(BI17*$F18)</f>
        <v>1.2948799098923622</v>
      </c>
      <c r="BK17" s="19">
        <f>BJ17+(BJ17*$F18)</f>
        <v>1.3466751062880566</v>
      </c>
      <c r="BL17" s="19">
        <f>BK17+(BK17*$F18)</f>
        <v>1.400542110539579</v>
      </c>
      <c r="BM17" s="19">
        <f>BL17+(BL17*$F18)</f>
        <v>1.4565637949611621</v>
      </c>
      <c r="BN17" s="19">
        <f>BM17+(BM17*$F18)</f>
        <v>1.5148263467596086</v>
      </c>
      <c r="BO17" s="19">
        <f>BN17+(BN17*$F18)</f>
        <v>1.5754194006299929</v>
      </c>
      <c r="BP17" s="19">
        <f>BO17+(BO17*$F18)</f>
        <v>1.6384361766551925</v>
      </c>
    </row>
    <row r="18" spans="1:68" x14ac:dyDescent="0.25">
      <c r="A18" t="s">
        <v>86</v>
      </c>
      <c r="C18" s="18"/>
      <c r="F18" s="17">
        <v>0.04</v>
      </c>
    </row>
    <row r="19" spans="1:68" x14ac:dyDescent="0.25">
      <c r="A19" t="s">
        <v>85</v>
      </c>
    </row>
    <row r="22" spans="1:68" x14ac:dyDescent="0.25">
      <c r="A22" s="16"/>
      <c r="B22" s="15" t="s">
        <v>84</v>
      </c>
      <c r="C22" s="15"/>
    </row>
    <row r="23" spans="1:68" x14ac:dyDescent="0.25">
      <c r="A23" s="6"/>
      <c r="B23" s="6"/>
      <c r="C23" s="6"/>
      <c r="D23" s="6"/>
      <c r="E23" s="6"/>
      <c r="F23" s="6"/>
      <c r="G23" s="6"/>
      <c r="H23" s="6"/>
      <c r="I23" s="6"/>
      <c r="J23" s="6"/>
      <c r="K23" s="6"/>
      <c r="L23" s="6"/>
      <c r="M23" s="6"/>
      <c r="N23" s="6"/>
      <c r="O23" s="6"/>
      <c r="P23" s="6"/>
      <c r="Q23" s="6"/>
      <c r="R23" s="6"/>
      <c r="S23" s="6"/>
      <c r="T23" s="6"/>
      <c r="U23" s="6"/>
      <c r="V23" s="6"/>
      <c r="W23" s="6"/>
      <c r="X23" s="6"/>
      <c r="Y23" s="6"/>
      <c r="Z23" s="6"/>
      <c r="AA23" s="6"/>
      <c r="AB23" s="6"/>
      <c r="AC23" s="6"/>
      <c r="AD23" s="6"/>
      <c r="AE23" s="6"/>
      <c r="AF23" s="6"/>
      <c r="AG23" s="6"/>
      <c r="AH23" s="6"/>
      <c r="AI23" s="6"/>
      <c r="AJ23" s="6"/>
      <c r="AK23" s="6"/>
      <c r="AL23" s="6"/>
      <c r="AM23" s="6"/>
      <c r="AN23" s="6"/>
      <c r="AO23" s="6"/>
      <c r="AP23" s="6"/>
      <c r="AQ23" s="6"/>
      <c r="AR23" s="6"/>
      <c r="AS23" s="6"/>
      <c r="AT23" s="6"/>
      <c r="AU23" s="6"/>
      <c r="AV23" s="6"/>
      <c r="AW23" s="6"/>
      <c r="AX23" s="6"/>
      <c r="AY23" s="6"/>
      <c r="AZ23" s="6"/>
      <c r="BA23" s="6"/>
      <c r="BB23" s="6"/>
      <c r="BC23" s="6"/>
      <c r="BD23" s="6"/>
      <c r="BE23" s="6"/>
      <c r="BF23" s="6"/>
      <c r="BG23" s="6"/>
      <c r="BH23" s="6"/>
      <c r="BI23" s="6"/>
      <c r="BJ23" s="6"/>
      <c r="BK23" s="6"/>
      <c r="BL23" s="6"/>
      <c r="BM23" s="6"/>
      <c r="BN23" s="6"/>
      <c r="BO23" s="6"/>
      <c r="BP23" s="6"/>
    </row>
    <row r="24" spans="1:68" ht="21" x14ac:dyDescent="0.35">
      <c r="A24" s="5" t="s">
        <v>83</v>
      </c>
      <c r="B24" s="5"/>
      <c r="C24" s="5"/>
      <c r="D24" s="5"/>
      <c r="E24" s="5"/>
      <c r="F24" s="5"/>
      <c r="G24" s="5"/>
      <c r="H24" s="5"/>
      <c r="I24" s="5"/>
      <c r="J24" s="5"/>
      <c r="K24" s="5"/>
      <c r="L24" s="5"/>
      <c r="M24" s="5"/>
      <c r="N24" s="5"/>
      <c r="O24" s="5"/>
      <c r="P24" s="5"/>
      <c r="Q24" s="5"/>
      <c r="R24" s="5"/>
      <c r="S24" s="5"/>
      <c r="T24" s="5"/>
      <c r="U24" s="5"/>
      <c r="V24" s="5"/>
    </row>
    <row r="25" spans="1:68" x14ac:dyDescent="0.25">
      <c r="A25" t="s">
        <v>71</v>
      </c>
      <c r="B25" t="s">
        <v>69</v>
      </c>
      <c r="C25" t="s">
        <v>68</v>
      </c>
      <c r="D25" t="s">
        <v>67</v>
      </c>
      <c r="E25" t="s">
        <v>66</v>
      </c>
      <c r="F25" t="s">
        <v>65</v>
      </c>
      <c r="G25" t="s">
        <v>64</v>
      </c>
      <c r="H25" t="s">
        <v>63</v>
      </c>
      <c r="I25" t="s">
        <v>62</v>
      </c>
      <c r="J25" t="s">
        <v>61</v>
      </c>
      <c r="K25" t="s">
        <v>60</v>
      </c>
      <c r="L25" t="s">
        <v>59</v>
      </c>
      <c r="M25" t="s">
        <v>58</v>
      </c>
      <c r="N25" t="s">
        <v>57</v>
      </c>
      <c r="O25" t="s">
        <v>56</v>
      </c>
      <c r="P25" t="s">
        <v>55</v>
      </c>
      <c r="Q25" t="s">
        <v>54</v>
      </c>
      <c r="R25" t="s">
        <v>53</v>
      </c>
      <c r="S25" t="s">
        <v>52</v>
      </c>
      <c r="T25" t="s">
        <v>51</v>
      </c>
      <c r="U25" t="s">
        <v>50</v>
      </c>
      <c r="V25" t="s">
        <v>49</v>
      </c>
      <c r="W25" t="s">
        <v>48</v>
      </c>
      <c r="X25" t="s">
        <v>47</v>
      </c>
      <c r="Y25" t="s">
        <v>46</v>
      </c>
      <c r="Z25" t="s">
        <v>45</v>
      </c>
      <c r="AA25" t="s">
        <v>44</v>
      </c>
      <c r="AB25" t="s">
        <v>43</v>
      </c>
      <c r="AC25" t="s">
        <v>42</v>
      </c>
      <c r="AD25" t="s">
        <v>41</v>
      </c>
      <c r="AE25" t="s">
        <v>40</v>
      </c>
      <c r="AF25" t="s">
        <v>39</v>
      </c>
      <c r="AG25" t="s">
        <v>38</v>
      </c>
      <c r="AH25" t="s">
        <v>37</v>
      </c>
      <c r="AI25" t="s">
        <v>36</v>
      </c>
      <c r="AJ25" t="s">
        <v>35</v>
      </c>
      <c r="AK25" t="s">
        <v>34</v>
      </c>
      <c r="AL25" t="s">
        <v>33</v>
      </c>
      <c r="AM25" t="s">
        <v>32</v>
      </c>
      <c r="AN25" t="s">
        <v>31</v>
      </c>
      <c r="AO25" t="s">
        <v>30</v>
      </c>
      <c r="AP25" t="s">
        <v>29</v>
      </c>
      <c r="AQ25" t="s">
        <v>28</v>
      </c>
      <c r="AR25" t="s">
        <v>27</v>
      </c>
      <c r="AS25" t="s">
        <v>26</v>
      </c>
      <c r="AT25" t="s">
        <v>25</v>
      </c>
      <c r="AU25" t="s">
        <v>24</v>
      </c>
      <c r="AV25" t="s">
        <v>23</v>
      </c>
      <c r="AW25" t="s">
        <v>22</v>
      </c>
      <c r="AX25" t="s">
        <v>21</v>
      </c>
      <c r="AY25" t="s">
        <v>20</v>
      </c>
      <c r="AZ25" t="s">
        <v>19</v>
      </c>
      <c r="BA25" t="s">
        <v>18</v>
      </c>
      <c r="BB25" t="s">
        <v>17</v>
      </c>
      <c r="BC25" t="s">
        <v>16</v>
      </c>
      <c r="BD25" t="s">
        <v>15</v>
      </c>
      <c r="BE25" t="s">
        <v>14</v>
      </c>
      <c r="BF25" t="s">
        <v>13</v>
      </c>
      <c r="BG25" t="s">
        <v>12</v>
      </c>
      <c r="BH25" t="s">
        <v>11</v>
      </c>
      <c r="BI25" t="s">
        <v>10</v>
      </c>
      <c r="BJ25" t="s">
        <v>9</v>
      </c>
      <c r="BK25" t="s">
        <v>8</v>
      </c>
      <c r="BL25" t="s">
        <v>7</v>
      </c>
      <c r="BM25" t="s">
        <v>6</v>
      </c>
      <c r="BN25" t="s">
        <v>5</v>
      </c>
      <c r="BO25" t="s">
        <v>4</v>
      </c>
      <c r="BP25" t="s">
        <v>3</v>
      </c>
    </row>
    <row r="26" spans="1:68" x14ac:dyDescent="0.25">
      <c r="B26" s="7"/>
      <c r="C26" s="7"/>
      <c r="D26" s="7"/>
      <c r="E26">
        <f>Tableau28[[#This Row],[Cout unitaire]]</f>
        <v>0</v>
      </c>
      <c r="F26" s="2">
        <f>(E26-(((F$14)-(IF((($C26*F$16)-($D26*$J$42))&lt;0,0,(($C26*F$16)-($D26*$J$42)))+(($B$12-$C26)*F$16)))*F$17))-((($C26*F$16)-($D26*$J$43))*F$39)</f>
        <v>1.3096723705530166E-13</v>
      </c>
      <c r="G26" s="2">
        <f>(F26-(((G$14)-(IF((($C26*G$16)-($D26*$J$42))&lt;0,0,(($C26*G$16)-($D26*$J$42)))+(($B$12-$C26)*G$16)))*G$17))-((($C26*G$16)-($D26*$J$43))*G$39)</f>
        <v>-5.2386894822120551E-15</v>
      </c>
      <c r="H26" s="2">
        <f>(G26-(((H$14)-(IF((($C26*H$16)-($D26*$J$42))&lt;0,0,(($C26*H$16)-($D26*$J$42)))+(($B$12-$C26)*H$16)))*H$17))-((($C26*H$16)-($D26*$J$43))*H$39)</f>
        <v>-1.4689285308122632E-13</v>
      </c>
      <c r="I26" s="2">
        <f>(H26-(((I$14)-(IF((($C26*I$16)-($D26*$J$42))&lt;0,0,(($C26*I$16)-($D26*$J$42)))+(($B$12-$C26)*I$16)))*I$17))-((($C26*I$16)-($D26*$J$43))*I$39)</f>
        <v>4.2747706174852058E-16</v>
      </c>
      <c r="J26" s="2">
        <f>(I26-(((J$14)-(IF((($C26*J$16)-($D26*$J$42))&lt;0,0,(($C26*J$16)-($D26*$J$42)))+(($B$12-$C26)*J$16)))*J$17))-((($C26*J$16)-($D26*$J$43))*J$39)</f>
        <v>4.2747706174852058E-16</v>
      </c>
      <c r="K26" s="2">
        <f>(J26-(((K$14)-(IF((($C26*K$16)-($D26*$J$42))&lt;0,0,(($C26*K$16)-($D26*$J$42)))+(($B$12-$C26)*K$16)))*K$17))-((($C26*K$16)-($D26*$J$43))*K$39)</f>
        <v>1.5976914614439012E-13</v>
      </c>
      <c r="L26" s="2">
        <f>(K26-(((L$14)-(IF((($C26*L$16)-($D26*$J$42))&lt;0,0,(($C26*L$16)-($D26*$J$42)))+(($B$12-$C26)*L$16)))*L$17))-((($C26*L$16)-($D26*$J$43))*L$39)</f>
        <v>-5.9461897015571394E-15</v>
      </c>
      <c r="M26" s="2">
        <f>(L26-(((M$14)-(IF((($C26*M$16)-($D26*$J$42))&lt;0,0,(($C26*M$16)-($D26*$J$42)))+(($B$12-$C26)*M$16)))*M$17))-((($C26*M$16)-($D26*$J$43))*M$39)</f>
        <v>-1.7829013898134229E-13</v>
      </c>
      <c r="N26" s="2">
        <f>(M26-(((N$14)-(IF((($C26*N$16)-($D26*$J$42))&lt;0,0,(($C26*N$16)-($D26*$J$42)))+(($B$12-$C26)*N$16)))*N$17))-((($C26*N$16)-($D26*$J$43))*N$39)</f>
        <v>-1.7829013898134229E-13</v>
      </c>
      <c r="O26" s="2">
        <f>(N26-(((O$14)-(IF((($C26*O$16)-($D26*$J$42))&lt;0,0,(($C26*O$16)-($D26*$J$42)))+(($B$12-$C26)*O$16)))*O$17))-((($C26*O$16)-($D26*$J$43))*O$39)</f>
        <v>-1.7829013898134229E-13</v>
      </c>
      <c r="P26" s="2">
        <f>(O26-(((P$14)-(IF((($C26*P$16)-($D26*$J$42))&lt;0,0,(($C26*P$16)-($D26*$J$42)))+(($B$12-$C26)*P$16)))*P$17))-((($C26*P$16)-($D26*$J$43))*P$39)</f>
        <v>-1.7829013898134229E-13</v>
      </c>
      <c r="Q26" s="2">
        <f>(P26-(((Q$14)-(IF((($C26*Q$16)-($D26*$J$42))&lt;0,0,(($C26*Q$16)-($D26*$J$42)))+(($B$12-$C26)*Q$16)))*Q$17))-((($C26*Q$16)-($D26*$J$43))*Q$39)</f>
        <v>-1.7829013898134229E-13</v>
      </c>
      <c r="R26" s="2">
        <f>(Q26-(((R$14)-(IF((($C26*R$16)-($D26*$J$42))&lt;0,0,(($C26*R$16)-($D26*$J$42)))+(($B$12-$C26)*R$16)))*R$17))-((($C26*R$16)-($D26*$J$43))*R$39)</f>
        <v>-1.7829013898134229E-13</v>
      </c>
      <c r="S26" s="2">
        <f>(R26-(((S$14)-(IF((($C26*S$16)-($D26*$J$42))&lt;0,0,(($C26*S$16)-($D26*$J$42)))+(($B$12-$C26)*S$16)))*S$17))-((($C26*S$16)-($D26*$J$43))*S$39)</f>
        <v>-1.7829013898134229E-13</v>
      </c>
      <c r="T26" s="2">
        <f>(S26-(((T$14)-(IF((($C26*T$16)-($D26*$J$42))&lt;0,0,(($C26*T$16)-($D26*$J$42)))+(($B$12-$C26)*T$16)))*T$17))-((($C26*T$16)-($D26*$J$43))*T$39)</f>
        <v>-1.7829013898134229E-13</v>
      </c>
      <c r="U26" s="2">
        <f>(T26-(((U$14)-(IF((($C26*U$16)-($D26*$J$42))&lt;0,0,(($C26*U$16)-($D26*$J$42)))+(($B$12-$C26)*U$16)))*U$17))-((($C26*U$16)-($D26*$J$43))*U$39)</f>
        <v>-1.7829013898134229E-13</v>
      </c>
      <c r="V26" s="2">
        <f>(U26-(((V$14)-(IF((($C26*V$16)-($D26*$J$42))&lt;0,0,(($C26*V$16)-($D26*$J$42)))+(($B$12-$C26)*V$16)))*V$17))-((($C26*V$16)-($D26*$J$43))*V$39)</f>
        <v>-1.7829013898134229E-13</v>
      </c>
      <c r="W26" s="2">
        <f>(V26-(((W$14)-(IF((($C26*W$16)-($D26*$J$42))&lt;0,0,(($C26*W$16)-($D26*$J$42)))+(($B$12-$C26)*W$16)))*W$17))-((($C26*W$16)-($D26*$J$43))*W$39)</f>
        <v>-1.7829013898134229E-13</v>
      </c>
      <c r="X26" s="2">
        <f>(W26-(((X$14)-(IF((($C26*X$16)-($D26*$J$42))&lt;0,0,(($C26*X$16)-($D26*$J$42)))+(($B$12-$C26)*X$16)))*X$17))-((($C26*X$16)-($D26*$J$43))*X$39)</f>
        <v>-1.7829013898134229E-13</v>
      </c>
      <c r="Y26" s="2">
        <f>(X26-(((Y$14)-(IF((($C26*Y$16)-($D26*$J$42))&lt;0,0,(($C26*Y$16)-($D26*$J$42)))+(($B$12-$C26)*Y$16)))*Y$17))-((($C26*Y$16)-($D26*$J$43))*Y$39)</f>
        <v>-1.7829013898134229E-13</v>
      </c>
      <c r="Z26" s="2">
        <f>(Y26-(((Z$14)-(IF((($C26*Z$16)-($D26*$J$42))&lt;0,0,(($C26*Z$16)-($D26*$J$42)))+(($B$12-$C26)*Z$16)))*Z$17))-((($C26*Z$16)-($D26*$J$43))*Z$39)</f>
        <v>-1.7829013898134229E-13</v>
      </c>
      <c r="AA26" s="2">
        <f>(Z26-(((AA$14)-(IF((($C26*AA$16)-($D26*$J$42))&lt;0,0,(($C26*AA$16)-($D26*$J$42)))+(($B$12-$C26)*AA$16)))*AA$17))-((($C26*AA$16)-($D26*$J$43))*AA$39)</f>
        <v>-1.7829013898134229E-13</v>
      </c>
      <c r="AB26" s="2">
        <f>(AA26-(((AB$14)-(IF((($C26*AB$16)-($D26*$J$42))&lt;0,0,(($C26*AB$16)-($D26*$J$42)))+(($B$12-$C26)*AB$16)))*AB$17))-((($C26*AB$16)-($D26*$J$43))*AB$39)</f>
        <v>-1.7829013898134229E-13</v>
      </c>
      <c r="AC26" s="2">
        <f>(AB26-(((AC$14)-(IF((($C26*AC$16)-($D26*$J$42))&lt;0,0,(($C26*AC$16)-($D26*$J$42)))+(($B$12-$C26)*AC$16)))*AC$17))-((($C26*AC$16)-($D26*$J$43))*AC$39)</f>
        <v>-1.7829013898134229E-13</v>
      </c>
      <c r="AD26" s="2">
        <f>(AC26-(((AD$14)-(IF((($C26*AD$16)-($D26*$J$42))&lt;0,0,(($C26*AD$16)-($D26*$J$42)))+(($B$12-$C26)*AD$16)))*AD$17))-((($C26*AD$16)-($D26*$J$43))*AD$39)</f>
        <v>-1.7829013898134229E-13</v>
      </c>
      <c r="AE26" s="2">
        <f>(AD26-(((AE$14)-(IF((($C26*AE$16)-($D26*$J$42))&lt;0,0,(($C26*AE$16)-($D26*$J$42)))+(($B$12-$C26)*AE$16)))*AE$17))-((($C26*AE$16)-($D26*$J$43))*AE$39)</f>
        <v>-1.7829013898134229E-13</v>
      </c>
      <c r="AF26" s="2">
        <f>(AE26-(((AF$14)-(IF((($C26*AF$16)-($D26*$J$42))&lt;0,0,(($C26*AF$16)-($D26*$J$42)))+(($B$12-$C26)*AF$16)))*AF$17))-((($C26*AF$16)-($D26*$J$43))*AF$39)</f>
        <v>-9.0449555403656363E-13</v>
      </c>
      <c r="AG26" s="2">
        <f>(AF26-(((AG$14)-(IF((($C26*AG$16)-($D26*$J$42))&lt;0,0,(($C26*AG$16)-($D26*$J$42)))+(($B$12-$C26)*AG$16)))*AG$17))-((($C26*AG$16)-($D26*$J$43))*AG$39)</f>
        <v>-9.0449555403656363E-13</v>
      </c>
      <c r="AH26" s="2">
        <f>(AG26-(((AH$14)-(IF((($C26*AH$16)-($D26*$J$42))&lt;0,0,(($C26*AH$16)-($D26*$J$42)))+(($B$12-$C26)*AH$16)))*AH$17))-((($C26*AH$16)-($D26*$J$43))*AH$39)</f>
        <v>-9.0449555403656363E-13</v>
      </c>
      <c r="AI26" s="2">
        <f>(AH26-(((AI$14)-(IF((($C26*AI$16)-($D26*$J$42))&lt;0,0,(($C26*AI$16)-($D26*$J$42)))+(($B$12-$C26)*AI$16)))*AI$17))-((($C26*AI$16)-($D26*$J$43))*AI$39)</f>
        <v>-9.0449555403656363E-13</v>
      </c>
      <c r="AJ26" s="2">
        <f>(AI26-(((AJ$14)-(IF((($C26*AJ$16)-($D26*$J$42))&lt;0,0,(($C26*AJ$16)-($D26*$J$42)))+(($B$12-$C26)*AJ$16)))*AJ$17))-((($C26*AJ$16)-($D26*$J$43))*AJ$39)</f>
        <v>-9.0449555403656363E-13</v>
      </c>
      <c r="AK26" s="2">
        <f>(AJ26-(((AK$14)-(IF((($C26*AK$16)-($D26*$J$42))&lt;0,0,(($C26*AK$16)-($D26*$J$42)))+(($B$12-$C26)*AK$16)))*AK$17))-((($C26*AK$16)-($D26*$J$43))*AK$39)</f>
        <v>-9.0449555403656363E-13</v>
      </c>
      <c r="AL26" s="2">
        <f>(AK26-(((AL$14)-(IF((($C26*AL$16)-($D26*$J$42))&lt;0,0,(($C26*AL$16)-($D26*$J$42)))+(($B$12-$C26)*AL$16)))*AL$17))-((($C26*AL$16)-($D26*$J$43))*AL$39)</f>
        <v>-9.0449555403656363E-13</v>
      </c>
      <c r="AM26" s="2">
        <f>(AL26-(((AM$14)-(IF((($C26*AM$16)-($D26*$J$42))&lt;0,0,(($C26*AM$16)-($D26*$J$42)))+(($B$12-$C26)*AM$16)))*AM$17))-((($C26*AM$16)-($D26*$J$43))*AM$39)</f>
        <v>-9.0449555403656363E-13</v>
      </c>
      <c r="AN26" s="2">
        <f>(AM26-(((AN$14)-(IF((($C26*AN$16)-($D26*$J$42))&lt;0,0,(($C26*AN$16)-($D26*$J$42)))+(($B$12-$C26)*AN$16)))*AN$17))-((($C26*AN$16)-($D26*$J$43))*AN$39)</f>
        <v>-1.8983578093178555E-12</v>
      </c>
      <c r="AO26" s="2">
        <f>(AN26-(((AO$14)-(IF((($C26*AO$16)-($D26*$J$42))&lt;0,0,(($C26*AO$16)-($D26*$J$42)))+(($B$12-$C26)*AO$16)))*AO$17))-((($C26*AO$16)-($D26*$J$43))*AO$39)</f>
        <v>-1.8983578093178555E-12</v>
      </c>
      <c r="AP26" s="2">
        <f>(AO26-(((AP$14)-(IF((($C26*AP$16)-($D26*$J$42))&lt;0,0,(($C26*AP$16)-($D26*$J$42)))+(($B$12-$C26)*AP$16)))*AP$17))-((($C26*AP$16)-($D26*$J$43))*AP$39)</f>
        <v>-1.8983578093178555E-12</v>
      </c>
      <c r="AQ26" s="2">
        <f>(AP26-(((AQ$14)-(IF((($C26*AQ$16)-($D26*$J$42))&lt;0,0,(($C26*AQ$16)-($D26*$J$42)))+(($B$12-$C26)*AQ$16)))*AQ$17))-((($C26*AQ$16)-($D26*$J$43))*AQ$39)</f>
        <v>-1.8983578093178555E-12</v>
      </c>
      <c r="AR26" s="2">
        <f>(AQ26-(((AR$14)-(IF((($C26*AR$16)-($D26*$J$42))&lt;0,0,(($C26*AR$16)-($D26*$J$42)))+(($B$12-$C26)*AR$16)))*AR$17))-((($C26*AR$16)-($D26*$J$43))*AR$39)</f>
        <v>-1.8983578093178555E-12</v>
      </c>
      <c r="AS26" s="2">
        <f>(AR26-(((AS$14)-(IF((($C26*AS$16)-($D26*$J$42))&lt;0,0,(($C26*AS$16)-($D26*$J$42)))+(($B$12-$C26)*AS$16)))*AS$17))-((($C26*AS$16)-($D26*$J$43))*AS$39)</f>
        <v>-1.8983578093178555E-12</v>
      </c>
      <c r="AT26" s="2">
        <f>(AS26-(((AT$14)-(IF((($C26*AT$16)-($D26*$J$42))&lt;0,0,(($C26*AT$16)-($D26*$J$42)))+(($B$12-$C26)*AT$16)))*AT$17))-((($C26*AT$16)-($D26*$J$43))*AT$39)</f>
        <v>-1.8983578093178555E-12</v>
      </c>
      <c r="AU26" s="2">
        <f>(AT26-(((AU$14)-(IF((($C26*AU$16)-($D26*$J$42))&lt;0,0,(($C26*AU$16)-($D26*$J$42)))+(($B$12-$C26)*AU$16)))*AU$17))-((($C26*AU$16)-($D26*$J$43))*AU$39)</f>
        <v>-1.8983578093178555E-12</v>
      </c>
      <c r="AV26" s="2">
        <f>(AU26-(((AV$14)-(IF((($C26*AV$16)-($D26*$J$42))&lt;0,0,(($C26*AV$16)-($D26*$J$42)))+(($B$12-$C26)*AV$16)))*AV$17))-((($C26*AV$16)-($D26*$J$43))*AV$39)</f>
        <v>-1.8983578093178555E-12</v>
      </c>
      <c r="AW26" s="2">
        <f>(AV26-(((AW$14)-(IF((($C26*AW$16)-($D26*$J$42))&lt;0,0,(($C26*AW$16)-($D26*$J$42)))+(($B$12-$C26)*AW$16)))*AW$17))-((($C26*AW$16)-($D26*$J$43))*AW$39)</f>
        <v>-1.8983578093178555E-12</v>
      </c>
      <c r="AX26" s="2">
        <f>(AW26-(((AX$14)-(IF((($C26*AX$16)-($D26*$J$42))&lt;0,0,(($C26*AX$16)-($D26*$J$42)))+(($B$12-$C26)*AX$16)))*AX$17))-((($C26*AX$16)-($D26*$J$43))*AX$39)</f>
        <v>-1.8983578093178555E-12</v>
      </c>
      <c r="AY26" s="2">
        <f>(AX26-(((AY$14)-(IF((($C26*AY$16)-($D26*$J$42))&lt;0,0,(($C26*AY$16)-($D26*$J$42)))+(($B$12-$C26)*AY$16)))*AY$17))-((($C26*AY$16)-($D26*$J$43))*AY$39)</f>
        <v>-1.8983578093178555E-12</v>
      </c>
      <c r="AZ26" s="2">
        <f>(AY26-(((AZ$14)-(IF((($C26*AZ$16)-($D26*$J$42))&lt;0,0,(($C26*AZ$16)-($D26*$J$42)))+(($B$12-$C26)*AZ$16)))*AZ$17))-((($C26*AZ$16)-($D26*$J$43))*AZ$39)</f>
        <v>-1.8983578093178555E-12</v>
      </c>
      <c r="BA26" s="2">
        <f>(AZ26-(((BA$14)-(IF((($C26*BA$16)-($D26*$J$42))&lt;0,0,(($C26*BA$16)-($D26*$J$42)))+(($B$12-$C26)*BA$16)))*BA$17))-((($C26*BA$16)-($D26*$J$43))*BA$39)</f>
        <v>-1.8983578093178555E-12</v>
      </c>
      <c r="BB26" s="2">
        <f>(BA26-(((BB$14)-(IF((($C26*BB$16)-($D26*$J$42))&lt;0,0,(($C26*BB$16)-($D26*$J$42)))+(($B$12-$C26)*BB$16)))*BB$17))-((($C26*BB$16)-($D26*$J$43))*BB$39)</f>
        <v>-1.8983578093178555E-12</v>
      </c>
      <c r="BC26" s="2">
        <f>(BB26-(((BC$14)-(IF((($C26*BC$16)-($D26*$J$42))&lt;0,0,(($C26*BC$16)-($D26*$J$42)))+(($B$12-$C26)*BC$16)))*BC$17))-((($C26*BC$16)-($D26*$J$43))*BC$39)</f>
        <v>-1.8983578093178555E-12</v>
      </c>
      <c r="BD26" s="2">
        <f>(BC26-(((BD$14)-(IF((($C26*BD$16)-($D26*$J$42))&lt;0,0,(($C26*BD$16)-($D26*$J$42)))+(($B$12-$C26)*BD$16)))*BD$17))-((($C26*BD$16)-($D26*$J$43))*BD$39)</f>
        <v>-1.8983578093178555E-12</v>
      </c>
      <c r="BE26" s="2">
        <f>(BD26-(((BE$14)-(IF((($C26*BE$16)-($D26*$J$42))&lt;0,0,(($C26*BE$16)-($D26*$J$42)))+(($B$12-$C26)*BE$16)))*BE$17))-((($C26*BE$16)-($D26*$J$43))*BE$39)</f>
        <v>-1.8983578093178555E-12</v>
      </c>
      <c r="BF26" s="2">
        <f>(BE26-(((BF$14)-(IF((($C26*BF$16)-($D26*$J$42))&lt;0,0,(($C26*BF$16)-($D26*$J$42)))+(($B$12-$C26)*BF$16)))*BF$17))-((($C26*BF$16)-($D26*$J$43))*BF$39)</f>
        <v>-1.8983578093178555E-12</v>
      </c>
      <c r="BG26" s="2">
        <f>(BF26-(((BG$14)-(IF((($C26*BG$16)-($D26*$J$42))&lt;0,0,(($C26*BG$16)-($D26*$J$42)))+(($B$12-$C26)*BG$16)))*BG$17))-((($C26*BG$16)-($D26*$J$43))*BG$39)</f>
        <v>-6.0861935564990611E-12</v>
      </c>
      <c r="BH26" s="2">
        <f>(BG26-(((BH$14)-(IF((($C26*BH$16)-($D26*$J$42))&lt;0,0,(($C26*BH$16)-($D26*$J$42)))+(($B$12-$C26)*BH$16)))*BH$17))-((($C26*BH$16)-($D26*$J$43))*BH$39)</f>
        <v>-6.0861935564990611E-12</v>
      </c>
      <c r="BI26" s="2">
        <f>(BH26-(((BI$14)-(IF((($C26*BI$16)-($D26*$J$42))&lt;0,0,(($C26*BI$16)-($D26*$J$42)))+(($B$12-$C26)*BI$16)))*BI$17))-((($C26*BI$16)-($D26*$J$43))*BI$39)</f>
        <v>-6.0861935564990611E-12</v>
      </c>
      <c r="BJ26" s="2">
        <f>(BI26-(((BJ$14)-(IF((($C26*BJ$16)-($D26*$J$42))&lt;0,0,(($C26*BJ$16)-($D26*$J$42)))+(($B$12-$C26)*BJ$16)))*BJ$17))-((($C26*BJ$16)-($D26*$J$43))*BJ$39)</f>
        <v>-1.0796939226416302E-11</v>
      </c>
      <c r="BK26" s="2">
        <f>(BJ26-(((BK$14)-(IF((($C26*BK$16)-($D26*$J$42))&lt;0,0,(($C26*BK$16)-($D26*$J$42)))+(($B$12-$C26)*BK$16)))*BK$17))-((($C26*BK$16)-($D26*$J$43))*BK$39)</f>
        <v>-1.0796939226416302E-11</v>
      </c>
      <c r="BL26" s="2">
        <f>(BK26-(((BL$14)-(IF((($C26*BL$16)-($D26*$J$42))&lt;0,0,(($C26*BL$16)-($D26*$J$42)))+(($B$12-$C26)*BL$16)))*BL$17))-((($C26*BL$16)-($D26*$J$43))*BL$39)</f>
        <v>-1.0796939226416302E-11</v>
      </c>
      <c r="BM26" s="2">
        <f>(BL26-(((BM$14)-(IF((($C26*BM$16)-($D26*$J$42))&lt;0,0,(($C26*BM$16)-($D26*$J$42)))+(($B$12-$C26)*BM$16)))*BM$17))-((($C26*BM$16)-($D26*$J$43))*BM$39)</f>
        <v>-1.0796939226416302E-11</v>
      </c>
      <c r="BN26" s="2">
        <f>(BM26-(((BN$14)-(IF((($C26*BN$16)-($D26*$J$42))&lt;0,0,(($C26*BN$16)-($D26*$J$42)))+(($B$12-$C26)*BN$16)))*BN$17))-((($C26*BN$16)-($D26*$J$43))*BN$39)</f>
        <v>-1.0796939226416302E-11</v>
      </c>
      <c r="BO26" s="2">
        <f>(BN26-(((BO$14)-(IF((($C26*BO$16)-($D26*$J$42))&lt;0,0,(($C26*BO$16)-($D26*$J$42)))+(($B$12-$C26)*BO$16)))*BO$17))-((($C26*BO$16)-($D26*$J$43))*BO$39)</f>
        <v>-1.0796939226416302E-11</v>
      </c>
      <c r="BP26" s="2">
        <f>(BO26-(((BP$14)-(IF((($C26*BP$16)-($D26*$J$42))&lt;0,0,(($C26*BP$16)-($D26*$J$42)))+(($B$12-$C26)*BP$16)))*BP$17))-((($C26*BP$16)-($D26*$J$43))*BP$39)</f>
        <v>-1.0796939226416302E-11</v>
      </c>
    </row>
    <row r="27" spans="1:68" x14ac:dyDescent="0.25">
      <c r="B27" s="7"/>
      <c r="C27" s="7"/>
      <c r="D27" s="7"/>
      <c r="E27">
        <f>Tableau28[[#This Row],[Cout unitaire]]</f>
        <v>0</v>
      </c>
      <c r="F27" s="2">
        <f>(E27-(((F$14)-(IF((($C27*F$16)-($D27*$J$42))&lt;0,0,(($C27*F$16)-($D27*$J$42)))+(($B$12-$C27)*F$16)))*F$17))-((($C27*F$16)-($D27*$J$43))*F$39)</f>
        <v>1.3096723705530166E-13</v>
      </c>
      <c r="G27" s="2">
        <f>(F27-(((G$14)-(IF((($C27*G$16)-($D27*$J$42))&lt;0,0,(($C27*G$16)-($D27*$J$42)))+(($B$12-$C27)*G$16)))*G$17))-((($C27*G$16)-($D27*$J$43))*G$39)</f>
        <v>-5.2386894822120551E-15</v>
      </c>
      <c r="H27" s="2">
        <f>(G27-(((H$14)-(IF((($C27*H$16)-($D27*$J$42))&lt;0,0,(($C27*H$16)-($D27*$J$42)))+(($B$12-$C27)*H$16)))*H$17))-((($C27*H$16)-($D27*$J$43))*H$39)</f>
        <v>-1.4689285308122632E-13</v>
      </c>
      <c r="I27" s="2">
        <f>(H27-(((I$14)-(IF((($C27*I$16)-($D27*$J$42))&lt;0,0,(($C27*I$16)-($D27*$J$42)))+(($B$12-$C27)*I$16)))*I$17))-((($C27*I$16)-($D27*$J$43))*I$39)</f>
        <v>4.2747706174852058E-16</v>
      </c>
      <c r="J27" s="2">
        <f>(I27-(((J$14)-(IF((($C27*J$16)-($D27*$J$42))&lt;0,0,(($C27*J$16)-($D27*$J$42)))+(($B$12-$C27)*J$16)))*J$17))-((($C27*J$16)-($D27*$J$43))*J$39)</f>
        <v>4.2747706174852058E-16</v>
      </c>
      <c r="K27" s="2">
        <f>(J27-(((K$14)-(IF((($C27*K$16)-($D27*$J$42))&lt;0,0,(($C27*K$16)-($D27*$J$42)))+(($B$12-$C27)*K$16)))*K$17))-((($C27*K$16)-($D27*$J$43))*K$39)</f>
        <v>1.5976914614439012E-13</v>
      </c>
      <c r="L27" s="2">
        <f>(K27-(((L$14)-(IF((($C27*L$16)-($D27*$J$42))&lt;0,0,(($C27*L$16)-($D27*$J$42)))+(($B$12-$C27)*L$16)))*L$17))-((($C27*L$16)-($D27*$J$43))*L$39)</f>
        <v>-5.9461897015571394E-15</v>
      </c>
      <c r="M27" s="2">
        <f>(L27-(((M$14)-(IF((($C27*M$16)-($D27*$J$42))&lt;0,0,(($C27*M$16)-($D27*$J$42)))+(($B$12-$C27)*M$16)))*M$17))-((($C27*M$16)-($D27*$J$43))*M$39)</f>
        <v>-1.7829013898134229E-13</v>
      </c>
      <c r="N27" s="2">
        <f>(M27-(((N$14)-(IF((($C27*N$16)-($D27*$J$42))&lt;0,0,(($C27*N$16)-($D27*$J$42)))+(($B$12-$C27)*N$16)))*N$17))-((($C27*N$16)-($D27*$J$43))*N$39)</f>
        <v>-1.7829013898134229E-13</v>
      </c>
      <c r="O27" s="2">
        <f>(N27-(((O$14)-(IF((($C27*O$16)-($D27*$J$42))&lt;0,0,(($C27*O$16)-($D27*$J$42)))+(($B$12-$C27)*O$16)))*O$17))-((($C27*O$16)-($D27*$J$43))*O$39)</f>
        <v>-1.7829013898134229E-13</v>
      </c>
      <c r="P27" s="2">
        <f>(O27-(((P$14)-(IF((($C27*P$16)-($D27*$J$42))&lt;0,0,(($C27*P$16)-($D27*$J$42)))+(($B$12-$C27)*P$16)))*P$17))-((($C27*P$16)-($D27*$J$43))*P$39)</f>
        <v>-1.7829013898134229E-13</v>
      </c>
      <c r="Q27" s="2">
        <f>(P27-(((Q$14)-(IF((($C27*Q$16)-($D27*$J$42))&lt;0,0,(($C27*Q$16)-($D27*$J$42)))+(($B$12-$C27)*Q$16)))*Q$17))-((($C27*Q$16)-($D27*$J$43))*Q$39)</f>
        <v>-1.7829013898134229E-13</v>
      </c>
      <c r="R27" s="2">
        <f>(Q27-(((R$14)-(IF((($C27*R$16)-($D27*$J$42))&lt;0,0,(($C27*R$16)-($D27*$J$42)))+(($B$12-$C27)*R$16)))*R$17))-((($C27*R$16)-($D27*$J$43))*R$39)</f>
        <v>-1.7829013898134229E-13</v>
      </c>
      <c r="S27" s="2">
        <f>(R27-(((S$14)-(IF((($C27*S$16)-($D27*$J$42))&lt;0,0,(($C27*S$16)-($D27*$J$42)))+(($B$12-$C27)*S$16)))*S$17))-((($C27*S$16)-($D27*$J$43))*S$39)</f>
        <v>-1.7829013898134229E-13</v>
      </c>
      <c r="T27" s="2">
        <f>(S27-(((T$14)-(IF((($C27*T$16)-($D27*$J$42))&lt;0,0,(($C27*T$16)-($D27*$J$42)))+(($B$12-$C27)*T$16)))*T$17))-((($C27*T$16)-($D27*$J$43))*T$39)</f>
        <v>-1.7829013898134229E-13</v>
      </c>
      <c r="U27" s="2">
        <f>(T27-(((U$14)-(IF((($C27*U$16)-($D27*$J$42))&lt;0,0,(($C27*U$16)-($D27*$J$42)))+(($B$12-$C27)*U$16)))*U$17))-((($C27*U$16)-($D27*$J$43))*U$39)</f>
        <v>-1.7829013898134229E-13</v>
      </c>
      <c r="V27" s="2">
        <f>(U27-(((V$14)-(IF((($C27*V$16)-($D27*$J$42))&lt;0,0,(($C27*V$16)-($D27*$J$42)))+(($B$12-$C27)*V$16)))*V$17))-((($C27*V$16)-($D27*$J$43))*V$39)</f>
        <v>-1.7829013898134229E-13</v>
      </c>
      <c r="W27" s="2">
        <f>(V27-(((W$14)-(IF((($C27*W$16)-($D27*$J$42))&lt;0,0,(($C27*W$16)-($D27*$J$42)))+(($B$12-$C27)*W$16)))*W$17))-((($C27*W$16)-($D27*$J$43))*W$39)</f>
        <v>-1.7829013898134229E-13</v>
      </c>
      <c r="X27" s="2">
        <f>(W27-(((X$14)-(IF((($C27*X$16)-($D27*$J$42))&lt;0,0,(($C27*X$16)-($D27*$J$42)))+(($B$12-$C27)*X$16)))*X$17))-((($C27*X$16)-($D27*$J$43))*X$39)</f>
        <v>-1.7829013898134229E-13</v>
      </c>
      <c r="Y27" s="2">
        <f>(X27-(((Y$14)-(IF((($C27*Y$16)-($D27*$J$42))&lt;0,0,(($C27*Y$16)-($D27*$J$42)))+(($B$12-$C27)*Y$16)))*Y$17))-((($C27*Y$16)-($D27*$J$43))*Y$39)</f>
        <v>-1.7829013898134229E-13</v>
      </c>
      <c r="Z27" s="2">
        <f>(Y27-(((Z$14)-(IF((($C27*Z$16)-($D27*$J$42))&lt;0,0,(($C27*Z$16)-($D27*$J$42)))+(($B$12-$C27)*Z$16)))*Z$17))-((($C27*Z$16)-($D27*$J$43))*Z$39)</f>
        <v>-1.7829013898134229E-13</v>
      </c>
      <c r="AA27" s="2">
        <f>(Z27-(((AA$14)-(IF((($C27*AA$16)-($D27*$J$42))&lt;0,0,(($C27*AA$16)-($D27*$J$42)))+(($B$12-$C27)*AA$16)))*AA$17))-((($C27*AA$16)-($D27*$J$43))*AA$39)</f>
        <v>-1.7829013898134229E-13</v>
      </c>
      <c r="AB27" s="2">
        <f>(AA27-(((AB$14)-(IF((($C27*AB$16)-($D27*$J$42))&lt;0,0,(($C27*AB$16)-($D27*$J$42)))+(($B$12-$C27)*AB$16)))*AB$17))-((($C27*AB$16)-($D27*$J$43))*AB$39)</f>
        <v>-1.7829013898134229E-13</v>
      </c>
      <c r="AC27" s="2">
        <f>(AB27-(((AC$14)-(IF((($C27*AC$16)-($D27*$J$42))&lt;0,0,(($C27*AC$16)-($D27*$J$42)))+(($B$12-$C27)*AC$16)))*AC$17))-((($C27*AC$16)-($D27*$J$43))*AC$39)</f>
        <v>-1.7829013898134229E-13</v>
      </c>
      <c r="AD27" s="2">
        <f>(AC27-(((AD$14)-(IF((($C27*AD$16)-($D27*$J$42))&lt;0,0,(($C27*AD$16)-($D27*$J$42)))+(($B$12-$C27)*AD$16)))*AD$17))-((($C27*AD$16)-($D27*$J$43))*AD$39)</f>
        <v>-1.7829013898134229E-13</v>
      </c>
      <c r="AE27" s="2">
        <f>(AD27-(((AE$14)-(IF((($C27*AE$16)-($D27*$J$42))&lt;0,0,(($C27*AE$16)-($D27*$J$42)))+(($B$12-$C27)*AE$16)))*AE$17))-((($C27*AE$16)-($D27*$J$43))*AE$39)</f>
        <v>-1.7829013898134229E-13</v>
      </c>
      <c r="AF27" s="2">
        <f>(AE27-(((AF$14)-(IF((($C27*AF$16)-($D27*$J$42))&lt;0,0,(($C27*AF$16)-($D27*$J$42)))+(($B$12-$C27)*AF$16)))*AF$17))-((($C27*AF$16)-($D27*$J$43))*AF$39)</f>
        <v>-9.0449555403656363E-13</v>
      </c>
      <c r="AG27" s="2">
        <f>(AF27-(((AG$14)-(IF((($C27*AG$16)-($D27*$J$42))&lt;0,0,(($C27*AG$16)-($D27*$J$42)))+(($B$12-$C27)*AG$16)))*AG$17))-((($C27*AG$16)-($D27*$J$43))*AG$39)</f>
        <v>-9.0449555403656363E-13</v>
      </c>
      <c r="AH27" s="2">
        <f>(AG27-(((AH$14)-(IF((($C27*AH$16)-($D27*$J$42))&lt;0,0,(($C27*AH$16)-($D27*$J$42)))+(($B$12-$C27)*AH$16)))*AH$17))-((($C27*AH$16)-($D27*$J$43))*AH$39)</f>
        <v>-9.0449555403656363E-13</v>
      </c>
      <c r="AI27" s="2">
        <f>(AH27-(((AI$14)-(IF((($C27*AI$16)-($D27*$J$42))&lt;0,0,(($C27*AI$16)-($D27*$J$42)))+(($B$12-$C27)*AI$16)))*AI$17))-((($C27*AI$16)-($D27*$J$43))*AI$39)</f>
        <v>-9.0449555403656363E-13</v>
      </c>
      <c r="AJ27" s="2">
        <f>(AI27-(((AJ$14)-(IF((($C27*AJ$16)-($D27*$J$42))&lt;0,0,(($C27*AJ$16)-($D27*$J$42)))+(($B$12-$C27)*AJ$16)))*AJ$17))-((($C27*AJ$16)-($D27*$J$43))*AJ$39)</f>
        <v>-9.0449555403656363E-13</v>
      </c>
      <c r="AK27" s="2">
        <f>(AJ27-(((AK$14)-(IF((($C27*AK$16)-($D27*$J$42))&lt;0,0,(($C27*AK$16)-($D27*$J$42)))+(($B$12-$C27)*AK$16)))*AK$17))-((($C27*AK$16)-($D27*$J$43))*AK$39)</f>
        <v>-9.0449555403656363E-13</v>
      </c>
      <c r="AL27" s="2">
        <f>(AK27-(((AL$14)-(IF((($C27*AL$16)-($D27*$J$42))&lt;0,0,(($C27*AL$16)-($D27*$J$42)))+(($B$12-$C27)*AL$16)))*AL$17))-((($C27*AL$16)-($D27*$J$43))*AL$39)</f>
        <v>-9.0449555403656363E-13</v>
      </c>
      <c r="AM27" s="2">
        <f>(AL27-(((AM$14)-(IF((($C27*AM$16)-($D27*$J$42))&lt;0,0,(($C27*AM$16)-($D27*$J$42)))+(($B$12-$C27)*AM$16)))*AM$17))-((($C27*AM$16)-($D27*$J$43))*AM$39)</f>
        <v>-9.0449555403656363E-13</v>
      </c>
      <c r="AN27" s="2">
        <f>(AM27-(((AN$14)-(IF((($C27*AN$16)-($D27*$J$42))&lt;0,0,(($C27*AN$16)-($D27*$J$42)))+(($B$12-$C27)*AN$16)))*AN$17))-((($C27*AN$16)-($D27*$J$43))*AN$39)</f>
        <v>-1.8983578093178555E-12</v>
      </c>
      <c r="AO27" s="2">
        <f>(AN27-(((AO$14)-(IF((($C27*AO$16)-($D27*$J$42))&lt;0,0,(($C27*AO$16)-($D27*$J$42)))+(($B$12-$C27)*AO$16)))*AO$17))-((($C27*AO$16)-($D27*$J$43))*AO$39)</f>
        <v>-1.8983578093178555E-12</v>
      </c>
      <c r="AP27" s="2">
        <f>(AO27-(((AP$14)-(IF((($C27*AP$16)-($D27*$J$42))&lt;0,0,(($C27*AP$16)-($D27*$J$42)))+(($B$12-$C27)*AP$16)))*AP$17))-((($C27*AP$16)-($D27*$J$43))*AP$39)</f>
        <v>-1.8983578093178555E-12</v>
      </c>
      <c r="AQ27" s="2">
        <f>(AP27-(((AQ$14)-(IF((($C27*AQ$16)-($D27*$J$42))&lt;0,0,(($C27*AQ$16)-($D27*$J$42)))+(($B$12-$C27)*AQ$16)))*AQ$17))-((($C27*AQ$16)-($D27*$J$43))*AQ$39)</f>
        <v>-1.8983578093178555E-12</v>
      </c>
      <c r="AR27" s="2">
        <f>(AQ27-(((AR$14)-(IF((($C27*AR$16)-($D27*$J$42))&lt;0,0,(($C27*AR$16)-($D27*$J$42)))+(($B$12-$C27)*AR$16)))*AR$17))-((($C27*AR$16)-($D27*$J$43))*AR$39)</f>
        <v>-1.8983578093178555E-12</v>
      </c>
      <c r="AS27" s="2">
        <f>(AR27-(((AS$14)-(IF((($C27*AS$16)-($D27*$J$42))&lt;0,0,(($C27*AS$16)-($D27*$J$42)))+(($B$12-$C27)*AS$16)))*AS$17))-((($C27*AS$16)-($D27*$J$43))*AS$39)</f>
        <v>-1.8983578093178555E-12</v>
      </c>
      <c r="AT27" s="2">
        <f>(AS27-(((AT$14)-(IF((($C27*AT$16)-($D27*$J$42))&lt;0,0,(($C27*AT$16)-($D27*$J$42)))+(($B$12-$C27)*AT$16)))*AT$17))-((($C27*AT$16)-($D27*$J$43))*AT$39)</f>
        <v>-1.8983578093178555E-12</v>
      </c>
      <c r="AU27" s="2">
        <f>(AT27-(((AU$14)-(IF((($C27*AU$16)-($D27*$J$42))&lt;0,0,(($C27*AU$16)-($D27*$J$42)))+(($B$12-$C27)*AU$16)))*AU$17))-((($C27*AU$16)-($D27*$J$43))*AU$39)</f>
        <v>-1.8983578093178555E-12</v>
      </c>
      <c r="AV27" s="2">
        <f>(AU27-(((AV$14)-(IF((($C27*AV$16)-($D27*$J$42))&lt;0,0,(($C27*AV$16)-($D27*$J$42)))+(($B$12-$C27)*AV$16)))*AV$17))-((($C27*AV$16)-($D27*$J$43))*AV$39)</f>
        <v>-1.8983578093178555E-12</v>
      </c>
      <c r="AW27" s="2">
        <f>(AV27-(((AW$14)-(IF((($C27*AW$16)-($D27*$J$42))&lt;0,0,(($C27*AW$16)-($D27*$J$42)))+(($B$12-$C27)*AW$16)))*AW$17))-((($C27*AW$16)-($D27*$J$43))*AW$39)</f>
        <v>-1.8983578093178555E-12</v>
      </c>
      <c r="AX27" s="2">
        <f>(AW27-(((AX$14)-(IF((($C27*AX$16)-($D27*$J$42))&lt;0,0,(($C27*AX$16)-($D27*$J$42)))+(($B$12-$C27)*AX$16)))*AX$17))-((($C27*AX$16)-($D27*$J$43))*AX$39)</f>
        <v>-1.8983578093178555E-12</v>
      </c>
      <c r="AY27" s="2">
        <f>(AX27-(((AY$14)-(IF((($C27*AY$16)-($D27*$J$42))&lt;0,0,(($C27*AY$16)-($D27*$J$42)))+(($B$12-$C27)*AY$16)))*AY$17))-((($C27*AY$16)-($D27*$J$43))*AY$39)</f>
        <v>-1.8983578093178555E-12</v>
      </c>
      <c r="AZ27" s="2">
        <f>(AY27-(((AZ$14)-(IF((($C27*AZ$16)-($D27*$J$42))&lt;0,0,(($C27*AZ$16)-($D27*$J$42)))+(($B$12-$C27)*AZ$16)))*AZ$17))-((($C27*AZ$16)-($D27*$J$43))*AZ$39)</f>
        <v>-1.8983578093178555E-12</v>
      </c>
      <c r="BA27" s="2">
        <f>(AZ27-(((BA$14)-(IF((($C27*BA$16)-($D27*$J$42))&lt;0,0,(($C27*BA$16)-($D27*$J$42)))+(($B$12-$C27)*BA$16)))*BA$17))-((($C27*BA$16)-($D27*$J$43))*BA$39)</f>
        <v>-1.8983578093178555E-12</v>
      </c>
      <c r="BB27" s="2">
        <f>(BA27-(((BB$14)-(IF((($C27*BB$16)-($D27*$J$42))&lt;0,0,(($C27*BB$16)-($D27*$J$42)))+(($B$12-$C27)*BB$16)))*BB$17))-((($C27*BB$16)-($D27*$J$43))*BB$39)</f>
        <v>-1.8983578093178555E-12</v>
      </c>
      <c r="BC27" s="2">
        <f>(BB27-(((BC$14)-(IF((($C27*BC$16)-($D27*$J$42))&lt;0,0,(($C27*BC$16)-($D27*$J$42)))+(($B$12-$C27)*BC$16)))*BC$17))-((($C27*BC$16)-($D27*$J$43))*BC$39)</f>
        <v>-1.8983578093178555E-12</v>
      </c>
      <c r="BD27" s="2">
        <f>(BC27-(((BD$14)-(IF((($C27*BD$16)-($D27*$J$42))&lt;0,0,(($C27*BD$16)-($D27*$J$42)))+(($B$12-$C27)*BD$16)))*BD$17))-((($C27*BD$16)-($D27*$J$43))*BD$39)</f>
        <v>-1.8983578093178555E-12</v>
      </c>
      <c r="BE27" s="2">
        <f>(BD27-(((BE$14)-(IF((($C27*BE$16)-($D27*$J$42))&lt;0,0,(($C27*BE$16)-($D27*$J$42)))+(($B$12-$C27)*BE$16)))*BE$17))-((($C27*BE$16)-($D27*$J$43))*BE$39)</f>
        <v>-1.8983578093178555E-12</v>
      </c>
      <c r="BF27" s="2">
        <f>(BE27-(((BF$14)-(IF((($C27*BF$16)-($D27*$J$42))&lt;0,0,(($C27*BF$16)-($D27*$J$42)))+(($B$12-$C27)*BF$16)))*BF$17))-((($C27*BF$16)-($D27*$J$43))*BF$39)</f>
        <v>-1.8983578093178555E-12</v>
      </c>
      <c r="BG27" s="2">
        <f>(BF27-(((BG$14)-(IF((($C27*BG$16)-($D27*$J$42))&lt;0,0,(($C27*BG$16)-($D27*$J$42)))+(($B$12-$C27)*BG$16)))*BG$17))-((($C27*BG$16)-($D27*$J$43))*BG$39)</f>
        <v>-6.0861935564990611E-12</v>
      </c>
      <c r="BH27" s="2">
        <f>(BG27-(((BH$14)-(IF((($C27*BH$16)-($D27*$J$42))&lt;0,0,(($C27*BH$16)-($D27*$J$42)))+(($B$12-$C27)*BH$16)))*BH$17))-((($C27*BH$16)-($D27*$J$43))*BH$39)</f>
        <v>-6.0861935564990611E-12</v>
      </c>
      <c r="BI27" s="2">
        <f>(BH27-(((BI$14)-(IF((($C27*BI$16)-($D27*$J$42))&lt;0,0,(($C27*BI$16)-($D27*$J$42)))+(($B$12-$C27)*BI$16)))*BI$17))-((($C27*BI$16)-($D27*$J$43))*BI$39)</f>
        <v>-6.0861935564990611E-12</v>
      </c>
      <c r="BJ27" s="2">
        <f>(BI27-(((BJ$14)-(IF((($C27*BJ$16)-($D27*$J$42))&lt;0,0,(($C27*BJ$16)-($D27*$J$42)))+(($B$12-$C27)*BJ$16)))*BJ$17))-((($C27*BJ$16)-($D27*$J$43))*BJ$39)</f>
        <v>-1.0796939226416302E-11</v>
      </c>
      <c r="BK27" s="2">
        <f>(BJ27-(((BK$14)-(IF((($C27*BK$16)-($D27*$J$42))&lt;0,0,(($C27*BK$16)-($D27*$J$42)))+(($B$12-$C27)*BK$16)))*BK$17))-((($C27*BK$16)-($D27*$J$43))*BK$39)</f>
        <v>-1.0796939226416302E-11</v>
      </c>
      <c r="BL27" s="2">
        <f>(BK27-(((BL$14)-(IF((($C27*BL$16)-($D27*$J$42))&lt;0,0,(($C27*BL$16)-($D27*$J$42)))+(($B$12-$C27)*BL$16)))*BL$17))-((($C27*BL$16)-($D27*$J$43))*BL$39)</f>
        <v>-1.0796939226416302E-11</v>
      </c>
      <c r="BM27" s="2">
        <f>(BL27-(((BM$14)-(IF((($C27*BM$16)-($D27*$J$42))&lt;0,0,(($C27*BM$16)-($D27*$J$42)))+(($B$12-$C27)*BM$16)))*BM$17))-((($C27*BM$16)-($D27*$J$43))*BM$39)</f>
        <v>-1.0796939226416302E-11</v>
      </c>
      <c r="BN27" s="2">
        <f>(BM27-(((BN$14)-(IF((($C27*BN$16)-($D27*$J$42))&lt;0,0,(($C27*BN$16)-($D27*$J$42)))+(($B$12-$C27)*BN$16)))*BN$17))-((($C27*BN$16)-($D27*$J$43))*BN$39)</f>
        <v>-1.0796939226416302E-11</v>
      </c>
      <c r="BO27" s="2">
        <f>(BN27-(((BO$14)-(IF((($C27*BO$16)-($D27*$J$42))&lt;0,0,(($C27*BO$16)-($D27*$J$42)))+(($B$12-$C27)*BO$16)))*BO$17))-((($C27*BO$16)-($D27*$J$43))*BO$39)</f>
        <v>-1.0796939226416302E-11</v>
      </c>
      <c r="BP27" s="2">
        <f>(BO27-(((BP$14)-(IF((($C27*BP$16)-($D27*$J$42))&lt;0,0,(($C27*BP$16)-($D27*$J$42)))+(($B$12-$C27)*BP$16)))*BP$17))-((($C27*BP$16)-($D27*$J$43))*BP$39)</f>
        <v>-1.0796939226416302E-11</v>
      </c>
    </row>
    <row r="28" spans="1:68" x14ac:dyDescent="0.25">
      <c r="B28" s="7"/>
      <c r="C28" s="7"/>
      <c r="D28" s="7"/>
      <c r="E28">
        <f>Tableau28[[#This Row],[Cout unitaire]]</f>
        <v>0</v>
      </c>
      <c r="F28" s="2">
        <f>(E28-(((F$14)-(IF((($C28*F$16)-($D28*$J$42))&lt;0,0,(($C28*F$16)-($D28*$J$42)))+(($B$12-$C28)*F$16)))*F$17))-((($C28*F$16)-($D28*$J$43))*F$39)</f>
        <v>1.3096723705530166E-13</v>
      </c>
      <c r="G28" s="2">
        <f>(F28-(((G$14)-(IF((($C28*G$16)-($D28*$J$42))&lt;0,0,(($C28*G$16)-($D28*$J$42)))+(($B$12-$C28)*G$16)))*G$17))-((($C28*G$16)-($D28*$J$43))*G$39)</f>
        <v>-5.2386894822120551E-15</v>
      </c>
      <c r="H28" s="2">
        <f>(G28-(((H$14)-(IF((($C28*H$16)-($D28*$J$42))&lt;0,0,(($C28*H$16)-($D28*$J$42)))+(($B$12-$C28)*H$16)))*H$17))-((($C28*H$16)-($D28*$J$43))*H$39)</f>
        <v>-1.4689285308122632E-13</v>
      </c>
      <c r="I28" s="2">
        <f>(H28-(((I$14)-(IF((($C28*I$16)-($D28*$J$42))&lt;0,0,(($C28*I$16)-($D28*$J$42)))+(($B$12-$C28)*I$16)))*I$17))-((($C28*I$16)-($D28*$J$43))*I$39)</f>
        <v>4.2747706174852058E-16</v>
      </c>
      <c r="J28" s="2">
        <f>(I28-(((J$14)-(IF((($C28*J$16)-($D28*$J$42))&lt;0,0,(($C28*J$16)-($D28*$J$42)))+(($B$12-$C28)*J$16)))*J$17))-((($C28*J$16)-($D28*$J$43))*J$39)</f>
        <v>4.2747706174852058E-16</v>
      </c>
      <c r="K28" s="2">
        <f>(J28-(((K$14)-(IF((($C28*K$16)-($D28*$J$42))&lt;0,0,(($C28*K$16)-($D28*$J$42)))+(($B$12-$C28)*K$16)))*K$17))-((($C28*K$16)-($D28*$J$43))*K$39)</f>
        <v>1.5976914614439012E-13</v>
      </c>
      <c r="L28" s="2">
        <f>(K28-(((L$14)-(IF((($C28*L$16)-($D28*$J$42))&lt;0,0,(($C28*L$16)-($D28*$J$42)))+(($B$12-$C28)*L$16)))*L$17))-((($C28*L$16)-($D28*$J$43))*L$39)</f>
        <v>-5.9461897015571394E-15</v>
      </c>
      <c r="M28" s="2">
        <f>(L28-(((M$14)-(IF((($C28*M$16)-($D28*$J$42))&lt;0,0,(($C28*M$16)-($D28*$J$42)))+(($B$12-$C28)*M$16)))*M$17))-((($C28*M$16)-($D28*$J$43))*M$39)</f>
        <v>-1.7829013898134229E-13</v>
      </c>
      <c r="N28" s="2">
        <f>(M28-(((N$14)-(IF((($C28*N$16)-($D28*$J$42))&lt;0,0,(($C28*N$16)-($D28*$J$42)))+(($B$12-$C28)*N$16)))*N$17))-((($C28*N$16)-($D28*$J$43))*N$39)</f>
        <v>-1.7829013898134229E-13</v>
      </c>
      <c r="O28" s="2">
        <f>(N28-(((O$14)-(IF((($C28*O$16)-($D28*$J$42))&lt;0,0,(($C28*O$16)-($D28*$J$42)))+(($B$12-$C28)*O$16)))*O$17))-((($C28*O$16)-($D28*$J$43))*O$39)</f>
        <v>-1.7829013898134229E-13</v>
      </c>
      <c r="P28" s="2">
        <f>(O28-(((P$14)-(IF((($C28*P$16)-($D28*$J$42))&lt;0,0,(($C28*P$16)-($D28*$J$42)))+(($B$12-$C28)*P$16)))*P$17))-((($C28*P$16)-($D28*$J$43))*P$39)</f>
        <v>-1.7829013898134229E-13</v>
      </c>
      <c r="Q28" s="2">
        <f>(P28-(((Q$14)-(IF((($C28*Q$16)-($D28*$J$42))&lt;0,0,(($C28*Q$16)-($D28*$J$42)))+(($B$12-$C28)*Q$16)))*Q$17))-((($C28*Q$16)-($D28*$J$43))*Q$39)</f>
        <v>-1.7829013898134229E-13</v>
      </c>
      <c r="R28" s="2">
        <f>(Q28-(((R$14)-(IF((($C28*R$16)-($D28*$J$42))&lt;0,0,(($C28*R$16)-($D28*$J$42)))+(($B$12-$C28)*R$16)))*R$17))-((($C28*R$16)-($D28*$J$43))*R$39)</f>
        <v>-1.7829013898134229E-13</v>
      </c>
      <c r="S28" s="2">
        <f>(R28-(((S$14)-(IF((($C28*S$16)-($D28*$J$42))&lt;0,0,(($C28*S$16)-($D28*$J$42)))+(($B$12-$C28)*S$16)))*S$17))-((($C28*S$16)-($D28*$J$43))*S$39)</f>
        <v>-1.7829013898134229E-13</v>
      </c>
      <c r="T28" s="2">
        <f>(S28-(((T$14)-(IF((($C28*T$16)-($D28*$J$42))&lt;0,0,(($C28*T$16)-($D28*$J$42)))+(($B$12-$C28)*T$16)))*T$17))-((($C28*T$16)-($D28*$J$43))*T$39)</f>
        <v>-1.7829013898134229E-13</v>
      </c>
      <c r="U28" s="2">
        <f>(T28-(((U$14)-(IF((($C28*U$16)-($D28*$J$42))&lt;0,0,(($C28*U$16)-($D28*$J$42)))+(($B$12-$C28)*U$16)))*U$17))-((($C28*U$16)-($D28*$J$43))*U$39)</f>
        <v>-1.7829013898134229E-13</v>
      </c>
      <c r="V28" s="2">
        <f>(U28-(((V$14)-(IF((($C28*V$16)-($D28*$J$42))&lt;0,0,(($C28*V$16)-($D28*$J$42)))+(($B$12-$C28)*V$16)))*V$17))-((($C28*V$16)-($D28*$J$43))*V$39)</f>
        <v>-1.7829013898134229E-13</v>
      </c>
      <c r="W28" s="2">
        <f>(V28-(((W$14)-(IF((($C28*W$16)-($D28*$J$42))&lt;0,0,(($C28*W$16)-($D28*$J$42)))+(($B$12-$C28)*W$16)))*W$17))-((($C28*W$16)-($D28*$J$43))*W$39)</f>
        <v>-1.7829013898134229E-13</v>
      </c>
      <c r="X28" s="2">
        <f>(W28-(((X$14)-(IF((($C28*X$16)-($D28*$J$42))&lt;0,0,(($C28*X$16)-($D28*$J$42)))+(($B$12-$C28)*X$16)))*X$17))-((($C28*X$16)-($D28*$J$43))*X$39)</f>
        <v>-1.7829013898134229E-13</v>
      </c>
      <c r="Y28" s="2">
        <f>(X28-(((Y$14)-(IF((($C28*Y$16)-($D28*$J$42))&lt;0,0,(($C28*Y$16)-($D28*$J$42)))+(($B$12-$C28)*Y$16)))*Y$17))-((($C28*Y$16)-($D28*$J$43))*Y$39)</f>
        <v>-1.7829013898134229E-13</v>
      </c>
      <c r="Z28" s="2">
        <f>(Y28-(((Z$14)-(IF((($C28*Z$16)-($D28*$J$42))&lt;0,0,(($C28*Z$16)-($D28*$J$42)))+(($B$12-$C28)*Z$16)))*Z$17))-((($C28*Z$16)-($D28*$J$43))*Z$39)</f>
        <v>-1.7829013898134229E-13</v>
      </c>
      <c r="AA28" s="2">
        <f>(Z28-(((AA$14)-(IF((($C28*AA$16)-($D28*$J$42))&lt;0,0,(($C28*AA$16)-($D28*$J$42)))+(($B$12-$C28)*AA$16)))*AA$17))-((($C28*AA$16)-($D28*$J$43))*AA$39)</f>
        <v>-1.7829013898134229E-13</v>
      </c>
      <c r="AB28" s="2">
        <f>(AA28-(((AB$14)-(IF((($C28*AB$16)-($D28*$J$42))&lt;0,0,(($C28*AB$16)-($D28*$J$42)))+(($B$12-$C28)*AB$16)))*AB$17))-((($C28*AB$16)-($D28*$J$43))*AB$39)</f>
        <v>-1.7829013898134229E-13</v>
      </c>
      <c r="AC28" s="2">
        <f>(AB28-(((AC$14)-(IF((($C28*AC$16)-($D28*$J$42))&lt;0,0,(($C28*AC$16)-($D28*$J$42)))+(($B$12-$C28)*AC$16)))*AC$17))-((($C28*AC$16)-($D28*$J$43))*AC$39)</f>
        <v>-1.7829013898134229E-13</v>
      </c>
      <c r="AD28" s="2">
        <f>(AC28-(((AD$14)-(IF((($C28*AD$16)-($D28*$J$42))&lt;0,0,(($C28*AD$16)-($D28*$J$42)))+(($B$12-$C28)*AD$16)))*AD$17))-((($C28*AD$16)-($D28*$J$43))*AD$39)</f>
        <v>-1.7829013898134229E-13</v>
      </c>
      <c r="AE28" s="2">
        <f>(AD28-(((AE$14)-(IF((($C28*AE$16)-($D28*$J$42))&lt;0,0,(($C28*AE$16)-($D28*$J$42)))+(($B$12-$C28)*AE$16)))*AE$17))-((($C28*AE$16)-($D28*$J$43))*AE$39)</f>
        <v>-1.7829013898134229E-13</v>
      </c>
      <c r="AF28" s="2">
        <f>(AE28-(((AF$14)-(IF((($C28*AF$16)-($D28*$J$42))&lt;0,0,(($C28*AF$16)-($D28*$J$42)))+(($B$12-$C28)*AF$16)))*AF$17))-((($C28*AF$16)-($D28*$J$43))*AF$39)</f>
        <v>-9.0449555403656363E-13</v>
      </c>
      <c r="AG28" s="2">
        <f>(AF28-(((AG$14)-(IF((($C28*AG$16)-($D28*$J$42))&lt;0,0,(($C28*AG$16)-($D28*$J$42)))+(($B$12-$C28)*AG$16)))*AG$17))-((($C28*AG$16)-($D28*$J$43))*AG$39)</f>
        <v>-9.0449555403656363E-13</v>
      </c>
      <c r="AH28" s="2">
        <f>(AG28-(((AH$14)-(IF((($C28*AH$16)-($D28*$J$42))&lt;0,0,(($C28*AH$16)-($D28*$J$42)))+(($B$12-$C28)*AH$16)))*AH$17))-((($C28*AH$16)-($D28*$J$43))*AH$39)</f>
        <v>-9.0449555403656363E-13</v>
      </c>
      <c r="AI28" s="2">
        <f>(AH28-(((AI$14)-(IF((($C28*AI$16)-($D28*$J$42))&lt;0,0,(($C28*AI$16)-($D28*$J$42)))+(($B$12-$C28)*AI$16)))*AI$17))-((($C28*AI$16)-($D28*$J$43))*AI$39)</f>
        <v>-9.0449555403656363E-13</v>
      </c>
      <c r="AJ28" s="2">
        <f>(AI28-(((AJ$14)-(IF((($C28*AJ$16)-($D28*$J$42))&lt;0,0,(($C28*AJ$16)-($D28*$J$42)))+(($B$12-$C28)*AJ$16)))*AJ$17))-((($C28*AJ$16)-($D28*$J$43))*AJ$39)</f>
        <v>-9.0449555403656363E-13</v>
      </c>
      <c r="AK28" s="2">
        <f>(AJ28-(((AK$14)-(IF((($C28*AK$16)-($D28*$J$42))&lt;0,0,(($C28*AK$16)-($D28*$J$42)))+(($B$12-$C28)*AK$16)))*AK$17))-((($C28*AK$16)-($D28*$J$43))*AK$39)</f>
        <v>-9.0449555403656363E-13</v>
      </c>
      <c r="AL28" s="2">
        <f>(AK28-(((AL$14)-(IF((($C28*AL$16)-($D28*$J$42))&lt;0,0,(($C28*AL$16)-($D28*$J$42)))+(($B$12-$C28)*AL$16)))*AL$17))-((($C28*AL$16)-($D28*$J$43))*AL$39)</f>
        <v>-9.0449555403656363E-13</v>
      </c>
      <c r="AM28" s="2">
        <f>(AL28-(((AM$14)-(IF((($C28*AM$16)-($D28*$J$42))&lt;0,0,(($C28*AM$16)-($D28*$J$42)))+(($B$12-$C28)*AM$16)))*AM$17))-((($C28*AM$16)-($D28*$J$43))*AM$39)</f>
        <v>-9.0449555403656363E-13</v>
      </c>
      <c r="AN28" s="2">
        <f>(AM28-(((AN$14)-(IF((($C28*AN$16)-($D28*$J$42))&lt;0,0,(($C28*AN$16)-($D28*$J$42)))+(($B$12-$C28)*AN$16)))*AN$17))-((($C28*AN$16)-($D28*$J$43))*AN$39)</f>
        <v>-1.8983578093178555E-12</v>
      </c>
      <c r="AO28" s="2">
        <f>(AN28-(((AO$14)-(IF((($C28*AO$16)-($D28*$J$42))&lt;0,0,(($C28*AO$16)-($D28*$J$42)))+(($B$12-$C28)*AO$16)))*AO$17))-((($C28*AO$16)-($D28*$J$43))*AO$39)</f>
        <v>-1.8983578093178555E-12</v>
      </c>
      <c r="AP28" s="2">
        <f>(AO28-(((AP$14)-(IF((($C28*AP$16)-($D28*$J$42))&lt;0,0,(($C28*AP$16)-($D28*$J$42)))+(($B$12-$C28)*AP$16)))*AP$17))-((($C28*AP$16)-($D28*$J$43))*AP$39)</f>
        <v>-1.8983578093178555E-12</v>
      </c>
      <c r="AQ28" s="2">
        <f>(AP28-(((AQ$14)-(IF((($C28*AQ$16)-($D28*$J$42))&lt;0,0,(($C28*AQ$16)-($D28*$J$42)))+(($B$12-$C28)*AQ$16)))*AQ$17))-((($C28*AQ$16)-($D28*$J$43))*AQ$39)</f>
        <v>-1.8983578093178555E-12</v>
      </c>
      <c r="AR28" s="2">
        <f>(AQ28-(((AR$14)-(IF((($C28*AR$16)-($D28*$J$42))&lt;0,0,(($C28*AR$16)-($D28*$J$42)))+(($B$12-$C28)*AR$16)))*AR$17))-((($C28*AR$16)-($D28*$J$43))*AR$39)</f>
        <v>-1.8983578093178555E-12</v>
      </c>
      <c r="AS28" s="2">
        <f>(AR28-(((AS$14)-(IF((($C28*AS$16)-($D28*$J$42))&lt;0,0,(($C28*AS$16)-($D28*$J$42)))+(($B$12-$C28)*AS$16)))*AS$17))-((($C28*AS$16)-($D28*$J$43))*AS$39)</f>
        <v>-1.8983578093178555E-12</v>
      </c>
      <c r="AT28" s="2">
        <f>(AS28-(((AT$14)-(IF((($C28*AT$16)-($D28*$J$42))&lt;0,0,(($C28*AT$16)-($D28*$J$42)))+(($B$12-$C28)*AT$16)))*AT$17))-((($C28*AT$16)-($D28*$J$43))*AT$39)</f>
        <v>-1.8983578093178555E-12</v>
      </c>
      <c r="AU28" s="2">
        <f>(AT28-(((AU$14)-(IF((($C28*AU$16)-($D28*$J$42))&lt;0,0,(($C28*AU$16)-($D28*$J$42)))+(($B$12-$C28)*AU$16)))*AU$17))-((($C28*AU$16)-($D28*$J$43))*AU$39)</f>
        <v>-1.8983578093178555E-12</v>
      </c>
      <c r="AV28" s="2">
        <f>(AU28-(((AV$14)-(IF((($C28*AV$16)-($D28*$J$42))&lt;0,0,(($C28*AV$16)-($D28*$J$42)))+(($B$12-$C28)*AV$16)))*AV$17))-((($C28*AV$16)-($D28*$J$43))*AV$39)</f>
        <v>-1.8983578093178555E-12</v>
      </c>
      <c r="AW28" s="2">
        <f>(AV28-(((AW$14)-(IF((($C28*AW$16)-($D28*$J$42))&lt;0,0,(($C28*AW$16)-($D28*$J$42)))+(($B$12-$C28)*AW$16)))*AW$17))-((($C28*AW$16)-($D28*$J$43))*AW$39)</f>
        <v>-1.8983578093178555E-12</v>
      </c>
      <c r="AX28" s="2">
        <f>(AW28-(((AX$14)-(IF((($C28*AX$16)-($D28*$J$42))&lt;0,0,(($C28*AX$16)-($D28*$J$42)))+(($B$12-$C28)*AX$16)))*AX$17))-((($C28*AX$16)-($D28*$J$43))*AX$39)</f>
        <v>-1.8983578093178555E-12</v>
      </c>
      <c r="AY28" s="2">
        <f>(AX28-(((AY$14)-(IF((($C28*AY$16)-($D28*$J$42))&lt;0,0,(($C28*AY$16)-($D28*$J$42)))+(($B$12-$C28)*AY$16)))*AY$17))-((($C28*AY$16)-($D28*$J$43))*AY$39)</f>
        <v>-1.8983578093178555E-12</v>
      </c>
      <c r="AZ28" s="2">
        <f>(AY28-(((AZ$14)-(IF((($C28*AZ$16)-($D28*$J$42))&lt;0,0,(($C28*AZ$16)-($D28*$J$42)))+(($B$12-$C28)*AZ$16)))*AZ$17))-((($C28*AZ$16)-($D28*$J$43))*AZ$39)</f>
        <v>-1.8983578093178555E-12</v>
      </c>
      <c r="BA28" s="2">
        <f>(AZ28-(((BA$14)-(IF((($C28*BA$16)-($D28*$J$42))&lt;0,0,(($C28*BA$16)-($D28*$J$42)))+(($B$12-$C28)*BA$16)))*BA$17))-((($C28*BA$16)-($D28*$J$43))*BA$39)</f>
        <v>-1.8983578093178555E-12</v>
      </c>
      <c r="BB28" s="2">
        <f>(BA28-(((BB$14)-(IF((($C28*BB$16)-($D28*$J$42))&lt;0,0,(($C28*BB$16)-($D28*$J$42)))+(($B$12-$C28)*BB$16)))*BB$17))-((($C28*BB$16)-($D28*$J$43))*BB$39)</f>
        <v>-1.8983578093178555E-12</v>
      </c>
      <c r="BC28" s="2">
        <f>(BB28-(((BC$14)-(IF((($C28*BC$16)-($D28*$J$42))&lt;0,0,(($C28*BC$16)-($D28*$J$42)))+(($B$12-$C28)*BC$16)))*BC$17))-((($C28*BC$16)-($D28*$J$43))*BC$39)</f>
        <v>-1.8983578093178555E-12</v>
      </c>
      <c r="BD28" s="2">
        <f>(BC28-(((BD$14)-(IF((($C28*BD$16)-($D28*$J$42))&lt;0,0,(($C28*BD$16)-($D28*$J$42)))+(($B$12-$C28)*BD$16)))*BD$17))-((($C28*BD$16)-($D28*$J$43))*BD$39)</f>
        <v>-1.8983578093178555E-12</v>
      </c>
      <c r="BE28" s="2">
        <f>(BD28-(((BE$14)-(IF((($C28*BE$16)-($D28*$J$42))&lt;0,0,(($C28*BE$16)-($D28*$J$42)))+(($B$12-$C28)*BE$16)))*BE$17))-((($C28*BE$16)-($D28*$J$43))*BE$39)</f>
        <v>-1.8983578093178555E-12</v>
      </c>
      <c r="BF28" s="2">
        <f>(BE28-(((BF$14)-(IF((($C28*BF$16)-($D28*$J$42))&lt;0,0,(($C28*BF$16)-($D28*$J$42)))+(($B$12-$C28)*BF$16)))*BF$17))-((($C28*BF$16)-($D28*$J$43))*BF$39)</f>
        <v>-1.8983578093178555E-12</v>
      </c>
      <c r="BG28" s="2">
        <f>(BF28-(((BG$14)-(IF((($C28*BG$16)-($D28*$J$42))&lt;0,0,(($C28*BG$16)-($D28*$J$42)))+(($B$12-$C28)*BG$16)))*BG$17))-((($C28*BG$16)-($D28*$J$43))*BG$39)</f>
        <v>-6.0861935564990611E-12</v>
      </c>
      <c r="BH28" s="2">
        <f>(BG28-(((BH$14)-(IF((($C28*BH$16)-($D28*$J$42))&lt;0,0,(($C28*BH$16)-($D28*$J$42)))+(($B$12-$C28)*BH$16)))*BH$17))-((($C28*BH$16)-($D28*$J$43))*BH$39)</f>
        <v>-6.0861935564990611E-12</v>
      </c>
      <c r="BI28" s="2">
        <f>(BH28-(((BI$14)-(IF((($C28*BI$16)-($D28*$J$42))&lt;0,0,(($C28*BI$16)-($D28*$J$42)))+(($B$12-$C28)*BI$16)))*BI$17))-((($C28*BI$16)-($D28*$J$43))*BI$39)</f>
        <v>-6.0861935564990611E-12</v>
      </c>
      <c r="BJ28" s="2">
        <f>(BI28-(((BJ$14)-(IF((($C28*BJ$16)-($D28*$J$42))&lt;0,0,(($C28*BJ$16)-($D28*$J$42)))+(($B$12-$C28)*BJ$16)))*BJ$17))-((($C28*BJ$16)-($D28*$J$43))*BJ$39)</f>
        <v>-1.0796939226416302E-11</v>
      </c>
      <c r="BK28" s="2">
        <f>(BJ28-(((BK$14)-(IF((($C28*BK$16)-($D28*$J$42))&lt;0,0,(($C28*BK$16)-($D28*$J$42)))+(($B$12-$C28)*BK$16)))*BK$17))-((($C28*BK$16)-($D28*$J$43))*BK$39)</f>
        <v>-1.0796939226416302E-11</v>
      </c>
      <c r="BL28" s="2">
        <f>(BK28-(((BL$14)-(IF((($C28*BL$16)-($D28*$J$42))&lt;0,0,(($C28*BL$16)-($D28*$J$42)))+(($B$12-$C28)*BL$16)))*BL$17))-((($C28*BL$16)-($D28*$J$43))*BL$39)</f>
        <v>-1.0796939226416302E-11</v>
      </c>
      <c r="BM28" s="2">
        <f>(BL28-(((BM$14)-(IF((($C28*BM$16)-($D28*$J$42))&lt;0,0,(($C28*BM$16)-($D28*$J$42)))+(($B$12-$C28)*BM$16)))*BM$17))-((($C28*BM$16)-($D28*$J$43))*BM$39)</f>
        <v>-1.0796939226416302E-11</v>
      </c>
      <c r="BN28" s="2">
        <f>(BM28-(((BN$14)-(IF((($C28*BN$16)-($D28*$J$42))&lt;0,0,(($C28*BN$16)-($D28*$J$42)))+(($B$12-$C28)*BN$16)))*BN$17))-((($C28*BN$16)-($D28*$J$43))*BN$39)</f>
        <v>-1.0796939226416302E-11</v>
      </c>
      <c r="BO28" s="2">
        <f>(BN28-(((BO$14)-(IF((($C28*BO$16)-($D28*$J$42))&lt;0,0,(($C28*BO$16)-($D28*$J$42)))+(($B$12-$C28)*BO$16)))*BO$17))-((($C28*BO$16)-($D28*$J$43))*BO$39)</f>
        <v>-1.0796939226416302E-11</v>
      </c>
      <c r="BP28" s="2">
        <f>(BO28-(((BP$14)-(IF((($C28*BP$16)-($D28*$J$42))&lt;0,0,(($C28*BP$16)-($D28*$J$42)))+(($B$12-$C28)*BP$16)))*BP$17))-((($C28*BP$16)-($D28*$J$43))*BP$39)</f>
        <v>-1.0796939226416302E-11</v>
      </c>
    </row>
    <row r="29" spans="1:68" x14ac:dyDescent="0.25">
      <c r="B29" s="7"/>
      <c r="C29" s="7"/>
      <c r="D29" s="7"/>
      <c r="F29" s="2">
        <f>(E29-(((F$14)-(IF((($C29*F$16)-($D29*$J$42))&lt;0,0,(($C29*F$16)-($D29*$J$42)))+(($B$12-$C29)*F$16)))*F$17))-((($C29*F$16)-($D29*$J$43))*F$39)</f>
        <v>1.3096723705530166E-13</v>
      </c>
      <c r="G29" s="2">
        <f>(F29-(((G$14)-(IF((($C29*G$16)-($D29*$J$42))&lt;0,0,(($C29*G$16)-($D29*$J$42)))+(($B$12-$C29)*G$16)))*G$17))-((($C29*G$16)-($D29*$J$43))*G$39)</f>
        <v>-5.2386894822120551E-15</v>
      </c>
      <c r="H29" s="2">
        <f>(G29-(((H$14)-(IF((($C29*H$16)-($D29*$J$42))&lt;0,0,(($C29*H$16)-($D29*$J$42)))+(($B$12-$C29)*H$16)))*H$17))-((($C29*H$16)-($D29*$J$43))*H$39)</f>
        <v>-1.4689285308122632E-13</v>
      </c>
      <c r="I29" s="2">
        <f>(H29-(((I$14)-(IF((($C29*I$16)-($D29*$J$42))&lt;0,0,(($C29*I$16)-($D29*$J$42)))+(($B$12-$C29)*I$16)))*I$17))-((($C29*I$16)-($D29*$J$43))*I$39)</f>
        <v>4.2747706174852058E-16</v>
      </c>
      <c r="J29" s="2">
        <f>(I29-(((J$14)-(IF((($C29*J$16)-($D29*$J$42))&lt;0,0,(($C29*J$16)-($D29*$J$42)))+(($B$12-$C29)*J$16)))*J$17))-((($C29*J$16)-($D29*$J$43))*J$39)</f>
        <v>4.2747706174852058E-16</v>
      </c>
      <c r="K29" s="2">
        <f>(J29-(((K$14)-(IF((($C29*K$16)-($D29*$J$42))&lt;0,0,(($C29*K$16)-($D29*$J$42)))+(($B$12-$C29)*K$16)))*K$17))-((($C29*K$16)-($D29*$J$43))*K$39)</f>
        <v>1.5976914614439012E-13</v>
      </c>
      <c r="L29" s="2">
        <f>(K29-(((L$14)-(IF((($C29*L$16)-($D29*$J$42))&lt;0,0,(($C29*L$16)-($D29*$J$42)))+(($B$12-$C29)*L$16)))*L$17))-((($C29*L$16)-($D29*$J$43))*L$39)</f>
        <v>-5.9461897015571394E-15</v>
      </c>
      <c r="M29" s="2">
        <f>(L29-(((M$14)-(IF((($C29*M$16)-($D29*$J$42))&lt;0,0,(($C29*M$16)-($D29*$J$42)))+(($B$12-$C29)*M$16)))*M$17))-((($C29*M$16)-($D29*$J$43))*M$39)</f>
        <v>-1.7829013898134229E-13</v>
      </c>
      <c r="N29" s="2">
        <f>(M29-(((N$14)-(IF((($C29*N$16)-($D29*$J$42))&lt;0,0,(($C29*N$16)-($D29*$J$42)))+(($B$12-$C29)*N$16)))*N$17))-((($C29*N$16)-($D29*$J$43))*N$39)</f>
        <v>-1.7829013898134229E-13</v>
      </c>
      <c r="O29" s="2">
        <f>(N29-(((O$14)-(IF((($C29*O$16)-($D29*$J$42))&lt;0,0,(($C29*O$16)-($D29*$J$42)))+(($B$12-$C29)*O$16)))*O$17))-((($C29*O$16)-($D29*$J$43))*O$39)</f>
        <v>-1.7829013898134229E-13</v>
      </c>
      <c r="P29" s="2">
        <f>(O29-(((P$14)-(IF((($C29*P$16)-($D29*$J$42))&lt;0,0,(($C29*P$16)-($D29*$J$42)))+(($B$12-$C29)*P$16)))*P$17))-((($C29*P$16)-($D29*$J$43))*P$39)</f>
        <v>-1.7829013898134229E-13</v>
      </c>
      <c r="Q29" s="2">
        <f>(P29-(((Q$14)-(IF((($C29*Q$16)-($D29*$J$42))&lt;0,0,(($C29*Q$16)-($D29*$J$42)))+(($B$12-$C29)*Q$16)))*Q$17))-((($C29*Q$16)-($D29*$J$43))*Q$39)</f>
        <v>-1.7829013898134229E-13</v>
      </c>
      <c r="R29" s="2">
        <f>(Q29-(((R$14)-(IF((($C29*R$16)-($D29*$J$42))&lt;0,0,(($C29*R$16)-($D29*$J$42)))+(($B$12-$C29)*R$16)))*R$17))-((($C29*R$16)-($D29*$J$43))*R$39)</f>
        <v>-1.7829013898134229E-13</v>
      </c>
      <c r="S29" s="2">
        <f>(R29-(((S$14)-(IF((($C29*S$16)-($D29*$J$42))&lt;0,0,(($C29*S$16)-($D29*$J$42)))+(($B$12-$C29)*S$16)))*S$17))-((($C29*S$16)-($D29*$J$43))*S$39)</f>
        <v>-1.7829013898134229E-13</v>
      </c>
      <c r="T29" s="2">
        <f>(S29-(((T$14)-(IF((($C29*T$16)-($D29*$J$42))&lt;0,0,(($C29*T$16)-($D29*$J$42)))+(($B$12-$C29)*T$16)))*T$17))-((($C29*T$16)-($D29*$J$43))*T$39)</f>
        <v>-1.7829013898134229E-13</v>
      </c>
      <c r="U29" s="2">
        <f>(T29-(((U$14)-(IF((($C29*U$16)-($D29*$J$42))&lt;0,0,(($C29*U$16)-($D29*$J$42)))+(($B$12-$C29)*U$16)))*U$17))-((($C29*U$16)-($D29*$J$43))*U$39)</f>
        <v>-1.7829013898134229E-13</v>
      </c>
      <c r="V29" s="2">
        <f>(U29-(((V$14)-(IF((($C29*V$16)-($D29*$J$42))&lt;0,0,(($C29*V$16)-($D29*$J$42)))+(($B$12-$C29)*V$16)))*V$17))-((($C29*V$16)-($D29*$J$43))*V$39)</f>
        <v>-1.7829013898134229E-13</v>
      </c>
      <c r="W29" s="2">
        <f>(V29-(((W$14)-(IF((($C29*W$16)-($D29*$J$42))&lt;0,0,(($C29*W$16)-($D29*$J$42)))+(($B$12-$C29)*W$16)))*W$17))-((($C29*W$16)-($D29*$J$43))*W$39)</f>
        <v>-1.7829013898134229E-13</v>
      </c>
      <c r="X29" s="2">
        <f>(W29-(((X$14)-(IF((($C29*X$16)-($D29*$J$42))&lt;0,0,(($C29*X$16)-($D29*$J$42)))+(($B$12-$C29)*X$16)))*X$17))-((($C29*X$16)-($D29*$J$43))*X$39)</f>
        <v>-1.7829013898134229E-13</v>
      </c>
      <c r="Y29" s="2">
        <f>(X29-(((Y$14)-(IF((($C29*Y$16)-($D29*$J$42))&lt;0,0,(($C29*Y$16)-($D29*$J$42)))+(($B$12-$C29)*Y$16)))*Y$17))-((($C29*Y$16)-($D29*$J$43))*Y$39)</f>
        <v>-1.7829013898134229E-13</v>
      </c>
      <c r="Z29" s="2">
        <f>(Y29-(((Z$14)-(IF((($C29*Z$16)-($D29*$J$42))&lt;0,0,(($C29*Z$16)-($D29*$J$42)))+(($B$12-$C29)*Z$16)))*Z$17))-((($C29*Z$16)-($D29*$J$43))*Z$39)</f>
        <v>-1.7829013898134229E-13</v>
      </c>
      <c r="AA29" s="2">
        <f>(Z29-(((AA$14)-(IF((($C29*AA$16)-($D29*$J$42))&lt;0,0,(($C29*AA$16)-($D29*$J$42)))+(($B$12-$C29)*AA$16)))*AA$17))-((($C29*AA$16)-($D29*$J$43))*AA$39)</f>
        <v>-1.7829013898134229E-13</v>
      </c>
      <c r="AB29" s="2">
        <f>(AA29-(((AB$14)-(IF((($C29*AB$16)-($D29*$J$42))&lt;0,0,(($C29*AB$16)-($D29*$J$42)))+(($B$12-$C29)*AB$16)))*AB$17))-((($C29*AB$16)-($D29*$J$43))*AB$39)</f>
        <v>-1.7829013898134229E-13</v>
      </c>
      <c r="AC29" s="2">
        <f>(AB29-(((AC$14)-(IF((($C29*AC$16)-($D29*$J$42))&lt;0,0,(($C29*AC$16)-($D29*$J$42)))+(($B$12-$C29)*AC$16)))*AC$17))-((($C29*AC$16)-($D29*$J$43))*AC$39)</f>
        <v>-1.7829013898134229E-13</v>
      </c>
      <c r="AD29" s="2">
        <f>(AC29-(((AD$14)-(IF((($C29*AD$16)-($D29*$J$42))&lt;0,0,(($C29*AD$16)-($D29*$J$42)))+(($B$12-$C29)*AD$16)))*AD$17))-((($C29*AD$16)-($D29*$J$43))*AD$39)</f>
        <v>-1.7829013898134229E-13</v>
      </c>
      <c r="AE29" s="2">
        <f>(AD29-(((AE$14)-(IF((($C29*AE$16)-($D29*$J$42))&lt;0,0,(($C29*AE$16)-($D29*$J$42)))+(($B$12-$C29)*AE$16)))*AE$17))-((($C29*AE$16)-($D29*$J$43))*AE$39)</f>
        <v>-1.7829013898134229E-13</v>
      </c>
      <c r="AF29" s="2">
        <f>(AE29-(((AF$14)-(IF((($C29*AF$16)-($D29*$J$42))&lt;0,0,(($C29*AF$16)-($D29*$J$42)))+(($B$12-$C29)*AF$16)))*AF$17))-((($C29*AF$16)-($D29*$J$43))*AF$39)</f>
        <v>-9.0449555403656363E-13</v>
      </c>
      <c r="AG29" s="2">
        <f>(AF29-(((AG$14)-(IF((($C29*AG$16)-($D29*$J$42))&lt;0,0,(($C29*AG$16)-($D29*$J$42)))+(($B$12-$C29)*AG$16)))*AG$17))-((($C29*AG$16)-($D29*$J$43))*AG$39)</f>
        <v>-9.0449555403656363E-13</v>
      </c>
      <c r="AH29" s="2">
        <f>(AG29-(((AH$14)-(IF((($C29*AH$16)-($D29*$J$42))&lt;0,0,(($C29*AH$16)-($D29*$J$42)))+(($B$12-$C29)*AH$16)))*AH$17))-((($C29*AH$16)-($D29*$J$43))*AH$39)</f>
        <v>-9.0449555403656363E-13</v>
      </c>
      <c r="AI29" s="2">
        <f>(AH29-(((AI$14)-(IF((($C29*AI$16)-($D29*$J$42))&lt;0,0,(($C29*AI$16)-($D29*$J$42)))+(($B$12-$C29)*AI$16)))*AI$17))-((($C29*AI$16)-($D29*$J$43))*AI$39)</f>
        <v>-9.0449555403656363E-13</v>
      </c>
      <c r="AJ29" s="2">
        <f>(AI29-(((AJ$14)-(IF((($C29*AJ$16)-($D29*$J$42))&lt;0,0,(($C29*AJ$16)-($D29*$J$42)))+(($B$12-$C29)*AJ$16)))*AJ$17))-((($C29*AJ$16)-($D29*$J$43))*AJ$39)</f>
        <v>-9.0449555403656363E-13</v>
      </c>
      <c r="AK29" s="2">
        <f>(AJ29-(((AK$14)-(IF((($C29*AK$16)-($D29*$J$42))&lt;0,0,(($C29*AK$16)-($D29*$J$42)))+(($B$12-$C29)*AK$16)))*AK$17))-((($C29*AK$16)-($D29*$J$43))*AK$39)</f>
        <v>-9.0449555403656363E-13</v>
      </c>
      <c r="AL29" s="2">
        <f>(AK29-(((AL$14)-(IF((($C29*AL$16)-($D29*$J$42))&lt;0,0,(($C29*AL$16)-($D29*$J$42)))+(($B$12-$C29)*AL$16)))*AL$17))-((($C29*AL$16)-($D29*$J$43))*AL$39)</f>
        <v>-9.0449555403656363E-13</v>
      </c>
      <c r="AM29" s="2">
        <f>(AL29-(((AM$14)-(IF((($C29*AM$16)-($D29*$J$42))&lt;0,0,(($C29*AM$16)-($D29*$J$42)))+(($B$12-$C29)*AM$16)))*AM$17))-((($C29*AM$16)-($D29*$J$43))*AM$39)</f>
        <v>-9.0449555403656363E-13</v>
      </c>
      <c r="AN29" s="2">
        <f>(AM29-(((AN$14)-(IF((($C29*AN$16)-($D29*$J$42))&lt;0,0,(($C29*AN$16)-($D29*$J$42)))+(($B$12-$C29)*AN$16)))*AN$17))-((($C29*AN$16)-($D29*$J$43))*AN$39)</f>
        <v>-1.8983578093178555E-12</v>
      </c>
      <c r="AO29" s="2">
        <f>(AN29-(((AO$14)-(IF((($C29*AO$16)-($D29*$J$42))&lt;0,0,(($C29*AO$16)-($D29*$J$42)))+(($B$12-$C29)*AO$16)))*AO$17))-((($C29*AO$16)-($D29*$J$43))*AO$39)</f>
        <v>-1.8983578093178555E-12</v>
      </c>
      <c r="AP29" s="2">
        <f>(AO29-(((AP$14)-(IF((($C29*AP$16)-($D29*$J$42))&lt;0,0,(($C29*AP$16)-($D29*$J$42)))+(($B$12-$C29)*AP$16)))*AP$17))-((($C29*AP$16)-($D29*$J$43))*AP$39)</f>
        <v>-1.8983578093178555E-12</v>
      </c>
      <c r="AQ29" s="2">
        <f>(AP29-(((AQ$14)-(IF((($C29*AQ$16)-($D29*$J$42))&lt;0,0,(($C29*AQ$16)-($D29*$J$42)))+(($B$12-$C29)*AQ$16)))*AQ$17))-((($C29*AQ$16)-($D29*$J$43))*AQ$39)</f>
        <v>-1.8983578093178555E-12</v>
      </c>
      <c r="AR29" s="2">
        <f>(AQ29-(((AR$14)-(IF((($C29*AR$16)-($D29*$J$42))&lt;0,0,(($C29*AR$16)-($D29*$J$42)))+(($B$12-$C29)*AR$16)))*AR$17))-((($C29*AR$16)-($D29*$J$43))*AR$39)</f>
        <v>-1.8983578093178555E-12</v>
      </c>
      <c r="AS29" s="2">
        <f>(AR29-(((AS$14)-(IF((($C29*AS$16)-($D29*$J$42))&lt;0,0,(($C29*AS$16)-($D29*$J$42)))+(($B$12-$C29)*AS$16)))*AS$17))-((($C29*AS$16)-($D29*$J$43))*AS$39)</f>
        <v>-1.8983578093178555E-12</v>
      </c>
      <c r="AT29" s="2">
        <f>(AS29-(((AT$14)-(IF((($C29*AT$16)-($D29*$J$42))&lt;0,0,(($C29*AT$16)-($D29*$J$42)))+(($B$12-$C29)*AT$16)))*AT$17))-((($C29*AT$16)-($D29*$J$43))*AT$39)</f>
        <v>-1.8983578093178555E-12</v>
      </c>
      <c r="AU29" s="2">
        <f>(AT29-(((AU$14)-(IF((($C29*AU$16)-($D29*$J$42))&lt;0,0,(($C29*AU$16)-($D29*$J$42)))+(($B$12-$C29)*AU$16)))*AU$17))-((($C29*AU$16)-($D29*$J$43))*AU$39)</f>
        <v>-1.8983578093178555E-12</v>
      </c>
      <c r="AV29" s="2">
        <f>(AU29-(((AV$14)-(IF((($C29*AV$16)-($D29*$J$42))&lt;0,0,(($C29*AV$16)-($D29*$J$42)))+(($B$12-$C29)*AV$16)))*AV$17))-((($C29*AV$16)-($D29*$J$43))*AV$39)</f>
        <v>-1.8983578093178555E-12</v>
      </c>
      <c r="AW29" s="2">
        <f>(AV29-(((AW$14)-(IF((($C29*AW$16)-($D29*$J$42))&lt;0,0,(($C29*AW$16)-($D29*$J$42)))+(($B$12-$C29)*AW$16)))*AW$17))-((($C29*AW$16)-($D29*$J$43))*AW$39)</f>
        <v>-1.8983578093178555E-12</v>
      </c>
      <c r="AX29" s="2">
        <f>(AW29-(((AX$14)-(IF((($C29*AX$16)-($D29*$J$42))&lt;0,0,(($C29*AX$16)-($D29*$J$42)))+(($B$12-$C29)*AX$16)))*AX$17))-((($C29*AX$16)-($D29*$J$43))*AX$39)</f>
        <v>-1.8983578093178555E-12</v>
      </c>
      <c r="AY29" s="2">
        <f>(AX29-(((AY$14)-(IF((($C29*AY$16)-($D29*$J$42))&lt;0,0,(($C29*AY$16)-($D29*$J$42)))+(($B$12-$C29)*AY$16)))*AY$17))-((($C29*AY$16)-($D29*$J$43))*AY$39)</f>
        <v>-1.8983578093178555E-12</v>
      </c>
      <c r="AZ29" s="2">
        <f>(AY29-(((AZ$14)-(IF((($C29*AZ$16)-($D29*$J$42))&lt;0,0,(($C29*AZ$16)-($D29*$J$42)))+(($B$12-$C29)*AZ$16)))*AZ$17))-((($C29*AZ$16)-($D29*$J$43))*AZ$39)</f>
        <v>-1.8983578093178555E-12</v>
      </c>
      <c r="BA29" s="2">
        <f>(AZ29-(((BA$14)-(IF((($C29*BA$16)-($D29*$J$42))&lt;0,0,(($C29*BA$16)-($D29*$J$42)))+(($B$12-$C29)*BA$16)))*BA$17))-((($C29*BA$16)-($D29*$J$43))*BA$39)</f>
        <v>-1.8983578093178555E-12</v>
      </c>
      <c r="BB29" s="2">
        <f>(BA29-(((BB$14)-(IF((($C29*BB$16)-($D29*$J$42))&lt;0,0,(($C29*BB$16)-($D29*$J$42)))+(($B$12-$C29)*BB$16)))*BB$17))-((($C29*BB$16)-($D29*$J$43))*BB$39)</f>
        <v>-1.8983578093178555E-12</v>
      </c>
      <c r="BC29" s="2">
        <f>(BB29-(((BC$14)-(IF((($C29*BC$16)-($D29*$J$42))&lt;0,0,(($C29*BC$16)-($D29*$J$42)))+(($B$12-$C29)*BC$16)))*BC$17))-((($C29*BC$16)-($D29*$J$43))*BC$39)</f>
        <v>-1.8983578093178555E-12</v>
      </c>
      <c r="BD29" s="2">
        <f>(BC29-(((BD$14)-(IF((($C29*BD$16)-($D29*$J$42))&lt;0,0,(($C29*BD$16)-($D29*$J$42)))+(($B$12-$C29)*BD$16)))*BD$17))-((($C29*BD$16)-($D29*$J$43))*BD$39)</f>
        <v>-1.8983578093178555E-12</v>
      </c>
      <c r="BE29" s="2">
        <f>(BD29-(((BE$14)-(IF((($C29*BE$16)-($D29*$J$42))&lt;0,0,(($C29*BE$16)-($D29*$J$42)))+(($B$12-$C29)*BE$16)))*BE$17))-((($C29*BE$16)-($D29*$J$43))*BE$39)</f>
        <v>-1.8983578093178555E-12</v>
      </c>
      <c r="BF29" s="2">
        <f>(BE29-(((BF$14)-(IF((($C29*BF$16)-($D29*$J$42))&lt;0,0,(($C29*BF$16)-($D29*$J$42)))+(($B$12-$C29)*BF$16)))*BF$17))-((($C29*BF$16)-($D29*$J$43))*BF$39)</f>
        <v>-1.8983578093178555E-12</v>
      </c>
      <c r="BG29" s="2">
        <f>(BF29-(((BG$14)-(IF((($C29*BG$16)-($D29*$J$42))&lt;0,0,(($C29*BG$16)-($D29*$J$42)))+(($B$12-$C29)*BG$16)))*BG$17))-((($C29*BG$16)-($D29*$J$43))*BG$39)</f>
        <v>-6.0861935564990611E-12</v>
      </c>
      <c r="BH29" s="2">
        <f>(BG29-(((BH$14)-(IF((($C29*BH$16)-($D29*$J$42))&lt;0,0,(($C29*BH$16)-($D29*$J$42)))+(($B$12-$C29)*BH$16)))*BH$17))-((($C29*BH$16)-($D29*$J$43))*BH$39)</f>
        <v>-6.0861935564990611E-12</v>
      </c>
      <c r="BI29" s="2">
        <f>(BH29-(((BI$14)-(IF((($C29*BI$16)-($D29*$J$42))&lt;0,0,(($C29*BI$16)-($D29*$J$42)))+(($B$12-$C29)*BI$16)))*BI$17))-((($C29*BI$16)-($D29*$J$43))*BI$39)</f>
        <v>-6.0861935564990611E-12</v>
      </c>
      <c r="BJ29" s="2">
        <f>(BI29-(((BJ$14)-(IF((($C29*BJ$16)-($D29*$J$42))&lt;0,0,(($C29*BJ$16)-($D29*$J$42)))+(($B$12-$C29)*BJ$16)))*BJ$17))-((($C29*BJ$16)-($D29*$J$43))*BJ$39)</f>
        <v>-1.0796939226416302E-11</v>
      </c>
      <c r="BK29" s="2">
        <f>(BJ29-(((BK$14)-(IF((($C29*BK$16)-($D29*$J$42))&lt;0,0,(($C29*BK$16)-($D29*$J$42)))+(($B$12-$C29)*BK$16)))*BK$17))-((($C29*BK$16)-($D29*$J$43))*BK$39)</f>
        <v>-1.0796939226416302E-11</v>
      </c>
      <c r="BL29" s="2">
        <f>(BK29-(((BL$14)-(IF((($C29*BL$16)-($D29*$J$42))&lt;0,0,(($C29*BL$16)-($D29*$J$42)))+(($B$12-$C29)*BL$16)))*BL$17))-((($C29*BL$16)-($D29*$J$43))*BL$39)</f>
        <v>-1.0796939226416302E-11</v>
      </c>
      <c r="BM29" s="2">
        <f>(BL29-(((BM$14)-(IF((($C29*BM$16)-($D29*$J$42))&lt;0,0,(($C29*BM$16)-($D29*$J$42)))+(($B$12-$C29)*BM$16)))*BM$17))-((($C29*BM$16)-($D29*$J$43))*BM$39)</f>
        <v>-1.0796939226416302E-11</v>
      </c>
      <c r="BN29" s="2">
        <f>(BM29-(((BN$14)-(IF((($C29*BN$16)-($D29*$J$42))&lt;0,0,(($C29*BN$16)-($D29*$J$42)))+(($B$12-$C29)*BN$16)))*BN$17))-((($C29*BN$16)-($D29*$J$43))*BN$39)</f>
        <v>-1.0796939226416302E-11</v>
      </c>
      <c r="BO29" s="2">
        <f>(BN29-(((BO$14)-(IF((($C29*BO$16)-($D29*$J$42))&lt;0,0,(($C29*BO$16)-($D29*$J$42)))+(($B$12-$C29)*BO$16)))*BO$17))-((($C29*BO$16)-($D29*$J$43))*BO$39)</f>
        <v>-1.0796939226416302E-11</v>
      </c>
      <c r="BP29" s="2">
        <f>(BO29-(((BP$14)-(IF((($C29*BP$16)-($D29*$J$42))&lt;0,0,(($C29*BP$16)-($D29*$J$42)))+(($B$12-$C29)*BP$16)))*BP$17))-((($C29*BP$16)-($D29*$J$43))*BP$39)</f>
        <v>-1.0796939226416302E-11</v>
      </c>
    </row>
    <row r="30" spans="1:68" x14ac:dyDescent="0.25">
      <c r="B30" s="8"/>
      <c r="C30" s="8"/>
      <c r="D30" s="8"/>
      <c r="F30" s="2"/>
      <c r="G30" s="2"/>
      <c r="H30" s="2"/>
      <c r="I30" s="2"/>
      <c r="J30" s="2"/>
      <c r="K30" s="2"/>
      <c r="L30" s="2"/>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2"/>
      <c r="BN30" s="2"/>
      <c r="BO30" s="2"/>
      <c r="BP30" s="2"/>
    </row>
    <row r="31" spans="1:68" x14ac:dyDescent="0.25">
      <c r="B31" s="8"/>
      <c r="C31" s="8"/>
      <c r="D31" s="8"/>
      <c r="F31" s="2"/>
      <c r="G31" s="2"/>
      <c r="H31" s="2"/>
      <c r="I31" s="2"/>
      <c r="J31" s="2"/>
      <c r="K31" s="2"/>
      <c r="L31" s="2"/>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2"/>
      <c r="BN31" s="2"/>
      <c r="BO31" s="2"/>
      <c r="BP31" s="2"/>
    </row>
    <row r="32" spans="1:68" x14ac:dyDescent="0.25">
      <c r="A32" t="s">
        <v>106</v>
      </c>
      <c r="B32" t="s">
        <v>69</v>
      </c>
      <c r="C32" t="s">
        <v>68</v>
      </c>
      <c r="D32" t="s">
        <v>67</v>
      </c>
      <c r="E32" t="s">
        <v>66</v>
      </c>
      <c r="F32" t="s">
        <v>65</v>
      </c>
      <c r="G32" t="s">
        <v>64</v>
      </c>
      <c r="H32" t="s">
        <v>63</v>
      </c>
      <c r="I32" t="s">
        <v>62</v>
      </c>
      <c r="J32" t="s">
        <v>61</v>
      </c>
      <c r="K32" t="s">
        <v>60</v>
      </c>
      <c r="L32" t="s">
        <v>59</v>
      </c>
      <c r="M32" t="s">
        <v>58</v>
      </c>
      <c r="N32" t="s">
        <v>57</v>
      </c>
      <c r="O32" t="s">
        <v>56</v>
      </c>
      <c r="P32" t="s">
        <v>55</v>
      </c>
      <c r="Q32" t="s">
        <v>54</v>
      </c>
      <c r="R32" t="s">
        <v>53</v>
      </c>
      <c r="S32" t="s">
        <v>52</v>
      </c>
      <c r="T32" t="s">
        <v>51</v>
      </c>
      <c r="U32" t="s">
        <v>50</v>
      </c>
      <c r="V32" t="s">
        <v>49</v>
      </c>
      <c r="W32" t="s">
        <v>48</v>
      </c>
      <c r="X32" t="s">
        <v>47</v>
      </c>
      <c r="Y32" t="s">
        <v>46</v>
      </c>
      <c r="Z32" t="s">
        <v>45</v>
      </c>
      <c r="AA32" t="s">
        <v>44</v>
      </c>
      <c r="AB32" t="s">
        <v>43</v>
      </c>
      <c r="AC32" t="s">
        <v>42</v>
      </c>
      <c r="AD32" t="s">
        <v>41</v>
      </c>
      <c r="AE32" t="s">
        <v>40</v>
      </c>
      <c r="AF32" t="s">
        <v>39</v>
      </c>
      <c r="AG32" t="s">
        <v>38</v>
      </c>
      <c r="AH32" t="s">
        <v>37</v>
      </c>
      <c r="AI32" t="s">
        <v>36</v>
      </c>
      <c r="AJ32" t="s">
        <v>35</v>
      </c>
      <c r="AK32" t="s">
        <v>34</v>
      </c>
      <c r="AL32" t="s">
        <v>33</v>
      </c>
      <c r="AM32" t="s">
        <v>32</v>
      </c>
      <c r="AN32" t="s">
        <v>31</v>
      </c>
      <c r="AO32" t="s">
        <v>30</v>
      </c>
      <c r="AP32" t="s">
        <v>29</v>
      </c>
      <c r="AQ32" t="s">
        <v>28</v>
      </c>
      <c r="AR32" t="s">
        <v>27</v>
      </c>
      <c r="AS32" t="s">
        <v>26</v>
      </c>
      <c r="AT32" t="s">
        <v>25</v>
      </c>
      <c r="AU32" t="s">
        <v>24</v>
      </c>
      <c r="AV32" t="s">
        <v>23</v>
      </c>
      <c r="AW32" t="s">
        <v>22</v>
      </c>
      <c r="AX32" t="s">
        <v>21</v>
      </c>
      <c r="AY32" t="s">
        <v>20</v>
      </c>
      <c r="AZ32" t="s">
        <v>19</v>
      </c>
      <c r="BA32" t="s">
        <v>18</v>
      </c>
      <c r="BB32" t="s">
        <v>17</v>
      </c>
      <c r="BC32" t="s">
        <v>16</v>
      </c>
      <c r="BD32" t="s">
        <v>15</v>
      </c>
      <c r="BE32" t="s">
        <v>14</v>
      </c>
      <c r="BF32" t="s">
        <v>13</v>
      </c>
      <c r="BG32" t="s">
        <v>12</v>
      </c>
      <c r="BH32" t="s">
        <v>11</v>
      </c>
      <c r="BI32" t="s">
        <v>10</v>
      </c>
      <c r="BJ32" t="s">
        <v>9</v>
      </c>
      <c r="BK32" t="s">
        <v>8</v>
      </c>
      <c r="BL32" t="s">
        <v>7</v>
      </c>
      <c r="BM32" t="s">
        <v>6</v>
      </c>
      <c r="BN32" t="s">
        <v>5</v>
      </c>
      <c r="BO32" t="s">
        <v>4</v>
      </c>
      <c r="BP32" t="s">
        <v>3</v>
      </c>
    </row>
    <row r="33" spans="1:68" x14ac:dyDescent="0.25">
      <c r="B33" s="7"/>
      <c r="C33" s="7"/>
      <c r="D33" s="7"/>
      <c r="E33">
        <f>Tableau11[[#This Row],[Cout unitaire]]</f>
        <v>0</v>
      </c>
      <c r="F33" s="2">
        <f>(E33-(((F$14)-(IF((($C33*F$16)-($D33*$J$42))&lt;0,0,(($C33*F$16)-($D33*$J$42)))+(($B$12-$C33)*F$16)))*F$17))-((($C33*F$16)-($D33*$J$43))*F$40)</f>
        <v>1.3096723705530166E-13</v>
      </c>
      <c r="G33" s="2">
        <f>(F33-(((G$14)-(IF((($C33*G$16)-($D33*$J$42))&lt;0,0,(($C33*G$16)-($D33*$J$42)))+(($B$12-$C33)*G$16)))*G$17))-((($C33*G$16)-($D33*$J$43))*G$40)</f>
        <v>-5.2386894822120551E-15</v>
      </c>
      <c r="H33" s="2">
        <f>(G33-(((H$14)-(IF((($C33*H$16)-($D33*$J$42))&lt;0,0,(($C33*H$16)-($D33*$J$42)))+(($B$12-$C33)*H$16)))*H$17))-((($C33*H$16)-($D33*$J$43))*H$40)</f>
        <v>-1.4689285308122632E-13</v>
      </c>
      <c r="I33" s="2">
        <f>(H33-(((I$14)-(IF((($C33*I$16)-($D33*$J$42))&lt;0,0,(($C33*I$16)-($D33*$J$42)))+(($B$12-$C33)*I$16)))*I$17))-((($C33*I$16)-($D33*$J$43))*I$40)</f>
        <v>4.2747706174852058E-16</v>
      </c>
      <c r="J33" s="2">
        <f>(I33-(((J$14)-(IF((($C33*J$16)-($D33*$J$42))&lt;0,0,(($C33*J$16)-($D33*$J$42)))+(($B$12-$C33)*J$16)))*J$17))-((($C33*J$16)-($D33*$J$43))*J$40)</f>
        <v>4.2747706174852058E-16</v>
      </c>
      <c r="K33" s="2">
        <f>(J33-(((K$14)-(IF((($C33*K$16)-($D33*$J$42))&lt;0,0,(($C33*K$16)-($D33*$J$42)))+(($B$12-$C33)*K$16)))*K$17))-((($C33*K$16)-($D33*$J$43))*K$40)</f>
        <v>1.5976914614439012E-13</v>
      </c>
      <c r="L33" s="2">
        <f>(K33-(((L$14)-(IF((($C33*L$16)-($D33*$J$42))&lt;0,0,(($C33*L$16)-($D33*$J$42)))+(($B$12-$C33)*L$16)))*L$17))-((($C33*L$16)-($D33*$J$43))*L$40)</f>
        <v>-5.9461897015571394E-15</v>
      </c>
      <c r="M33" s="2">
        <f>(L33-(((M$14)-(IF((($C33*M$16)-($D33*$J$42))&lt;0,0,(($C33*M$16)-($D33*$J$42)))+(($B$12-$C33)*M$16)))*M$17))-((($C33*M$16)-($D33*$J$43))*M$40)</f>
        <v>-1.7829013898134229E-13</v>
      </c>
      <c r="N33" s="2">
        <f>(M33-(((N$14)-(IF((($C33*N$16)-($D33*$J$42))&lt;0,0,(($C33*N$16)-($D33*$J$42)))+(($B$12-$C33)*N$16)))*N$17))-((($C33*N$16)-($D33*$J$43))*N$40)</f>
        <v>-1.7829013898134229E-13</v>
      </c>
      <c r="O33" s="2">
        <f>(N33-(((O$14)-(IF((($C33*O$16)-($D33*$J$42))&lt;0,0,(($C33*O$16)-($D33*$J$42)))+(($B$12-$C33)*O$16)))*O$17))-((($C33*O$16)-($D33*$J$43))*O$40)</f>
        <v>-1.7829013898134229E-13</v>
      </c>
      <c r="P33" s="2">
        <f>(O33-(((P$14)-(IF((($C33*P$16)-($D33*$J$42))&lt;0,0,(($C33*P$16)-($D33*$J$42)))+(($B$12-$C33)*P$16)))*P$17))-((($C33*P$16)-($D33*$J$43))*P$40)</f>
        <v>-1.7829013898134229E-13</v>
      </c>
      <c r="Q33" s="2">
        <f>(P33-(((Q$14)-(IF((($C33*Q$16)-($D33*$J$42))&lt;0,0,(($C33*Q$16)-($D33*$J$42)))+(($B$12-$C33)*Q$16)))*Q$17))-((($C33*Q$16)-($D33*$J$43))*Q$40)</f>
        <v>-1.7829013898134229E-13</v>
      </c>
      <c r="R33" s="2">
        <f>(Q33-(((R$14)-(IF((($C33*R$16)-($D33*$J$42))&lt;0,0,(($C33*R$16)-($D33*$J$42)))+(($B$12-$C33)*R$16)))*R$17))-((($C33*R$16)-($D33*$J$43))*R$40)</f>
        <v>-1.7829013898134229E-13</v>
      </c>
      <c r="S33" s="2">
        <f>(R33-(((S$14)-(IF((($C33*S$16)-($D33*$J$42))&lt;0,0,(($C33*S$16)-($D33*$J$42)))+(($B$12-$C33)*S$16)))*S$17))-((($C33*S$16)-($D33*$J$43))*S$40)</f>
        <v>-1.7829013898134229E-13</v>
      </c>
      <c r="T33" s="2">
        <f>(S33-(((T$14)-(IF((($C33*T$16)-($D33*$J$42))&lt;0,0,(($C33*T$16)-($D33*$J$42)))+(($B$12-$C33)*T$16)))*T$17))-((($C33*T$16)-($D33*$J$43))*T$40)</f>
        <v>-1.7829013898134229E-13</v>
      </c>
      <c r="U33" s="2">
        <f>(T33-(((U$14)-(IF((($C33*U$16)-($D33*$J$42))&lt;0,0,(($C33*U$16)-($D33*$J$42)))+(($B$12-$C33)*U$16)))*U$17))-((($C33*U$16)-($D33*$J$43))*U$40)</f>
        <v>-1.7829013898134229E-13</v>
      </c>
      <c r="V33" s="2">
        <f>(U33-(((V$14)-(IF((($C33*V$16)-($D33*$J$42))&lt;0,0,(($C33*V$16)-($D33*$J$42)))+(($B$12-$C33)*V$16)))*V$17))-((($C33*V$16)-($D33*$J$43))*V$40)</f>
        <v>-1.7829013898134229E-13</v>
      </c>
      <c r="W33" s="2">
        <f>(V33-(((W$14)-(IF((($C33*W$16)-($D33*$J$42))&lt;0,0,(($C33*W$16)-($D33*$J$42)))+(($B$12-$C33)*W$16)))*W$17))-((($C33*W$16)-($D33*$J$43))*W$40)</f>
        <v>-1.7829013898134229E-13</v>
      </c>
      <c r="X33" s="2">
        <f>(W33-(((X$14)-(IF((($C33*X$16)-($D33*$J$42))&lt;0,0,(($C33*X$16)-($D33*$J$42)))+(($B$12-$C33)*X$16)))*X$17))-((($C33*X$16)-($D33*$J$43))*X$40)</f>
        <v>-1.7829013898134229E-13</v>
      </c>
      <c r="Y33" s="2">
        <f>(X33-(((Y$14)-(IF((($C33*Y$16)-($D33*$J$42))&lt;0,0,(($C33*Y$16)-($D33*$J$42)))+(($B$12-$C33)*Y$16)))*Y$17))-((($C33*Y$16)-($D33*$J$43))*Y$40)</f>
        <v>-1.7829013898134229E-13</v>
      </c>
      <c r="Z33" s="2">
        <f>(Y33-(((Z$14)-(IF((($C33*Z$16)-($D33*$J$42))&lt;0,0,(($C33*Z$16)-($D33*$J$42)))+(($B$12-$C33)*Z$16)))*Z$17))-((($C33*Z$16)-($D33*$J$43))*Z$40)</f>
        <v>-1.7829013898134229E-13</v>
      </c>
      <c r="AA33" s="2">
        <f>(Z33-(((AA$14)-(IF((($C33*AA$16)-($D33*$J$42))&lt;0,0,(($C33*AA$16)-($D33*$J$42)))+(($B$12-$C33)*AA$16)))*AA$17))-((($C33*AA$16)-($D33*$J$43))*AA$40)</f>
        <v>-1.7829013898134229E-13</v>
      </c>
      <c r="AB33" s="2">
        <f>(AA33-(((AB$14)-(IF((($C33*AB$16)-($D33*$J$42))&lt;0,0,(($C33*AB$16)-($D33*$J$42)))+(($B$12-$C33)*AB$16)))*AB$17))-((($C33*AB$16)-($D33*$J$43))*AB$40)</f>
        <v>-1.7829013898134229E-13</v>
      </c>
      <c r="AC33" s="2">
        <f>(AB33-(((AC$14)-(IF((($C33*AC$16)-($D33*$J$42))&lt;0,0,(($C33*AC$16)-($D33*$J$42)))+(($B$12-$C33)*AC$16)))*AC$17))-((($C33*AC$16)-($D33*$J$43))*AC$40)</f>
        <v>-1.7829013898134229E-13</v>
      </c>
      <c r="AD33" s="2">
        <f>(AC33-(((AD$14)-(IF((($C33*AD$16)-($D33*$J$42))&lt;0,0,(($C33*AD$16)-($D33*$J$42)))+(($B$12-$C33)*AD$16)))*AD$17))-((($C33*AD$16)-($D33*$J$43))*AD$40)</f>
        <v>-1.7829013898134229E-13</v>
      </c>
      <c r="AE33" s="2">
        <f>(AD33-(((AE$14)-(IF((($C33*AE$16)-($D33*$J$42))&lt;0,0,(($C33*AE$16)-($D33*$J$42)))+(($B$12-$C33)*AE$16)))*AE$17))-((($C33*AE$16)-($D33*$J$43))*AE$40)</f>
        <v>-1.7829013898134229E-13</v>
      </c>
      <c r="AF33" s="2">
        <f>(AE33-(((AF$14)-(IF((($C33*AF$16)-($D33*$J$42))&lt;0,0,(($C33*AF$16)-($D33*$J$42)))+(($B$12-$C33)*AF$16)))*AF$17))-((($C33*AF$16)-($D33*$J$43))*AF$40)</f>
        <v>-9.0449555403656363E-13</v>
      </c>
      <c r="AG33" s="2">
        <f>(AF33-(((AG$14)-(IF((($C33*AG$16)-($D33*$J$42))&lt;0,0,(($C33*AG$16)-($D33*$J$42)))+(($B$12-$C33)*AG$16)))*AG$17))-((($C33*AG$16)-($D33*$J$43))*AG$40)</f>
        <v>-9.0449555403656363E-13</v>
      </c>
      <c r="AH33" s="2">
        <f>(AG33-(((AH$14)-(IF((($C33*AH$16)-($D33*$J$42))&lt;0,0,(($C33*AH$16)-($D33*$J$42)))+(($B$12-$C33)*AH$16)))*AH$17))-((($C33*AH$16)-($D33*$J$43))*AH$40)</f>
        <v>-9.0449555403656363E-13</v>
      </c>
      <c r="AI33" s="2">
        <f>(AH33-(((AI$14)-(IF((($C33*AI$16)-($D33*$J$42))&lt;0,0,(($C33*AI$16)-($D33*$J$42)))+(($B$12-$C33)*AI$16)))*AI$17))-((($C33*AI$16)-($D33*$J$43))*AI$40)</f>
        <v>-9.0449555403656363E-13</v>
      </c>
      <c r="AJ33" s="2">
        <f>(AI33-(((AJ$14)-(IF((($C33*AJ$16)-($D33*$J$42))&lt;0,0,(($C33*AJ$16)-($D33*$J$42)))+(($B$12-$C33)*AJ$16)))*AJ$17))-((($C33*AJ$16)-($D33*$J$43))*AJ$40)</f>
        <v>-9.0449555403656363E-13</v>
      </c>
      <c r="AK33" s="2">
        <f>(AJ33-(((AK$14)-(IF((($C33*AK$16)-($D33*$J$42))&lt;0,0,(($C33*AK$16)-($D33*$J$42)))+(($B$12-$C33)*AK$16)))*AK$17))-((($C33*AK$16)-($D33*$J$43))*AK$40)</f>
        <v>-9.0449555403656363E-13</v>
      </c>
      <c r="AL33" s="2">
        <f>(AK33-(((AL$14)-(IF((($C33*AL$16)-($D33*$J$42))&lt;0,0,(($C33*AL$16)-($D33*$J$42)))+(($B$12-$C33)*AL$16)))*AL$17))-((($C33*AL$16)-($D33*$J$43))*AL$40)</f>
        <v>-9.0449555403656363E-13</v>
      </c>
      <c r="AM33" s="2">
        <f>(AL33-(((AM$14)-(IF((($C33*AM$16)-($D33*$J$42))&lt;0,0,(($C33*AM$16)-($D33*$J$42)))+(($B$12-$C33)*AM$16)))*AM$17))-((($C33*AM$16)-($D33*$J$43))*AM$40)</f>
        <v>-9.0449555403656363E-13</v>
      </c>
      <c r="AN33" s="2">
        <f>(AM33-(((AN$14)-(IF((($C33*AN$16)-($D33*$J$42))&lt;0,0,(($C33*AN$16)-($D33*$J$42)))+(($B$12-$C33)*AN$16)))*AN$17))-((($C33*AN$16)-($D33*$J$43))*AN$40)</f>
        <v>-1.8983578093178555E-12</v>
      </c>
      <c r="AO33" s="2">
        <f>(AN33-(((AO$14)-(IF((($C33*AO$16)-($D33*$J$42))&lt;0,0,(($C33*AO$16)-($D33*$J$42)))+(($B$12-$C33)*AO$16)))*AO$17))-((($C33*AO$16)-($D33*$J$43))*AO$40)</f>
        <v>-1.8983578093178555E-12</v>
      </c>
      <c r="AP33" s="2">
        <f>(AO33-(((AP$14)-(IF((($C33*AP$16)-($D33*$J$42))&lt;0,0,(($C33*AP$16)-($D33*$J$42)))+(($B$12-$C33)*AP$16)))*AP$17))-((($C33*AP$16)-($D33*$J$43))*AP$40)</f>
        <v>-1.8983578093178555E-12</v>
      </c>
      <c r="AQ33" s="2">
        <f>(AP33-(((AQ$14)-(IF((($C33*AQ$16)-($D33*$J$42))&lt;0,0,(($C33*AQ$16)-($D33*$J$42)))+(($B$12-$C33)*AQ$16)))*AQ$17))-((($C33*AQ$16)-($D33*$J$43))*AQ$40)</f>
        <v>-1.8983578093178555E-12</v>
      </c>
      <c r="AR33" s="2">
        <f>(AQ33-(((AR$14)-(IF((($C33*AR$16)-($D33*$J$42))&lt;0,0,(($C33*AR$16)-($D33*$J$42)))+(($B$12-$C33)*AR$16)))*AR$17))-((($C33*AR$16)-($D33*$J$43))*AR$40)</f>
        <v>-1.8983578093178555E-12</v>
      </c>
      <c r="AS33" s="2">
        <f>(AR33-(((AS$14)-(IF((($C33*AS$16)-($D33*$J$42))&lt;0,0,(($C33*AS$16)-($D33*$J$42)))+(($B$12-$C33)*AS$16)))*AS$17))-((($C33*AS$16)-($D33*$J$43))*AS$40)</f>
        <v>-1.8983578093178555E-12</v>
      </c>
      <c r="AT33" s="2">
        <f>(AS33-(((AT$14)-(IF((($C33*AT$16)-($D33*$J$42))&lt;0,0,(($C33*AT$16)-($D33*$J$42)))+(($B$12-$C33)*AT$16)))*AT$17))-((($C33*AT$16)-($D33*$J$43))*AT$40)</f>
        <v>-1.8983578093178555E-12</v>
      </c>
      <c r="AU33" s="2">
        <f>(AT33-(((AU$14)-(IF((($C33*AU$16)-($D33*$J$42))&lt;0,0,(($C33*AU$16)-($D33*$J$42)))+(($B$12-$C33)*AU$16)))*AU$17))-((($C33*AU$16)-($D33*$J$43))*AU$40)</f>
        <v>-1.8983578093178555E-12</v>
      </c>
      <c r="AV33" s="2">
        <f>(AU33-(((AV$14)-(IF((($C33*AV$16)-($D33*$J$42))&lt;0,0,(($C33*AV$16)-($D33*$J$42)))+(($B$12-$C33)*AV$16)))*AV$17))-((($C33*AV$16)-($D33*$J$43))*AV$40)</f>
        <v>-1.8983578093178555E-12</v>
      </c>
      <c r="AW33" s="2">
        <f>(AV33-(((AW$14)-(IF((($C33*AW$16)-($D33*$J$42))&lt;0,0,(($C33*AW$16)-($D33*$J$42)))+(($B$12-$C33)*AW$16)))*AW$17))-((($C33*AW$16)-($D33*$J$43))*AW$40)</f>
        <v>-1.8983578093178555E-12</v>
      </c>
      <c r="AX33" s="2">
        <f>(AW33-(((AX$14)-(IF((($C33*AX$16)-($D33*$J$42))&lt;0,0,(($C33*AX$16)-($D33*$J$42)))+(($B$12-$C33)*AX$16)))*AX$17))-((($C33*AX$16)-($D33*$J$43))*AX$40)</f>
        <v>-1.8983578093178555E-12</v>
      </c>
      <c r="AY33" s="2">
        <f>(AX33-(((AY$14)-(IF((($C33*AY$16)-($D33*$J$42))&lt;0,0,(($C33*AY$16)-($D33*$J$42)))+(($B$12-$C33)*AY$16)))*AY$17))-((($C33*AY$16)-($D33*$J$43))*AY$40)</f>
        <v>-1.8983578093178555E-12</v>
      </c>
      <c r="AZ33" s="2">
        <f>(AY33-(((AZ$14)-(IF((($C33*AZ$16)-($D33*$J$42))&lt;0,0,(($C33*AZ$16)-($D33*$J$42)))+(($B$12-$C33)*AZ$16)))*AZ$17))-((($C33*AZ$16)-($D33*$J$43))*AZ$40)</f>
        <v>-1.8983578093178555E-12</v>
      </c>
      <c r="BA33" s="2">
        <f>(AZ33-(((BA$14)-(IF((($C33*BA$16)-($D33*$J$42))&lt;0,0,(($C33*BA$16)-($D33*$J$42)))+(($B$12-$C33)*BA$16)))*BA$17))-((($C33*BA$16)-($D33*$J$43))*BA$40)</f>
        <v>-1.8983578093178555E-12</v>
      </c>
      <c r="BB33" s="2">
        <f>(BA33-(((BB$14)-(IF((($C33*BB$16)-($D33*$J$42))&lt;0,0,(($C33*BB$16)-($D33*$J$42)))+(($B$12-$C33)*BB$16)))*BB$17))-((($C33*BB$16)-($D33*$J$43))*BB$40)</f>
        <v>-1.8983578093178555E-12</v>
      </c>
      <c r="BC33" s="2">
        <f>(BB33-(((BC$14)-(IF((($C33*BC$16)-($D33*$J$42))&lt;0,0,(($C33*BC$16)-($D33*$J$42)))+(($B$12-$C33)*BC$16)))*BC$17))-((($C33*BC$16)-($D33*$J$43))*BC$40)</f>
        <v>-1.8983578093178555E-12</v>
      </c>
      <c r="BD33" s="2">
        <f>(BC33-(((BD$14)-(IF((($C33*BD$16)-($D33*$J$42))&lt;0,0,(($C33*BD$16)-($D33*$J$42)))+(($B$12-$C33)*BD$16)))*BD$17))-((($C33*BD$16)-($D33*$J$43))*BD$40)</f>
        <v>-1.8983578093178555E-12</v>
      </c>
      <c r="BE33" s="2">
        <f>(BD33-(((BE$14)-(IF((($C33*BE$16)-($D33*$J$42))&lt;0,0,(($C33*BE$16)-($D33*$J$42)))+(($B$12-$C33)*BE$16)))*BE$17))-((($C33*BE$16)-($D33*$J$43))*BE$40)</f>
        <v>-1.8983578093178555E-12</v>
      </c>
      <c r="BF33" s="2">
        <f>(BE33-(((BF$14)-(IF((($C33*BF$16)-($D33*$J$42))&lt;0,0,(($C33*BF$16)-($D33*$J$42)))+(($B$12-$C33)*BF$16)))*BF$17))-((($C33*BF$16)-($D33*$J$43))*BF$40)</f>
        <v>-1.8983578093178555E-12</v>
      </c>
      <c r="BG33" s="2">
        <f>(BF33-(((BG$14)-(IF((($C33*BG$16)-($D33*$J$42))&lt;0,0,(($C33*BG$16)-($D33*$J$42)))+(($B$12-$C33)*BG$16)))*BG$17))-((($C33*BG$16)-($D33*$J$43))*BG$40)</f>
        <v>-6.0861935564990611E-12</v>
      </c>
      <c r="BH33" s="2">
        <f>(BG33-(((BH$14)-(IF((($C33*BH$16)-($D33*$J$42))&lt;0,0,(($C33*BH$16)-($D33*$J$42)))+(($B$12-$C33)*BH$16)))*BH$17))-((($C33*BH$16)-($D33*$J$43))*BH$40)</f>
        <v>-6.0861935564990611E-12</v>
      </c>
      <c r="BI33" s="2">
        <f>(BH33-(((BI$14)-(IF((($C33*BI$16)-($D33*$J$42))&lt;0,0,(($C33*BI$16)-($D33*$J$42)))+(($B$12-$C33)*BI$16)))*BI$17))-((($C33*BI$16)-($D33*$J$43))*BI$40)</f>
        <v>-6.0861935564990611E-12</v>
      </c>
      <c r="BJ33" s="2">
        <f>(BI33-(((BJ$14)-(IF((($C33*BJ$16)-($D33*$J$42))&lt;0,0,(($C33*BJ$16)-($D33*$J$42)))+(($B$12-$C33)*BJ$16)))*BJ$17))-((($C33*BJ$16)-($D33*$J$43))*BJ$40)</f>
        <v>-1.0796939226416302E-11</v>
      </c>
      <c r="BK33" s="2">
        <f>(BJ33-(((BK$14)-(IF((($C33*BK$16)-($D33*$J$42))&lt;0,0,(($C33*BK$16)-($D33*$J$42)))+(($B$12-$C33)*BK$16)))*BK$17))-((($C33*BK$16)-($D33*$J$43))*BK$40)</f>
        <v>-1.0796939226416302E-11</v>
      </c>
      <c r="BL33" s="2">
        <f>(BK33-(((BL$14)-(IF((($C33*BL$16)-($D33*$J$42))&lt;0,0,(($C33*BL$16)-($D33*$J$42)))+(($B$12-$C33)*BL$16)))*BL$17))-((($C33*BL$16)-($D33*$J$43))*BL$40)</f>
        <v>-1.0796939226416302E-11</v>
      </c>
      <c r="BM33" s="2">
        <f>(BL33-(((BM$14)-(IF((($C33*BM$16)-($D33*$J$42))&lt;0,0,(($C33*BM$16)-($D33*$J$42)))+(($B$12-$C33)*BM$16)))*BM$17))-((($C33*BM$16)-($D33*$J$43))*BM$40)</f>
        <v>-1.0796939226416302E-11</v>
      </c>
      <c r="BN33" s="2">
        <f>(BM33-(((BN$14)-(IF((($C33*BN$16)-($D33*$J$42))&lt;0,0,(($C33*BN$16)-($D33*$J$42)))+(($B$12-$C33)*BN$16)))*BN$17))-((($C33*BN$16)-($D33*$J$43))*BN$40)</f>
        <v>-1.0796939226416302E-11</v>
      </c>
      <c r="BO33" s="2">
        <f>(BN33-(((BO$14)-(IF((($C33*BO$16)-($D33*$J$42))&lt;0,0,(($C33*BO$16)-($D33*$J$42)))+(($B$12-$C33)*BO$16)))*BO$17))-((($C33*BO$16)-($D33*$J$43))*BO$40)</f>
        <v>-1.0796939226416302E-11</v>
      </c>
      <c r="BP33" s="2">
        <f>(BO33-(((BP$14)-(IF((($C33*BP$16)-($D33*$J$42))&lt;0,0,(($C33*BP$16)-($D33*$J$42)))+(($B$12-$C33)*BP$16)))*BP$17))-((($C33*BP$16)-($D33*$J$43))*BP$40)</f>
        <v>-1.0796939226416302E-11</v>
      </c>
    </row>
    <row r="34" spans="1:68" x14ac:dyDescent="0.25">
      <c r="B34" s="7"/>
      <c r="C34" s="7"/>
      <c r="D34" s="7"/>
      <c r="E34">
        <f>Tableau11[[#This Row],[Cout unitaire]]</f>
        <v>0</v>
      </c>
      <c r="F34" s="2">
        <f>(E34-(((F$14)-(IF((($C34*F$16)-($D34*$J$42))&lt;0,0,(($C34*F$16)-($D34*$J$42)))+(($B$12-$C34)*F$16)))*F$17))-((($C34*F$16)-($D34*$J$43))*F$40)</f>
        <v>1.3096723705530166E-13</v>
      </c>
      <c r="G34" s="2">
        <f>(F34-(((G$14)-(IF((($C34*G$16)-($D34*$J$42))&lt;0,0,(($C34*G$16)-($D34*$J$42)))+(($B$12-$C34)*G$16)))*G$17))-((($C34*G$16)-($D34*$J$43))*G$40)</f>
        <v>-5.2386894822120551E-15</v>
      </c>
      <c r="H34" s="2">
        <f>(G34-(((H$14)-(IF((($C34*H$16)-($D34*$J$42))&lt;0,0,(($C34*H$16)-($D34*$J$42)))+(($B$12-$C34)*H$16)))*H$17))-((($C34*H$16)-($D34*$J$43))*H$40)</f>
        <v>-1.4689285308122632E-13</v>
      </c>
      <c r="I34" s="2">
        <f>(H34-(((I$14)-(IF((($C34*I$16)-($D34*$J$42))&lt;0,0,(($C34*I$16)-($D34*$J$42)))+(($B$12-$C34)*I$16)))*I$17))-((($C34*I$16)-($D34*$J$43))*I$40)</f>
        <v>4.2747706174852058E-16</v>
      </c>
      <c r="J34" s="2">
        <f>(I34-(((J$14)-(IF((($C34*J$16)-($D34*$J$42))&lt;0,0,(($C34*J$16)-($D34*$J$42)))+(($B$12-$C34)*J$16)))*J$17))-((($C34*J$16)-($D34*$J$43))*J$40)</f>
        <v>4.2747706174852058E-16</v>
      </c>
      <c r="K34" s="2">
        <f>(J34-(((K$14)-(IF((($C34*K$16)-($D34*$J$42))&lt;0,0,(($C34*K$16)-($D34*$J$42)))+(($B$12-$C34)*K$16)))*K$17))-((($C34*K$16)-($D34*$J$43))*K$40)</f>
        <v>1.5976914614439012E-13</v>
      </c>
      <c r="L34" s="2">
        <f>(K34-(((L$14)-(IF((($C34*L$16)-($D34*$J$42))&lt;0,0,(($C34*L$16)-($D34*$J$42)))+(($B$12-$C34)*L$16)))*L$17))-((($C34*L$16)-($D34*$J$43))*L$40)</f>
        <v>-5.9461897015571394E-15</v>
      </c>
      <c r="M34" s="2">
        <f>(L34-(((M$14)-(IF((($C34*M$16)-($D34*$J$42))&lt;0,0,(($C34*M$16)-($D34*$J$42)))+(($B$12-$C34)*M$16)))*M$17))-((($C34*M$16)-($D34*$J$43))*M$40)</f>
        <v>-1.7829013898134229E-13</v>
      </c>
      <c r="N34" s="2">
        <f>(M34-(((N$14)-(IF((($C34*N$16)-($D34*$J$42))&lt;0,0,(($C34*N$16)-($D34*$J$42)))+(($B$12-$C34)*N$16)))*N$17))-((($C34*N$16)-($D34*$J$43))*N$40)</f>
        <v>-1.7829013898134229E-13</v>
      </c>
      <c r="O34" s="2">
        <f>(N34-(((O$14)-(IF((($C34*O$16)-($D34*$J$42))&lt;0,0,(($C34*O$16)-($D34*$J$42)))+(($B$12-$C34)*O$16)))*O$17))-((($C34*O$16)-($D34*$J$43))*O$40)</f>
        <v>-1.7829013898134229E-13</v>
      </c>
      <c r="P34" s="2">
        <f>(O34-(((P$14)-(IF((($C34*P$16)-($D34*$J$42))&lt;0,0,(($C34*P$16)-($D34*$J$42)))+(($B$12-$C34)*P$16)))*P$17))-((($C34*P$16)-($D34*$J$43))*P$40)</f>
        <v>-1.7829013898134229E-13</v>
      </c>
      <c r="Q34" s="2">
        <f>(P34-(((Q$14)-(IF((($C34*Q$16)-($D34*$J$42))&lt;0,0,(($C34*Q$16)-($D34*$J$42)))+(($B$12-$C34)*Q$16)))*Q$17))-((($C34*Q$16)-($D34*$J$43))*Q$40)</f>
        <v>-1.7829013898134229E-13</v>
      </c>
      <c r="R34" s="2">
        <f>(Q34-(((R$14)-(IF((($C34*R$16)-($D34*$J$42))&lt;0,0,(($C34*R$16)-($D34*$J$42)))+(($B$12-$C34)*R$16)))*R$17))-((($C34*R$16)-($D34*$J$43))*R$40)</f>
        <v>-1.7829013898134229E-13</v>
      </c>
      <c r="S34" s="2">
        <f>(R34-(((S$14)-(IF((($C34*S$16)-($D34*$J$42))&lt;0,0,(($C34*S$16)-($D34*$J$42)))+(($B$12-$C34)*S$16)))*S$17))-((($C34*S$16)-($D34*$J$43))*S$40)</f>
        <v>-1.7829013898134229E-13</v>
      </c>
      <c r="T34" s="2">
        <f>(S34-(((T$14)-(IF((($C34*T$16)-($D34*$J$42))&lt;0,0,(($C34*T$16)-($D34*$J$42)))+(($B$12-$C34)*T$16)))*T$17))-((($C34*T$16)-($D34*$J$43))*T$40)</f>
        <v>-1.7829013898134229E-13</v>
      </c>
      <c r="U34" s="2">
        <f>(T34-(((U$14)-(IF((($C34*U$16)-($D34*$J$42))&lt;0,0,(($C34*U$16)-($D34*$J$42)))+(($B$12-$C34)*U$16)))*U$17))-((($C34*U$16)-($D34*$J$43))*U$40)</f>
        <v>-1.7829013898134229E-13</v>
      </c>
      <c r="V34" s="2">
        <f>(U34-(((V$14)-(IF((($C34*V$16)-($D34*$J$42))&lt;0,0,(($C34*V$16)-($D34*$J$42)))+(($B$12-$C34)*V$16)))*V$17))-((($C34*V$16)-($D34*$J$43))*V$40)</f>
        <v>-1.7829013898134229E-13</v>
      </c>
      <c r="W34" s="2">
        <f>(V34-(((W$14)-(IF((($C34*W$16)-($D34*$J$42))&lt;0,0,(($C34*W$16)-($D34*$J$42)))+(($B$12-$C34)*W$16)))*W$17))-((($C34*W$16)-($D34*$J$43))*W$40)</f>
        <v>-1.7829013898134229E-13</v>
      </c>
      <c r="X34" s="2">
        <f>(W34-(((X$14)-(IF((($C34*X$16)-($D34*$J$42))&lt;0,0,(($C34*X$16)-($D34*$J$42)))+(($B$12-$C34)*X$16)))*X$17))-((($C34*X$16)-($D34*$J$43))*X$40)</f>
        <v>-1.7829013898134229E-13</v>
      </c>
      <c r="Y34" s="2">
        <f>(X34-(((Y$14)-(IF((($C34*Y$16)-($D34*$J$42))&lt;0,0,(($C34*Y$16)-($D34*$J$42)))+(($B$12-$C34)*Y$16)))*Y$17))-((($C34*Y$16)-($D34*$J$43))*Y$40)</f>
        <v>-1.7829013898134229E-13</v>
      </c>
      <c r="Z34" s="2">
        <f>(Y34-(((Z$14)-(IF((($C34*Z$16)-($D34*$J$42))&lt;0,0,(($C34*Z$16)-($D34*$J$42)))+(($B$12-$C34)*Z$16)))*Z$17))-((($C34*Z$16)-($D34*$J$43))*Z$40)</f>
        <v>-1.7829013898134229E-13</v>
      </c>
      <c r="AA34" s="2">
        <f>(Z34-(((AA$14)-(IF((($C34*AA$16)-($D34*$J$42))&lt;0,0,(($C34*AA$16)-($D34*$J$42)))+(($B$12-$C34)*AA$16)))*AA$17))-((($C34*AA$16)-($D34*$J$43))*AA$40)</f>
        <v>-1.7829013898134229E-13</v>
      </c>
      <c r="AB34" s="2">
        <f>(AA34-(((AB$14)-(IF((($C34*AB$16)-($D34*$J$42))&lt;0,0,(($C34*AB$16)-($D34*$J$42)))+(($B$12-$C34)*AB$16)))*AB$17))-((($C34*AB$16)-($D34*$J$43))*AB$40)</f>
        <v>-1.7829013898134229E-13</v>
      </c>
      <c r="AC34" s="2">
        <f>(AB34-(((AC$14)-(IF((($C34*AC$16)-($D34*$J$42))&lt;0,0,(($C34*AC$16)-($D34*$J$42)))+(($B$12-$C34)*AC$16)))*AC$17))-((($C34*AC$16)-($D34*$J$43))*AC$40)</f>
        <v>-1.7829013898134229E-13</v>
      </c>
      <c r="AD34" s="2">
        <f>(AC34-(((AD$14)-(IF((($C34*AD$16)-($D34*$J$42))&lt;0,0,(($C34*AD$16)-($D34*$J$42)))+(($B$12-$C34)*AD$16)))*AD$17))-((($C34*AD$16)-($D34*$J$43))*AD$40)</f>
        <v>-1.7829013898134229E-13</v>
      </c>
      <c r="AE34" s="2">
        <f>(AD34-(((AE$14)-(IF((($C34*AE$16)-($D34*$J$42))&lt;0,0,(($C34*AE$16)-($D34*$J$42)))+(($B$12-$C34)*AE$16)))*AE$17))-((($C34*AE$16)-($D34*$J$43))*AE$40)</f>
        <v>-1.7829013898134229E-13</v>
      </c>
      <c r="AF34" s="2">
        <f>(AE34-(((AF$14)-(IF((($C34*AF$16)-($D34*$J$42))&lt;0,0,(($C34*AF$16)-($D34*$J$42)))+(($B$12-$C34)*AF$16)))*AF$17))-((($C34*AF$16)-($D34*$J$43))*AF$40)</f>
        <v>-9.0449555403656363E-13</v>
      </c>
      <c r="AG34" s="2">
        <f>(AF34-(((AG$14)-(IF((($C34*AG$16)-($D34*$J$42))&lt;0,0,(($C34*AG$16)-($D34*$J$42)))+(($B$12-$C34)*AG$16)))*AG$17))-((($C34*AG$16)-($D34*$J$43))*AG$40)</f>
        <v>-9.0449555403656363E-13</v>
      </c>
      <c r="AH34" s="2">
        <f>(AG34-(((AH$14)-(IF((($C34*AH$16)-($D34*$J$42))&lt;0,0,(($C34*AH$16)-($D34*$J$42)))+(($B$12-$C34)*AH$16)))*AH$17))-((($C34*AH$16)-($D34*$J$43))*AH$40)</f>
        <v>-9.0449555403656363E-13</v>
      </c>
      <c r="AI34" s="2">
        <f>(AH34-(((AI$14)-(IF((($C34*AI$16)-($D34*$J$42))&lt;0,0,(($C34*AI$16)-($D34*$J$42)))+(($B$12-$C34)*AI$16)))*AI$17))-((($C34*AI$16)-($D34*$J$43))*AI$40)</f>
        <v>-9.0449555403656363E-13</v>
      </c>
      <c r="AJ34" s="2">
        <f>(AI34-(((AJ$14)-(IF((($C34*AJ$16)-($D34*$J$42))&lt;0,0,(($C34*AJ$16)-($D34*$J$42)))+(($B$12-$C34)*AJ$16)))*AJ$17))-((($C34*AJ$16)-($D34*$J$43))*AJ$40)</f>
        <v>-9.0449555403656363E-13</v>
      </c>
      <c r="AK34" s="2">
        <f>(AJ34-(((AK$14)-(IF((($C34*AK$16)-($D34*$J$42))&lt;0,0,(($C34*AK$16)-($D34*$J$42)))+(($B$12-$C34)*AK$16)))*AK$17))-((($C34*AK$16)-($D34*$J$43))*AK$40)</f>
        <v>-9.0449555403656363E-13</v>
      </c>
      <c r="AL34" s="2">
        <f>(AK34-(((AL$14)-(IF((($C34*AL$16)-($D34*$J$42))&lt;0,0,(($C34*AL$16)-($D34*$J$42)))+(($B$12-$C34)*AL$16)))*AL$17))-((($C34*AL$16)-($D34*$J$43))*AL$40)</f>
        <v>-9.0449555403656363E-13</v>
      </c>
      <c r="AM34" s="2">
        <f>(AL34-(((AM$14)-(IF((($C34*AM$16)-($D34*$J$42))&lt;0,0,(($C34*AM$16)-($D34*$J$42)))+(($B$12-$C34)*AM$16)))*AM$17))-((($C34*AM$16)-($D34*$J$43))*AM$40)</f>
        <v>-9.0449555403656363E-13</v>
      </c>
      <c r="AN34" s="2">
        <f>(AM34-(((AN$14)-(IF((($C34*AN$16)-($D34*$J$42))&lt;0,0,(($C34*AN$16)-($D34*$J$42)))+(($B$12-$C34)*AN$16)))*AN$17))-((($C34*AN$16)-($D34*$J$43))*AN$40)</f>
        <v>-1.8983578093178555E-12</v>
      </c>
      <c r="AO34" s="2">
        <f>(AN34-(((AO$14)-(IF((($C34*AO$16)-($D34*$J$42))&lt;0,0,(($C34*AO$16)-($D34*$J$42)))+(($B$12-$C34)*AO$16)))*AO$17))-((($C34*AO$16)-($D34*$J$43))*AO$40)</f>
        <v>-1.8983578093178555E-12</v>
      </c>
      <c r="AP34" s="2">
        <f>(AO34-(((AP$14)-(IF((($C34*AP$16)-($D34*$J$42))&lt;0,0,(($C34*AP$16)-($D34*$J$42)))+(($B$12-$C34)*AP$16)))*AP$17))-((($C34*AP$16)-($D34*$J$43))*AP$40)</f>
        <v>-1.8983578093178555E-12</v>
      </c>
      <c r="AQ34" s="2">
        <f>(AP34-(((AQ$14)-(IF((($C34*AQ$16)-($D34*$J$42))&lt;0,0,(($C34*AQ$16)-($D34*$J$42)))+(($B$12-$C34)*AQ$16)))*AQ$17))-((($C34*AQ$16)-($D34*$J$43))*AQ$40)</f>
        <v>-1.8983578093178555E-12</v>
      </c>
      <c r="AR34" s="2">
        <f>(AQ34-(((AR$14)-(IF((($C34*AR$16)-($D34*$J$42))&lt;0,0,(($C34*AR$16)-($D34*$J$42)))+(($B$12-$C34)*AR$16)))*AR$17))-((($C34*AR$16)-($D34*$J$43))*AR$40)</f>
        <v>-1.8983578093178555E-12</v>
      </c>
      <c r="AS34" s="2">
        <f>(AR34-(((AS$14)-(IF((($C34*AS$16)-($D34*$J$42))&lt;0,0,(($C34*AS$16)-($D34*$J$42)))+(($B$12-$C34)*AS$16)))*AS$17))-((($C34*AS$16)-($D34*$J$43))*AS$40)</f>
        <v>-1.8983578093178555E-12</v>
      </c>
      <c r="AT34" s="2">
        <f>(AS34-(((AT$14)-(IF((($C34*AT$16)-($D34*$J$42))&lt;0,0,(($C34*AT$16)-($D34*$J$42)))+(($B$12-$C34)*AT$16)))*AT$17))-((($C34*AT$16)-($D34*$J$43))*AT$40)</f>
        <v>-1.8983578093178555E-12</v>
      </c>
      <c r="AU34" s="2">
        <f>(AT34-(((AU$14)-(IF((($C34*AU$16)-($D34*$J$42))&lt;0,0,(($C34*AU$16)-($D34*$J$42)))+(($B$12-$C34)*AU$16)))*AU$17))-((($C34*AU$16)-($D34*$J$43))*AU$40)</f>
        <v>-1.8983578093178555E-12</v>
      </c>
      <c r="AV34" s="2">
        <f>(AU34-(((AV$14)-(IF((($C34*AV$16)-($D34*$J$42))&lt;0,0,(($C34*AV$16)-($D34*$J$42)))+(($B$12-$C34)*AV$16)))*AV$17))-((($C34*AV$16)-($D34*$J$43))*AV$40)</f>
        <v>-1.8983578093178555E-12</v>
      </c>
      <c r="AW34" s="2">
        <f>(AV34-(((AW$14)-(IF((($C34*AW$16)-($D34*$J$42))&lt;0,0,(($C34*AW$16)-($D34*$J$42)))+(($B$12-$C34)*AW$16)))*AW$17))-((($C34*AW$16)-($D34*$J$43))*AW$40)</f>
        <v>-1.8983578093178555E-12</v>
      </c>
      <c r="AX34" s="2">
        <f>(AW34-(((AX$14)-(IF((($C34*AX$16)-($D34*$J$42))&lt;0,0,(($C34*AX$16)-($D34*$J$42)))+(($B$12-$C34)*AX$16)))*AX$17))-((($C34*AX$16)-($D34*$J$43))*AX$40)</f>
        <v>-1.8983578093178555E-12</v>
      </c>
      <c r="AY34" s="2">
        <f>(AX34-(((AY$14)-(IF((($C34*AY$16)-($D34*$J$42))&lt;0,0,(($C34*AY$16)-($D34*$J$42)))+(($B$12-$C34)*AY$16)))*AY$17))-((($C34*AY$16)-($D34*$J$43))*AY$40)</f>
        <v>-1.8983578093178555E-12</v>
      </c>
      <c r="AZ34" s="2">
        <f>(AY34-(((AZ$14)-(IF((($C34*AZ$16)-($D34*$J$42))&lt;0,0,(($C34*AZ$16)-($D34*$J$42)))+(($B$12-$C34)*AZ$16)))*AZ$17))-((($C34*AZ$16)-($D34*$J$43))*AZ$40)</f>
        <v>-1.8983578093178555E-12</v>
      </c>
      <c r="BA34" s="2">
        <f>(AZ34-(((BA$14)-(IF((($C34*BA$16)-($D34*$J$42))&lt;0,0,(($C34*BA$16)-($D34*$J$42)))+(($B$12-$C34)*BA$16)))*BA$17))-((($C34*BA$16)-($D34*$J$43))*BA$40)</f>
        <v>-1.8983578093178555E-12</v>
      </c>
      <c r="BB34" s="2">
        <f>(BA34-(((BB$14)-(IF((($C34*BB$16)-($D34*$J$42))&lt;0,0,(($C34*BB$16)-($D34*$J$42)))+(($B$12-$C34)*BB$16)))*BB$17))-((($C34*BB$16)-($D34*$J$43))*BB$40)</f>
        <v>-1.8983578093178555E-12</v>
      </c>
      <c r="BC34" s="2">
        <f>(BB34-(((BC$14)-(IF((($C34*BC$16)-($D34*$J$42))&lt;0,0,(($C34*BC$16)-($D34*$J$42)))+(($B$12-$C34)*BC$16)))*BC$17))-((($C34*BC$16)-($D34*$J$43))*BC$40)</f>
        <v>-1.8983578093178555E-12</v>
      </c>
      <c r="BD34" s="2">
        <f>(BC34-(((BD$14)-(IF((($C34*BD$16)-($D34*$J$42))&lt;0,0,(($C34*BD$16)-($D34*$J$42)))+(($B$12-$C34)*BD$16)))*BD$17))-((($C34*BD$16)-($D34*$J$43))*BD$40)</f>
        <v>-1.8983578093178555E-12</v>
      </c>
      <c r="BE34" s="2">
        <f>(BD34-(((BE$14)-(IF((($C34*BE$16)-($D34*$J$42))&lt;0,0,(($C34*BE$16)-($D34*$J$42)))+(($B$12-$C34)*BE$16)))*BE$17))-((($C34*BE$16)-($D34*$J$43))*BE$40)</f>
        <v>-1.8983578093178555E-12</v>
      </c>
      <c r="BF34" s="2">
        <f>(BE34-(((BF$14)-(IF((($C34*BF$16)-($D34*$J$42))&lt;0,0,(($C34*BF$16)-($D34*$J$42)))+(($B$12-$C34)*BF$16)))*BF$17))-((($C34*BF$16)-($D34*$J$43))*BF$40)</f>
        <v>-1.8983578093178555E-12</v>
      </c>
      <c r="BG34" s="2">
        <f>(BF34-(((BG$14)-(IF((($C34*BG$16)-($D34*$J$42))&lt;0,0,(($C34*BG$16)-($D34*$J$42)))+(($B$12-$C34)*BG$16)))*BG$17))-((($C34*BG$16)-($D34*$J$43))*BG$40)</f>
        <v>-6.0861935564990611E-12</v>
      </c>
      <c r="BH34" s="2">
        <f>(BG34-(((BH$14)-(IF((($C34*BH$16)-($D34*$J$42))&lt;0,0,(($C34*BH$16)-($D34*$J$42)))+(($B$12-$C34)*BH$16)))*BH$17))-((($C34*BH$16)-($D34*$J$43))*BH$40)</f>
        <v>-6.0861935564990611E-12</v>
      </c>
      <c r="BI34" s="2">
        <f>(BH34-(((BI$14)-(IF((($C34*BI$16)-($D34*$J$42))&lt;0,0,(($C34*BI$16)-($D34*$J$42)))+(($B$12-$C34)*BI$16)))*BI$17))-((($C34*BI$16)-($D34*$J$43))*BI$40)</f>
        <v>-6.0861935564990611E-12</v>
      </c>
      <c r="BJ34" s="2">
        <f>(BI34-(((BJ$14)-(IF((($C34*BJ$16)-($D34*$J$42))&lt;0,0,(($C34*BJ$16)-($D34*$J$42)))+(($B$12-$C34)*BJ$16)))*BJ$17))-((($C34*BJ$16)-($D34*$J$43))*BJ$40)</f>
        <v>-1.0796939226416302E-11</v>
      </c>
      <c r="BK34" s="2">
        <f>(BJ34-(((BK$14)-(IF((($C34*BK$16)-($D34*$J$42))&lt;0,0,(($C34*BK$16)-($D34*$J$42)))+(($B$12-$C34)*BK$16)))*BK$17))-((($C34*BK$16)-($D34*$J$43))*BK$40)</f>
        <v>-1.0796939226416302E-11</v>
      </c>
      <c r="BL34" s="2">
        <f>(BK34-(((BL$14)-(IF((($C34*BL$16)-($D34*$J$42))&lt;0,0,(($C34*BL$16)-($D34*$J$42)))+(($B$12-$C34)*BL$16)))*BL$17))-((($C34*BL$16)-($D34*$J$43))*BL$40)</f>
        <v>-1.0796939226416302E-11</v>
      </c>
      <c r="BM34" s="2">
        <f>(BL34-(((BM$14)-(IF((($C34*BM$16)-($D34*$J$42))&lt;0,0,(($C34*BM$16)-($D34*$J$42)))+(($B$12-$C34)*BM$16)))*BM$17))-((($C34*BM$16)-($D34*$J$43))*BM$40)</f>
        <v>-1.0796939226416302E-11</v>
      </c>
      <c r="BN34" s="2">
        <f>(BM34-(((BN$14)-(IF((($C34*BN$16)-($D34*$J$42))&lt;0,0,(($C34*BN$16)-($D34*$J$42)))+(($B$12-$C34)*BN$16)))*BN$17))-((($C34*BN$16)-($D34*$J$43))*BN$40)</f>
        <v>-1.0796939226416302E-11</v>
      </c>
      <c r="BO34" s="2">
        <f>(BN34-(((BO$14)-(IF((($C34*BO$16)-($D34*$J$42))&lt;0,0,(($C34*BO$16)-($D34*$J$42)))+(($B$12-$C34)*BO$16)))*BO$17))-((($C34*BO$16)-($D34*$J$43))*BO$40)</f>
        <v>-1.0796939226416302E-11</v>
      </c>
      <c r="BP34" s="2">
        <f>(BO34-(((BP$14)-(IF((($C34*BP$16)-($D34*$J$42))&lt;0,0,(($C34*BP$16)-($D34*$J$42)))+(($B$12-$C34)*BP$16)))*BP$17))-((($C34*BP$16)-($D34*$J$43))*BP$40)</f>
        <v>-1.0796939226416302E-11</v>
      </c>
    </row>
    <row r="35" spans="1:68" x14ac:dyDescent="0.25">
      <c r="B35" s="7"/>
      <c r="C35" s="7"/>
      <c r="D35" s="7"/>
      <c r="E35">
        <f>Tableau11[[#This Row],[Cout unitaire]]</f>
        <v>0</v>
      </c>
      <c r="F35" s="2">
        <f>(E35-(((F$14)-(IF((($C35*F$16)-($D35*$J$42))&lt;0,0,(($C35*F$16)-($D35*$J$42)))+(($B$12-$C35)*F$16)))*F$17))-((($C35*F$16)-($D35*$J$43))*F$40)</f>
        <v>1.3096723705530166E-13</v>
      </c>
      <c r="G35" s="2">
        <f>(F35-(((G$14)-(IF((($C35*G$16)-($D35*$J$42))&lt;0,0,(($C35*G$16)-($D35*$J$42)))+(($B$12-$C35)*G$16)))*G$17))-((($C35*G$16)-($D35*$J$43))*G$40)</f>
        <v>-5.2386894822120551E-15</v>
      </c>
      <c r="H35" s="2">
        <f>(G35-(((H$14)-(IF((($C35*H$16)-($D35*$J$42))&lt;0,0,(($C35*H$16)-($D35*$J$42)))+(($B$12-$C35)*H$16)))*H$17))-((($C35*H$16)-($D35*$J$43))*H$40)</f>
        <v>-1.4689285308122632E-13</v>
      </c>
      <c r="I35" s="2">
        <f>(H35-(((I$14)-(IF((($C35*I$16)-($D35*$J$42))&lt;0,0,(($C35*I$16)-($D35*$J$42)))+(($B$12-$C35)*I$16)))*I$17))-((($C35*I$16)-($D35*$J$43))*I$40)</f>
        <v>4.2747706174852058E-16</v>
      </c>
      <c r="J35" s="2">
        <f>(I35-(((J$14)-(IF((($C35*J$16)-($D35*$J$42))&lt;0,0,(($C35*J$16)-($D35*$J$42)))+(($B$12-$C35)*J$16)))*J$17))-((($C35*J$16)-($D35*$J$43))*J$40)</f>
        <v>4.2747706174852058E-16</v>
      </c>
      <c r="K35" s="2">
        <f>(J35-(((K$14)-(IF((($C35*K$16)-($D35*$J$42))&lt;0,0,(($C35*K$16)-($D35*$J$42)))+(($B$12-$C35)*K$16)))*K$17))-((($C35*K$16)-($D35*$J$43))*K$40)</f>
        <v>1.5976914614439012E-13</v>
      </c>
      <c r="L35" s="2">
        <f>(K35-(((L$14)-(IF((($C35*L$16)-($D35*$J$42))&lt;0,0,(($C35*L$16)-($D35*$J$42)))+(($B$12-$C35)*L$16)))*L$17))-((($C35*L$16)-($D35*$J$43))*L$40)</f>
        <v>-5.9461897015571394E-15</v>
      </c>
      <c r="M35" s="2">
        <f>(L35-(((M$14)-(IF((($C35*M$16)-($D35*$J$42))&lt;0,0,(($C35*M$16)-($D35*$J$42)))+(($B$12-$C35)*M$16)))*M$17))-((($C35*M$16)-($D35*$J$43))*M$40)</f>
        <v>-1.7829013898134229E-13</v>
      </c>
      <c r="N35" s="2">
        <f>(M35-(((N$14)-(IF((($C35*N$16)-($D35*$J$42))&lt;0,0,(($C35*N$16)-($D35*$J$42)))+(($B$12-$C35)*N$16)))*N$17))-((($C35*N$16)-($D35*$J$43))*N$40)</f>
        <v>-1.7829013898134229E-13</v>
      </c>
      <c r="O35" s="2">
        <f>(N35-(((O$14)-(IF((($C35*O$16)-($D35*$J$42))&lt;0,0,(($C35*O$16)-($D35*$J$42)))+(($B$12-$C35)*O$16)))*O$17))-((($C35*O$16)-($D35*$J$43))*O$40)</f>
        <v>-1.7829013898134229E-13</v>
      </c>
      <c r="P35" s="2">
        <f>(O35-(((P$14)-(IF((($C35*P$16)-($D35*$J$42))&lt;0,0,(($C35*P$16)-($D35*$J$42)))+(($B$12-$C35)*P$16)))*P$17))-((($C35*P$16)-($D35*$J$43))*P$40)</f>
        <v>-1.7829013898134229E-13</v>
      </c>
      <c r="Q35" s="2">
        <f>(P35-(((Q$14)-(IF((($C35*Q$16)-($D35*$J$42))&lt;0,0,(($C35*Q$16)-($D35*$J$42)))+(($B$12-$C35)*Q$16)))*Q$17))-((($C35*Q$16)-($D35*$J$43))*Q$40)</f>
        <v>-1.7829013898134229E-13</v>
      </c>
      <c r="R35" s="2">
        <f>(Q35-(((R$14)-(IF((($C35*R$16)-($D35*$J$42))&lt;0,0,(($C35*R$16)-($D35*$J$42)))+(($B$12-$C35)*R$16)))*R$17))-((($C35*R$16)-($D35*$J$43))*R$40)</f>
        <v>-1.7829013898134229E-13</v>
      </c>
      <c r="S35" s="2">
        <f>(R35-(((S$14)-(IF((($C35*S$16)-($D35*$J$42))&lt;0,0,(($C35*S$16)-($D35*$J$42)))+(($B$12-$C35)*S$16)))*S$17))-((($C35*S$16)-($D35*$J$43))*S$40)</f>
        <v>-1.7829013898134229E-13</v>
      </c>
      <c r="T35" s="2">
        <f>(S35-(((T$14)-(IF((($C35*T$16)-($D35*$J$42))&lt;0,0,(($C35*T$16)-($D35*$J$42)))+(($B$12-$C35)*T$16)))*T$17))-((($C35*T$16)-($D35*$J$43))*T$40)</f>
        <v>-1.7829013898134229E-13</v>
      </c>
      <c r="U35" s="2">
        <f>(T35-(((U$14)-(IF((($C35*U$16)-($D35*$J$42))&lt;0,0,(($C35*U$16)-($D35*$J$42)))+(($B$12-$C35)*U$16)))*U$17))-((($C35*U$16)-($D35*$J$43))*U$40)</f>
        <v>-1.7829013898134229E-13</v>
      </c>
      <c r="V35" s="2">
        <f>(U35-(((V$14)-(IF((($C35*V$16)-($D35*$J$42))&lt;0,0,(($C35*V$16)-($D35*$J$42)))+(($B$12-$C35)*V$16)))*V$17))-((($C35*V$16)-($D35*$J$43))*V$40)</f>
        <v>-1.7829013898134229E-13</v>
      </c>
      <c r="W35" s="2">
        <f>(V35-(((W$14)-(IF((($C35*W$16)-($D35*$J$42))&lt;0,0,(($C35*W$16)-($D35*$J$42)))+(($B$12-$C35)*W$16)))*W$17))-((($C35*W$16)-($D35*$J$43))*W$40)</f>
        <v>-1.7829013898134229E-13</v>
      </c>
      <c r="X35" s="2">
        <f>(W35-(((X$14)-(IF((($C35*X$16)-($D35*$J$42))&lt;0,0,(($C35*X$16)-($D35*$J$42)))+(($B$12-$C35)*X$16)))*X$17))-((($C35*X$16)-($D35*$J$43))*X$40)</f>
        <v>-1.7829013898134229E-13</v>
      </c>
      <c r="Y35" s="2">
        <f>(X35-(((Y$14)-(IF((($C35*Y$16)-($D35*$J$42))&lt;0,0,(($C35*Y$16)-($D35*$J$42)))+(($B$12-$C35)*Y$16)))*Y$17))-((($C35*Y$16)-($D35*$J$43))*Y$40)</f>
        <v>-1.7829013898134229E-13</v>
      </c>
      <c r="Z35" s="2">
        <f>(Y35-(((Z$14)-(IF((($C35*Z$16)-($D35*$J$42))&lt;0,0,(($C35*Z$16)-($D35*$J$42)))+(($B$12-$C35)*Z$16)))*Z$17))-((($C35*Z$16)-($D35*$J$43))*Z$40)</f>
        <v>-1.7829013898134229E-13</v>
      </c>
      <c r="AA35" s="2">
        <f>(Z35-(((AA$14)-(IF((($C35*AA$16)-($D35*$J$42))&lt;0,0,(($C35*AA$16)-($D35*$J$42)))+(($B$12-$C35)*AA$16)))*AA$17))-((($C35*AA$16)-($D35*$J$43))*AA$40)</f>
        <v>-1.7829013898134229E-13</v>
      </c>
      <c r="AB35" s="2">
        <f>(AA35-(((AB$14)-(IF((($C35*AB$16)-($D35*$J$42))&lt;0,0,(($C35*AB$16)-($D35*$J$42)))+(($B$12-$C35)*AB$16)))*AB$17))-((($C35*AB$16)-($D35*$J$43))*AB$40)</f>
        <v>-1.7829013898134229E-13</v>
      </c>
      <c r="AC35" s="2">
        <f>(AB35-(((AC$14)-(IF((($C35*AC$16)-($D35*$J$42))&lt;0,0,(($C35*AC$16)-($D35*$J$42)))+(($B$12-$C35)*AC$16)))*AC$17))-((($C35*AC$16)-($D35*$J$43))*AC$40)</f>
        <v>-1.7829013898134229E-13</v>
      </c>
      <c r="AD35" s="2">
        <f>(AC35-(((AD$14)-(IF((($C35*AD$16)-($D35*$J$42))&lt;0,0,(($C35*AD$16)-($D35*$J$42)))+(($B$12-$C35)*AD$16)))*AD$17))-((($C35*AD$16)-($D35*$J$43))*AD$40)</f>
        <v>-1.7829013898134229E-13</v>
      </c>
      <c r="AE35" s="2">
        <f>(AD35-(((AE$14)-(IF((($C35*AE$16)-($D35*$J$42))&lt;0,0,(($C35*AE$16)-($D35*$J$42)))+(($B$12-$C35)*AE$16)))*AE$17))-((($C35*AE$16)-($D35*$J$43))*AE$40)</f>
        <v>-1.7829013898134229E-13</v>
      </c>
      <c r="AF35" s="2">
        <f>(AE35-(((AF$14)-(IF((($C35*AF$16)-($D35*$J$42))&lt;0,0,(($C35*AF$16)-($D35*$J$42)))+(($B$12-$C35)*AF$16)))*AF$17))-((($C35*AF$16)-($D35*$J$43))*AF$40)</f>
        <v>-9.0449555403656363E-13</v>
      </c>
      <c r="AG35" s="2">
        <f>(AF35-(((AG$14)-(IF((($C35*AG$16)-($D35*$J$42))&lt;0,0,(($C35*AG$16)-($D35*$J$42)))+(($B$12-$C35)*AG$16)))*AG$17))-((($C35*AG$16)-($D35*$J$43))*AG$40)</f>
        <v>-9.0449555403656363E-13</v>
      </c>
      <c r="AH35" s="2">
        <f>(AG35-(((AH$14)-(IF((($C35*AH$16)-($D35*$J$42))&lt;0,0,(($C35*AH$16)-($D35*$J$42)))+(($B$12-$C35)*AH$16)))*AH$17))-((($C35*AH$16)-($D35*$J$43))*AH$40)</f>
        <v>-9.0449555403656363E-13</v>
      </c>
      <c r="AI35" s="2">
        <f>(AH35-(((AI$14)-(IF((($C35*AI$16)-($D35*$J$42))&lt;0,0,(($C35*AI$16)-($D35*$J$42)))+(($B$12-$C35)*AI$16)))*AI$17))-((($C35*AI$16)-($D35*$J$43))*AI$40)</f>
        <v>-9.0449555403656363E-13</v>
      </c>
      <c r="AJ35" s="2">
        <f>(AI35-(((AJ$14)-(IF((($C35*AJ$16)-($D35*$J$42))&lt;0,0,(($C35*AJ$16)-($D35*$J$42)))+(($B$12-$C35)*AJ$16)))*AJ$17))-((($C35*AJ$16)-($D35*$J$43))*AJ$40)</f>
        <v>-9.0449555403656363E-13</v>
      </c>
      <c r="AK35" s="2">
        <f>(AJ35-(((AK$14)-(IF((($C35*AK$16)-($D35*$J$42))&lt;0,0,(($C35*AK$16)-($D35*$J$42)))+(($B$12-$C35)*AK$16)))*AK$17))-((($C35*AK$16)-($D35*$J$43))*AK$40)</f>
        <v>-9.0449555403656363E-13</v>
      </c>
      <c r="AL35" s="2">
        <f>(AK35-(((AL$14)-(IF((($C35*AL$16)-($D35*$J$42))&lt;0,0,(($C35*AL$16)-($D35*$J$42)))+(($B$12-$C35)*AL$16)))*AL$17))-((($C35*AL$16)-($D35*$J$43))*AL$40)</f>
        <v>-9.0449555403656363E-13</v>
      </c>
      <c r="AM35" s="2">
        <f>(AL35-(((AM$14)-(IF((($C35*AM$16)-($D35*$J$42))&lt;0,0,(($C35*AM$16)-($D35*$J$42)))+(($B$12-$C35)*AM$16)))*AM$17))-((($C35*AM$16)-($D35*$J$43))*AM$40)</f>
        <v>-9.0449555403656363E-13</v>
      </c>
      <c r="AN35" s="2">
        <f>(AM35-(((AN$14)-(IF((($C35*AN$16)-($D35*$J$42))&lt;0,0,(($C35*AN$16)-($D35*$J$42)))+(($B$12-$C35)*AN$16)))*AN$17))-((($C35*AN$16)-($D35*$J$43))*AN$40)</f>
        <v>-1.8983578093178555E-12</v>
      </c>
      <c r="AO35" s="2">
        <f>(AN35-(((AO$14)-(IF((($C35*AO$16)-($D35*$J$42))&lt;0,0,(($C35*AO$16)-($D35*$J$42)))+(($B$12-$C35)*AO$16)))*AO$17))-((($C35*AO$16)-($D35*$J$43))*AO$40)</f>
        <v>-1.8983578093178555E-12</v>
      </c>
      <c r="AP35" s="2">
        <f>(AO35-(((AP$14)-(IF((($C35*AP$16)-($D35*$J$42))&lt;0,0,(($C35*AP$16)-($D35*$J$42)))+(($B$12-$C35)*AP$16)))*AP$17))-((($C35*AP$16)-($D35*$J$43))*AP$40)</f>
        <v>-1.8983578093178555E-12</v>
      </c>
      <c r="AQ35" s="2">
        <f>(AP35-(((AQ$14)-(IF((($C35*AQ$16)-($D35*$J$42))&lt;0,0,(($C35*AQ$16)-($D35*$J$42)))+(($B$12-$C35)*AQ$16)))*AQ$17))-((($C35*AQ$16)-($D35*$J$43))*AQ$40)</f>
        <v>-1.8983578093178555E-12</v>
      </c>
      <c r="AR35" s="2">
        <f>(AQ35-(((AR$14)-(IF((($C35*AR$16)-($D35*$J$42))&lt;0,0,(($C35*AR$16)-($D35*$J$42)))+(($B$12-$C35)*AR$16)))*AR$17))-((($C35*AR$16)-($D35*$J$43))*AR$40)</f>
        <v>-1.8983578093178555E-12</v>
      </c>
      <c r="AS35" s="2">
        <f>(AR35-(((AS$14)-(IF((($C35*AS$16)-($D35*$J$42))&lt;0,0,(($C35*AS$16)-($D35*$J$42)))+(($B$12-$C35)*AS$16)))*AS$17))-((($C35*AS$16)-($D35*$J$43))*AS$40)</f>
        <v>-1.8983578093178555E-12</v>
      </c>
      <c r="AT35" s="2">
        <f>(AS35-(((AT$14)-(IF((($C35*AT$16)-($D35*$J$42))&lt;0,0,(($C35*AT$16)-($D35*$J$42)))+(($B$12-$C35)*AT$16)))*AT$17))-((($C35*AT$16)-($D35*$J$43))*AT$40)</f>
        <v>-1.8983578093178555E-12</v>
      </c>
      <c r="AU35" s="2">
        <f>(AT35-(((AU$14)-(IF((($C35*AU$16)-($D35*$J$42))&lt;0,0,(($C35*AU$16)-($D35*$J$42)))+(($B$12-$C35)*AU$16)))*AU$17))-((($C35*AU$16)-($D35*$J$43))*AU$40)</f>
        <v>-1.8983578093178555E-12</v>
      </c>
      <c r="AV35" s="2">
        <f>(AU35-(((AV$14)-(IF((($C35*AV$16)-($D35*$J$42))&lt;0,0,(($C35*AV$16)-($D35*$J$42)))+(($B$12-$C35)*AV$16)))*AV$17))-((($C35*AV$16)-($D35*$J$43))*AV$40)</f>
        <v>-1.8983578093178555E-12</v>
      </c>
      <c r="AW35" s="2">
        <f>(AV35-(((AW$14)-(IF((($C35*AW$16)-($D35*$J$42))&lt;0,0,(($C35*AW$16)-($D35*$J$42)))+(($B$12-$C35)*AW$16)))*AW$17))-((($C35*AW$16)-($D35*$J$43))*AW$40)</f>
        <v>-1.8983578093178555E-12</v>
      </c>
      <c r="AX35" s="2">
        <f>(AW35-(((AX$14)-(IF((($C35*AX$16)-($D35*$J$42))&lt;0,0,(($C35*AX$16)-($D35*$J$42)))+(($B$12-$C35)*AX$16)))*AX$17))-((($C35*AX$16)-($D35*$J$43))*AX$40)</f>
        <v>-1.8983578093178555E-12</v>
      </c>
      <c r="AY35" s="2">
        <f>(AX35-(((AY$14)-(IF((($C35*AY$16)-($D35*$J$42))&lt;0,0,(($C35*AY$16)-($D35*$J$42)))+(($B$12-$C35)*AY$16)))*AY$17))-((($C35*AY$16)-($D35*$J$43))*AY$40)</f>
        <v>-1.8983578093178555E-12</v>
      </c>
      <c r="AZ35" s="2">
        <f>(AY35-(((AZ$14)-(IF((($C35*AZ$16)-($D35*$J$42))&lt;0,0,(($C35*AZ$16)-($D35*$J$42)))+(($B$12-$C35)*AZ$16)))*AZ$17))-((($C35*AZ$16)-($D35*$J$43))*AZ$40)</f>
        <v>-1.8983578093178555E-12</v>
      </c>
      <c r="BA35" s="2">
        <f>(AZ35-(((BA$14)-(IF((($C35*BA$16)-($D35*$J$42))&lt;0,0,(($C35*BA$16)-($D35*$J$42)))+(($B$12-$C35)*BA$16)))*BA$17))-((($C35*BA$16)-($D35*$J$43))*BA$40)</f>
        <v>-1.8983578093178555E-12</v>
      </c>
      <c r="BB35" s="2">
        <f>(BA35-(((BB$14)-(IF((($C35*BB$16)-($D35*$J$42))&lt;0,0,(($C35*BB$16)-($D35*$J$42)))+(($B$12-$C35)*BB$16)))*BB$17))-((($C35*BB$16)-($D35*$J$43))*BB$40)</f>
        <v>-1.8983578093178555E-12</v>
      </c>
      <c r="BC35" s="2">
        <f>(BB35-(((BC$14)-(IF((($C35*BC$16)-($D35*$J$42))&lt;0,0,(($C35*BC$16)-($D35*$J$42)))+(($B$12-$C35)*BC$16)))*BC$17))-((($C35*BC$16)-($D35*$J$43))*BC$40)</f>
        <v>-1.8983578093178555E-12</v>
      </c>
      <c r="BD35" s="2">
        <f>(BC35-(((BD$14)-(IF((($C35*BD$16)-($D35*$J$42))&lt;0,0,(($C35*BD$16)-($D35*$J$42)))+(($B$12-$C35)*BD$16)))*BD$17))-((($C35*BD$16)-($D35*$J$43))*BD$40)</f>
        <v>-1.8983578093178555E-12</v>
      </c>
      <c r="BE35" s="2">
        <f>(BD35-(((BE$14)-(IF((($C35*BE$16)-($D35*$J$42))&lt;0,0,(($C35*BE$16)-($D35*$J$42)))+(($B$12-$C35)*BE$16)))*BE$17))-((($C35*BE$16)-($D35*$J$43))*BE$40)</f>
        <v>-1.8983578093178555E-12</v>
      </c>
      <c r="BF35" s="2">
        <f>(BE35-(((BF$14)-(IF((($C35*BF$16)-($D35*$J$42))&lt;0,0,(($C35*BF$16)-($D35*$J$42)))+(($B$12-$C35)*BF$16)))*BF$17))-((($C35*BF$16)-($D35*$J$43))*BF$40)</f>
        <v>-1.8983578093178555E-12</v>
      </c>
      <c r="BG35" s="2">
        <f>(BF35-(((BG$14)-(IF((($C35*BG$16)-($D35*$J$42))&lt;0,0,(($C35*BG$16)-($D35*$J$42)))+(($B$12-$C35)*BG$16)))*BG$17))-((($C35*BG$16)-($D35*$J$43))*BG$40)</f>
        <v>-6.0861935564990611E-12</v>
      </c>
      <c r="BH35" s="2">
        <f>(BG35-(((BH$14)-(IF((($C35*BH$16)-($D35*$J$42))&lt;0,0,(($C35*BH$16)-($D35*$J$42)))+(($B$12-$C35)*BH$16)))*BH$17))-((($C35*BH$16)-($D35*$J$43))*BH$40)</f>
        <v>-6.0861935564990611E-12</v>
      </c>
      <c r="BI35" s="2">
        <f>(BH35-(((BI$14)-(IF((($C35*BI$16)-($D35*$J$42))&lt;0,0,(($C35*BI$16)-($D35*$J$42)))+(($B$12-$C35)*BI$16)))*BI$17))-((($C35*BI$16)-($D35*$J$43))*BI$40)</f>
        <v>-6.0861935564990611E-12</v>
      </c>
      <c r="BJ35" s="2">
        <f>(BI35-(((BJ$14)-(IF((($C35*BJ$16)-($D35*$J$42))&lt;0,0,(($C35*BJ$16)-($D35*$J$42)))+(($B$12-$C35)*BJ$16)))*BJ$17))-((($C35*BJ$16)-($D35*$J$43))*BJ$40)</f>
        <v>-1.0796939226416302E-11</v>
      </c>
      <c r="BK35" s="2">
        <f>(BJ35-(((BK$14)-(IF((($C35*BK$16)-($D35*$J$42))&lt;0,0,(($C35*BK$16)-($D35*$J$42)))+(($B$12-$C35)*BK$16)))*BK$17))-((($C35*BK$16)-($D35*$J$43))*BK$40)</f>
        <v>-1.0796939226416302E-11</v>
      </c>
      <c r="BL35" s="2">
        <f>(BK35-(((BL$14)-(IF((($C35*BL$16)-($D35*$J$42))&lt;0,0,(($C35*BL$16)-($D35*$J$42)))+(($B$12-$C35)*BL$16)))*BL$17))-((($C35*BL$16)-($D35*$J$43))*BL$40)</f>
        <v>-1.0796939226416302E-11</v>
      </c>
      <c r="BM35" s="2">
        <f>(BL35-(((BM$14)-(IF((($C35*BM$16)-($D35*$J$42))&lt;0,0,(($C35*BM$16)-($D35*$J$42)))+(($B$12-$C35)*BM$16)))*BM$17))-((($C35*BM$16)-($D35*$J$43))*BM$40)</f>
        <v>-1.0796939226416302E-11</v>
      </c>
      <c r="BN35" s="2">
        <f>(BM35-(((BN$14)-(IF((($C35*BN$16)-($D35*$J$42))&lt;0,0,(($C35*BN$16)-($D35*$J$42)))+(($B$12-$C35)*BN$16)))*BN$17))-((($C35*BN$16)-($D35*$J$43))*BN$40)</f>
        <v>-1.0796939226416302E-11</v>
      </c>
      <c r="BO35" s="2">
        <f>(BN35-(((BO$14)-(IF((($C35*BO$16)-($D35*$J$42))&lt;0,0,(($C35*BO$16)-($D35*$J$42)))+(($B$12-$C35)*BO$16)))*BO$17))-((($C35*BO$16)-($D35*$J$43))*BO$40)</f>
        <v>-1.0796939226416302E-11</v>
      </c>
      <c r="BP35" s="2">
        <f>(BO35-(((BP$14)-(IF((($C35*BP$16)-($D35*$J$42))&lt;0,0,(($C35*BP$16)-($D35*$J$42)))+(($B$12-$C35)*BP$16)))*BP$17))-((($C35*BP$16)-($D35*$J$43))*BP$40)</f>
        <v>-1.0796939226416302E-11</v>
      </c>
    </row>
    <row r="36" spans="1:68" x14ac:dyDescent="0.25">
      <c r="B36" s="8"/>
      <c r="C36" s="8"/>
      <c r="D36" s="8"/>
      <c r="F36" s="2"/>
      <c r="G36" s="2"/>
      <c r="H36" s="2"/>
      <c r="I36" s="2"/>
      <c r="J36" s="2"/>
      <c r="K36" s="2"/>
      <c r="L36" s="2"/>
      <c r="M36" s="2"/>
      <c r="N36" s="2"/>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c r="BJ36" s="2"/>
      <c r="BK36" s="2"/>
      <c r="BL36" s="2"/>
      <c r="BM36" s="2"/>
      <c r="BN36" s="2"/>
      <c r="BO36" s="2"/>
      <c r="BP36" s="2"/>
    </row>
    <row r="37" spans="1:68" x14ac:dyDescent="0.25">
      <c r="B37" s="8"/>
      <c r="C37" s="8"/>
      <c r="D37" s="8"/>
      <c r="F37" s="2"/>
      <c r="G37" s="2"/>
      <c r="H37" s="2"/>
      <c r="I37" s="2"/>
      <c r="J37" s="2"/>
      <c r="K37" s="2"/>
      <c r="L37" s="2"/>
      <c r="M37" s="2"/>
      <c r="N37" s="2"/>
      <c r="O37" s="2"/>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c r="BJ37" s="2"/>
      <c r="BK37" s="2"/>
      <c r="BL37" s="2"/>
      <c r="BM37" s="2"/>
      <c r="BN37" s="2"/>
      <c r="BO37" s="2"/>
      <c r="BP37" s="2"/>
    </row>
    <row r="38" spans="1:68" x14ac:dyDescent="0.25">
      <c r="B38" s="8"/>
      <c r="C38" s="8"/>
      <c r="D38" s="8"/>
      <c r="F38" s="2"/>
      <c r="G38" s="2"/>
      <c r="H38" s="2"/>
      <c r="I38" s="2"/>
      <c r="J38" s="2"/>
      <c r="K38" s="2"/>
      <c r="L38" s="2"/>
      <c r="M38" s="2"/>
      <c r="N38" s="2"/>
      <c r="O38" s="2"/>
      <c r="P38" s="2"/>
      <c r="Q38" s="2"/>
      <c r="R38" s="2"/>
      <c r="S38" s="2"/>
      <c r="T38" s="2"/>
      <c r="U38" s="2"/>
      <c r="V38" s="2"/>
      <c r="W38" s="2"/>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c r="BJ38" s="2"/>
      <c r="BK38" s="2"/>
      <c r="BL38" s="2"/>
      <c r="BM38" s="2"/>
      <c r="BN38" s="2"/>
      <c r="BO38" s="2"/>
      <c r="BP38" s="2"/>
    </row>
    <row r="39" spans="1:68" x14ac:dyDescent="0.25">
      <c r="A39" t="s">
        <v>82</v>
      </c>
      <c r="B39" s="14" t="s">
        <v>81</v>
      </c>
      <c r="C39" s="14"/>
      <c r="D39" s="14"/>
      <c r="E39" s="14"/>
      <c r="F39" s="13">
        <v>8.2000000000000003E-2</v>
      </c>
      <c r="G39" s="12">
        <f>F39</f>
        <v>8.2000000000000003E-2</v>
      </c>
      <c r="H39" s="12">
        <f>G39</f>
        <v>8.2000000000000003E-2</v>
      </c>
      <c r="I39" s="12">
        <f>H39</f>
        <v>8.2000000000000003E-2</v>
      </c>
      <c r="J39" s="12">
        <f>I39</f>
        <v>8.2000000000000003E-2</v>
      </c>
      <c r="K39" s="12">
        <f>J39</f>
        <v>8.2000000000000003E-2</v>
      </c>
      <c r="L39" s="12">
        <f>K39</f>
        <v>8.2000000000000003E-2</v>
      </c>
      <c r="M39" s="12">
        <f>L39</f>
        <v>8.2000000000000003E-2</v>
      </c>
      <c r="N39" s="12">
        <f>M39</f>
        <v>8.2000000000000003E-2</v>
      </c>
      <c r="O39" s="12">
        <f>N39</f>
        <v>8.2000000000000003E-2</v>
      </c>
      <c r="P39" s="12">
        <f>O39</f>
        <v>8.2000000000000003E-2</v>
      </c>
      <c r="Q39" s="11">
        <v>5.3999999999999999E-2</v>
      </c>
      <c r="R39" s="11">
        <v>5.3999999999999999E-2</v>
      </c>
      <c r="S39" s="11">
        <v>5.3999999999999999E-2</v>
      </c>
      <c r="T39" s="11">
        <v>5.3999999999999999E-2</v>
      </c>
      <c r="U39" s="11">
        <v>5.3999999999999999E-2</v>
      </c>
      <c r="V39" s="2"/>
      <c r="W39" s="2"/>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c r="BJ39" s="2"/>
      <c r="BK39" s="2"/>
      <c r="BL39" s="2"/>
      <c r="BM39" s="2"/>
      <c r="BN39" s="2"/>
      <c r="BO39" s="2"/>
      <c r="BP39" s="2"/>
    </row>
    <row r="40" spans="1:68" x14ac:dyDescent="0.25">
      <c r="A40" t="s">
        <v>80</v>
      </c>
      <c r="B40" s="9" t="s">
        <v>79</v>
      </c>
      <c r="C40" s="9"/>
      <c r="D40" s="9"/>
      <c r="E40" s="9"/>
      <c r="F40" s="1">
        <v>0.12</v>
      </c>
      <c r="G40" s="10">
        <f>F40+(F40*$F41)</f>
        <v>0.12</v>
      </c>
      <c r="H40" s="10">
        <f>G40+(G40*$F41)</f>
        <v>0.12</v>
      </c>
      <c r="I40" s="10">
        <f>H40+(H40*$F41)</f>
        <v>0.12</v>
      </c>
      <c r="J40" s="10">
        <f>I40+(I40*$F41)</f>
        <v>0.12</v>
      </c>
      <c r="K40" s="10">
        <f>J40+(J40*$F41)</f>
        <v>0.12</v>
      </c>
      <c r="L40" s="10">
        <f>K40+(K40*$F41)</f>
        <v>0.12</v>
      </c>
      <c r="M40" s="10">
        <f>L40+(L40*$F41)</f>
        <v>0.12</v>
      </c>
      <c r="N40" s="10">
        <f>M40+(M40*$F41)</f>
        <v>0.12</v>
      </c>
      <c r="O40" s="10">
        <f>N40+(N40*$F41)</f>
        <v>0.12</v>
      </c>
      <c r="P40" s="10">
        <f>O40+(O40*$F41)</f>
        <v>0.12</v>
      </c>
      <c r="Q40" s="10">
        <f>P40+(P40*$F41)</f>
        <v>0.12</v>
      </c>
      <c r="R40" s="10">
        <f>Q40+(Q40*$F41)</f>
        <v>0.12</v>
      </c>
      <c r="S40" s="10">
        <f>R40+(R40*$F41)</f>
        <v>0.12</v>
      </c>
      <c r="T40" s="10">
        <f>S40+(S40*$F41)</f>
        <v>0.12</v>
      </c>
      <c r="U40" s="10">
        <f>T40+(T40*$F41)</f>
        <v>0.12</v>
      </c>
      <c r="V40" s="10">
        <f>U40+(U40*$F41)</f>
        <v>0.12</v>
      </c>
      <c r="W40" s="10">
        <f>V40+(V40*$F41)</f>
        <v>0.12</v>
      </c>
      <c r="X40" s="10">
        <f>W40+(W40*$F41)</f>
        <v>0.12</v>
      </c>
      <c r="Y40" s="10">
        <f>X40+(X40*$F41)</f>
        <v>0.12</v>
      </c>
      <c r="Z40" s="10">
        <f>Y40+(Y40*$F41)</f>
        <v>0.12</v>
      </c>
    </row>
    <row r="41" spans="1:68" x14ac:dyDescent="0.25">
      <c r="A41" t="s">
        <v>78</v>
      </c>
      <c r="B41" s="9"/>
      <c r="C41" s="9"/>
      <c r="D41" s="9"/>
      <c r="E41" s="9"/>
      <c r="F41" s="1">
        <v>0</v>
      </c>
    </row>
    <row r="42" spans="1:68" x14ac:dyDescent="0.25">
      <c r="F42" s="8"/>
      <c r="H42" t="s">
        <v>75</v>
      </c>
      <c r="J42" s="1">
        <v>0.3</v>
      </c>
    </row>
    <row r="43" spans="1:68" x14ac:dyDescent="0.25">
      <c r="H43" t="s">
        <v>73</v>
      </c>
      <c r="J43" s="1">
        <v>0.7</v>
      </c>
    </row>
    <row r="44" spans="1:68" x14ac:dyDescent="0.25">
      <c r="J44" s="8"/>
    </row>
    <row r="45" spans="1:68" x14ac:dyDescent="0.25">
      <c r="A45" s="6"/>
      <c r="B45" s="6"/>
      <c r="C45" s="6"/>
      <c r="D45" s="6"/>
      <c r="E45" s="6"/>
      <c r="F45" s="6"/>
      <c r="G45" s="6"/>
      <c r="H45" s="6"/>
      <c r="I45" s="6"/>
      <c r="J45" s="6"/>
      <c r="K45" s="6"/>
      <c r="L45" s="6"/>
      <c r="M45" s="6"/>
      <c r="N45" s="6"/>
      <c r="O45" s="6"/>
      <c r="P45" s="6"/>
      <c r="Q45" s="6"/>
      <c r="R45" s="6"/>
      <c r="S45" s="6"/>
      <c r="T45" s="6"/>
      <c r="U45" s="6"/>
      <c r="V45" s="6"/>
      <c r="W45" s="6"/>
      <c r="X45" s="6"/>
      <c r="Y45" s="6"/>
      <c r="Z45" s="6"/>
      <c r="AA45" s="6"/>
      <c r="AB45" s="6"/>
      <c r="AC45" s="6"/>
      <c r="AD45" s="6"/>
      <c r="AE45" s="6"/>
      <c r="AF45" s="6"/>
      <c r="AG45" s="6"/>
      <c r="AH45" s="6"/>
      <c r="AI45" s="6"/>
      <c r="AJ45" s="6"/>
      <c r="AK45" s="6"/>
      <c r="AL45" s="6"/>
      <c r="AM45" s="6"/>
      <c r="AN45" s="6"/>
      <c r="AO45" s="6"/>
      <c r="AP45" s="6"/>
      <c r="AQ45" s="6"/>
      <c r="AR45" s="6"/>
      <c r="AS45" s="6"/>
      <c r="AT45" s="6"/>
      <c r="AU45" s="6"/>
      <c r="AV45" s="6"/>
      <c r="AW45" s="6"/>
      <c r="AX45" s="6"/>
      <c r="AY45" s="6"/>
      <c r="AZ45" s="6"/>
      <c r="BA45" s="6"/>
      <c r="BB45" s="6"/>
      <c r="BC45" s="6"/>
      <c r="BD45" s="6"/>
      <c r="BE45" s="6"/>
      <c r="BF45" s="6"/>
      <c r="BG45" s="6"/>
      <c r="BH45" s="6"/>
      <c r="BI45" s="6"/>
      <c r="BJ45" s="6"/>
      <c r="BK45" s="6"/>
      <c r="BL45" s="6"/>
      <c r="BM45" s="6"/>
      <c r="BN45" s="6"/>
      <c r="BO45" s="6"/>
      <c r="BP45" s="6"/>
    </row>
    <row r="46" spans="1:68" ht="21" x14ac:dyDescent="0.35">
      <c r="A46" s="5" t="s">
        <v>77</v>
      </c>
      <c r="B46" s="5"/>
      <c r="C46" s="5"/>
      <c r="D46" s="5"/>
      <c r="E46" s="5"/>
      <c r="F46" s="5"/>
      <c r="G46" s="5"/>
      <c r="H46" s="5"/>
      <c r="I46" s="5"/>
      <c r="J46" s="5"/>
      <c r="K46" s="5"/>
      <c r="L46" s="5"/>
      <c r="M46" s="5"/>
      <c r="N46" s="5"/>
      <c r="O46" s="5"/>
      <c r="P46" s="5"/>
      <c r="Q46" s="5"/>
      <c r="R46" s="5"/>
      <c r="S46" s="5"/>
      <c r="T46" s="5"/>
      <c r="U46" s="5"/>
      <c r="V46" s="5"/>
    </row>
    <row r="47" spans="1:68" x14ac:dyDescent="0.25">
      <c r="A47" t="s">
        <v>71</v>
      </c>
      <c r="B47" t="s">
        <v>69</v>
      </c>
      <c r="C47" t="s">
        <v>68</v>
      </c>
      <c r="D47" t="s">
        <v>67</v>
      </c>
      <c r="E47" t="s">
        <v>66</v>
      </c>
      <c r="F47" t="s">
        <v>65</v>
      </c>
      <c r="G47" t="s">
        <v>64</v>
      </c>
      <c r="H47" t="s">
        <v>63</v>
      </c>
      <c r="I47" t="s">
        <v>62</v>
      </c>
      <c r="J47" t="s">
        <v>61</v>
      </c>
      <c r="K47" t="s">
        <v>60</v>
      </c>
      <c r="L47" t="s">
        <v>59</v>
      </c>
      <c r="M47" t="s">
        <v>58</v>
      </c>
      <c r="N47" t="s">
        <v>57</v>
      </c>
      <c r="O47" t="s">
        <v>56</v>
      </c>
      <c r="P47" t="s">
        <v>55</v>
      </c>
      <c r="Q47" t="s">
        <v>54</v>
      </c>
      <c r="R47" t="s">
        <v>53</v>
      </c>
      <c r="S47" t="s">
        <v>52</v>
      </c>
      <c r="T47" t="s">
        <v>51</v>
      </c>
      <c r="U47" t="s">
        <v>50</v>
      </c>
      <c r="V47" t="s">
        <v>49</v>
      </c>
      <c r="W47" t="s">
        <v>48</v>
      </c>
      <c r="X47" t="s">
        <v>47</v>
      </c>
      <c r="Y47" t="s">
        <v>46</v>
      </c>
      <c r="Z47" t="s">
        <v>45</v>
      </c>
      <c r="AA47" t="s">
        <v>44</v>
      </c>
      <c r="AB47" t="s">
        <v>43</v>
      </c>
      <c r="AC47" t="s">
        <v>42</v>
      </c>
      <c r="AD47" t="s">
        <v>41</v>
      </c>
      <c r="AE47" t="s">
        <v>40</v>
      </c>
      <c r="AF47" t="s">
        <v>39</v>
      </c>
      <c r="AG47" t="s">
        <v>38</v>
      </c>
      <c r="AH47" t="s">
        <v>37</v>
      </c>
      <c r="AI47" t="s">
        <v>36</v>
      </c>
      <c r="AJ47" t="s">
        <v>35</v>
      </c>
      <c r="AK47" t="s">
        <v>34</v>
      </c>
      <c r="AL47" t="s">
        <v>33</v>
      </c>
      <c r="AM47" t="s">
        <v>32</v>
      </c>
      <c r="AN47" t="s">
        <v>31</v>
      </c>
      <c r="AO47" t="s">
        <v>30</v>
      </c>
      <c r="AP47" t="s">
        <v>29</v>
      </c>
      <c r="AQ47" t="s">
        <v>28</v>
      </c>
      <c r="AR47" t="s">
        <v>27</v>
      </c>
      <c r="AS47" t="s">
        <v>26</v>
      </c>
      <c r="AT47" t="s">
        <v>25</v>
      </c>
      <c r="AU47" t="s">
        <v>24</v>
      </c>
      <c r="AV47" t="s">
        <v>23</v>
      </c>
      <c r="AW47" t="s">
        <v>22</v>
      </c>
      <c r="AX47" t="s">
        <v>21</v>
      </c>
      <c r="AY47" t="s">
        <v>20</v>
      </c>
      <c r="AZ47" t="s">
        <v>19</v>
      </c>
      <c r="BA47" t="s">
        <v>18</v>
      </c>
      <c r="BB47" t="s">
        <v>17</v>
      </c>
      <c r="BC47" t="s">
        <v>16</v>
      </c>
      <c r="BD47" t="s">
        <v>15</v>
      </c>
      <c r="BE47" t="s">
        <v>14</v>
      </c>
      <c r="BF47" t="s">
        <v>13</v>
      </c>
      <c r="BG47" t="s">
        <v>12</v>
      </c>
      <c r="BH47" t="s">
        <v>11</v>
      </c>
      <c r="BI47" t="s">
        <v>10</v>
      </c>
      <c r="BJ47" t="s">
        <v>9</v>
      </c>
      <c r="BK47" t="s">
        <v>8</v>
      </c>
      <c r="BL47" t="s">
        <v>7</v>
      </c>
      <c r="BM47" t="s">
        <v>6</v>
      </c>
      <c r="BN47" t="s">
        <v>5</v>
      </c>
      <c r="BO47" t="s">
        <v>4</v>
      </c>
      <c r="BP47" t="s">
        <v>3</v>
      </c>
    </row>
    <row r="48" spans="1:68" x14ac:dyDescent="0.25">
      <c r="B48" s="7"/>
      <c r="C48" s="7"/>
      <c r="D48" s="7"/>
      <c r="E48">
        <f>Tableau2810[[#This Row],[Cout unitaire]]</f>
        <v>0</v>
      </c>
      <c r="F48" s="2">
        <f>(E48-(((F$14)-(IF((($C48*F$16)-($D48*$J$60))&lt;0,0,(($C3*F$16)-($D48*$J$60)))+(($B$12-$C3)*F$16)))*F$17))-((($C48*F$16)-($D48*$J$61))*F$39)</f>
        <v>0</v>
      </c>
      <c r="G48" s="2">
        <f>(F48-(((G$14)-(IF((($C48*G$16)-($D48*$J$60))&lt;0,0,(($C3*G$16)-($D48*$J$60)))+(($B$12-$C3)*G$16)))*G$17))-((($C48*G$16)-($D48*$J$61))*G$39)</f>
        <v>0</v>
      </c>
      <c r="H48" s="2">
        <f>(G48-(((H$14)-(IF((($C48*H$16)-($D48*$J$60))&lt;0,0,(($C3*H$16)-($D48*$J$60)))+(($B$12-$C3)*H$16)))*H$17))-((($C48*H$16)-($D48*$J$61))*H$39)</f>
        <v>0</v>
      </c>
      <c r="I48" s="2">
        <f>(H48-(((I$14)-(IF((($C48*I$16)-($D48*$J$60))&lt;0,0,(($C3*I$16)-($D48*$J$60)))+(($B$12-$C3)*I$16)))*I$17))-((($C48*I$16)-($D48*$J$61))*I$39)</f>
        <v>0</v>
      </c>
      <c r="J48" s="2">
        <f>(I48-(((J$14)-(IF((($C48*J$16)-($D48*$J$60))&lt;0,0,(($C3*J$16)-($D48*$J$60)))+(($B$12-$C3)*J$16)))*J$17))-((($C48*J$16)-($D48*$J$61))*J$39)</f>
        <v>0</v>
      </c>
      <c r="K48" s="2">
        <f>(J48-(((K$14)-(IF((($C48*K$16)-($D48*$J$60))&lt;0,0,(($C3*K$16)-($D48*$J$60)))+(($B$12-$C3)*K$16)))*K$17))-((($C48*K$16)-($D48*$J$61))*K$39)</f>
        <v>0</v>
      </c>
      <c r="L48" s="2">
        <f>(K48-(((L$14)-(IF((($C48*L$16)-($D48*$J$60))&lt;0,0,(($C3*L$16)-($D48*$J$60)))+(($B$12-$C3)*L$16)))*L$17))-((($C48*L$16)-($D48*$J$61))*L$39)</f>
        <v>0</v>
      </c>
      <c r="M48" s="2">
        <f>(L48-(((M$14)-(IF((($C48*M$16)-($D48*$J$60))&lt;0,0,(($C3*M$16)-($D48*$J$60)))+(($B$12-$C3)*M$16)))*M$17))-((($C48*M$16)-($D48*$J$61))*M$39)</f>
        <v>-1.7234394927978515E-13</v>
      </c>
      <c r="N48" s="2">
        <f>(M48-(((N$14)-(IF((($C48*N$16)-($D48*$J$60))&lt;0,0,(($C3*N$16)-($D48*$J$60)))+(($B$12-$C3)*N$16)))*N$17))-((($C48*N$16)-($D48*$J$61))*N$39)</f>
        <v>-1.7234394927978515E-13</v>
      </c>
      <c r="O48" s="2">
        <f>(N48-(((O$14)-(IF((($C48*O$16)-($D48*$J$60))&lt;0,0,(($C3*O$16)-($D48*$J$60)))+(($B$12-$C3)*O$16)))*O$17))-((($C48*O$16)-($D48*$J$61))*O$39)</f>
        <v>-1.7234394927978515E-13</v>
      </c>
      <c r="P48" s="2">
        <f>(O48-(((P$14)-(IF((($C48*P$16)-($D48*$J$60))&lt;0,0,(($C3*P$16)-($D48*$J$60)))+(($B$12-$C3)*P$16)))*P$17))-((($C48*P$16)-($D48*$J$61))*P$39)</f>
        <v>-1.7234394927978515E-13</v>
      </c>
      <c r="Q48" s="2">
        <f>(P48-(((Q$14)-(IF((($C48*Q$16)-($D48*$J$60))&lt;0,0,(($C3*Q$16)-($D48*$J$60)))+(($B$12-$C3)*Q$16)))*Q$17))-((($C48*Q$16)-($D48*$J$61))*Q$39)</f>
        <v>-1.7234394927978515E-13</v>
      </c>
      <c r="R48" s="2">
        <f>(Q48-(((R$14)-(IF((($C48*R$16)-($D48*$J$60))&lt;0,0,(($C3*R$16)-($D48*$J$60)))+(($B$12-$C3)*R$16)))*R$17))-((($C48*R$16)-($D48*$J$61))*R$39)</f>
        <v>-1.7234394927978515E-13</v>
      </c>
      <c r="S48" s="2">
        <f>(R48-(((S$14)-(IF((($C48*S$16)-($D48*$J$60))&lt;0,0,(($C3*S$16)-($D48*$J$60)))+(($B$12-$C3)*S$16)))*S$17))-((($C48*S$16)-($D48*$J$61))*S$39)</f>
        <v>-1.7234394927978515E-13</v>
      </c>
      <c r="T48" s="2">
        <f>(S48-(((T$14)-(IF((($C48*T$16)-($D48*$J$60))&lt;0,0,(($C3*T$16)-($D48*$J$60)))+(($B$12-$C3)*T$16)))*T$17))-((($C48*T$16)-($D48*$J$61))*T$39)</f>
        <v>-1.7234394927978515E-13</v>
      </c>
      <c r="U48" s="2">
        <f>(T48-(((U$14)-(IF((($C48*U$16)-($D48*$J$60))&lt;0,0,(($C3*U$16)-($D48*$J$60)))+(($B$12-$C3)*U$16)))*U$17))-((($C48*U$16)-($D48*$J$61))*U$39)</f>
        <v>-1.7234394927978515E-13</v>
      </c>
      <c r="V48" s="2">
        <f>(U48-(((V$14)-(IF((($C48*V$16)-($D48*$J$60))&lt;0,0,(($C3*V$16)-($D48*$J$60)))+(($B$12-$C3)*V$16)))*V$17))-((($C48*V$16)-($D48*$J$61))*V$39)</f>
        <v>-1.7234394927978515E-13</v>
      </c>
      <c r="W48" s="2">
        <f>(V48-(((W$14)-(IF((($C48*W$16)-($D48*$J$60))&lt;0,0,(($C3*W$16)-($D48*$J$60)))+(($B$12-$C3)*W$16)))*W$17))-((($C48*W$16)-($D48*$J$61))*W$39)</f>
        <v>-6.8256624120310306E-13</v>
      </c>
      <c r="X48" s="2">
        <f>(W48-(((X$14)-(IF((($C48*X$16)-($D48*$J$60))&lt;0,0,(($C3*X$16)-($D48*$J$60)))+(($B$12-$C3)*X$16)))*X$17))-((($C48*X$16)-($D48*$J$61))*X$39)</f>
        <v>-6.8256624120310306E-13</v>
      </c>
      <c r="Y48" s="2">
        <f>(X48-(((Y$14)-(IF((($C48*Y$16)-($D48*$J$60))&lt;0,0,(($C3*Y$16)-($D48*$J$60)))+(($B$12-$C3)*Y$16)))*Y$17))-((($C48*Y$16)-($D48*$J$61))*Y$39)</f>
        <v>-6.8256624120310306E-13</v>
      </c>
      <c r="Z48" s="2">
        <f>(Y48-(((Z$14)-(IF((($C48*Z$16)-($D48*$J$60))&lt;0,0,(($C3*Z$16)-($D48*$J$60)))+(($B$12-$C3)*Z$16)))*Z$17))-((($C48*Z$16)-($D48*$J$61))*Z$39)</f>
        <v>-6.8256624120310306E-13</v>
      </c>
      <c r="AA48" s="2">
        <f>(Z48-(((AA$14)-(IF((($C48*AA$16)-($D48*$J$60))&lt;0,0,(($C3*AA$16)-($D48*$J$60)))+(($B$12-$C3)*AA$16)))*AA$17))-((($C48*AA$16)-($D48*$J$61))*AA$39)</f>
        <v>-6.8256624120310306E-13</v>
      </c>
      <c r="AB48" s="2">
        <f>(AA48-(((AB$14)-(IF((($C48*AB$16)-($D48*$J$60))&lt;0,0,(($C3*AB$16)-($D48*$J$60)))+(($B$12-$C3)*AB$16)))*AB$17))-((($C48*AB$16)-($D48*$J$61))*AB$39)</f>
        <v>-6.8256624120310306E-13</v>
      </c>
      <c r="AC48" s="2">
        <f>(AB48-(((AC$14)-(IF((($C48*AC$16)-($D48*$J$60))&lt;0,0,(($C3*AC$16)-($D48*$J$60)))+(($B$12-$C3)*AC$16)))*AC$17))-((($C48*AC$16)-($D48*$J$61))*AC$39)</f>
        <v>-1.3281602108342953E-12</v>
      </c>
      <c r="AD48" s="2">
        <f>(AC48-(((AD$14)-(IF((($C48*AD$16)-($D48*$J$60))&lt;0,0,(($C3*AD$16)-($D48*$J$60)))+(($B$12-$C3)*AD$16)))*AD$17))-((($C48*AD$16)-($D48*$J$61))*AD$39)</f>
        <v>-1.3281602108342953E-12</v>
      </c>
      <c r="AE48" s="2">
        <f>(AD48-(((AE$14)-(IF((($C48*AE$16)-($D48*$J$60))&lt;0,0,(($C3*AE$16)-($D48*$J$60)))+(($B$12-$C3)*AE$16)))*AE$17))-((($C48*AE$16)-($D48*$J$61))*AE$39)</f>
        <v>-1.3281602108342953E-12</v>
      </c>
      <c r="AF48" s="2">
        <f>(AE48-(((AF$14)-(IF((($C48*AF$16)-($D48*$J$60))&lt;0,0,(($C3*AF$16)-($D48*$J$60)))+(($B$12-$C3)*AF$16)))*AF$17))-((($C48*AF$16)-($D48*$J$61))*AF$39)</f>
        <v>-2.0543656258895166E-12</v>
      </c>
      <c r="AG48" s="2">
        <f>(AF48-(((AG$14)-(IF((($C48*AG$16)-($D48*$J$60))&lt;0,0,(($C3*AG$16)-($D48*$J$60)))+(($B$12-$C3)*AG$16)))*AG$17))-((($C48*AG$16)-($D48*$J$61))*AG$39)</f>
        <v>-2.8096192575469466E-12</v>
      </c>
      <c r="AH48" s="2">
        <f>(AG48-(((AH$14)-(IF((($C48*AH$16)-($D48*$J$60))&lt;0,0,(($C3*AH$16)-($D48*$J$60)))+(($B$12-$C3)*AH$16)))*AH$17))-((($C48*AH$16)-($D48*$J$61))*AH$39)</f>
        <v>-2.8096192575469466E-12</v>
      </c>
      <c r="AI48" s="2">
        <f>(AH48-(((AI$14)-(IF((($C48*AI$16)-($D48*$J$60))&lt;0,0,(($C3*AI$16)-($D48*$J$60)))+(($B$12-$C3)*AI$16)))*AI$17))-((($C48*AI$16)-($D48*$J$61))*AI$39)</f>
        <v>-2.8096192575469466E-12</v>
      </c>
      <c r="AJ48" s="2">
        <f>(AI48-(((AJ$14)-(IF((($C48*AJ$16)-($D48*$J$60))&lt;0,0,(($C3*AJ$16)-($D48*$J$60)))+(($B$12-$C3)*AJ$16)))*AJ$17))-((($C48*AJ$16)-($D48*$J$61))*AJ$39)</f>
        <v>-2.8096192575469466E-12</v>
      </c>
      <c r="AK48" s="2">
        <f>(AJ48-(((AK$14)-(IF((($C48*AK$16)-($D48*$J$60))&lt;0,0,(($C3*AK$16)-($D48*$J$60)))+(($B$12-$C3)*AK$16)))*AK$17))-((($C48*AK$16)-($D48*$J$61))*AK$39)</f>
        <v>-3.693159183512478E-12</v>
      </c>
      <c r="AL48" s="2">
        <f>(AK48-(((AL$14)-(IF((($C48*AL$16)-($D48*$J$60))&lt;0,0,(($C3*AL$16)-($D48*$J$60)))+(($B$12-$C3)*AL$16)))*AL$17))-((($C48*AL$16)-($D48*$J$61))*AL$39)</f>
        <v>-4.6120407065166309E-12</v>
      </c>
      <c r="AM48" s="2">
        <f>(AL48-(((AM$14)-(IF((($C48*AM$16)-($D48*$J$60))&lt;0,0,(($C3*AM$16)-($D48*$J$60)))+(($B$12-$C3)*AM$16)))*AM$17))-((($C48*AM$16)-($D48*$J$61))*AM$39)</f>
        <v>-4.6120407065166309E-12</v>
      </c>
      <c r="AN48" s="2">
        <f>(AM48-(((AN$14)-(IF((($C48*AN$16)-($D48*$J$60))&lt;0,0,(($C3*AN$16)-($D48*$J$60)))+(($B$12-$C3)*AN$16)))*AN$17))-((($C48*AN$16)-($D48*$J$61))*AN$39)</f>
        <v>-4.6120407065166309E-12</v>
      </c>
      <c r="AO48" s="2">
        <f>(AN48-(((AO$14)-(IF((($C48*AO$16)-($D48*$J$60))&lt;0,0,(($C3*AO$16)-($D48*$J$60)))+(($B$12-$C3)*AO$16)))*AO$17))-((($C48*AO$16)-($D48*$J$61))*AO$39)</f>
        <v>-4.6120407065166309E-12</v>
      </c>
      <c r="AP48" s="2">
        <f>(AO48-(((AP$14)-(IF((($C48*AP$16)-($D48*$J$60))&lt;0,0,(($C3*AP$16)-($D48*$J$60)))+(($B$12-$C3)*AP$16)))*AP$17))-((($C48*AP$16)-($D48*$J$61))*AP$39)</f>
        <v>-4.6120407065166309E-12</v>
      </c>
      <c r="AQ48" s="2">
        <f>(AP48-(((AQ$14)-(IF((($C48*AQ$16)-($D48*$J$60))&lt;0,0,(($C3*AQ$16)-($D48*$J$60)))+(($B$12-$C3)*AQ$16)))*AQ$17))-((($C48*AQ$16)-($D48*$J$61))*AQ$39)</f>
        <v>-4.6120407065166309E-12</v>
      </c>
      <c r="AR48" s="2">
        <f>(AQ48-(((AR$14)-(IF((($C48*AR$16)-($D48*$J$60))&lt;0,0,(($C3*AR$16)-($D48*$J$60)))+(($B$12-$C3)*AR$16)))*AR$17))-((($C48*AR$16)-($D48*$J$61))*AR$39)</f>
        <v>-4.6120407065166309E-12</v>
      </c>
      <c r="AS48" s="2">
        <f>(AR48-(((AS$14)-(IF((($C48*AS$16)-($D48*$J$60))&lt;0,0,(($C3*AS$16)-($D48*$J$60)))+(($B$12-$C3)*AS$16)))*AS$17))-((($C48*AS$16)-($D48*$J$61))*AS$39)</f>
        <v>-4.6120407065166309E-12</v>
      </c>
      <c r="AT48" s="2">
        <f>(AS48-(((AT$14)-(IF((($C48*AT$16)-($D48*$J$60))&lt;0,0,(($C3*AT$16)-($D48*$J$60)))+(($B$12-$C3)*AT$16)))*AT$17))-((($C48*AT$16)-($D48*$J$61))*AT$39)</f>
        <v>-4.6120407065166309E-12</v>
      </c>
      <c r="AU48" s="2">
        <f>(AT48-(((AU$14)-(IF((($C48*AU$16)-($D48*$J$60))&lt;0,0,(($C3*AU$16)-($D48*$J$60)))+(($B$12-$C3)*AU$16)))*AU$17))-((($C48*AU$16)-($D48*$J$61))*AU$39)</f>
        <v>-4.6120407065166309E-12</v>
      </c>
      <c r="AV48" s="2">
        <f>(AU48-(((AV$14)-(IF((($C48*AV$16)-($D48*$J$60))&lt;0,0,(($C3*AV$16)-($D48*$J$60)))+(($B$12-$C3)*AV$16)))*AV$17))-((($C48*AV$16)-($D48*$J$61))*AV$39)</f>
        <v>-4.6120407065166309E-12</v>
      </c>
      <c r="AW48" s="2">
        <f>(AV48-(((AW$14)-(IF((($C48*AW$16)-($D48*$J$60))&lt;0,0,(($C3*AW$16)-($D48*$J$60)))+(($B$12-$C3)*AW$16)))*AW$17))-((($C48*AW$16)-($D48*$J$61))*AW$39)</f>
        <v>-4.6120407065166309E-12</v>
      </c>
      <c r="AX48" s="2">
        <f>(AW48-(((AX$14)-(IF((($C48*AX$16)-($D48*$J$60))&lt;0,0,(($C3*AX$16)-($D48*$J$60)))+(($B$12-$C3)*AX$16)))*AX$17))-((($C48*AX$16)-($D48*$J$61))*AX$39)</f>
        <v>-4.6120407065166309E-12</v>
      </c>
      <c r="AY48" s="2">
        <f>(AX48-(((AY$14)-(IF((($C48*AY$16)-($D48*$J$60))&lt;0,0,(($C3*AY$16)-($D48*$J$60)))+(($B$12-$C3)*AY$16)))*AY$17))-((($C48*AY$16)-($D48*$J$61))*AY$39)</f>
        <v>-4.6120407065166309E-12</v>
      </c>
      <c r="AZ48" s="2">
        <f>(AY48-(((AZ$14)-(IF((($C48*AZ$16)-($D48*$J$60))&lt;0,0,(($C3*AZ$16)-($D48*$J$60)))+(($B$12-$C3)*AZ$16)))*AZ$17))-((($C48*AZ$16)-($D48*$J$61))*AZ$39)</f>
        <v>-4.6120407065166309E-12</v>
      </c>
      <c r="BA48" s="2">
        <f>(AZ48-(((BA$14)-(IF((($C48*BA$16)-($D48*$J$60))&lt;0,0,(($C3*BA$16)-($D48*$J$60)))+(($B$12-$C3)*BA$16)))*BA$17))-((($C48*BA$16)-($D48*$J$61))*BA$39)</f>
        <v>-4.6120407065166309E-12</v>
      </c>
      <c r="BB48" s="2">
        <f>(BA48-(((BB$14)-(IF((($C48*BB$16)-($D48*$J$60))&lt;0,0,(($C3*BB$16)-($D48*$J$60)))+(($B$12-$C3)*BB$16)))*BB$17))-((($C48*BB$16)-($D48*$J$61))*BB$39)</f>
        <v>-4.6120407065166309E-12</v>
      </c>
      <c r="BC48" s="2">
        <f>(BB48-(((BC$14)-(IF((($C48*BC$16)-($D48*$J$60))&lt;0,0,(($C3*BC$16)-($D48*$J$60)))+(($B$12-$C3)*BC$16)))*BC$17))-((($C48*BC$16)-($D48*$J$61))*BC$39)</f>
        <v>-4.6120407065166309E-12</v>
      </c>
      <c r="BD48" s="2">
        <f>(BC48-(((BD$14)-(IF((($C48*BD$16)-($D48*$J$60))&lt;0,0,(($C3*BD$16)-($D48*$J$60)))+(($B$12-$C3)*BD$16)))*BD$17))-((($C48*BD$16)-($D48*$J$61))*BD$39)</f>
        <v>-8.8906997656064824E-13</v>
      </c>
      <c r="BE48" s="2">
        <f>(BD48-(((BE$14)-(IF((($C48*BE$16)-($D48*$J$60))&lt;0,0,(($C3*BE$16)-($D48*$J$60)))+(($B$12-$C3)*BE$16)))*BE$17))-((($C48*BE$16)-($D48*$J$61))*BE$39)</f>
        <v>-4.76095953571487E-12</v>
      </c>
      <c r="BF48" s="2">
        <f>(BE48-(((BF$14)-(IF((($C48*BF$16)-($D48*$J$60))&lt;0,0,(($C3*BF$16)-($D48*$J$60)))+(($B$12-$C3)*BF$16)))*BF$17))-((($C48*BF$16)-($D48*$J$61))*BF$39)</f>
        <v>-8.7877246772352604E-12</v>
      </c>
      <c r="BG48" s="2">
        <f>(BF48-(((BG$14)-(IF((($C48*BG$16)-($D48*$J$60))&lt;0,0,(($C3*BG$16)-($D48*$J$60)))+(($B$12-$C3)*BG$16)))*BG$17))-((($C48*BG$16)-($D48*$J$61))*BG$39)</f>
        <v>-1.2975560424416466E-11</v>
      </c>
      <c r="BH48" s="2">
        <f>(BG48-(((BH$14)-(IF((($C48*BH$16)-($D48*$J$60))&lt;0,0,(($C3*BH$16)-($D48*$J$60)))+(($B$12-$C3)*BH$16)))*BH$17))-((($C48*BH$16)-($D48*$J$61))*BH$39)</f>
        <v>-1.2975560424416466E-11</v>
      </c>
      <c r="BI48" s="2">
        <f>(BH48-(((BI$14)-(IF((($C48*BI$16)-($D48*$J$60))&lt;0,0,(($C3*BI$16)-($D48*$J$60)))+(($B$12-$C3)*BI$16)))*BI$17))-((($C48*BI$16)-($D48*$J$61))*BI$39)</f>
        <v>-1.2975560424416466E-11</v>
      </c>
      <c r="BJ48" s="2">
        <f>(BI48-(((BJ$14)-(IF((($C48*BJ$16)-($D48*$J$60))&lt;0,0,(($C3*BJ$16)-($D48*$J$60)))+(($B$12-$C3)*BJ$16)))*BJ$17))-((($C48*BJ$16)-($D48*$J$61))*BJ$39)</f>
        <v>-1.7686306094333706E-11</v>
      </c>
      <c r="BK48" s="2">
        <f>(BJ48-(((BK$14)-(IF((($C48*BK$16)-($D48*$J$60))&lt;0,0,(($C3*BK$16)-($D48*$J$60)))+(($B$12-$C3)*BK$16)))*BK$17))-((($C48*BK$16)-($D48*$J$61))*BK$39)</f>
        <v>-1.2787130597619775E-11</v>
      </c>
      <c r="BL48" s="2">
        <f>(BK48-(((BL$14)-(IF((($C48*BL$16)-($D48*$J$60))&lt;0,0,(($C3*BL$16)-($D48*$J$60)))+(($B$12-$C3)*BL$16)))*BL$17))-((($C48*BL$16)-($D48*$J$61))*BL$39)</f>
        <v>-1.2787130597619775E-11</v>
      </c>
      <c r="BM48" s="2">
        <f>(BL48-(((BM$14)-(IF((($C48*BM$16)-($D48*$J$60))&lt;0,0,(($C3*BM$16)-($D48*$J$60)))+(($B$12-$C3)*BM$16)))*BM$17))-((($C48*BM$16)-($D48*$J$61))*BM$39)</f>
        <v>-7.4881823803739887E-12</v>
      </c>
      <c r="BN48" s="2">
        <f>(BM48-(((BN$14)-(IF((($C48*BN$16)-($D48*$J$60))&lt;0,0,(($C3*BN$16)-($D48*$J$60)))+(($B$12-$C3)*BN$16)))*BN$17))-((($C48*BN$16)-($D48*$J$61))*BN$39)</f>
        <v>-7.4881823803739887E-12</v>
      </c>
      <c r="BO48" s="2">
        <f>(BN48-(((BO$14)-(IF((($C48*BO$16)-($D48*$J$60))&lt;0,0,(($C3*BO$16)-($D48*$J$60)))+(($B$12-$C3)*BO$16)))*BO$17))-((($C48*BO$16)-($D48*$J$61))*BO$39)</f>
        <v>-7.4881823803739887E-12</v>
      </c>
      <c r="BP48" s="2">
        <f>(BO48-(((BP$14)-(IF((($C48*BP$16)-($D48*$J$60))&lt;0,0,(($C3*BP$16)-($D48*$J$60)))+(($B$12-$C3)*BP$16)))*BP$17))-((($C48*BP$16)-($D48*$J$61))*BP$39)</f>
        <v>-7.4881823803739887E-12</v>
      </c>
    </row>
    <row r="49" spans="1:68" x14ac:dyDescent="0.25">
      <c r="B49" s="7"/>
      <c r="C49" s="7"/>
      <c r="D49" s="7"/>
      <c r="E49">
        <f>Tableau2810[[#This Row],[Cout unitaire]]</f>
        <v>0</v>
      </c>
      <c r="F49" s="2">
        <f>(E49-(((F$14)-(IF((($C49*F$16)-($D49*$J$60))&lt;0,0,(($C4*F$16)-($D49*$J$60)))+(($B$12-$C4)*F$16)))*F$17))-((($C49*F$16)-($D49*$J$61))*F$39)</f>
        <v>1.3096723705530166E-13</v>
      </c>
      <c r="G49" s="2">
        <f>(F49-(((G$14)-(IF((($C49*G$16)-($D49*$J$60))&lt;0,0,(($C4*G$16)-($D49*$J$60)))+(($B$12-$C4)*G$16)))*G$17))-((($C49*G$16)-($D49*$J$61))*G$39)</f>
        <v>-5.2386894822120551E-15</v>
      </c>
      <c r="H49" s="2">
        <f>(G49-(((H$14)-(IF((($C49*H$16)-($D49*$J$60))&lt;0,0,(($C4*H$16)-($D49*$J$60)))+(($B$12-$C4)*H$16)))*H$17))-((($C49*H$16)-($D49*$J$61))*H$39)</f>
        <v>-1.4689285308122632E-13</v>
      </c>
      <c r="I49" s="2">
        <f>(H49-(((I$14)-(IF((($C49*I$16)-($D49*$J$60))&lt;0,0,(($C4*I$16)-($D49*$J$60)))+(($B$12-$C4)*I$16)))*I$17))-((($C49*I$16)-($D49*$J$61))*I$39)</f>
        <v>4.2747706174852058E-16</v>
      </c>
      <c r="J49" s="2">
        <f>(I49-(((J$14)-(IF((($C49*J$16)-($D49*$J$60))&lt;0,0,(($C4*J$16)-($D49*$J$60)))+(($B$12-$C4)*J$16)))*J$17))-((($C49*J$16)-($D49*$J$61))*J$39)</f>
        <v>4.2747706174852058E-16</v>
      </c>
      <c r="K49" s="2">
        <f>(J49-(((K$14)-(IF((($C49*K$16)-($D49*$J$60))&lt;0,0,(($C4*K$16)-($D49*$J$60)))+(($B$12-$C4)*K$16)))*K$17))-((($C49*K$16)-($D49*$J$61))*K$39)</f>
        <v>1.5976914614439012E-13</v>
      </c>
      <c r="L49" s="2">
        <f>(K49-(((L$14)-(IF((($C49*L$16)-($D49*$J$60))&lt;0,0,(($C4*L$16)-($D49*$J$60)))+(($B$12-$C4)*L$16)))*L$17))-((($C49*L$16)-($D49*$J$61))*L$39)</f>
        <v>-5.9461897015571394E-15</v>
      </c>
      <c r="M49" s="2">
        <f>(L49-(((M$14)-(IF((($C49*M$16)-($D49*$J$60))&lt;0,0,(($C4*M$16)-($D49*$J$60)))+(($B$12-$C4)*M$16)))*M$17))-((($C49*M$16)-($D49*$J$61))*M$39)</f>
        <v>-1.7829013898134229E-13</v>
      </c>
      <c r="N49" s="2">
        <f>(M49-(((N$14)-(IF((($C49*N$16)-($D49*$J$60))&lt;0,0,(($C4*N$16)-($D49*$J$60)))+(($B$12-$C4)*N$16)))*N$17))-((($C49*N$16)-($D49*$J$61))*N$39)</f>
        <v>-1.7829013898134229E-13</v>
      </c>
      <c r="O49" s="2">
        <f>(N49-(((O$14)-(IF((($C49*O$16)-($D49*$J$60))&lt;0,0,(($C4*O$16)-($D49*$J$60)))+(($B$12-$C4)*O$16)))*O$17))-((($C49*O$16)-($D49*$J$61))*O$39)</f>
        <v>-1.7829013898134229E-13</v>
      </c>
      <c r="P49" s="2">
        <f>(O49-(((P$14)-(IF((($C49*P$16)-($D49*$J$60))&lt;0,0,(($C4*P$16)-($D49*$J$60)))+(($B$12-$C4)*P$16)))*P$17))-((($C49*P$16)-($D49*$J$61))*P$39)</f>
        <v>-1.7829013898134229E-13</v>
      </c>
      <c r="Q49" s="2">
        <f>(P49-(((Q$14)-(IF((($C49*Q$16)-($D49*$J$60))&lt;0,0,(($C4*Q$16)-($D49*$J$60)))+(($B$12-$C4)*Q$16)))*Q$17))-((($C49*Q$16)-($D49*$J$61))*Q$39)</f>
        <v>-1.7829013898134229E-13</v>
      </c>
      <c r="R49" s="2">
        <f>(Q49-(((R$14)-(IF((($C49*R$16)-($D49*$J$60))&lt;0,0,(($C4*R$16)-($D49*$J$60)))+(($B$12-$C4)*R$16)))*R$17))-((($C49*R$16)-($D49*$J$61))*R$39)</f>
        <v>-1.7829013898134229E-13</v>
      </c>
      <c r="S49" s="2">
        <f>(R49-(((S$14)-(IF((($C49*S$16)-($D49*$J$60))&lt;0,0,(($C4*S$16)-($D49*$J$60)))+(($B$12-$C4)*S$16)))*S$17))-((($C49*S$16)-($D49*$J$61))*S$39)</f>
        <v>-1.7829013898134229E-13</v>
      </c>
      <c r="T49" s="2">
        <f>(S49-(((T$14)-(IF((($C49*T$16)-($D49*$J$60))&lt;0,0,(($C4*T$16)-($D49*$J$60)))+(($B$12-$C4)*T$16)))*T$17))-((($C49*T$16)-($D49*$J$61))*T$39)</f>
        <v>-1.7829013898134229E-13</v>
      </c>
      <c r="U49" s="2">
        <f>(T49-(((U$14)-(IF((($C49*U$16)-($D49*$J$60))&lt;0,0,(($C4*U$16)-($D49*$J$60)))+(($B$12-$C4)*U$16)))*U$17))-((($C49*U$16)-($D49*$J$61))*U$39)</f>
        <v>-1.7829013898134229E-13</v>
      </c>
      <c r="V49" s="2">
        <f>(U49-(((V$14)-(IF((($C49*V$16)-($D49*$J$60))&lt;0,0,(($C4*V$16)-($D49*$J$60)))+(($B$12-$C4)*V$16)))*V$17))-((($C49*V$16)-($D49*$J$61))*V$39)</f>
        <v>-1.7829013898134229E-13</v>
      </c>
      <c r="W49" s="2">
        <f>(V49-(((W$14)-(IF((($C49*W$16)-($D49*$J$60))&lt;0,0,(($C4*W$16)-($D49*$J$60)))+(($B$12-$C4)*W$16)))*W$17))-((($C49*W$16)-($D49*$J$61))*W$39)</f>
        <v>-1.7829013898134229E-13</v>
      </c>
      <c r="X49" s="2">
        <f>(W49-(((X$14)-(IF((($C49*X$16)-($D49*$J$60))&lt;0,0,(($C4*X$16)-($D49*$J$60)))+(($B$12-$C4)*X$16)))*X$17))-((($C49*X$16)-($D49*$J$61))*X$39)</f>
        <v>-1.7829013898134229E-13</v>
      </c>
      <c r="Y49" s="2">
        <f>(X49-(((Y$14)-(IF((($C49*Y$16)-($D49*$J$60))&lt;0,0,(($C4*Y$16)-($D49*$J$60)))+(($B$12-$C4)*Y$16)))*Y$17))-((($C49*Y$16)-($D49*$J$61))*Y$39)</f>
        <v>-1.7829013898134229E-13</v>
      </c>
      <c r="Z49" s="2">
        <f>(Y49-(((Z$14)-(IF((($C49*Z$16)-($D49*$J$60))&lt;0,0,(($C4*Z$16)-($D49*$J$60)))+(($B$12-$C4)*Z$16)))*Z$17))-((($C49*Z$16)-($D49*$J$61))*Z$39)</f>
        <v>-1.7829013898134229E-13</v>
      </c>
      <c r="AA49" s="2">
        <f>(Z49-(((AA$14)-(IF((($C49*AA$16)-($D49*$J$60))&lt;0,0,(($C4*AA$16)-($D49*$J$60)))+(($B$12-$C4)*AA$16)))*AA$17))-((($C49*AA$16)-($D49*$J$61))*AA$39)</f>
        <v>-1.7829013898134229E-13</v>
      </c>
      <c r="AB49" s="2">
        <f>(AA49-(((AB$14)-(IF((($C49*AB$16)-($D49*$J$60))&lt;0,0,(($C4*AB$16)-($D49*$J$60)))+(($B$12-$C4)*AB$16)))*AB$17))-((($C49*AB$16)-($D49*$J$61))*AB$39)</f>
        <v>-1.7829013898134229E-13</v>
      </c>
      <c r="AC49" s="2">
        <f>(AB49-(((AC$14)-(IF((($C49*AC$16)-($D49*$J$60))&lt;0,0,(($C4*AC$16)-($D49*$J$60)))+(($B$12-$C4)*AC$16)))*AC$17))-((($C49*AC$16)-($D49*$J$61))*AC$39)</f>
        <v>-1.7829013898134229E-13</v>
      </c>
      <c r="AD49" s="2">
        <f>(AC49-(((AD$14)-(IF((($C49*AD$16)-($D49*$J$60))&lt;0,0,(($C4*AD$16)-($D49*$J$60)))+(($B$12-$C4)*AD$16)))*AD$17))-((($C49*AD$16)-($D49*$J$61))*AD$39)</f>
        <v>-1.7829013898134229E-13</v>
      </c>
      <c r="AE49" s="2">
        <f>(AD49-(((AE$14)-(IF((($C49*AE$16)-($D49*$J$60))&lt;0,0,(($C4*AE$16)-($D49*$J$60)))+(($B$12-$C4)*AE$16)))*AE$17))-((($C49*AE$16)-($D49*$J$61))*AE$39)</f>
        <v>-1.7829013898134229E-13</v>
      </c>
      <c r="AF49" s="2">
        <f>(AE49-(((AF$14)-(IF((($C49*AF$16)-($D49*$J$60))&lt;0,0,(($C4*AF$16)-($D49*$J$60)))+(($B$12-$C4)*AF$16)))*AF$17))-((($C49*AF$16)-($D49*$J$61))*AF$39)</f>
        <v>-9.0449555403656363E-13</v>
      </c>
      <c r="AG49" s="2">
        <f>(AF49-(((AG$14)-(IF((($C49*AG$16)-($D49*$J$60))&lt;0,0,(($C4*AG$16)-($D49*$J$60)))+(($B$12-$C4)*AG$16)))*AG$17))-((($C49*AG$16)-($D49*$J$61))*AG$39)</f>
        <v>-9.0449555403656363E-13</v>
      </c>
      <c r="AH49" s="2">
        <f>(AG49-(((AH$14)-(IF((($C49*AH$16)-($D49*$J$60))&lt;0,0,(($C4*AH$16)-($D49*$J$60)))+(($B$12-$C4)*AH$16)))*AH$17))-((($C49*AH$16)-($D49*$J$61))*AH$39)</f>
        <v>-9.0449555403656363E-13</v>
      </c>
      <c r="AI49" s="2">
        <f>(AH49-(((AI$14)-(IF((($C49*AI$16)-($D49*$J$60))&lt;0,0,(($C4*AI$16)-($D49*$J$60)))+(($B$12-$C4)*AI$16)))*AI$17))-((($C49*AI$16)-($D49*$J$61))*AI$39)</f>
        <v>-9.0449555403656363E-13</v>
      </c>
      <c r="AJ49" s="2">
        <f>(AI49-(((AJ$14)-(IF((($C49*AJ$16)-($D49*$J$60))&lt;0,0,(($C4*AJ$16)-($D49*$J$60)))+(($B$12-$C4)*AJ$16)))*AJ$17))-((($C49*AJ$16)-($D49*$J$61))*AJ$39)</f>
        <v>-9.0449555403656363E-13</v>
      </c>
      <c r="AK49" s="2">
        <f>(AJ49-(((AK$14)-(IF((($C49*AK$16)-($D49*$J$60))&lt;0,0,(($C4*AK$16)-($D49*$J$60)))+(($B$12-$C4)*AK$16)))*AK$17))-((($C49*AK$16)-($D49*$J$61))*AK$39)</f>
        <v>-9.0449555403656363E-13</v>
      </c>
      <c r="AL49" s="2">
        <f>(AK49-(((AL$14)-(IF((($C49*AL$16)-($D49*$J$60))&lt;0,0,(($C4*AL$16)-($D49*$J$60)))+(($B$12-$C4)*AL$16)))*AL$17))-((($C49*AL$16)-($D49*$J$61))*AL$39)</f>
        <v>-9.0449555403656363E-13</v>
      </c>
      <c r="AM49" s="2">
        <f>(AL49-(((AM$14)-(IF((($C49*AM$16)-($D49*$J$60))&lt;0,0,(($C4*AM$16)-($D49*$J$60)))+(($B$12-$C4)*AM$16)))*AM$17))-((($C49*AM$16)-($D49*$J$61))*AM$39)</f>
        <v>-9.0449555403656363E-13</v>
      </c>
      <c r="AN49" s="2">
        <f>(AM49-(((AN$14)-(IF((($C49*AN$16)-($D49*$J$60))&lt;0,0,(($C4*AN$16)-($D49*$J$60)))+(($B$12-$C4)*AN$16)))*AN$17))-((($C49*AN$16)-($D49*$J$61))*AN$39)</f>
        <v>-1.8983578093178555E-12</v>
      </c>
      <c r="AO49" s="2">
        <f>(AN49-(((AO$14)-(IF((($C49*AO$16)-($D49*$J$60))&lt;0,0,(($C4*AO$16)-($D49*$J$60)))+(($B$12-$C4)*AO$16)))*AO$17))-((($C49*AO$16)-($D49*$J$61))*AO$39)</f>
        <v>-1.8983578093178555E-12</v>
      </c>
      <c r="AP49" s="2">
        <f>(AO49-(((AP$14)-(IF((($C49*AP$16)-($D49*$J$60))&lt;0,0,(($C4*AP$16)-($D49*$J$60)))+(($B$12-$C4)*AP$16)))*AP$17))-((($C49*AP$16)-($D49*$J$61))*AP$39)</f>
        <v>-1.8983578093178555E-12</v>
      </c>
      <c r="AQ49" s="2">
        <f>(AP49-(((AQ$14)-(IF((($C49*AQ$16)-($D49*$J$60))&lt;0,0,(($C4*AQ$16)-($D49*$J$60)))+(($B$12-$C4)*AQ$16)))*AQ$17))-((($C49*AQ$16)-($D49*$J$61))*AQ$39)</f>
        <v>-1.8983578093178555E-12</v>
      </c>
      <c r="AR49" s="2">
        <f>(AQ49-(((AR$14)-(IF((($C49*AR$16)-($D49*$J$60))&lt;0,0,(($C4*AR$16)-($D49*$J$60)))+(($B$12-$C4)*AR$16)))*AR$17))-((($C49*AR$16)-($D49*$J$61))*AR$39)</f>
        <v>-1.8983578093178555E-12</v>
      </c>
      <c r="AS49" s="2">
        <f>(AR49-(((AS$14)-(IF((($C49*AS$16)-($D49*$J$60))&lt;0,0,(($C4*AS$16)-($D49*$J$60)))+(($B$12-$C4)*AS$16)))*AS$17))-((($C49*AS$16)-($D49*$J$61))*AS$39)</f>
        <v>-1.8983578093178555E-12</v>
      </c>
      <c r="AT49" s="2">
        <f>(AS49-(((AT$14)-(IF((($C49*AT$16)-($D49*$J$60))&lt;0,0,(($C4*AT$16)-($D49*$J$60)))+(($B$12-$C4)*AT$16)))*AT$17))-((($C49*AT$16)-($D49*$J$61))*AT$39)</f>
        <v>-1.8983578093178555E-12</v>
      </c>
      <c r="AU49" s="2">
        <f>(AT49-(((AU$14)-(IF((($C49*AU$16)-($D49*$J$60))&lt;0,0,(($C4*AU$16)-($D49*$J$60)))+(($B$12-$C4)*AU$16)))*AU$17))-((($C49*AU$16)-($D49*$J$61))*AU$39)</f>
        <v>-1.8983578093178555E-12</v>
      </c>
      <c r="AV49" s="2">
        <f>(AU49-(((AV$14)-(IF((($C49*AV$16)-($D49*$J$60))&lt;0,0,(($C4*AV$16)-($D49*$J$60)))+(($B$12-$C4)*AV$16)))*AV$17))-((($C49*AV$16)-($D49*$J$61))*AV$39)</f>
        <v>-1.8983578093178555E-12</v>
      </c>
      <c r="AW49" s="2">
        <f>(AV49-(((AW$14)-(IF((($C49*AW$16)-($D49*$J$60))&lt;0,0,(($C4*AW$16)-($D49*$J$60)))+(($B$12-$C4)*AW$16)))*AW$17))-((($C49*AW$16)-($D49*$J$61))*AW$39)</f>
        <v>-1.8983578093178555E-12</v>
      </c>
      <c r="AX49" s="2">
        <f>(AW49-(((AX$14)-(IF((($C49*AX$16)-($D49*$J$60))&lt;0,0,(($C4*AX$16)-($D49*$J$60)))+(($B$12-$C4)*AX$16)))*AX$17))-((($C49*AX$16)-($D49*$J$61))*AX$39)</f>
        <v>-1.8983578093178555E-12</v>
      </c>
      <c r="AY49" s="2">
        <f>(AX49-(((AY$14)-(IF((($C49*AY$16)-($D49*$J$60))&lt;0,0,(($C4*AY$16)-($D49*$J$60)))+(($B$12-$C4)*AY$16)))*AY$17))-((($C49*AY$16)-($D49*$J$61))*AY$39)</f>
        <v>-1.8983578093178555E-12</v>
      </c>
      <c r="AZ49" s="2">
        <f>(AY49-(((AZ$14)-(IF((($C49*AZ$16)-($D49*$J$60))&lt;0,0,(($C4*AZ$16)-($D49*$J$60)))+(($B$12-$C4)*AZ$16)))*AZ$17))-((($C49*AZ$16)-($D49*$J$61))*AZ$39)</f>
        <v>-1.8983578093178555E-12</v>
      </c>
      <c r="BA49" s="2">
        <f>(AZ49-(((BA$14)-(IF((($C49*BA$16)-($D49*$J$60))&lt;0,0,(($C4*BA$16)-($D49*$J$60)))+(($B$12-$C4)*BA$16)))*BA$17))-((($C49*BA$16)-($D49*$J$61))*BA$39)</f>
        <v>-1.8983578093178555E-12</v>
      </c>
      <c r="BB49" s="2">
        <f>(BA49-(((BB$14)-(IF((($C49*BB$16)-($D49*$J$60))&lt;0,0,(($C4*BB$16)-($D49*$J$60)))+(($B$12-$C4)*BB$16)))*BB$17))-((($C49*BB$16)-($D49*$J$61))*BB$39)</f>
        <v>-1.8983578093178555E-12</v>
      </c>
      <c r="BC49" s="2">
        <f>(BB49-(((BC$14)-(IF((($C49*BC$16)-($D49*$J$60))&lt;0,0,(($C4*BC$16)-($D49*$J$60)))+(($B$12-$C4)*BC$16)))*BC$17))-((($C49*BC$16)-($D49*$J$61))*BC$39)</f>
        <v>-1.8983578093178555E-12</v>
      </c>
      <c r="BD49" s="2">
        <f>(BC49-(((BD$14)-(IF((($C49*BD$16)-($D49*$J$60))&lt;0,0,(($C4*BD$16)-($D49*$J$60)))+(($B$12-$C4)*BD$16)))*BD$17))-((($C49*BD$16)-($D49*$J$61))*BD$39)</f>
        <v>-1.8983578093178555E-12</v>
      </c>
      <c r="BE49" s="2">
        <f>(BD49-(((BE$14)-(IF((($C49*BE$16)-($D49*$J$60))&lt;0,0,(($C4*BE$16)-($D49*$J$60)))+(($B$12-$C4)*BE$16)))*BE$17))-((($C49*BE$16)-($D49*$J$61))*BE$39)</f>
        <v>-1.8983578093178555E-12</v>
      </c>
      <c r="BF49" s="2">
        <f>(BE49-(((BF$14)-(IF((($C49*BF$16)-($D49*$J$60))&lt;0,0,(($C4*BF$16)-($D49*$J$60)))+(($B$12-$C4)*BF$16)))*BF$17))-((($C49*BF$16)-($D49*$J$61))*BF$39)</f>
        <v>-1.8983578093178555E-12</v>
      </c>
      <c r="BG49" s="2">
        <f>(BF49-(((BG$14)-(IF((($C49*BG$16)-($D49*$J$60))&lt;0,0,(($C4*BG$16)-($D49*$J$60)))+(($B$12-$C4)*BG$16)))*BG$17))-((($C49*BG$16)-($D49*$J$61))*BG$39)</f>
        <v>-6.0861935564990611E-12</v>
      </c>
      <c r="BH49" s="2">
        <f>(BG49-(((BH$14)-(IF((($C49*BH$16)-($D49*$J$60))&lt;0,0,(($C4*BH$16)-($D49*$J$60)))+(($B$12-$C4)*BH$16)))*BH$17))-((($C49*BH$16)-($D49*$J$61))*BH$39)</f>
        <v>-6.0861935564990611E-12</v>
      </c>
      <c r="BI49" s="2">
        <f>(BH49-(((BI$14)-(IF((($C49*BI$16)-($D49*$J$60))&lt;0,0,(($C4*BI$16)-($D49*$J$60)))+(($B$12-$C4)*BI$16)))*BI$17))-((($C49*BI$16)-($D49*$J$61))*BI$39)</f>
        <v>-6.0861935564990611E-12</v>
      </c>
      <c r="BJ49" s="2">
        <f>(BI49-(((BJ$14)-(IF((($C49*BJ$16)-($D49*$J$60))&lt;0,0,(($C4*BJ$16)-($D49*$J$60)))+(($B$12-$C4)*BJ$16)))*BJ$17))-((($C49*BJ$16)-($D49*$J$61))*BJ$39)</f>
        <v>-1.0796939226416302E-11</v>
      </c>
      <c r="BK49" s="2">
        <f>(BJ49-(((BK$14)-(IF((($C49*BK$16)-($D49*$J$60))&lt;0,0,(($C4*BK$16)-($D49*$J$60)))+(($B$12-$C4)*BK$16)))*BK$17))-((($C49*BK$16)-($D49*$J$61))*BK$39)</f>
        <v>-1.0796939226416302E-11</v>
      </c>
      <c r="BL49" s="2">
        <f>(BK49-(((BL$14)-(IF((($C49*BL$16)-($D49*$J$60))&lt;0,0,(($C4*BL$16)-($D49*$J$60)))+(($B$12-$C4)*BL$16)))*BL$17))-((($C49*BL$16)-($D49*$J$61))*BL$39)</f>
        <v>-1.0796939226416302E-11</v>
      </c>
      <c r="BM49" s="2">
        <f>(BL49-(((BM$14)-(IF((($C49*BM$16)-($D49*$J$60))&lt;0,0,(($C4*BM$16)-($D49*$J$60)))+(($B$12-$C4)*BM$16)))*BM$17))-((($C49*BM$16)-($D49*$J$61))*BM$39)</f>
        <v>-1.0796939226416302E-11</v>
      </c>
      <c r="BN49" s="2">
        <f>(BM49-(((BN$14)-(IF((($C49*BN$16)-($D49*$J$60))&lt;0,0,(($C4*BN$16)-($D49*$J$60)))+(($B$12-$C4)*BN$16)))*BN$17))-((($C49*BN$16)-($D49*$J$61))*BN$39)</f>
        <v>-1.0796939226416302E-11</v>
      </c>
      <c r="BO49" s="2">
        <f>(BN49-(((BO$14)-(IF((($C49*BO$16)-($D49*$J$60))&lt;0,0,(($C4*BO$16)-($D49*$J$60)))+(($B$12-$C4)*BO$16)))*BO$17))-((($C49*BO$16)-($D49*$J$61))*BO$39)</f>
        <v>-1.0796939226416302E-11</v>
      </c>
      <c r="BP49" s="2">
        <f>(BO49-(((BP$14)-(IF((($C49*BP$16)-($D49*$J$60))&lt;0,0,(($C4*BP$16)-($D49*$J$60)))+(($B$12-$C4)*BP$16)))*BP$17))-((($C49*BP$16)-($D49*$J$61))*BP$39)</f>
        <v>-1.0796939226416302E-11</v>
      </c>
    </row>
    <row r="50" spans="1:68" x14ac:dyDescent="0.25">
      <c r="B50" s="7"/>
      <c r="C50" s="7"/>
      <c r="D50" s="7"/>
      <c r="E50">
        <f>Tableau2810[[#This Row],[Cout unitaire]]</f>
        <v>0</v>
      </c>
      <c r="F50" s="2">
        <f>(E50-(((F$14)-(IF((($C50*F$16)-($D50*$J$60))&lt;0,0,(($C5*F$16)-($D50*$J$60)))+(($B$12-$C5)*F$16)))*F$17))-((($C50*F$16)-($D50*$J$61))*F$39)</f>
        <v>1.3096723705530166E-13</v>
      </c>
      <c r="G50" s="2">
        <f>(F50-(((G$14)-(IF((($C50*G$16)-($D50*$J$60))&lt;0,0,(($C5*G$16)-($D50*$J$60)))+(($B$12-$C5)*G$16)))*G$17))-((($C50*G$16)-($D50*$J$61))*G$39)</f>
        <v>-5.2386894822120551E-15</v>
      </c>
      <c r="H50" s="2">
        <f>(G50-(((H$14)-(IF((($C50*H$16)-($D50*$J$60))&lt;0,0,(($C5*H$16)-($D50*$J$60)))+(($B$12-$C5)*H$16)))*H$17))-((($C50*H$16)-($D50*$J$61))*H$39)</f>
        <v>-1.4689285308122632E-13</v>
      </c>
      <c r="I50" s="2">
        <f>(H50-(((I$14)-(IF((($C50*I$16)-($D50*$J$60))&lt;0,0,(($C5*I$16)-($D50*$J$60)))+(($B$12-$C5)*I$16)))*I$17))-((($C50*I$16)-($D50*$J$61))*I$39)</f>
        <v>4.2747706174852058E-16</v>
      </c>
      <c r="J50" s="2">
        <f>(I50-(((J$14)-(IF((($C50*J$16)-($D50*$J$60))&lt;0,0,(($C5*J$16)-($D50*$J$60)))+(($B$12-$C5)*J$16)))*J$17))-((($C50*J$16)-($D50*$J$61))*J$39)</f>
        <v>4.2747706174852058E-16</v>
      </c>
      <c r="K50" s="2">
        <f>(J50-(((K$14)-(IF((($C50*K$16)-($D50*$J$60))&lt;0,0,(($C5*K$16)-($D50*$J$60)))+(($B$12-$C5)*K$16)))*K$17))-((($C50*K$16)-($D50*$J$61))*K$39)</f>
        <v>1.5976914614439012E-13</v>
      </c>
      <c r="L50" s="2">
        <f>(K50-(((L$14)-(IF((($C50*L$16)-($D50*$J$60))&lt;0,0,(($C5*L$16)-($D50*$J$60)))+(($B$12-$C5)*L$16)))*L$17))-((($C50*L$16)-($D50*$J$61))*L$39)</f>
        <v>-5.9461897015571394E-15</v>
      </c>
      <c r="M50" s="2">
        <f>(L50-(((M$14)-(IF((($C50*M$16)-($D50*$J$60))&lt;0,0,(($C5*M$16)-($D50*$J$60)))+(($B$12-$C5)*M$16)))*M$17))-((($C50*M$16)-($D50*$J$61))*M$39)</f>
        <v>-1.7829013898134229E-13</v>
      </c>
      <c r="N50" s="2">
        <f>(M50-(((N$14)-(IF((($C50*N$16)-($D50*$J$60))&lt;0,0,(($C5*N$16)-($D50*$J$60)))+(($B$12-$C5)*N$16)))*N$17))-((($C50*N$16)-($D50*$J$61))*N$39)</f>
        <v>-1.7829013898134229E-13</v>
      </c>
      <c r="O50" s="2">
        <f>(N50-(((O$14)-(IF((($C50*O$16)-($D50*$J$60))&lt;0,0,(($C5*O$16)-($D50*$J$60)))+(($B$12-$C5)*O$16)))*O$17))-((($C50*O$16)-($D50*$J$61))*O$39)</f>
        <v>-1.7829013898134229E-13</v>
      </c>
      <c r="P50" s="2">
        <f>(O50-(((P$14)-(IF((($C50*P$16)-($D50*$J$60))&lt;0,0,(($C5*P$16)-($D50*$J$60)))+(($B$12-$C5)*P$16)))*P$17))-((($C50*P$16)-($D50*$J$61))*P$39)</f>
        <v>-1.7829013898134229E-13</v>
      </c>
      <c r="Q50" s="2">
        <f>(P50-(((Q$14)-(IF((($C50*Q$16)-($D50*$J$60))&lt;0,0,(($C5*Q$16)-($D50*$J$60)))+(($B$12-$C5)*Q$16)))*Q$17))-((($C50*Q$16)-($D50*$J$61))*Q$39)</f>
        <v>-1.7829013898134229E-13</v>
      </c>
      <c r="R50" s="2">
        <f>(Q50-(((R$14)-(IF((($C50*R$16)-($D50*$J$60))&lt;0,0,(($C5*R$16)-($D50*$J$60)))+(($B$12-$C5)*R$16)))*R$17))-((($C50*R$16)-($D50*$J$61))*R$39)</f>
        <v>-1.7829013898134229E-13</v>
      </c>
      <c r="S50" s="2">
        <f>(R50-(((S$14)-(IF((($C50*S$16)-($D50*$J$60))&lt;0,0,(($C5*S$16)-($D50*$J$60)))+(($B$12-$C5)*S$16)))*S$17))-((($C50*S$16)-($D50*$J$61))*S$39)</f>
        <v>-1.7829013898134229E-13</v>
      </c>
      <c r="T50" s="2">
        <f>(S50-(((T$14)-(IF((($C50*T$16)-($D50*$J$60))&lt;0,0,(($C5*T$16)-($D50*$J$60)))+(($B$12-$C5)*T$16)))*T$17))-((($C50*T$16)-($D50*$J$61))*T$39)</f>
        <v>-1.7829013898134229E-13</v>
      </c>
      <c r="U50" s="2">
        <f>(T50-(((U$14)-(IF((($C50*U$16)-($D50*$J$60))&lt;0,0,(($C5*U$16)-($D50*$J$60)))+(($B$12-$C5)*U$16)))*U$17))-((($C50*U$16)-($D50*$J$61))*U$39)</f>
        <v>-1.7829013898134229E-13</v>
      </c>
      <c r="V50" s="2">
        <f>(U50-(((V$14)-(IF((($C50*V$16)-($D50*$J$60))&lt;0,0,(($C5*V$16)-($D50*$J$60)))+(($B$12-$C5)*V$16)))*V$17))-((($C50*V$16)-($D50*$J$61))*V$39)</f>
        <v>-1.7829013898134229E-13</v>
      </c>
      <c r="W50" s="2">
        <f>(V50-(((W$14)-(IF((($C50*W$16)-($D50*$J$60))&lt;0,0,(($C5*W$16)-($D50*$J$60)))+(($B$12-$C5)*W$16)))*W$17))-((($C50*W$16)-($D50*$J$61))*W$39)</f>
        <v>-1.7829013898134229E-13</v>
      </c>
      <c r="X50" s="2">
        <f>(W50-(((X$14)-(IF((($C50*X$16)-($D50*$J$60))&lt;0,0,(($C5*X$16)-($D50*$J$60)))+(($B$12-$C5)*X$16)))*X$17))-((($C50*X$16)-($D50*$J$61))*X$39)</f>
        <v>-1.7829013898134229E-13</v>
      </c>
      <c r="Y50" s="2">
        <f>(X50-(((Y$14)-(IF((($C50*Y$16)-($D50*$J$60))&lt;0,0,(($C5*Y$16)-($D50*$J$60)))+(($B$12-$C5)*Y$16)))*Y$17))-((($C50*Y$16)-($D50*$J$61))*Y$39)</f>
        <v>-1.7829013898134229E-13</v>
      </c>
      <c r="Z50" s="2">
        <f>(Y50-(((Z$14)-(IF((($C50*Z$16)-($D50*$J$60))&lt;0,0,(($C5*Z$16)-($D50*$J$60)))+(($B$12-$C5)*Z$16)))*Z$17))-((($C50*Z$16)-($D50*$J$61))*Z$39)</f>
        <v>-1.7829013898134229E-13</v>
      </c>
      <c r="AA50" s="2">
        <f>(Z50-(((AA$14)-(IF((($C50*AA$16)-($D50*$J$60))&lt;0,0,(($C5*AA$16)-($D50*$J$60)))+(($B$12-$C5)*AA$16)))*AA$17))-((($C50*AA$16)-($D50*$J$61))*AA$39)</f>
        <v>-1.7829013898134229E-13</v>
      </c>
      <c r="AB50" s="2">
        <f>(AA50-(((AB$14)-(IF((($C50*AB$16)-($D50*$J$60))&lt;0,0,(($C5*AB$16)-($D50*$J$60)))+(($B$12-$C5)*AB$16)))*AB$17))-((($C50*AB$16)-($D50*$J$61))*AB$39)</f>
        <v>-1.7829013898134229E-13</v>
      </c>
      <c r="AC50" s="2">
        <f>(AB50-(((AC$14)-(IF((($C50*AC$16)-($D50*$J$60))&lt;0,0,(($C5*AC$16)-($D50*$J$60)))+(($B$12-$C5)*AC$16)))*AC$17))-((($C50*AC$16)-($D50*$J$61))*AC$39)</f>
        <v>-1.7829013898134229E-13</v>
      </c>
      <c r="AD50" s="2">
        <f>(AC50-(((AD$14)-(IF((($C50*AD$16)-($D50*$J$60))&lt;0,0,(($C5*AD$16)-($D50*$J$60)))+(($B$12-$C5)*AD$16)))*AD$17))-((($C50*AD$16)-($D50*$J$61))*AD$39)</f>
        <v>-1.7829013898134229E-13</v>
      </c>
      <c r="AE50" s="2">
        <f>(AD50-(((AE$14)-(IF((($C50*AE$16)-($D50*$J$60))&lt;0,0,(($C5*AE$16)-($D50*$J$60)))+(($B$12-$C5)*AE$16)))*AE$17))-((($C50*AE$16)-($D50*$J$61))*AE$39)</f>
        <v>-1.7829013898134229E-13</v>
      </c>
      <c r="AF50" s="2">
        <f>(AE50-(((AF$14)-(IF((($C50*AF$16)-($D50*$J$60))&lt;0,0,(($C5*AF$16)-($D50*$J$60)))+(($B$12-$C5)*AF$16)))*AF$17))-((($C50*AF$16)-($D50*$J$61))*AF$39)</f>
        <v>-9.0449555403656363E-13</v>
      </c>
      <c r="AG50" s="2">
        <f>(AF50-(((AG$14)-(IF((($C50*AG$16)-($D50*$J$60))&lt;0,0,(($C5*AG$16)-($D50*$J$60)))+(($B$12-$C5)*AG$16)))*AG$17))-((($C50*AG$16)-($D50*$J$61))*AG$39)</f>
        <v>-9.0449555403656363E-13</v>
      </c>
      <c r="AH50" s="2">
        <f>(AG50-(((AH$14)-(IF((($C50*AH$16)-($D50*$J$60))&lt;0,0,(($C5*AH$16)-($D50*$J$60)))+(($B$12-$C5)*AH$16)))*AH$17))-((($C50*AH$16)-($D50*$J$61))*AH$39)</f>
        <v>-9.0449555403656363E-13</v>
      </c>
      <c r="AI50" s="2">
        <f>(AH50-(((AI$14)-(IF((($C50*AI$16)-($D50*$J$60))&lt;0,0,(($C5*AI$16)-($D50*$J$60)))+(($B$12-$C5)*AI$16)))*AI$17))-((($C50*AI$16)-($D50*$J$61))*AI$39)</f>
        <v>-9.0449555403656363E-13</v>
      </c>
      <c r="AJ50" s="2">
        <f>(AI50-(((AJ$14)-(IF((($C50*AJ$16)-($D50*$J$60))&lt;0,0,(($C5*AJ$16)-($D50*$J$60)))+(($B$12-$C5)*AJ$16)))*AJ$17))-((($C50*AJ$16)-($D50*$J$61))*AJ$39)</f>
        <v>-9.0449555403656363E-13</v>
      </c>
      <c r="AK50" s="2">
        <f>(AJ50-(((AK$14)-(IF((($C50*AK$16)-($D50*$J$60))&lt;0,0,(($C5*AK$16)-($D50*$J$60)))+(($B$12-$C5)*AK$16)))*AK$17))-((($C50*AK$16)-($D50*$J$61))*AK$39)</f>
        <v>-9.0449555403656363E-13</v>
      </c>
      <c r="AL50" s="2">
        <f>(AK50-(((AL$14)-(IF((($C50*AL$16)-($D50*$J$60))&lt;0,0,(($C5*AL$16)-($D50*$J$60)))+(($B$12-$C5)*AL$16)))*AL$17))-((($C50*AL$16)-($D50*$J$61))*AL$39)</f>
        <v>-9.0449555403656363E-13</v>
      </c>
      <c r="AM50" s="2">
        <f>(AL50-(((AM$14)-(IF((($C50*AM$16)-($D50*$J$60))&lt;0,0,(($C5*AM$16)-($D50*$J$60)))+(($B$12-$C5)*AM$16)))*AM$17))-((($C50*AM$16)-($D50*$J$61))*AM$39)</f>
        <v>-9.0449555403656363E-13</v>
      </c>
      <c r="AN50" s="2">
        <f>(AM50-(((AN$14)-(IF((($C50*AN$16)-($D50*$J$60))&lt;0,0,(($C5*AN$16)-($D50*$J$60)))+(($B$12-$C5)*AN$16)))*AN$17))-((($C50*AN$16)-($D50*$J$61))*AN$39)</f>
        <v>-1.8983578093178555E-12</v>
      </c>
      <c r="AO50" s="2">
        <f>(AN50-(((AO$14)-(IF((($C50*AO$16)-($D50*$J$60))&lt;0,0,(($C5*AO$16)-($D50*$J$60)))+(($B$12-$C5)*AO$16)))*AO$17))-((($C50*AO$16)-($D50*$J$61))*AO$39)</f>
        <v>-1.8983578093178555E-12</v>
      </c>
      <c r="AP50" s="2">
        <f>(AO50-(((AP$14)-(IF((($C50*AP$16)-($D50*$J$60))&lt;0,0,(($C5*AP$16)-($D50*$J$60)))+(($B$12-$C5)*AP$16)))*AP$17))-((($C50*AP$16)-($D50*$J$61))*AP$39)</f>
        <v>-1.8983578093178555E-12</v>
      </c>
      <c r="AQ50" s="2">
        <f>(AP50-(((AQ$14)-(IF((($C50*AQ$16)-($D50*$J$60))&lt;0,0,(($C5*AQ$16)-($D50*$J$60)))+(($B$12-$C5)*AQ$16)))*AQ$17))-((($C50*AQ$16)-($D50*$J$61))*AQ$39)</f>
        <v>-1.8983578093178555E-12</v>
      </c>
      <c r="AR50" s="2">
        <f>(AQ50-(((AR$14)-(IF((($C50*AR$16)-($D50*$J$60))&lt;0,0,(($C5*AR$16)-($D50*$J$60)))+(($B$12-$C5)*AR$16)))*AR$17))-((($C50*AR$16)-($D50*$J$61))*AR$39)</f>
        <v>-1.8983578093178555E-12</v>
      </c>
      <c r="AS50" s="2">
        <f>(AR50-(((AS$14)-(IF((($C50*AS$16)-($D50*$J$60))&lt;0,0,(($C5*AS$16)-($D50*$J$60)))+(($B$12-$C5)*AS$16)))*AS$17))-((($C50*AS$16)-($D50*$J$61))*AS$39)</f>
        <v>-1.8983578093178555E-12</v>
      </c>
      <c r="AT50" s="2">
        <f>(AS50-(((AT$14)-(IF((($C50*AT$16)-($D50*$J$60))&lt;0,0,(($C5*AT$16)-($D50*$J$60)))+(($B$12-$C5)*AT$16)))*AT$17))-((($C50*AT$16)-($D50*$J$61))*AT$39)</f>
        <v>-1.8983578093178555E-12</v>
      </c>
      <c r="AU50" s="2">
        <f>(AT50-(((AU$14)-(IF((($C50*AU$16)-($D50*$J$60))&lt;0,0,(($C5*AU$16)-($D50*$J$60)))+(($B$12-$C5)*AU$16)))*AU$17))-((($C50*AU$16)-($D50*$J$61))*AU$39)</f>
        <v>-1.8983578093178555E-12</v>
      </c>
      <c r="AV50" s="2">
        <f>(AU50-(((AV$14)-(IF((($C50*AV$16)-($D50*$J$60))&lt;0,0,(($C5*AV$16)-($D50*$J$60)))+(($B$12-$C5)*AV$16)))*AV$17))-((($C50*AV$16)-($D50*$J$61))*AV$39)</f>
        <v>-1.8983578093178555E-12</v>
      </c>
      <c r="AW50" s="2">
        <f>(AV50-(((AW$14)-(IF((($C50*AW$16)-($D50*$J$60))&lt;0,0,(($C5*AW$16)-($D50*$J$60)))+(($B$12-$C5)*AW$16)))*AW$17))-((($C50*AW$16)-($D50*$J$61))*AW$39)</f>
        <v>-1.8983578093178555E-12</v>
      </c>
      <c r="AX50" s="2">
        <f>(AW50-(((AX$14)-(IF((($C50*AX$16)-($D50*$J$60))&lt;0,0,(($C5*AX$16)-($D50*$J$60)))+(($B$12-$C5)*AX$16)))*AX$17))-((($C50*AX$16)-($D50*$J$61))*AX$39)</f>
        <v>-1.8983578093178555E-12</v>
      </c>
      <c r="AY50" s="2">
        <f>(AX50-(((AY$14)-(IF((($C50*AY$16)-($D50*$J$60))&lt;0,0,(($C5*AY$16)-($D50*$J$60)))+(($B$12-$C5)*AY$16)))*AY$17))-((($C50*AY$16)-($D50*$J$61))*AY$39)</f>
        <v>-1.8983578093178555E-12</v>
      </c>
      <c r="AZ50" s="2">
        <f>(AY50-(((AZ$14)-(IF((($C50*AZ$16)-($D50*$J$60))&lt;0,0,(($C5*AZ$16)-($D50*$J$60)))+(($B$12-$C5)*AZ$16)))*AZ$17))-((($C50*AZ$16)-($D50*$J$61))*AZ$39)</f>
        <v>-1.8983578093178555E-12</v>
      </c>
      <c r="BA50" s="2">
        <f>(AZ50-(((BA$14)-(IF((($C50*BA$16)-($D50*$J$60))&lt;0,0,(($C5*BA$16)-($D50*$J$60)))+(($B$12-$C5)*BA$16)))*BA$17))-((($C50*BA$16)-($D50*$J$61))*BA$39)</f>
        <v>-1.8983578093178555E-12</v>
      </c>
      <c r="BB50" s="2">
        <f>(BA50-(((BB$14)-(IF((($C50*BB$16)-($D50*$J$60))&lt;0,0,(($C5*BB$16)-($D50*$J$60)))+(($B$12-$C5)*BB$16)))*BB$17))-((($C50*BB$16)-($D50*$J$61))*BB$39)</f>
        <v>-1.8983578093178555E-12</v>
      </c>
      <c r="BC50" s="2">
        <f>(BB50-(((BC$14)-(IF((($C50*BC$16)-($D50*$J$60))&lt;0,0,(($C5*BC$16)-($D50*$J$60)))+(($B$12-$C5)*BC$16)))*BC$17))-((($C50*BC$16)-($D50*$J$61))*BC$39)</f>
        <v>-1.8983578093178555E-12</v>
      </c>
      <c r="BD50" s="2">
        <f>(BC50-(((BD$14)-(IF((($C50*BD$16)-($D50*$J$60))&lt;0,0,(($C5*BD$16)-($D50*$J$60)))+(($B$12-$C5)*BD$16)))*BD$17))-((($C50*BD$16)-($D50*$J$61))*BD$39)</f>
        <v>-1.8983578093178555E-12</v>
      </c>
      <c r="BE50" s="2">
        <f>(BD50-(((BE$14)-(IF((($C50*BE$16)-($D50*$J$60))&lt;0,0,(($C5*BE$16)-($D50*$J$60)))+(($B$12-$C5)*BE$16)))*BE$17))-((($C50*BE$16)-($D50*$J$61))*BE$39)</f>
        <v>-1.8983578093178555E-12</v>
      </c>
      <c r="BF50" s="2">
        <f>(BE50-(((BF$14)-(IF((($C50*BF$16)-($D50*$J$60))&lt;0,0,(($C5*BF$16)-($D50*$J$60)))+(($B$12-$C5)*BF$16)))*BF$17))-((($C50*BF$16)-($D50*$J$61))*BF$39)</f>
        <v>-1.8983578093178555E-12</v>
      </c>
      <c r="BG50" s="2">
        <f>(BF50-(((BG$14)-(IF((($C50*BG$16)-($D50*$J$60))&lt;0,0,(($C5*BG$16)-($D50*$J$60)))+(($B$12-$C5)*BG$16)))*BG$17))-((($C50*BG$16)-($D50*$J$61))*BG$39)</f>
        <v>-6.0861935564990611E-12</v>
      </c>
      <c r="BH50" s="2">
        <f>(BG50-(((BH$14)-(IF((($C50*BH$16)-($D50*$J$60))&lt;0,0,(($C5*BH$16)-($D50*$J$60)))+(($B$12-$C5)*BH$16)))*BH$17))-((($C50*BH$16)-($D50*$J$61))*BH$39)</f>
        <v>-6.0861935564990611E-12</v>
      </c>
      <c r="BI50" s="2">
        <f>(BH50-(((BI$14)-(IF((($C50*BI$16)-($D50*$J$60))&lt;0,0,(($C5*BI$16)-($D50*$J$60)))+(($B$12-$C5)*BI$16)))*BI$17))-((($C50*BI$16)-($D50*$J$61))*BI$39)</f>
        <v>-6.0861935564990611E-12</v>
      </c>
      <c r="BJ50" s="2">
        <f>(BI50-(((BJ$14)-(IF((($C50*BJ$16)-($D50*$J$60))&lt;0,0,(($C5*BJ$16)-($D50*$J$60)))+(($B$12-$C5)*BJ$16)))*BJ$17))-((($C50*BJ$16)-($D50*$J$61))*BJ$39)</f>
        <v>-1.0796939226416302E-11</v>
      </c>
      <c r="BK50" s="2">
        <f>(BJ50-(((BK$14)-(IF((($C50*BK$16)-($D50*$J$60))&lt;0,0,(($C5*BK$16)-($D50*$J$60)))+(($B$12-$C5)*BK$16)))*BK$17))-((($C50*BK$16)-($D50*$J$61))*BK$39)</f>
        <v>-1.0796939226416302E-11</v>
      </c>
      <c r="BL50" s="2">
        <f>(BK50-(((BL$14)-(IF((($C50*BL$16)-($D50*$J$60))&lt;0,0,(($C5*BL$16)-($D50*$J$60)))+(($B$12-$C5)*BL$16)))*BL$17))-((($C50*BL$16)-($D50*$J$61))*BL$39)</f>
        <v>-1.0796939226416302E-11</v>
      </c>
      <c r="BM50" s="2">
        <f>(BL50-(((BM$14)-(IF((($C50*BM$16)-($D50*$J$60))&lt;0,0,(($C5*BM$16)-($D50*$J$60)))+(($B$12-$C5)*BM$16)))*BM$17))-((($C50*BM$16)-($D50*$J$61))*BM$39)</f>
        <v>-1.0796939226416302E-11</v>
      </c>
      <c r="BN50" s="2">
        <f>(BM50-(((BN$14)-(IF((($C50*BN$16)-($D50*$J$60))&lt;0,0,(($C5*BN$16)-($D50*$J$60)))+(($B$12-$C5)*BN$16)))*BN$17))-((($C50*BN$16)-($D50*$J$61))*BN$39)</f>
        <v>-1.0796939226416302E-11</v>
      </c>
      <c r="BO50" s="2">
        <f>(BN50-(((BO$14)-(IF((($C50*BO$16)-($D50*$J$60))&lt;0,0,(($C5*BO$16)-($D50*$J$60)))+(($B$12-$C5)*BO$16)))*BO$17))-((($C50*BO$16)-($D50*$J$61))*BO$39)</f>
        <v>-1.0796939226416302E-11</v>
      </c>
      <c r="BP50" s="2">
        <f>(BO50-(((BP$14)-(IF((($C50*BP$16)-($D50*$J$60))&lt;0,0,(($C5*BP$16)-($D50*$J$60)))+(($B$12-$C5)*BP$16)))*BP$17))-((($C50*BP$16)-($D50*$J$61))*BP$39)</f>
        <v>-1.0796939226416302E-11</v>
      </c>
    </row>
    <row r="51" spans="1:68" x14ac:dyDescent="0.25">
      <c r="B51" s="7"/>
      <c r="C51" s="7"/>
      <c r="D51" s="7"/>
      <c r="E51">
        <f>Tableau2810[[#This Row],[Cout unitaire]]</f>
        <v>0</v>
      </c>
      <c r="F51" s="2">
        <f>(E51-(((F$14)-(IF((($C51*F$16)-($D51*$J$60))&lt;0,0,(($C6*F$16)-($D51*$J$60)))+(($B$12-$C6)*F$16)))*F$17))-((($C51*F$16)-($D51*$J$61))*F$39)</f>
        <v>1.3096723705530166E-13</v>
      </c>
      <c r="G51" s="2">
        <f>(F51-(((G$14)-(IF((($C51*G$16)-($D51*$J$60))&lt;0,0,(($C6*G$16)-($D51*$J$60)))+(($B$12-$C6)*G$16)))*G$17))-((($C51*G$16)-($D51*$J$61))*G$39)</f>
        <v>-5.2386894822120551E-15</v>
      </c>
      <c r="H51" s="2">
        <f>(G51-(((H$14)-(IF((($C51*H$16)-($D51*$J$60))&lt;0,0,(($C6*H$16)-($D51*$J$60)))+(($B$12-$C6)*H$16)))*H$17))-((($C51*H$16)-($D51*$J$61))*H$39)</f>
        <v>-1.4689285308122632E-13</v>
      </c>
      <c r="I51" s="2">
        <f>(H51-(((I$14)-(IF((($C51*I$16)-($D51*$J$60))&lt;0,0,(($C6*I$16)-($D51*$J$60)))+(($B$12-$C6)*I$16)))*I$17))-((($C51*I$16)-($D51*$J$61))*I$39)</f>
        <v>4.2747706174852058E-16</v>
      </c>
      <c r="J51" s="2">
        <f>(I51-(((J$14)-(IF((($C51*J$16)-($D51*$J$60))&lt;0,0,(($C6*J$16)-($D51*$J$60)))+(($B$12-$C6)*J$16)))*J$17))-((($C51*J$16)-($D51*$J$61))*J$39)</f>
        <v>4.2747706174852058E-16</v>
      </c>
      <c r="K51" s="2">
        <f>(J51-(((K$14)-(IF((($C51*K$16)-($D51*$J$60))&lt;0,0,(($C6*K$16)-($D51*$J$60)))+(($B$12-$C6)*K$16)))*K$17))-((($C51*K$16)-($D51*$J$61))*K$39)</f>
        <v>1.5976914614439012E-13</v>
      </c>
      <c r="L51" s="2">
        <f>(K51-(((L$14)-(IF((($C51*L$16)-($D51*$J$60))&lt;0,0,(($C6*L$16)-($D51*$J$60)))+(($B$12-$C6)*L$16)))*L$17))-((($C51*L$16)-($D51*$J$61))*L$39)</f>
        <v>-5.9461897015571394E-15</v>
      </c>
      <c r="M51" s="2">
        <f>(L51-(((M$14)-(IF((($C51*M$16)-($D51*$J$60))&lt;0,0,(($C6*M$16)-($D51*$J$60)))+(($B$12-$C6)*M$16)))*M$17))-((($C51*M$16)-($D51*$J$61))*M$39)</f>
        <v>-1.7829013898134229E-13</v>
      </c>
      <c r="N51" s="2">
        <f>(M51-(((N$14)-(IF((($C51*N$16)-($D51*$J$60))&lt;0,0,(($C6*N$16)-($D51*$J$60)))+(($B$12-$C6)*N$16)))*N$17))-((($C51*N$16)-($D51*$J$61))*N$39)</f>
        <v>-1.7829013898134229E-13</v>
      </c>
      <c r="O51" s="2">
        <f>(N51-(((O$14)-(IF((($C51*O$16)-($D51*$J$60))&lt;0,0,(($C6*O$16)-($D51*$J$60)))+(($B$12-$C6)*O$16)))*O$17))-((($C51*O$16)-($D51*$J$61))*O$39)</f>
        <v>-1.7829013898134229E-13</v>
      </c>
      <c r="P51" s="2">
        <f>(O51-(((P$14)-(IF((($C51*P$16)-($D51*$J$60))&lt;0,0,(($C6*P$16)-($D51*$J$60)))+(($B$12-$C6)*P$16)))*P$17))-((($C51*P$16)-($D51*$J$61))*P$39)</f>
        <v>-1.7829013898134229E-13</v>
      </c>
      <c r="Q51" s="2">
        <f>(P51-(((Q$14)-(IF((($C51*Q$16)-($D51*$J$60))&lt;0,0,(($C6*Q$16)-($D51*$J$60)))+(($B$12-$C6)*Q$16)))*Q$17))-((($C51*Q$16)-($D51*$J$61))*Q$39)</f>
        <v>-1.7829013898134229E-13</v>
      </c>
      <c r="R51" s="2">
        <f>(Q51-(((R$14)-(IF((($C51*R$16)-($D51*$J$60))&lt;0,0,(($C6*R$16)-($D51*$J$60)))+(($B$12-$C6)*R$16)))*R$17))-((($C51*R$16)-($D51*$J$61))*R$39)</f>
        <v>-1.7829013898134229E-13</v>
      </c>
      <c r="S51" s="2">
        <f>(R51-(((S$14)-(IF((($C51*S$16)-($D51*$J$60))&lt;0,0,(($C6*S$16)-($D51*$J$60)))+(($B$12-$C6)*S$16)))*S$17))-((($C51*S$16)-($D51*$J$61))*S$39)</f>
        <v>-1.7829013898134229E-13</v>
      </c>
      <c r="T51" s="2">
        <f>(S51-(((T$14)-(IF((($C51*T$16)-($D51*$J$60))&lt;0,0,(($C6*T$16)-($D51*$J$60)))+(($B$12-$C6)*T$16)))*T$17))-((($C51*T$16)-($D51*$J$61))*T$39)</f>
        <v>-1.7829013898134229E-13</v>
      </c>
      <c r="U51" s="2">
        <f>(T51-(((U$14)-(IF((($C51*U$16)-($D51*$J$60))&lt;0,0,(($C6*U$16)-($D51*$J$60)))+(($B$12-$C6)*U$16)))*U$17))-((($C51*U$16)-($D51*$J$61))*U$39)</f>
        <v>-1.7829013898134229E-13</v>
      </c>
      <c r="V51" s="2">
        <f>(U51-(((V$14)-(IF((($C51*V$16)-($D51*$J$60))&lt;0,0,(($C6*V$16)-($D51*$J$60)))+(($B$12-$C6)*V$16)))*V$17))-((($C51*V$16)-($D51*$J$61))*V$39)</f>
        <v>-1.7829013898134229E-13</v>
      </c>
      <c r="W51" s="2">
        <f>(V51-(((W$14)-(IF((($C51*W$16)-($D51*$J$60))&lt;0,0,(($C6*W$16)-($D51*$J$60)))+(($B$12-$C6)*W$16)))*W$17))-((($C51*W$16)-($D51*$J$61))*W$39)</f>
        <v>-1.7829013898134229E-13</v>
      </c>
      <c r="X51" s="2">
        <f>(W51-(((X$14)-(IF((($C51*X$16)-($D51*$J$60))&lt;0,0,(($C6*X$16)-($D51*$J$60)))+(($B$12-$C6)*X$16)))*X$17))-((($C51*X$16)-($D51*$J$61))*X$39)</f>
        <v>-1.7829013898134229E-13</v>
      </c>
      <c r="Y51" s="2">
        <f>(X51-(((Y$14)-(IF((($C51*Y$16)-($D51*$J$60))&lt;0,0,(($C6*Y$16)-($D51*$J$60)))+(($B$12-$C6)*Y$16)))*Y$17))-((($C51*Y$16)-($D51*$J$61))*Y$39)</f>
        <v>-1.7829013898134229E-13</v>
      </c>
      <c r="Z51" s="2">
        <f>(Y51-(((Z$14)-(IF((($C51*Z$16)-($D51*$J$60))&lt;0,0,(($C6*Z$16)-($D51*$J$60)))+(($B$12-$C6)*Z$16)))*Z$17))-((($C51*Z$16)-($D51*$J$61))*Z$39)</f>
        <v>-1.7829013898134229E-13</v>
      </c>
      <c r="AA51" s="2">
        <f>(Z51-(((AA$14)-(IF((($C51*AA$16)-($D51*$J$60))&lt;0,0,(($C6*AA$16)-($D51*$J$60)))+(($B$12-$C6)*AA$16)))*AA$17))-((($C51*AA$16)-($D51*$J$61))*AA$39)</f>
        <v>-1.7829013898134229E-13</v>
      </c>
      <c r="AB51" s="2">
        <f>(AA51-(((AB$14)-(IF((($C51*AB$16)-($D51*$J$60))&lt;0,0,(($C6*AB$16)-($D51*$J$60)))+(($B$12-$C6)*AB$16)))*AB$17))-((($C51*AB$16)-($D51*$J$61))*AB$39)</f>
        <v>-1.7829013898134229E-13</v>
      </c>
      <c r="AC51" s="2">
        <f>(AB51-(((AC$14)-(IF((($C51*AC$16)-($D51*$J$60))&lt;0,0,(($C6*AC$16)-($D51*$J$60)))+(($B$12-$C6)*AC$16)))*AC$17))-((($C51*AC$16)-($D51*$J$61))*AC$39)</f>
        <v>-1.7829013898134229E-13</v>
      </c>
      <c r="AD51" s="2">
        <f>(AC51-(((AD$14)-(IF((($C51*AD$16)-($D51*$J$60))&lt;0,0,(($C6*AD$16)-($D51*$J$60)))+(($B$12-$C6)*AD$16)))*AD$17))-((($C51*AD$16)-($D51*$J$61))*AD$39)</f>
        <v>-1.7829013898134229E-13</v>
      </c>
      <c r="AE51" s="2">
        <f>(AD51-(((AE$14)-(IF((($C51*AE$16)-($D51*$J$60))&lt;0,0,(($C6*AE$16)-($D51*$J$60)))+(($B$12-$C6)*AE$16)))*AE$17))-((($C51*AE$16)-($D51*$J$61))*AE$39)</f>
        <v>-1.7829013898134229E-13</v>
      </c>
      <c r="AF51" s="2">
        <f>(AE51-(((AF$14)-(IF((($C51*AF$16)-($D51*$J$60))&lt;0,0,(($C6*AF$16)-($D51*$J$60)))+(($B$12-$C6)*AF$16)))*AF$17))-((($C51*AF$16)-($D51*$J$61))*AF$39)</f>
        <v>-9.0449555403656363E-13</v>
      </c>
      <c r="AG51" s="2">
        <f>(AF51-(((AG$14)-(IF((($C51*AG$16)-($D51*$J$60))&lt;0,0,(($C6*AG$16)-($D51*$J$60)))+(($B$12-$C6)*AG$16)))*AG$17))-((($C51*AG$16)-($D51*$J$61))*AG$39)</f>
        <v>-9.0449555403656363E-13</v>
      </c>
      <c r="AH51" s="2">
        <f>(AG51-(((AH$14)-(IF((($C51*AH$16)-($D51*$J$60))&lt;0,0,(($C6*AH$16)-($D51*$J$60)))+(($B$12-$C6)*AH$16)))*AH$17))-((($C51*AH$16)-($D51*$J$61))*AH$39)</f>
        <v>-9.0449555403656363E-13</v>
      </c>
      <c r="AI51" s="2">
        <f>(AH51-(((AI$14)-(IF((($C51*AI$16)-($D51*$J$60))&lt;0,0,(($C6*AI$16)-($D51*$J$60)))+(($B$12-$C6)*AI$16)))*AI$17))-((($C51*AI$16)-($D51*$J$61))*AI$39)</f>
        <v>-9.0449555403656363E-13</v>
      </c>
      <c r="AJ51" s="2">
        <f>(AI51-(((AJ$14)-(IF((($C51*AJ$16)-($D51*$J$60))&lt;0,0,(($C6*AJ$16)-($D51*$J$60)))+(($B$12-$C6)*AJ$16)))*AJ$17))-((($C51*AJ$16)-($D51*$J$61))*AJ$39)</f>
        <v>-9.0449555403656363E-13</v>
      </c>
      <c r="AK51" s="2">
        <f>(AJ51-(((AK$14)-(IF((($C51*AK$16)-($D51*$J$60))&lt;0,0,(($C6*AK$16)-($D51*$J$60)))+(($B$12-$C6)*AK$16)))*AK$17))-((($C51*AK$16)-($D51*$J$61))*AK$39)</f>
        <v>-9.0449555403656363E-13</v>
      </c>
      <c r="AL51" s="2">
        <f>(AK51-(((AL$14)-(IF((($C51*AL$16)-($D51*$J$60))&lt;0,0,(($C6*AL$16)-($D51*$J$60)))+(($B$12-$C6)*AL$16)))*AL$17))-((($C51*AL$16)-($D51*$J$61))*AL$39)</f>
        <v>-9.0449555403656363E-13</v>
      </c>
      <c r="AM51" s="2">
        <f>(AL51-(((AM$14)-(IF((($C51*AM$16)-($D51*$J$60))&lt;0,0,(($C6*AM$16)-($D51*$J$60)))+(($B$12-$C6)*AM$16)))*AM$17))-((($C51*AM$16)-($D51*$J$61))*AM$39)</f>
        <v>-9.0449555403656363E-13</v>
      </c>
      <c r="AN51" s="2">
        <f>(AM51-(((AN$14)-(IF((($C51*AN$16)-($D51*$J$60))&lt;0,0,(($C6*AN$16)-($D51*$J$60)))+(($B$12-$C6)*AN$16)))*AN$17))-((($C51*AN$16)-($D51*$J$61))*AN$39)</f>
        <v>-1.8983578093178555E-12</v>
      </c>
      <c r="AO51" s="2">
        <f>(AN51-(((AO$14)-(IF((($C51*AO$16)-($D51*$J$60))&lt;0,0,(($C6*AO$16)-($D51*$J$60)))+(($B$12-$C6)*AO$16)))*AO$17))-((($C51*AO$16)-($D51*$J$61))*AO$39)</f>
        <v>-1.8983578093178555E-12</v>
      </c>
      <c r="AP51" s="2">
        <f>(AO51-(((AP$14)-(IF((($C51*AP$16)-($D51*$J$60))&lt;0,0,(($C6*AP$16)-($D51*$J$60)))+(($B$12-$C6)*AP$16)))*AP$17))-((($C51*AP$16)-($D51*$J$61))*AP$39)</f>
        <v>-1.8983578093178555E-12</v>
      </c>
      <c r="AQ51" s="2">
        <f>(AP51-(((AQ$14)-(IF((($C51*AQ$16)-($D51*$J$60))&lt;0,0,(($C6*AQ$16)-($D51*$J$60)))+(($B$12-$C6)*AQ$16)))*AQ$17))-((($C51*AQ$16)-($D51*$J$61))*AQ$39)</f>
        <v>-1.8983578093178555E-12</v>
      </c>
      <c r="AR51" s="2">
        <f>(AQ51-(((AR$14)-(IF((($C51*AR$16)-($D51*$J$60))&lt;0,0,(($C6*AR$16)-($D51*$J$60)))+(($B$12-$C6)*AR$16)))*AR$17))-((($C51*AR$16)-($D51*$J$61))*AR$39)</f>
        <v>-1.8983578093178555E-12</v>
      </c>
      <c r="AS51" s="2">
        <f>(AR51-(((AS$14)-(IF((($C51*AS$16)-($D51*$J$60))&lt;0,0,(($C6*AS$16)-($D51*$J$60)))+(($B$12-$C6)*AS$16)))*AS$17))-((($C51*AS$16)-($D51*$J$61))*AS$39)</f>
        <v>-1.8983578093178555E-12</v>
      </c>
      <c r="AT51" s="2">
        <f>(AS51-(((AT$14)-(IF((($C51*AT$16)-($D51*$J$60))&lt;0,0,(($C6*AT$16)-($D51*$J$60)))+(($B$12-$C6)*AT$16)))*AT$17))-((($C51*AT$16)-($D51*$J$61))*AT$39)</f>
        <v>-1.8983578093178555E-12</v>
      </c>
      <c r="AU51" s="2">
        <f>(AT51-(((AU$14)-(IF((($C51*AU$16)-($D51*$J$60))&lt;0,0,(($C6*AU$16)-($D51*$J$60)))+(($B$12-$C6)*AU$16)))*AU$17))-((($C51*AU$16)-($D51*$J$61))*AU$39)</f>
        <v>-1.8983578093178555E-12</v>
      </c>
      <c r="AV51" s="2">
        <f>(AU51-(((AV$14)-(IF((($C51*AV$16)-($D51*$J$60))&lt;0,0,(($C6*AV$16)-($D51*$J$60)))+(($B$12-$C6)*AV$16)))*AV$17))-((($C51*AV$16)-($D51*$J$61))*AV$39)</f>
        <v>-1.8983578093178555E-12</v>
      </c>
      <c r="AW51" s="2">
        <f>(AV51-(((AW$14)-(IF((($C51*AW$16)-($D51*$J$60))&lt;0,0,(($C6*AW$16)-($D51*$J$60)))+(($B$12-$C6)*AW$16)))*AW$17))-((($C51*AW$16)-($D51*$J$61))*AW$39)</f>
        <v>-1.8983578093178555E-12</v>
      </c>
      <c r="AX51" s="2">
        <f>(AW51-(((AX$14)-(IF((($C51*AX$16)-($D51*$J$60))&lt;0,0,(($C6*AX$16)-($D51*$J$60)))+(($B$12-$C6)*AX$16)))*AX$17))-((($C51*AX$16)-($D51*$J$61))*AX$39)</f>
        <v>-1.8983578093178555E-12</v>
      </c>
      <c r="AY51" s="2">
        <f>(AX51-(((AY$14)-(IF((($C51*AY$16)-($D51*$J$60))&lt;0,0,(($C6*AY$16)-($D51*$J$60)))+(($B$12-$C6)*AY$16)))*AY$17))-((($C51*AY$16)-($D51*$J$61))*AY$39)</f>
        <v>-1.8983578093178555E-12</v>
      </c>
      <c r="AZ51" s="2">
        <f>(AY51-(((AZ$14)-(IF((($C51*AZ$16)-($D51*$J$60))&lt;0,0,(($C6*AZ$16)-($D51*$J$60)))+(($B$12-$C6)*AZ$16)))*AZ$17))-((($C51*AZ$16)-($D51*$J$61))*AZ$39)</f>
        <v>-1.8983578093178555E-12</v>
      </c>
      <c r="BA51" s="2">
        <f>(AZ51-(((BA$14)-(IF((($C51*BA$16)-($D51*$J$60))&lt;0,0,(($C6*BA$16)-($D51*$J$60)))+(($B$12-$C6)*BA$16)))*BA$17))-((($C51*BA$16)-($D51*$J$61))*BA$39)</f>
        <v>-1.8983578093178555E-12</v>
      </c>
      <c r="BB51" s="2">
        <f>(BA51-(((BB$14)-(IF((($C51*BB$16)-($D51*$J$60))&lt;0,0,(($C6*BB$16)-($D51*$J$60)))+(($B$12-$C6)*BB$16)))*BB$17))-((($C51*BB$16)-($D51*$J$61))*BB$39)</f>
        <v>-1.8983578093178555E-12</v>
      </c>
      <c r="BC51" s="2">
        <f>(BB51-(((BC$14)-(IF((($C51*BC$16)-($D51*$J$60))&lt;0,0,(($C6*BC$16)-($D51*$J$60)))+(($B$12-$C6)*BC$16)))*BC$17))-((($C51*BC$16)-($D51*$J$61))*BC$39)</f>
        <v>-1.8983578093178555E-12</v>
      </c>
      <c r="BD51" s="2">
        <f>(BC51-(((BD$14)-(IF((($C51*BD$16)-($D51*$J$60))&lt;0,0,(($C6*BD$16)-($D51*$J$60)))+(($B$12-$C6)*BD$16)))*BD$17))-((($C51*BD$16)-($D51*$J$61))*BD$39)</f>
        <v>-1.8983578093178555E-12</v>
      </c>
      <c r="BE51" s="2">
        <f>(BD51-(((BE$14)-(IF((($C51*BE$16)-($D51*$J$60))&lt;0,0,(($C6*BE$16)-($D51*$J$60)))+(($B$12-$C6)*BE$16)))*BE$17))-((($C51*BE$16)-($D51*$J$61))*BE$39)</f>
        <v>-1.8983578093178555E-12</v>
      </c>
      <c r="BF51" s="2">
        <f>(BE51-(((BF$14)-(IF((($C51*BF$16)-($D51*$J$60))&lt;0,0,(($C6*BF$16)-($D51*$J$60)))+(($B$12-$C6)*BF$16)))*BF$17))-((($C51*BF$16)-($D51*$J$61))*BF$39)</f>
        <v>-1.8983578093178555E-12</v>
      </c>
      <c r="BG51" s="2">
        <f>(BF51-(((BG$14)-(IF((($C51*BG$16)-($D51*$J$60))&lt;0,0,(($C6*BG$16)-($D51*$J$60)))+(($B$12-$C6)*BG$16)))*BG$17))-((($C51*BG$16)-($D51*$J$61))*BG$39)</f>
        <v>-6.0861935564990611E-12</v>
      </c>
      <c r="BH51" s="2">
        <f>(BG51-(((BH$14)-(IF((($C51*BH$16)-($D51*$J$60))&lt;0,0,(($C6*BH$16)-($D51*$J$60)))+(($B$12-$C6)*BH$16)))*BH$17))-((($C51*BH$16)-($D51*$J$61))*BH$39)</f>
        <v>-6.0861935564990611E-12</v>
      </c>
      <c r="BI51" s="2">
        <f>(BH51-(((BI$14)-(IF((($C51*BI$16)-($D51*$J$60))&lt;0,0,(($C6*BI$16)-($D51*$J$60)))+(($B$12-$C6)*BI$16)))*BI$17))-((($C51*BI$16)-($D51*$J$61))*BI$39)</f>
        <v>-6.0861935564990611E-12</v>
      </c>
      <c r="BJ51" s="2">
        <f>(BI51-(((BJ$14)-(IF((($C51*BJ$16)-($D51*$J$60))&lt;0,0,(($C6*BJ$16)-($D51*$J$60)))+(($B$12-$C6)*BJ$16)))*BJ$17))-((($C51*BJ$16)-($D51*$J$61))*BJ$39)</f>
        <v>-1.0796939226416302E-11</v>
      </c>
      <c r="BK51" s="2">
        <f>(BJ51-(((BK$14)-(IF((($C51*BK$16)-($D51*$J$60))&lt;0,0,(($C6*BK$16)-($D51*$J$60)))+(($B$12-$C6)*BK$16)))*BK$17))-((($C51*BK$16)-($D51*$J$61))*BK$39)</f>
        <v>-1.0796939226416302E-11</v>
      </c>
      <c r="BL51" s="2">
        <f>(BK51-(((BL$14)-(IF((($C51*BL$16)-($D51*$J$60))&lt;0,0,(($C6*BL$16)-($D51*$J$60)))+(($B$12-$C6)*BL$16)))*BL$17))-((($C51*BL$16)-($D51*$J$61))*BL$39)</f>
        <v>-1.0796939226416302E-11</v>
      </c>
      <c r="BM51" s="2">
        <f>(BL51-(((BM$14)-(IF((($C51*BM$16)-($D51*$J$60))&lt;0,0,(($C6*BM$16)-($D51*$J$60)))+(($B$12-$C6)*BM$16)))*BM$17))-((($C51*BM$16)-($D51*$J$61))*BM$39)</f>
        <v>-1.0796939226416302E-11</v>
      </c>
      <c r="BN51" s="2">
        <f>(BM51-(((BN$14)-(IF((($C51*BN$16)-($D51*$J$60))&lt;0,0,(($C6*BN$16)-($D51*$J$60)))+(($B$12-$C6)*BN$16)))*BN$17))-((($C51*BN$16)-($D51*$J$61))*BN$39)</f>
        <v>-1.0796939226416302E-11</v>
      </c>
      <c r="BO51" s="2">
        <f>(BN51-(((BO$14)-(IF((($C51*BO$16)-($D51*$J$60))&lt;0,0,(($C6*BO$16)-($D51*$J$60)))+(($B$12-$C6)*BO$16)))*BO$17))-((($C51*BO$16)-($D51*$J$61))*BO$39)</f>
        <v>-1.0796939226416302E-11</v>
      </c>
      <c r="BP51" s="2">
        <f>(BO51-(((BP$14)-(IF((($C51*BP$16)-($D51*$J$60))&lt;0,0,(($C6*BP$16)-($D51*$J$60)))+(($B$12-$C6)*BP$16)))*BP$17))-((($C51*BP$16)-($D51*$J$61))*BP$39)</f>
        <v>-1.0796939226416302E-11</v>
      </c>
    </row>
    <row r="53" spans="1:68" x14ac:dyDescent="0.25">
      <c r="A53" t="s">
        <v>70</v>
      </c>
      <c r="B53" t="s">
        <v>69</v>
      </c>
      <c r="C53" t="s">
        <v>68</v>
      </c>
      <c r="D53" t="s">
        <v>67</v>
      </c>
      <c r="E53" t="s">
        <v>66</v>
      </c>
      <c r="F53" t="s">
        <v>65</v>
      </c>
      <c r="G53" t="s">
        <v>64</v>
      </c>
      <c r="H53" t="s">
        <v>63</v>
      </c>
      <c r="I53" t="s">
        <v>62</v>
      </c>
      <c r="J53" t="s">
        <v>61</v>
      </c>
      <c r="K53" t="s">
        <v>60</v>
      </c>
      <c r="L53" t="s">
        <v>59</v>
      </c>
      <c r="M53" t="s">
        <v>58</v>
      </c>
      <c r="N53" t="s">
        <v>57</v>
      </c>
      <c r="O53" t="s">
        <v>56</v>
      </c>
      <c r="P53" t="s">
        <v>55</v>
      </c>
      <c r="Q53" t="s">
        <v>54</v>
      </c>
      <c r="R53" t="s">
        <v>53</v>
      </c>
      <c r="S53" t="s">
        <v>52</v>
      </c>
      <c r="T53" t="s">
        <v>51</v>
      </c>
      <c r="U53" t="s">
        <v>50</v>
      </c>
      <c r="V53" t="s">
        <v>49</v>
      </c>
      <c r="W53" t="s">
        <v>48</v>
      </c>
      <c r="X53" t="s">
        <v>47</v>
      </c>
      <c r="Y53" t="s">
        <v>46</v>
      </c>
      <c r="Z53" t="s">
        <v>45</v>
      </c>
      <c r="AA53" t="s">
        <v>44</v>
      </c>
      <c r="AB53" t="s">
        <v>43</v>
      </c>
      <c r="AC53" t="s">
        <v>42</v>
      </c>
      <c r="AD53" t="s">
        <v>41</v>
      </c>
      <c r="AE53" t="s">
        <v>40</v>
      </c>
      <c r="AF53" t="s">
        <v>39</v>
      </c>
      <c r="AG53" t="s">
        <v>38</v>
      </c>
      <c r="AH53" t="s">
        <v>37</v>
      </c>
      <c r="AI53" t="s">
        <v>36</v>
      </c>
      <c r="AJ53" t="s">
        <v>35</v>
      </c>
      <c r="AK53" t="s">
        <v>34</v>
      </c>
      <c r="AL53" t="s">
        <v>33</v>
      </c>
      <c r="AM53" t="s">
        <v>32</v>
      </c>
      <c r="AN53" t="s">
        <v>31</v>
      </c>
      <c r="AO53" t="s">
        <v>30</v>
      </c>
      <c r="AP53" t="s">
        <v>29</v>
      </c>
      <c r="AQ53" t="s">
        <v>28</v>
      </c>
      <c r="AR53" t="s">
        <v>27</v>
      </c>
      <c r="AS53" t="s">
        <v>26</v>
      </c>
      <c r="AT53" t="s">
        <v>25</v>
      </c>
      <c r="AU53" t="s">
        <v>24</v>
      </c>
      <c r="AV53" t="s">
        <v>23</v>
      </c>
      <c r="AW53" t="s">
        <v>22</v>
      </c>
      <c r="AX53" t="s">
        <v>21</v>
      </c>
      <c r="AY53" t="s">
        <v>20</v>
      </c>
      <c r="AZ53" t="s">
        <v>19</v>
      </c>
      <c r="BA53" t="s">
        <v>18</v>
      </c>
      <c r="BB53" t="s">
        <v>17</v>
      </c>
      <c r="BC53" t="s">
        <v>16</v>
      </c>
      <c r="BD53" t="s">
        <v>15</v>
      </c>
      <c r="BE53" t="s">
        <v>14</v>
      </c>
      <c r="BF53" t="s">
        <v>13</v>
      </c>
      <c r="BG53" t="s">
        <v>12</v>
      </c>
      <c r="BH53" t="s">
        <v>11</v>
      </c>
      <c r="BI53" t="s">
        <v>10</v>
      </c>
      <c r="BJ53" t="s">
        <v>9</v>
      </c>
      <c r="BK53" t="s">
        <v>8</v>
      </c>
      <c r="BL53" t="s">
        <v>7</v>
      </c>
      <c r="BM53" t="s">
        <v>6</v>
      </c>
      <c r="BN53" t="s">
        <v>5</v>
      </c>
      <c r="BO53" t="s">
        <v>4</v>
      </c>
      <c r="BP53" t="s">
        <v>3</v>
      </c>
    </row>
    <row r="54" spans="1:68" x14ac:dyDescent="0.25">
      <c r="B54" s="1"/>
      <c r="C54" s="1"/>
      <c r="D54" s="1"/>
      <c r="E54">
        <f>Tableau12[[#This Row],[Cout unitaire]]+$F$61</f>
        <v>5000</v>
      </c>
      <c r="F54">
        <f>(E54-(((F$14)-(IF((($C54*F$16)-($D54*$J$60))&lt;0,0,(($C54*F$16)-($D54*$J$60)))+(($B$12-$C54)*F$16)))*F$17))-((($C54*F$16)-($D54*$J$61))*F$39)</f>
        <v>5000</v>
      </c>
      <c r="G54">
        <f>(F54-(((G$14)-(IF((($C54*G$16)-($D54*$J$60))&lt;0,0,(($C54*G$16)-($D54*$J$60)))+(($B$12-$C54)*G$16)))*G$17))-((($C54*G$16)-($D54*$J$61))*G$39)</f>
        <v>5000</v>
      </c>
      <c r="H54">
        <f>(G54-(((H$14)-(IF((($C54*H$16)-($D54*$J$60))&lt;0,0,(($C54*H$16)-($D54*$J$60)))+(($B$12-$C54)*H$16)))*H$17))-((($C54*H$16)-($D54*$J$61))*H$39)</f>
        <v>5000</v>
      </c>
      <c r="I54">
        <f>(H54-(((I$14)-(IF((($C54*I$16)-($D54*$J$60))&lt;0,0,(($C54*I$16)-($D54*$J$60)))+(($B$12-$C54)*I$16)))*I$17))-((($C54*I$16)-($D54*$J$61))*I$39)</f>
        <v>5000</v>
      </c>
      <c r="J54">
        <f>(I54-(((J$14)-(IF((($C54*J$16)-($D54*$J$60))&lt;0,0,(($C54*J$16)-($D54*$J$60)))+(($B$12-$C54)*J$16)))*J$17))-((($C54*J$16)-($D54*$J$61))*J$39)</f>
        <v>5000</v>
      </c>
      <c r="K54">
        <f>(J54-(((K$14)-(IF((($C54*K$16)-($D54*$J$60))&lt;0,0,(($C54*K$16)-($D54*$J$60)))+(($B$12-$C54)*K$16)))*K$17))-((($C54*K$16)-($D54*$J$61))*K$39)</f>
        <v>5000</v>
      </c>
      <c r="L54">
        <f>(K54-(((L$14)-(IF((($C54*L$16)-($D54*$J$60))&lt;0,0,(($C54*L$16)-($D54*$J$60)))+(($B$12-$C54)*L$16)))*L$17))-((($C54*L$16)-($D54*$J$61))*L$39)</f>
        <v>5000</v>
      </c>
      <c r="M54">
        <f>(L54-(((M$14)-(IF((($C54*M$16)-($D54*$J$60))&lt;0,0,(($C54*M$16)-($D54*$J$60)))+(($B$12-$C54)*M$16)))*M$17))-((($C54*M$16)-($D54*$J$61))*M$39)</f>
        <v>5000</v>
      </c>
      <c r="N54">
        <f>(M54-(((N$14)-(IF((($C54*N$16)-($D54*$J$60))&lt;0,0,(($C54*N$16)-($D54*$J$60)))+(($B$12-$C54)*N$16)))*N$17))-((($C54*N$16)-($D54*$J$61))*N$39)</f>
        <v>5000</v>
      </c>
      <c r="O54">
        <f>(N54-(((O$14)-(IF((($C54*O$16)-($D54*$J$60))&lt;0,0,(($C54*O$16)-($D54*$J$60)))+(($B$12-$C54)*O$16)))*O$17))-((($C54*O$16)-($D54*$J$61))*O$39)</f>
        <v>5000</v>
      </c>
      <c r="P54">
        <f>(O54-(((P$14)-(IF((($C54*P$16)-($D54*$J$60))&lt;0,0,(($C54*P$16)-($D54*$J$60)))+(($B$12-$C54)*P$16)))*P$17))-((($C54*P$16)-($D54*$J$61))*P$39)</f>
        <v>5000</v>
      </c>
      <c r="Q54">
        <f>(P54-(((Q$14)-(IF((($C54*Q$16)-($D54*$J$60))&lt;0,0,(($C54*Q$16)-($D54*$J$60)))+(($B$12-$C54)*Q$16)))*Q$17))-((($C54*Q$16)-($D54*$J$61))*Q$39)</f>
        <v>5000</v>
      </c>
      <c r="R54">
        <f>(Q54-(((R$14)-(IF((($C54*R$16)-($D54*$J$60))&lt;0,0,(($C54*R$16)-($D54*$J$60)))+(($B$12-$C54)*R$16)))*R$17))-((($C54*R$16)-($D54*$J$61))*R$39)</f>
        <v>5000</v>
      </c>
      <c r="S54">
        <f>(R54-(((S$14)-(IF((($C54*S$16)-($D54*$J$60))&lt;0,0,(($C54*S$16)-($D54*$J$60)))+(($B$12-$C54)*S$16)))*S$17))-((($C54*S$16)-($D54*$J$61))*S$39)</f>
        <v>5000</v>
      </c>
      <c r="T54">
        <f>(S54-(((T$14)-(IF((($C54*T$16)-($D54*$J$60))&lt;0,0,(($C54*T$16)-($D54*$J$60)))+(($B$12-$C54)*T$16)))*T$17))-((($C54*T$16)-($D54*$J$61))*T$39)</f>
        <v>5000</v>
      </c>
      <c r="U54">
        <f>(T54-(((U$14)-(IF((($C54*U$16)-($D54*$J$60))&lt;0,0,(($C54*U$16)-($D54*$J$60)))+(($B$12-$C54)*U$16)))*U$17))-((($C54*U$16)-($D54*$J$61))*U$39)</f>
        <v>5000</v>
      </c>
      <c r="V54">
        <f>(U54-(((V$14)-(IF((($C54*V$16)-($D54*$J$60))&lt;0,0,(($C54*V$16)-($D54*$J$60)))+(($B$12-$C54)*V$16)))*V$17))-((($C54*V$16)-($D54*$J$61))*V$39)</f>
        <v>5000</v>
      </c>
      <c r="W54">
        <f>(V54-(((W$14)-(IF((($C54*W$16)-($D54*$J$60))&lt;0,0,(($C54*W$16)-($D54*$J$60)))+(($B$12-$C54)*W$16)))*W$17))-((($C54*W$16)-($D54*$J$61))*W$39)</f>
        <v>5000</v>
      </c>
      <c r="X54">
        <f>(W54-(((X$14)-(IF((($C54*X$16)-($D54*$J$60))&lt;0,0,(($C54*X$16)-($D54*$J$60)))+(($B$12-$C54)*X$16)))*X$17))-((($C54*X$16)-($D54*$J$61))*X$39)</f>
        <v>5000</v>
      </c>
      <c r="Y54">
        <f>(X54-(((Y$14)-(IF((($C54*Y$16)-($D54*$J$60))&lt;0,0,(($C54*Y$16)-($D54*$J$60)))+(($B$12-$C54)*Y$16)))*Y$17))-((($C54*Y$16)-($D54*$J$61))*Y$39)</f>
        <v>5000</v>
      </c>
      <c r="Z54">
        <f>(Y54-(((Z$14)-(IF((($C54*Z$16)-($D54*$J$60))&lt;0,0,(($C54*Z$16)-($D54*$J$60)))+(($B$12-$C54)*Z$16)))*Z$17))-((($C54*Z$16)-($D54*$J$61))*Z$39)</f>
        <v>5000</v>
      </c>
      <c r="AA54">
        <f>(Z54-(((AA$14)-(IF((($C54*AA$16)-($D54*$J$60))&lt;0,0,(($C54*AA$16)-($D54*$J$60)))+(($B$12-$C54)*AA$16)))*AA$17))-((($C54*AA$16)-($D54*$J$61))*AA$39)</f>
        <v>5000</v>
      </c>
      <c r="AB54">
        <f>(AA54-(((AB$14)-(IF((($C54*AB$16)-($D54*$J$60))&lt;0,0,(($C54*AB$16)-($D54*$J$60)))+(($B$12-$C54)*AB$16)))*AB$17))-((($C54*AB$16)-($D54*$J$61))*AB$39)</f>
        <v>5000</v>
      </c>
      <c r="AC54">
        <f>(AB54-(((AC$14)-(IF((($C54*AC$16)-($D54*$J$60))&lt;0,0,(($C54*AC$16)-($D54*$J$60)))+(($B$12-$C54)*AC$16)))*AC$17))-((($C54*AC$16)-($D54*$J$61))*AC$39)</f>
        <v>5000</v>
      </c>
      <c r="AD54">
        <f>(AC54-(((AD$14)-(IF((($C54*AD$16)-($D54*$J$60))&lt;0,0,(($C54*AD$16)-($D54*$J$60)))+(($B$12-$C54)*AD$16)))*AD$17))-((($C54*AD$16)-($D54*$J$61))*AD$39)</f>
        <v>5000</v>
      </c>
      <c r="AE54">
        <f>(AD54-(((AE$14)-(IF((($C54*AE$16)-($D54*$J$60))&lt;0,0,(($C54*AE$16)-($D54*$J$60)))+(($B$12-$C54)*AE$16)))*AE$17))-((($C54*AE$16)-($D54*$J$61))*AE$39)</f>
        <v>5000</v>
      </c>
      <c r="AF54">
        <f>(AE54-(((AF$14)-(IF((($C54*AF$16)-($D54*$J$60))&lt;0,0,(($C54*AF$16)-($D54*$J$60)))+(($B$12-$C54)*AF$16)))*AF$17))-((($C54*AF$16)-($D54*$J$61))*AF$39)</f>
        <v>4999.9999999999991</v>
      </c>
      <c r="AG54">
        <f>(AF54-(((AG$14)-(IF((($C54*AG$16)-($D54*$J$60))&lt;0,0,(($C54*AG$16)-($D54*$J$60)))+(($B$12-$C54)*AG$16)))*AG$17))-((($C54*AG$16)-($D54*$J$61))*AG$39)</f>
        <v>4999.9999999999991</v>
      </c>
      <c r="AH54">
        <f>(AG54-(((AH$14)-(IF((($C54*AH$16)-($D54*$J$60))&lt;0,0,(($C54*AH$16)-($D54*$J$60)))+(($B$12-$C54)*AH$16)))*AH$17))-((($C54*AH$16)-($D54*$J$61))*AH$39)</f>
        <v>4999.9999999999991</v>
      </c>
      <c r="AI54">
        <f>(AH54-(((AI$14)-(IF((($C54*AI$16)-($D54*$J$60))&lt;0,0,(($C54*AI$16)-($D54*$J$60)))+(($B$12-$C54)*AI$16)))*AI$17))-((($C54*AI$16)-($D54*$J$61))*AI$39)</f>
        <v>4999.9999999999991</v>
      </c>
      <c r="AJ54">
        <f>(AI54-(((AJ$14)-(IF((($C54*AJ$16)-($D54*$J$60))&lt;0,0,(($C54*AJ$16)-($D54*$J$60)))+(($B$12-$C54)*AJ$16)))*AJ$17))-((($C54*AJ$16)-($D54*$J$61))*AJ$39)</f>
        <v>4999.9999999999991</v>
      </c>
      <c r="AK54">
        <f>(AJ54-(((AK$14)-(IF((($C54*AK$16)-($D54*$J$60))&lt;0,0,(($C54*AK$16)-($D54*$J$60)))+(($B$12-$C54)*AK$16)))*AK$17))-((($C54*AK$16)-($D54*$J$61))*AK$39)</f>
        <v>4999.9999999999991</v>
      </c>
      <c r="AL54">
        <f>(AK54-(((AL$14)-(IF((($C54*AL$16)-($D54*$J$60))&lt;0,0,(($C54*AL$16)-($D54*$J$60)))+(($B$12-$C54)*AL$16)))*AL$17))-((($C54*AL$16)-($D54*$J$61))*AL$39)</f>
        <v>4999.9999999999991</v>
      </c>
      <c r="AM54">
        <f>(AL54-(((AM$14)-(IF((($C54*AM$16)-($D54*$J$60))&lt;0,0,(($C54*AM$16)-($D54*$J$60)))+(($B$12-$C54)*AM$16)))*AM$17))-((($C54*AM$16)-($D54*$J$61))*AM$39)</f>
        <v>4999.9999999999991</v>
      </c>
      <c r="AN54">
        <f>(AM54-(((AN$14)-(IF((($C54*AN$16)-($D54*$J$60))&lt;0,0,(($C54*AN$16)-($D54*$J$60)))+(($B$12-$C54)*AN$16)))*AN$17))-((($C54*AN$16)-($D54*$J$61))*AN$39)</f>
        <v>4999.9999999999982</v>
      </c>
      <c r="AO54">
        <f>(AN54-(((AO$14)-(IF((($C54*AO$16)-($D54*$J$60))&lt;0,0,(($C54*AO$16)-($D54*$J$60)))+(($B$12-$C54)*AO$16)))*AO$17))-((($C54*AO$16)-($D54*$J$61))*AO$39)</f>
        <v>4999.9999999999982</v>
      </c>
      <c r="AP54">
        <f>(AO54-(((AP$14)-(IF((($C54*AP$16)-($D54*$J$60))&lt;0,0,(($C54*AP$16)-($D54*$J$60)))+(($B$12-$C54)*AP$16)))*AP$17))-((($C54*AP$16)-($D54*$J$61))*AP$39)</f>
        <v>4999.9999999999982</v>
      </c>
      <c r="AQ54">
        <f>(AP54-(((AQ$14)-(IF((($C54*AQ$16)-($D54*$J$60))&lt;0,0,(($C54*AQ$16)-($D54*$J$60)))+(($B$12-$C54)*AQ$16)))*AQ$17))-((($C54*AQ$16)-($D54*$J$61))*AQ$39)</f>
        <v>4999.9999999999982</v>
      </c>
      <c r="AR54">
        <f>(AQ54-(((AR$14)-(IF((($C54*AR$16)-($D54*$J$60))&lt;0,0,(($C54*AR$16)-($D54*$J$60)))+(($B$12-$C54)*AR$16)))*AR$17))-((($C54*AR$16)-($D54*$J$61))*AR$39)</f>
        <v>4999.9999999999982</v>
      </c>
      <c r="AS54">
        <f>(AR54-(((AS$14)-(IF((($C54*AS$16)-($D54*$J$60))&lt;0,0,(($C54*AS$16)-($D54*$J$60)))+(($B$12-$C54)*AS$16)))*AS$17))-((($C54*AS$16)-($D54*$J$61))*AS$39)</f>
        <v>4999.9999999999982</v>
      </c>
      <c r="AT54">
        <f>(AS54-(((AT$14)-(IF((($C54*AT$16)-($D54*$J$60))&lt;0,0,(($C54*AT$16)-($D54*$J$60)))+(($B$12-$C54)*AT$16)))*AT$17))-((($C54*AT$16)-($D54*$J$61))*AT$39)</f>
        <v>4999.9999999999982</v>
      </c>
      <c r="AU54">
        <f>(AT54-(((AU$14)-(IF((($C54*AU$16)-($D54*$J$60))&lt;0,0,(($C54*AU$16)-($D54*$J$60)))+(($B$12-$C54)*AU$16)))*AU$17))-((($C54*AU$16)-($D54*$J$61))*AU$39)</f>
        <v>4999.9999999999982</v>
      </c>
      <c r="AV54">
        <f>(AU54-(((AV$14)-(IF((($C54*AV$16)-($D54*$J$60))&lt;0,0,(($C54*AV$16)-($D54*$J$60)))+(($B$12-$C54)*AV$16)))*AV$17))-((($C54*AV$16)-($D54*$J$61))*AV$39)</f>
        <v>4999.9999999999982</v>
      </c>
      <c r="AW54">
        <f>(AV54-(((AW$14)-(IF((($C54*AW$16)-($D54*$J$60))&lt;0,0,(($C54*AW$16)-($D54*$J$60)))+(($B$12-$C54)*AW$16)))*AW$17))-((($C54*AW$16)-($D54*$J$61))*AW$39)</f>
        <v>4999.9999999999982</v>
      </c>
      <c r="AX54">
        <f>(AW54-(((AX$14)-(IF((($C54*AX$16)-($D54*$J$60))&lt;0,0,(($C54*AX$16)-($D54*$J$60)))+(($B$12-$C54)*AX$16)))*AX$17))-((($C54*AX$16)-($D54*$J$61))*AX$39)</f>
        <v>4999.9999999999982</v>
      </c>
      <c r="AY54">
        <f>(AX54-(((AY$14)-(IF((($C54*AY$16)-($D54*$J$60))&lt;0,0,(($C54*AY$16)-($D54*$J$60)))+(($B$12-$C54)*AY$16)))*AY$17))-((($C54*AY$16)-($D54*$J$61))*AY$39)</f>
        <v>4999.9999999999982</v>
      </c>
      <c r="AZ54">
        <f>(AY54-(((AZ$14)-(IF((($C54*AZ$16)-($D54*$J$60))&lt;0,0,(($C54*AZ$16)-($D54*$J$60)))+(($B$12-$C54)*AZ$16)))*AZ$17))-((($C54*AZ$16)-($D54*$J$61))*AZ$39)</f>
        <v>4999.9999999999982</v>
      </c>
      <c r="BA54">
        <f>(AZ54-(((BA$14)-(IF((($C54*BA$16)-($D54*$J$60))&lt;0,0,(($C54*BA$16)-($D54*$J$60)))+(($B$12-$C54)*BA$16)))*BA$17))-((($C54*BA$16)-($D54*$J$61))*BA$39)</f>
        <v>4999.9999999999982</v>
      </c>
      <c r="BB54">
        <f>(BA54-(((BB$14)-(IF((($C54*BB$16)-($D54*$J$60))&lt;0,0,(($C54*BB$16)-($D54*$J$60)))+(($B$12-$C54)*BB$16)))*BB$17))-((($C54*BB$16)-($D54*$J$61))*BB$39)</f>
        <v>4999.9999999999982</v>
      </c>
      <c r="BC54">
        <f>(BB54-(((BC$14)-(IF((($C54*BC$16)-($D54*$J$60))&lt;0,0,(($C54*BC$16)-($D54*$J$60)))+(($B$12-$C54)*BC$16)))*BC$17))-((($C54*BC$16)-($D54*$J$61))*BC$39)</f>
        <v>4999.9999999999982</v>
      </c>
      <c r="BD54">
        <f>(BC54-(((BD$14)-(IF((($C54*BD$16)-($D54*$J$60))&lt;0,0,(($C54*BD$16)-($D54*$J$60)))+(($B$12-$C54)*BD$16)))*BD$17))-((($C54*BD$16)-($D54*$J$61))*BD$39)</f>
        <v>4999.9999999999982</v>
      </c>
      <c r="BE54">
        <f>(BD54-(((BE$14)-(IF((($C54*BE$16)-($D54*$J$60))&lt;0,0,(($C54*BE$16)-($D54*$J$60)))+(($B$12-$C54)*BE$16)))*BE$17))-((($C54*BE$16)-($D54*$J$61))*BE$39)</f>
        <v>4999.9999999999982</v>
      </c>
      <c r="BF54">
        <f>(BE54-(((BF$14)-(IF((($C54*BF$16)-($D54*$J$60))&lt;0,0,(($C54*BF$16)-($D54*$J$60)))+(($B$12-$C54)*BF$16)))*BF$17))-((($C54*BF$16)-($D54*$J$61))*BF$39)</f>
        <v>4999.9999999999982</v>
      </c>
      <c r="BG54">
        <f>(BF54-(((BG$14)-(IF((($C54*BG$16)-($D54*$J$60))&lt;0,0,(($C54*BG$16)-($D54*$J$60)))+(($B$12-$C54)*BG$16)))*BG$17))-((($C54*BG$16)-($D54*$J$61))*BG$39)</f>
        <v>4999.9999999999936</v>
      </c>
      <c r="BH54">
        <f>(BG54-(((BH$14)-(IF((($C54*BH$16)-($D54*$J$60))&lt;0,0,(($C54*BH$16)-($D54*$J$60)))+(($B$12-$C54)*BH$16)))*BH$17))-((($C54*BH$16)-($D54*$J$61))*BH$39)</f>
        <v>4999.9999999999936</v>
      </c>
      <c r="BI54">
        <f>(BH54-(((BI$14)-(IF((($C54*BI$16)-($D54*$J$60))&lt;0,0,(($C54*BI$16)-($D54*$J$60)))+(($B$12-$C54)*BI$16)))*BI$17))-((($C54*BI$16)-($D54*$J$61))*BI$39)</f>
        <v>4999.9999999999936</v>
      </c>
      <c r="BJ54">
        <f>(BI54-(((BJ$14)-(IF((($C54*BJ$16)-($D54*$J$60))&lt;0,0,(($C54*BJ$16)-($D54*$J$60)))+(($B$12-$C54)*BJ$16)))*BJ$17))-((($C54*BJ$16)-($D54*$J$61))*BJ$39)</f>
        <v>4999.9999999999891</v>
      </c>
      <c r="BK54">
        <f>(BJ54-(((BK$14)-(IF((($C54*BK$16)-($D54*$J$60))&lt;0,0,(($C54*BK$16)-($D54*$J$60)))+(($B$12-$C54)*BK$16)))*BK$17))-((($C54*BK$16)-($D54*$J$61))*BK$39)</f>
        <v>4999.9999999999891</v>
      </c>
      <c r="BL54">
        <f>(BK54-(((BL$14)-(IF((($C54*BL$16)-($D54*$J$60))&lt;0,0,(($C54*BL$16)-($D54*$J$60)))+(($B$12-$C54)*BL$16)))*BL$17))-((($C54*BL$16)-($D54*$J$61))*BL$39)</f>
        <v>4999.9999999999891</v>
      </c>
      <c r="BM54">
        <f>(BL54-(((BM$14)-(IF((($C54*BM$16)-($D54*$J$60))&lt;0,0,(($C54*BM$16)-($D54*$J$60)))+(($B$12-$C54)*BM$16)))*BM$17))-((($C54*BM$16)-($D54*$J$61))*BM$39)</f>
        <v>4999.9999999999891</v>
      </c>
      <c r="BN54">
        <f>(BM54-(((BN$14)-(IF((($C54*BN$16)-($D54*$J$60))&lt;0,0,(($C54*BN$16)-($D54*$J$60)))+(($B$12-$C54)*BN$16)))*BN$17))-((($C54*BN$16)-($D54*$J$61))*BN$39)</f>
        <v>4999.9999999999891</v>
      </c>
      <c r="BO54">
        <f>(BN54-(((BO$14)-(IF((($C54*BO$16)-($D54*$J$60))&lt;0,0,(($C54*BO$16)-($D54*$J$60)))+(($B$12-$C54)*BO$16)))*BO$17))-((($C54*BO$16)-($D54*$J$61))*BO$39)</f>
        <v>4999.9999999999891</v>
      </c>
      <c r="BP54">
        <f>(BO54-(((BP$14)-(IF((($C54*BP$16)-($D54*$J$60))&lt;0,0,(($C54*BP$16)-($D54*$J$60)))+(($B$12-$C54)*BP$16)))*BP$17))-((($C54*BP$16)-($D54*$J$61))*BP$39)</f>
        <v>4999.9999999999891</v>
      </c>
    </row>
    <row r="55" spans="1:68" x14ac:dyDescent="0.25">
      <c r="B55" s="1"/>
      <c r="C55" s="1"/>
      <c r="D55" s="1"/>
      <c r="E55">
        <f>Tableau12[[#This Row],[Cout unitaire]]+$F$61</f>
        <v>5000</v>
      </c>
      <c r="F55">
        <f>(E55-(((F$14)-(IF((($C55*F$16)-($D55*$J$60))&lt;0,0,(($C55*F$16)-($D55*$J$60)))+(($B$12-$C55)*F$16)))*F$17))-((($C55*F$16)-($D55*$J$61))*F$39)</f>
        <v>5000</v>
      </c>
      <c r="G55">
        <f>(F55-(((G$14)-(IF((($C55*G$16)-($D55*$J$60))&lt;0,0,(($C55*G$16)-($D55*$J$60)))+(($B$12-$C55)*G$16)))*G$17))-((($C55*G$16)-($D55*$J$61))*G$39)</f>
        <v>5000</v>
      </c>
      <c r="H55">
        <f>(G55-(((H$14)-(IF((($C55*H$16)-($D55*$J$60))&lt;0,0,(($C55*H$16)-($D55*$J$60)))+(($B$12-$C55)*H$16)))*H$17))-((($C55*H$16)-($D55*$J$61))*H$39)</f>
        <v>5000</v>
      </c>
      <c r="I55">
        <f>(H55-(((I$14)-(IF((($C55*I$16)-($D55*$J$60))&lt;0,0,(($C55*I$16)-($D55*$J$60)))+(($B$12-$C55)*I$16)))*I$17))-((($C55*I$16)-($D55*$J$61))*I$39)</f>
        <v>5000</v>
      </c>
      <c r="J55">
        <f>(I55-(((J$14)-(IF((($C55*J$16)-($D55*$J$60))&lt;0,0,(($C55*J$16)-($D55*$J$60)))+(($B$12-$C55)*J$16)))*J$17))-((($C55*J$16)-($D55*$J$61))*J$39)</f>
        <v>5000</v>
      </c>
      <c r="K55">
        <f>(J55-(((K$14)-(IF((($C55*K$16)-($D55*$J$60))&lt;0,0,(($C55*K$16)-($D55*$J$60)))+(($B$12-$C55)*K$16)))*K$17))-((($C55*K$16)-($D55*$J$61))*K$39)</f>
        <v>5000</v>
      </c>
      <c r="L55">
        <f>(K55-(((L$14)-(IF((($C55*L$16)-($D55*$J$60))&lt;0,0,(($C55*L$16)-($D55*$J$60)))+(($B$12-$C55)*L$16)))*L$17))-((($C55*L$16)-($D55*$J$61))*L$39)</f>
        <v>5000</v>
      </c>
      <c r="M55">
        <f>(L55-(((M$14)-(IF((($C55*M$16)-($D55*$J$60))&lt;0,0,(($C55*M$16)-($D55*$J$60)))+(($B$12-$C55)*M$16)))*M$17))-((($C55*M$16)-($D55*$J$61))*M$39)</f>
        <v>5000</v>
      </c>
      <c r="N55">
        <f>(M55-(((N$14)-(IF((($C55*N$16)-($D55*$J$60))&lt;0,0,(($C55*N$16)-($D55*$J$60)))+(($B$12-$C55)*N$16)))*N$17))-((($C55*N$16)-($D55*$J$61))*N$39)</f>
        <v>5000</v>
      </c>
      <c r="O55">
        <f>(N55-(((O$14)-(IF((($C55*O$16)-($D55*$J$60))&lt;0,0,(($C55*O$16)-($D55*$J$60)))+(($B$12-$C55)*O$16)))*O$17))-((($C55*O$16)-($D55*$J$61))*O$39)</f>
        <v>5000</v>
      </c>
      <c r="P55">
        <f>(O55-(((P$14)-(IF((($C55*P$16)-($D55*$J$60))&lt;0,0,(($C55*P$16)-($D55*$J$60)))+(($B$12-$C55)*P$16)))*P$17))-((($C55*P$16)-($D55*$J$61))*P$39)</f>
        <v>5000</v>
      </c>
      <c r="Q55">
        <f>(P55-(((Q$14)-(IF((($C55*Q$16)-($D55*$J$60))&lt;0,0,(($C55*Q$16)-($D55*$J$60)))+(($B$12-$C55)*Q$16)))*Q$17))-((($C55*Q$16)-($D55*$J$61))*Q$39)</f>
        <v>5000</v>
      </c>
      <c r="R55">
        <f>(Q55-(((R$14)-(IF((($C55*R$16)-($D55*$J$60))&lt;0,0,(($C55*R$16)-($D55*$J$60)))+(($B$12-$C55)*R$16)))*R$17))-((($C55*R$16)-($D55*$J$61))*R$39)</f>
        <v>5000</v>
      </c>
      <c r="S55">
        <f>(R55-(((S$14)-(IF((($C55*S$16)-($D55*$J$60))&lt;0,0,(($C55*S$16)-($D55*$J$60)))+(($B$12-$C55)*S$16)))*S$17))-((($C55*S$16)-($D55*$J$61))*S$39)</f>
        <v>5000</v>
      </c>
      <c r="T55">
        <f>(S55-(((T$14)-(IF((($C55*T$16)-($D55*$J$60))&lt;0,0,(($C55*T$16)-($D55*$J$60)))+(($B$12-$C55)*T$16)))*T$17))-((($C55*T$16)-($D55*$J$61))*T$39)</f>
        <v>5000</v>
      </c>
      <c r="U55">
        <f>(T55-(((U$14)-(IF((($C55*U$16)-($D55*$J$60))&lt;0,0,(($C55*U$16)-($D55*$J$60)))+(($B$12-$C55)*U$16)))*U$17))-((($C55*U$16)-($D55*$J$61))*U$39)</f>
        <v>5000</v>
      </c>
      <c r="V55">
        <f>(U55-(((V$14)-(IF((($C55*V$16)-($D55*$J$60))&lt;0,0,(($C55*V$16)-($D55*$J$60)))+(($B$12-$C55)*V$16)))*V$17))-((($C55*V$16)-($D55*$J$61))*V$39)</f>
        <v>5000</v>
      </c>
      <c r="W55">
        <f>(V55-(((W$14)-(IF((($C55*W$16)-($D55*$J$60))&lt;0,0,(($C55*W$16)-($D55*$J$60)))+(($B$12-$C55)*W$16)))*W$17))-((($C55*W$16)-($D55*$J$61))*W$39)</f>
        <v>5000</v>
      </c>
      <c r="X55">
        <f>(W55-(((X$14)-(IF((($C55*X$16)-($D55*$J$60))&lt;0,0,(($C55*X$16)-($D55*$J$60)))+(($B$12-$C55)*X$16)))*X$17))-((($C55*X$16)-($D55*$J$61))*X$39)</f>
        <v>5000</v>
      </c>
      <c r="Y55">
        <f>(X55-(((Y$14)-(IF((($C55*Y$16)-($D55*$J$60))&lt;0,0,(($C55*Y$16)-($D55*$J$60)))+(($B$12-$C55)*Y$16)))*Y$17))-((($C55*Y$16)-($D55*$J$61))*Y$39)</f>
        <v>5000</v>
      </c>
      <c r="Z55">
        <f>(Y55-(((Z$14)-(IF((($C55*Z$16)-($D55*$J$60))&lt;0,0,(($C55*Z$16)-($D55*$J$60)))+(($B$12-$C55)*Z$16)))*Z$17))-((($C55*Z$16)-($D55*$J$61))*Z$39)</f>
        <v>5000</v>
      </c>
      <c r="AA55">
        <f>(Z55-(((AA$14)-(IF((($C55*AA$16)-($D55*$J$60))&lt;0,0,(($C55*AA$16)-($D55*$J$60)))+(($B$12-$C55)*AA$16)))*AA$17))-((($C55*AA$16)-($D55*$J$61))*AA$39)</f>
        <v>5000</v>
      </c>
      <c r="AB55">
        <f>(AA55-(((AB$14)-(IF((($C55*AB$16)-($D55*$J$60))&lt;0,0,(($C55*AB$16)-($D55*$J$60)))+(($B$12-$C55)*AB$16)))*AB$17))-((($C55*AB$16)-($D55*$J$61))*AB$39)</f>
        <v>5000</v>
      </c>
      <c r="AC55">
        <f>(AB55-(((AC$14)-(IF((($C55*AC$16)-($D55*$J$60))&lt;0,0,(($C55*AC$16)-($D55*$J$60)))+(($B$12-$C55)*AC$16)))*AC$17))-((($C55*AC$16)-($D55*$J$61))*AC$39)</f>
        <v>5000</v>
      </c>
      <c r="AD55">
        <f>(AC55-(((AD$14)-(IF((($C55*AD$16)-($D55*$J$60))&lt;0,0,(($C55*AD$16)-($D55*$J$60)))+(($B$12-$C55)*AD$16)))*AD$17))-((($C55*AD$16)-($D55*$J$61))*AD$39)</f>
        <v>5000</v>
      </c>
      <c r="AE55">
        <f>(AD55-(((AE$14)-(IF((($C55*AE$16)-($D55*$J$60))&lt;0,0,(($C55*AE$16)-($D55*$J$60)))+(($B$12-$C55)*AE$16)))*AE$17))-((($C55*AE$16)-($D55*$J$61))*AE$39)</f>
        <v>5000</v>
      </c>
      <c r="AF55">
        <f>(AE55-(((AF$14)-(IF((($C55*AF$16)-($D55*$J$60))&lt;0,0,(($C55*AF$16)-($D55*$J$60)))+(($B$12-$C55)*AF$16)))*AF$17))-((($C55*AF$16)-($D55*$J$61))*AF$39)</f>
        <v>4999.9999999999991</v>
      </c>
      <c r="AG55">
        <f>(AF55-(((AG$14)-(IF((($C55*AG$16)-($D55*$J$60))&lt;0,0,(($C55*AG$16)-($D55*$J$60)))+(($B$12-$C55)*AG$16)))*AG$17))-((($C55*AG$16)-($D55*$J$61))*AG$39)</f>
        <v>4999.9999999999991</v>
      </c>
      <c r="AH55">
        <f>(AG55-(((AH$14)-(IF((($C55*AH$16)-($D55*$J$60))&lt;0,0,(($C55*AH$16)-($D55*$J$60)))+(($B$12-$C55)*AH$16)))*AH$17))-((($C55*AH$16)-($D55*$J$61))*AH$39)</f>
        <v>4999.9999999999991</v>
      </c>
      <c r="AI55">
        <f>(AH55-(((AI$14)-(IF((($C55*AI$16)-($D55*$J$60))&lt;0,0,(($C55*AI$16)-($D55*$J$60)))+(($B$12-$C55)*AI$16)))*AI$17))-((($C55*AI$16)-($D55*$J$61))*AI$39)</f>
        <v>4999.9999999999991</v>
      </c>
      <c r="AJ55">
        <f>(AI55-(((AJ$14)-(IF((($C55*AJ$16)-($D55*$J$60))&lt;0,0,(($C55*AJ$16)-($D55*$J$60)))+(($B$12-$C55)*AJ$16)))*AJ$17))-((($C55*AJ$16)-($D55*$J$61))*AJ$39)</f>
        <v>4999.9999999999991</v>
      </c>
      <c r="AK55">
        <f>(AJ55-(((AK$14)-(IF((($C55*AK$16)-($D55*$J$60))&lt;0,0,(($C55*AK$16)-($D55*$J$60)))+(($B$12-$C55)*AK$16)))*AK$17))-((($C55*AK$16)-($D55*$J$61))*AK$39)</f>
        <v>4999.9999999999991</v>
      </c>
      <c r="AL55">
        <f>(AK55-(((AL$14)-(IF((($C55*AL$16)-($D55*$J$60))&lt;0,0,(($C55*AL$16)-($D55*$J$60)))+(($B$12-$C55)*AL$16)))*AL$17))-((($C55*AL$16)-($D55*$J$61))*AL$39)</f>
        <v>4999.9999999999991</v>
      </c>
      <c r="AM55">
        <f>(AL55-(((AM$14)-(IF((($C55*AM$16)-($D55*$J$60))&lt;0,0,(($C55*AM$16)-($D55*$J$60)))+(($B$12-$C55)*AM$16)))*AM$17))-((($C55*AM$16)-($D55*$J$61))*AM$39)</f>
        <v>4999.9999999999991</v>
      </c>
      <c r="AN55">
        <f>(AM55-(((AN$14)-(IF((($C55*AN$16)-($D55*$J$60))&lt;0,0,(($C55*AN$16)-($D55*$J$60)))+(($B$12-$C55)*AN$16)))*AN$17))-((($C55*AN$16)-($D55*$J$61))*AN$39)</f>
        <v>4999.9999999999982</v>
      </c>
      <c r="AO55">
        <f>(AN55-(((AO$14)-(IF((($C55*AO$16)-($D55*$J$60))&lt;0,0,(($C55*AO$16)-($D55*$J$60)))+(($B$12-$C55)*AO$16)))*AO$17))-((($C55*AO$16)-($D55*$J$61))*AO$39)</f>
        <v>4999.9999999999982</v>
      </c>
      <c r="AP55">
        <f>(AO55-(((AP$14)-(IF((($C55*AP$16)-($D55*$J$60))&lt;0,0,(($C55*AP$16)-($D55*$J$60)))+(($B$12-$C55)*AP$16)))*AP$17))-((($C55*AP$16)-($D55*$J$61))*AP$39)</f>
        <v>4999.9999999999982</v>
      </c>
      <c r="AQ55">
        <f>(AP55-(((AQ$14)-(IF((($C55*AQ$16)-($D55*$J$60))&lt;0,0,(($C55*AQ$16)-($D55*$J$60)))+(($B$12-$C55)*AQ$16)))*AQ$17))-((($C55*AQ$16)-($D55*$J$61))*AQ$39)</f>
        <v>4999.9999999999982</v>
      </c>
      <c r="AR55">
        <f>(AQ55-(((AR$14)-(IF((($C55*AR$16)-($D55*$J$60))&lt;0,0,(($C55*AR$16)-($D55*$J$60)))+(($B$12-$C55)*AR$16)))*AR$17))-((($C55*AR$16)-($D55*$J$61))*AR$39)</f>
        <v>4999.9999999999982</v>
      </c>
      <c r="AS55">
        <f>(AR55-(((AS$14)-(IF((($C55*AS$16)-($D55*$J$60))&lt;0,0,(($C55*AS$16)-($D55*$J$60)))+(($B$12-$C55)*AS$16)))*AS$17))-((($C55*AS$16)-($D55*$J$61))*AS$39)</f>
        <v>4999.9999999999982</v>
      </c>
      <c r="AT55">
        <f>(AS55-(((AT$14)-(IF((($C55*AT$16)-($D55*$J$60))&lt;0,0,(($C55*AT$16)-($D55*$J$60)))+(($B$12-$C55)*AT$16)))*AT$17))-((($C55*AT$16)-($D55*$J$61))*AT$39)</f>
        <v>4999.9999999999982</v>
      </c>
      <c r="AU55">
        <f>(AT55-(((AU$14)-(IF((($C55*AU$16)-($D55*$J$60))&lt;0,0,(($C55*AU$16)-($D55*$J$60)))+(($B$12-$C55)*AU$16)))*AU$17))-((($C55*AU$16)-($D55*$J$61))*AU$39)</f>
        <v>4999.9999999999982</v>
      </c>
      <c r="AV55">
        <f>(AU55-(((AV$14)-(IF((($C55*AV$16)-($D55*$J$60))&lt;0,0,(($C55*AV$16)-($D55*$J$60)))+(($B$12-$C55)*AV$16)))*AV$17))-((($C55*AV$16)-($D55*$J$61))*AV$39)</f>
        <v>4999.9999999999982</v>
      </c>
      <c r="AW55">
        <f>(AV55-(((AW$14)-(IF((($C55*AW$16)-($D55*$J$60))&lt;0,0,(($C55*AW$16)-($D55*$J$60)))+(($B$12-$C55)*AW$16)))*AW$17))-((($C55*AW$16)-($D55*$J$61))*AW$39)</f>
        <v>4999.9999999999982</v>
      </c>
      <c r="AX55">
        <f>(AW55-(((AX$14)-(IF((($C55*AX$16)-($D55*$J$60))&lt;0,0,(($C55*AX$16)-($D55*$J$60)))+(($B$12-$C55)*AX$16)))*AX$17))-((($C55*AX$16)-($D55*$J$61))*AX$39)</f>
        <v>4999.9999999999982</v>
      </c>
      <c r="AY55">
        <f>(AX55-(((AY$14)-(IF((($C55*AY$16)-($D55*$J$60))&lt;0,0,(($C55*AY$16)-($D55*$J$60)))+(($B$12-$C55)*AY$16)))*AY$17))-((($C55*AY$16)-($D55*$J$61))*AY$39)</f>
        <v>4999.9999999999982</v>
      </c>
      <c r="AZ55">
        <f>(AY55-(((AZ$14)-(IF((($C55*AZ$16)-($D55*$J$60))&lt;0,0,(($C55*AZ$16)-($D55*$J$60)))+(($B$12-$C55)*AZ$16)))*AZ$17))-((($C55*AZ$16)-($D55*$J$61))*AZ$39)</f>
        <v>4999.9999999999982</v>
      </c>
      <c r="BA55">
        <f>(AZ55-(((BA$14)-(IF((($C55*BA$16)-($D55*$J$60))&lt;0,0,(($C55*BA$16)-($D55*$J$60)))+(($B$12-$C55)*BA$16)))*BA$17))-((($C55*BA$16)-($D55*$J$61))*BA$39)</f>
        <v>4999.9999999999982</v>
      </c>
      <c r="BB55">
        <f>(BA55-(((BB$14)-(IF((($C55*BB$16)-($D55*$J$60))&lt;0,0,(($C55*BB$16)-($D55*$J$60)))+(($B$12-$C55)*BB$16)))*BB$17))-((($C55*BB$16)-($D55*$J$61))*BB$39)</f>
        <v>4999.9999999999982</v>
      </c>
      <c r="BC55">
        <f>(BB55-(((BC$14)-(IF((($C55*BC$16)-($D55*$J$60))&lt;0,0,(($C55*BC$16)-($D55*$J$60)))+(($B$12-$C55)*BC$16)))*BC$17))-((($C55*BC$16)-($D55*$J$61))*BC$39)</f>
        <v>4999.9999999999982</v>
      </c>
      <c r="BD55">
        <f>(BC55-(((BD$14)-(IF((($C55*BD$16)-($D55*$J$60))&lt;0,0,(($C55*BD$16)-($D55*$J$60)))+(($B$12-$C55)*BD$16)))*BD$17))-((($C55*BD$16)-($D55*$J$61))*BD$39)</f>
        <v>4999.9999999999982</v>
      </c>
      <c r="BE55">
        <f>(BD55-(((BE$14)-(IF((($C55*BE$16)-($D55*$J$60))&lt;0,0,(($C55*BE$16)-($D55*$J$60)))+(($B$12-$C55)*BE$16)))*BE$17))-((($C55*BE$16)-($D55*$J$61))*BE$39)</f>
        <v>4999.9999999999982</v>
      </c>
      <c r="BF55">
        <f>(BE55-(((BF$14)-(IF((($C55*BF$16)-($D55*$J$60))&lt;0,0,(($C55*BF$16)-($D55*$J$60)))+(($B$12-$C55)*BF$16)))*BF$17))-((($C55*BF$16)-($D55*$J$61))*BF$39)</f>
        <v>4999.9999999999982</v>
      </c>
      <c r="BG55">
        <f>(BF55-(((BG$14)-(IF((($C55*BG$16)-($D55*$J$60))&lt;0,0,(($C55*BG$16)-($D55*$J$60)))+(($B$12-$C55)*BG$16)))*BG$17))-((($C55*BG$16)-($D55*$J$61))*BG$39)</f>
        <v>4999.9999999999936</v>
      </c>
      <c r="BH55">
        <f>(BG55-(((BH$14)-(IF((($C55*BH$16)-($D55*$J$60))&lt;0,0,(($C55*BH$16)-($D55*$J$60)))+(($B$12-$C55)*BH$16)))*BH$17))-((($C55*BH$16)-($D55*$J$61))*BH$39)</f>
        <v>4999.9999999999936</v>
      </c>
      <c r="BI55">
        <f>(BH55-(((BI$14)-(IF((($C55*BI$16)-($D55*$J$60))&lt;0,0,(($C55*BI$16)-($D55*$J$60)))+(($B$12-$C55)*BI$16)))*BI$17))-((($C55*BI$16)-($D55*$J$61))*BI$39)</f>
        <v>4999.9999999999936</v>
      </c>
      <c r="BJ55">
        <f>(BI55-(((BJ$14)-(IF((($C55*BJ$16)-($D55*$J$60))&lt;0,0,(($C55*BJ$16)-($D55*$J$60)))+(($B$12-$C55)*BJ$16)))*BJ$17))-((($C55*BJ$16)-($D55*$J$61))*BJ$39)</f>
        <v>4999.9999999999891</v>
      </c>
      <c r="BK55">
        <f>(BJ55-(((BK$14)-(IF((($C55*BK$16)-($D55*$J$60))&lt;0,0,(($C55*BK$16)-($D55*$J$60)))+(($B$12-$C55)*BK$16)))*BK$17))-((($C55*BK$16)-($D55*$J$61))*BK$39)</f>
        <v>4999.9999999999891</v>
      </c>
      <c r="BL55">
        <f>(BK55-(((BL$14)-(IF((($C55*BL$16)-($D55*$J$60))&lt;0,0,(($C55*BL$16)-($D55*$J$60)))+(($B$12-$C55)*BL$16)))*BL$17))-((($C55*BL$16)-($D55*$J$61))*BL$39)</f>
        <v>4999.9999999999891</v>
      </c>
      <c r="BM55">
        <f>(BL55-(((BM$14)-(IF((($C55*BM$16)-($D55*$J$60))&lt;0,0,(($C55*BM$16)-($D55*$J$60)))+(($B$12-$C55)*BM$16)))*BM$17))-((($C55*BM$16)-($D55*$J$61))*BM$39)</f>
        <v>4999.9999999999891</v>
      </c>
      <c r="BN55">
        <f>(BM55-(((BN$14)-(IF((($C55*BN$16)-($D55*$J$60))&lt;0,0,(($C55*BN$16)-($D55*$J$60)))+(($B$12-$C55)*BN$16)))*BN$17))-((($C55*BN$16)-($D55*$J$61))*BN$39)</f>
        <v>4999.9999999999891</v>
      </c>
      <c r="BO55">
        <f>(BN55-(((BO$14)-(IF((($C55*BO$16)-($D55*$J$60))&lt;0,0,(($C55*BO$16)-($D55*$J$60)))+(($B$12-$C55)*BO$16)))*BO$17))-((($C55*BO$16)-($D55*$J$61))*BO$39)</f>
        <v>4999.9999999999891</v>
      </c>
      <c r="BP55">
        <f>(BO55-(((BP$14)-(IF((($C55*BP$16)-($D55*$J$60))&lt;0,0,(($C55*BP$16)-($D55*$J$60)))+(($B$12-$C55)*BP$16)))*BP$17))-((($C55*BP$16)-($D55*$J$61))*BP$39)</f>
        <v>4999.9999999999891</v>
      </c>
    </row>
    <row r="56" spans="1:68" x14ac:dyDescent="0.25">
      <c r="B56" s="1"/>
      <c r="C56" s="1"/>
      <c r="D56" s="1"/>
      <c r="E56">
        <f>Tableau12[[#This Row],[Cout unitaire]]+$F$61</f>
        <v>5000</v>
      </c>
      <c r="F56">
        <f>(E56-(((F$14)-(IF((($C56*F$16)-($D56*$J$60))&lt;0,0,(($C56*F$16)-($D56*$J$60)))+(($B$12-$C56)*F$16)))*F$17))-((($C56*F$16)-($D56*$J$61))*F$39)</f>
        <v>5000</v>
      </c>
      <c r="G56">
        <f>(F56-(((G$14)-(IF((($C56*G$16)-($D56*$J$60))&lt;0,0,(($C56*G$16)-($D56*$J$60)))+(($B$12-$C56)*G$16)))*G$17))-((($C56*G$16)-($D56*$J$61))*G$39)</f>
        <v>5000</v>
      </c>
      <c r="H56">
        <f>(G56-(((H$14)-(IF((($C56*H$16)-($D56*$J$60))&lt;0,0,(($C56*H$16)-($D56*$J$60)))+(($B$12-$C56)*H$16)))*H$17))-((($C56*H$16)-($D56*$J$61))*H$39)</f>
        <v>5000</v>
      </c>
      <c r="I56">
        <f>(H56-(((I$14)-(IF((($C56*I$16)-($D56*$J$60))&lt;0,0,(($C56*I$16)-($D56*$J$60)))+(($B$12-$C56)*I$16)))*I$17))-((($C56*I$16)-($D56*$J$61))*I$39)</f>
        <v>5000</v>
      </c>
      <c r="J56">
        <f>(I56-(((J$14)-(IF((($C56*J$16)-($D56*$J$60))&lt;0,0,(($C56*J$16)-($D56*$J$60)))+(($B$12-$C56)*J$16)))*J$17))-((($C56*J$16)-($D56*$J$61))*J$39)</f>
        <v>5000</v>
      </c>
      <c r="K56">
        <f>(J56-(((K$14)-(IF((($C56*K$16)-($D56*$J$60))&lt;0,0,(($C56*K$16)-($D56*$J$60)))+(($B$12-$C56)*K$16)))*K$17))-((($C56*K$16)-($D56*$J$61))*K$39)</f>
        <v>5000</v>
      </c>
      <c r="L56">
        <f>(K56-(((L$14)-(IF((($C56*L$16)-($D56*$J$60))&lt;0,0,(($C56*L$16)-($D56*$J$60)))+(($B$12-$C56)*L$16)))*L$17))-((($C56*L$16)-($D56*$J$61))*L$39)</f>
        <v>5000</v>
      </c>
      <c r="M56">
        <f>(L56-(((M$14)-(IF((($C56*M$16)-($D56*$J$60))&lt;0,0,(($C56*M$16)-($D56*$J$60)))+(($B$12-$C56)*M$16)))*M$17))-((($C56*M$16)-($D56*$J$61))*M$39)</f>
        <v>5000</v>
      </c>
      <c r="N56">
        <f>(M56-(((N$14)-(IF((($C56*N$16)-($D56*$J$60))&lt;0,0,(($C56*N$16)-($D56*$J$60)))+(($B$12-$C56)*N$16)))*N$17))-((($C56*N$16)-($D56*$J$61))*N$39)</f>
        <v>5000</v>
      </c>
      <c r="O56">
        <f>(N56-(((O$14)-(IF((($C56*O$16)-($D56*$J$60))&lt;0,0,(($C56*O$16)-($D56*$J$60)))+(($B$12-$C56)*O$16)))*O$17))-((($C56*O$16)-($D56*$J$61))*O$39)</f>
        <v>5000</v>
      </c>
      <c r="P56">
        <f>(O56-(((P$14)-(IF((($C56*P$16)-($D56*$J$60))&lt;0,0,(($C56*P$16)-($D56*$J$60)))+(($B$12-$C56)*P$16)))*P$17))-((($C56*P$16)-($D56*$J$61))*P$39)</f>
        <v>5000</v>
      </c>
      <c r="Q56">
        <f>(P56-(((Q$14)-(IF((($C56*Q$16)-($D56*$J$60))&lt;0,0,(($C56*Q$16)-($D56*$J$60)))+(($B$12-$C56)*Q$16)))*Q$17))-((($C56*Q$16)-($D56*$J$61))*Q$39)</f>
        <v>5000</v>
      </c>
      <c r="R56">
        <f>(Q56-(((R$14)-(IF((($C56*R$16)-($D56*$J$60))&lt;0,0,(($C56*R$16)-($D56*$J$60)))+(($B$12-$C56)*R$16)))*R$17))-((($C56*R$16)-($D56*$J$61))*R$39)</f>
        <v>5000</v>
      </c>
      <c r="S56">
        <f>(R56-(((S$14)-(IF((($C56*S$16)-($D56*$J$60))&lt;0,0,(($C56*S$16)-($D56*$J$60)))+(($B$12-$C56)*S$16)))*S$17))-((($C56*S$16)-($D56*$J$61))*S$39)</f>
        <v>5000</v>
      </c>
      <c r="T56">
        <f>(S56-(((T$14)-(IF((($C56*T$16)-($D56*$J$60))&lt;0,0,(($C56*T$16)-($D56*$J$60)))+(($B$12-$C56)*T$16)))*T$17))-((($C56*T$16)-($D56*$J$61))*T$39)</f>
        <v>5000</v>
      </c>
      <c r="U56">
        <f>(T56-(((U$14)-(IF((($C56*U$16)-($D56*$J$60))&lt;0,0,(($C56*U$16)-($D56*$J$60)))+(($B$12-$C56)*U$16)))*U$17))-((($C56*U$16)-($D56*$J$61))*U$39)</f>
        <v>5000</v>
      </c>
      <c r="V56">
        <f>(U56-(((V$14)-(IF((($C56*V$16)-($D56*$J$60))&lt;0,0,(($C56*V$16)-($D56*$J$60)))+(($B$12-$C56)*V$16)))*V$17))-((($C56*V$16)-($D56*$J$61))*V$39)</f>
        <v>5000</v>
      </c>
      <c r="W56">
        <f>(V56-(((W$14)-(IF((($C56*W$16)-($D56*$J$60))&lt;0,0,(($C56*W$16)-($D56*$J$60)))+(($B$12-$C56)*W$16)))*W$17))-((($C56*W$16)-($D56*$J$61))*W$39)</f>
        <v>5000</v>
      </c>
      <c r="X56">
        <f>(W56-(((X$14)-(IF((($C56*X$16)-($D56*$J$60))&lt;0,0,(($C56*X$16)-($D56*$J$60)))+(($B$12-$C56)*X$16)))*X$17))-((($C56*X$16)-($D56*$J$61))*X$39)</f>
        <v>5000</v>
      </c>
      <c r="Y56">
        <f>(X56-(((Y$14)-(IF((($C56*Y$16)-($D56*$J$60))&lt;0,0,(($C56*Y$16)-($D56*$J$60)))+(($B$12-$C56)*Y$16)))*Y$17))-((($C56*Y$16)-($D56*$J$61))*Y$39)</f>
        <v>5000</v>
      </c>
      <c r="Z56">
        <f>(Y56-(((Z$14)-(IF((($C56*Z$16)-($D56*$J$60))&lt;0,0,(($C56*Z$16)-($D56*$J$60)))+(($B$12-$C56)*Z$16)))*Z$17))-((($C56*Z$16)-($D56*$J$61))*Z$39)</f>
        <v>5000</v>
      </c>
      <c r="AA56">
        <f>(Z56-(((AA$14)-(IF((($C56*AA$16)-($D56*$J$60))&lt;0,0,(($C56*AA$16)-($D56*$J$60)))+(($B$12-$C56)*AA$16)))*AA$17))-((($C56*AA$16)-($D56*$J$61))*AA$39)</f>
        <v>5000</v>
      </c>
      <c r="AB56">
        <f>(AA56-(((AB$14)-(IF((($C56*AB$16)-($D56*$J$60))&lt;0,0,(($C56*AB$16)-($D56*$J$60)))+(($B$12-$C56)*AB$16)))*AB$17))-((($C56*AB$16)-($D56*$J$61))*AB$39)</f>
        <v>5000</v>
      </c>
      <c r="AC56">
        <f>(AB56-(((AC$14)-(IF((($C56*AC$16)-($D56*$J$60))&lt;0,0,(($C56*AC$16)-($D56*$J$60)))+(($B$12-$C56)*AC$16)))*AC$17))-((($C56*AC$16)-($D56*$J$61))*AC$39)</f>
        <v>5000</v>
      </c>
      <c r="AD56">
        <f>(AC56-(((AD$14)-(IF((($C56*AD$16)-($D56*$J$60))&lt;0,0,(($C56*AD$16)-($D56*$J$60)))+(($B$12-$C56)*AD$16)))*AD$17))-((($C56*AD$16)-($D56*$J$61))*AD$39)</f>
        <v>5000</v>
      </c>
      <c r="AE56">
        <f>(AD56-(((AE$14)-(IF((($C56*AE$16)-($D56*$J$60))&lt;0,0,(($C56*AE$16)-($D56*$J$60)))+(($B$12-$C56)*AE$16)))*AE$17))-((($C56*AE$16)-($D56*$J$61))*AE$39)</f>
        <v>5000</v>
      </c>
      <c r="AF56">
        <f>(AE56-(((AF$14)-(IF((($C56*AF$16)-($D56*$J$60))&lt;0,0,(($C56*AF$16)-($D56*$J$60)))+(($B$12-$C56)*AF$16)))*AF$17))-((($C56*AF$16)-($D56*$J$61))*AF$39)</f>
        <v>4999.9999999999991</v>
      </c>
      <c r="AG56">
        <f>(AF56-(((AG$14)-(IF((($C56*AG$16)-($D56*$J$60))&lt;0,0,(($C56*AG$16)-($D56*$J$60)))+(($B$12-$C56)*AG$16)))*AG$17))-((($C56*AG$16)-($D56*$J$61))*AG$39)</f>
        <v>4999.9999999999991</v>
      </c>
      <c r="AH56">
        <f>(AG56-(((AH$14)-(IF((($C56*AH$16)-($D56*$J$60))&lt;0,0,(($C56*AH$16)-($D56*$J$60)))+(($B$12-$C56)*AH$16)))*AH$17))-((($C56*AH$16)-($D56*$J$61))*AH$39)</f>
        <v>4999.9999999999991</v>
      </c>
      <c r="AI56">
        <f>(AH56-(((AI$14)-(IF((($C56*AI$16)-($D56*$J$60))&lt;0,0,(($C56*AI$16)-($D56*$J$60)))+(($B$12-$C56)*AI$16)))*AI$17))-((($C56*AI$16)-($D56*$J$61))*AI$39)</f>
        <v>4999.9999999999991</v>
      </c>
      <c r="AJ56">
        <f>(AI56-(((AJ$14)-(IF((($C56*AJ$16)-($D56*$J$60))&lt;0,0,(($C56*AJ$16)-($D56*$J$60)))+(($B$12-$C56)*AJ$16)))*AJ$17))-((($C56*AJ$16)-($D56*$J$61))*AJ$39)</f>
        <v>4999.9999999999991</v>
      </c>
      <c r="AK56">
        <f>(AJ56-(((AK$14)-(IF((($C56*AK$16)-($D56*$J$60))&lt;0,0,(($C56*AK$16)-($D56*$J$60)))+(($B$12-$C56)*AK$16)))*AK$17))-((($C56*AK$16)-($D56*$J$61))*AK$39)</f>
        <v>4999.9999999999991</v>
      </c>
      <c r="AL56">
        <f>(AK56-(((AL$14)-(IF((($C56*AL$16)-($D56*$J$60))&lt;0,0,(($C56*AL$16)-($D56*$J$60)))+(($B$12-$C56)*AL$16)))*AL$17))-((($C56*AL$16)-($D56*$J$61))*AL$39)</f>
        <v>4999.9999999999991</v>
      </c>
      <c r="AM56">
        <f>(AL56-(((AM$14)-(IF((($C56*AM$16)-($D56*$J$60))&lt;0,0,(($C56*AM$16)-($D56*$J$60)))+(($B$12-$C56)*AM$16)))*AM$17))-((($C56*AM$16)-($D56*$J$61))*AM$39)</f>
        <v>4999.9999999999991</v>
      </c>
      <c r="AN56">
        <f>(AM56-(((AN$14)-(IF((($C56*AN$16)-($D56*$J$60))&lt;0,0,(($C56*AN$16)-($D56*$J$60)))+(($B$12-$C56)*AN$16)))*AN$17))-((($C56*AN$16)-($D56*$J$61))*AN$39)</f>
        <v>4999.9999999999982</v>
      </c>
      <c r="AO56">
        <f>(AN56-(((AO$14)-(IF((($C56*AO$16)-($D56*$J$60))&lt;0,0,(($C56*AO$16)-($D56*$J$60)))+(($B$12-$C56)*AO$16)))*AO$17))-((($C56*AO$16)-($D56*$J$61))*AO$39)</f>
        <v>4999.9999999999982</v>
      </c>
      <c r="AP56">
        <f>(AO56-(((AP$14)-(IF((($C56*AP$16)-($D56*$J$60))&lt;0,0,(($C56*AP$16)-($D56*$J$60)))+(($B$12-$C56)*AP$16)))*AP$17))-((($C56*AP$16)-($D56*$J$61))*AP$39)</f>
        <v>4999.9999999999982</v>
      </c>
      <c r="AQ56">
        <f>(AP56-(((AQ$14)-(IF((($C56*AQ$16)-($D56*$J$60))&lt;0,0,(($C56*AQ$16)-($D56*$J$60)))+(($B$12-$C56)*AQ$16)))*AQ$17))-((($C56*AQ$16)-($D56*$J$61))*AQ$39)</f>
        <v>4999.9999999999982</v>
      </c>
      <c r="AR56">
        <f>(AQ56-(((AR$14)-(IF((($C56*AR$16)-($D56*$J$60))&lt;0,0,(($C56*AR$16)-($D56*$J$60)))+(($B$12-$C56)*AR$16)))*AR$17))-((($C56*AR$16)-($D56*$J$61))*AR$39)</f>
        <v>4999.9999999999982</v>
      </c>
      <c r="AS56">
        <f>(AR56-(((AS$14)-(IF((($C56*AS$16)-($D56*$J$60))&lt;0,0,(($C56*AS$16)-($D56*$J$60)))+(($B$12-$C56)*AS$16)))*AS$17))-((($C56*AS$16)-($D56*$J$61))*AS$39)</f>
        <v>4999.9999999999982</v>
      </c>
      <c r="AT56">
        <f>(AS56-(((AT$14)-(IF((($C56*AT$16)-($D56*$J$60))&lt;0,0,(($C56*AT$16)-($D56*$J$60)))+(($B$12-$C56)*AT$16)))*AT$17))-((($C56*AT$16)-($D56*$J$61))*AT$39)</f>
        <v>4999.9999999999982</v>
      </c>
      <c r="AU56">
        <f>(AT56-(((AU$14)-(IF((($C56*AU$16)-($D56*$J$60))&lt;0,0,(($C56*AU$16)-($D56*$J$60)))+(($B$12-$C56)*AU$16)))*AU$17))-((($C56*AU$16)-($D56*$J$61))*AU$39)</f>
        <v>4999.9999999999982</v>
      </c>
      <c r="AV56">
        <f>(AU56-(((AV$14)-(IF((($C56*AV$16)-($D56*$J$60))&lt;0,0,(($C56*AV$16)-($D56*$J$60)))+(($B$12-$C56)*AV$16)))*AV$17))-((($C56*AV$16)-($D56*$J$61))*AV$39)</f>
        <v>4999.9999999999982</v>
      </c>
      <c r="AW56">
        <f>(AV56-(((AW$14)-(IF((($C56*AW$16)-($D56*$J$60))&lt;0,0,(($C56*AW$16)-($D56*$J$60)))+(($B$12-$C56)*AW$16)))*AW$17))-((($C56*AW$16)-($D56*$J$61))*AW$39)</f>
        <v>4999.9999999999982</v>
      </c>
      <c r="AX56">
        <f>(AW56-(((AX$14)-(IF((($C56*AX$16)-($D56*$J$60))&lt;0,0,(($C56*AX$16)-($D56*$J$60)))+(($B$12-$C56)*AX$16)))*AX$17))-((($C56*AX$16)-($D56*$J$61))*AX$39)</f>
        <v>4999.9999999999982</v>
      </c>
      <c r="AY56">
        <f>(AX56-(((AY$14)-(IF((($C56*AY$16)-($D56*$J$60))&lt;0,0,(($C56*AY$16)-($D56*$J$60)))+(($B$12-$C56)*AY$16)))*AY$17))-((($C56*AY$16)-($D56*$J$61))*AY$39)</f>
        <v>4999.9999999999982</v>
      </c>
      <c r="AZ56">
        <f>(AY56-(((AZ$14)-(IF((($C56*AZ$16)-($D56*$J$60))&lt;0,0,(($C56*AZ$16)-($D56*$J$60)))+(($B$12-$C56)*AZ$16)))*AZ$17))-((($C56*AZ$16)-($D56*$J$61))*AZ$39)</f>
        <v>4999.9999999999982</v>
      </c>
      <c r="BA56">
        <f>(AZ56-(((BA$14)-(IF((($C56*BA$16)-($D56*$J$60))&lt;0,0,(($C56*BA$16)-($D56*$J$60)))+(($B$12-$C56)*BA$16)))*BA$17))-((($C56*BA$16)-($D56*$J$61))*BA$39)</f>
        <v>4999.9999999999982</v>
      </c>
      <c r="BB56">
        <f>(BA56-(((BB$14)-(IF((($C56*BB$16)-($D56*$J$60))&lt;0,0,(($C56*BB$16)-($D56*$J$60)))+(($B$12-$C56)*BB$16)))*BB$17))-((($C56*BB$16)-($D56*$J$61))*BB$39)</f>
        <v>4999.9999999999982</v>
      </c>
      <c r="BC56">
        <f>(BB56-(((BC$14)-(IF((($C56*BC$16)-($D56*$J$60))&lt;0,0,(($C56*BC$16)-($D56*$J$60)))+(($B$12-$C56)*BC$16)))*BC$17))-((($C56*BC$16)-($D56*$J$61))*BC$39)</f>
        <v>4999.9999999999982</v>
      </c>
      <c r="BD56">
        <f>(BC56-(((BD$14)-(IF((($C56*BD$16)-($D56*$J$60))&lt;0,0,(($C56*BD$16)-($D56*$J$60)))+(($B$12-$C56)*BD$16)))*BD$17))-((($C56*BD$16)-($D56*$J$61))*BD$39)</f>
        <v>4999.9999999999982</v>
      </c>
      <c r="BE56">
        <f>(BD56-(((BE$14)-(IF((($C56*BE$16)-($D56*$J$60))&lt;0,0,(($C56*BE$16)-($D56*$J$60)))+(($B$12-$C56)*BE$16)))*BE$17))-((($C56*BE$16)-($D56*$J$61))*BE$39)</f>
        <v>4999.9999999999982</v>
      </c>
      <c r="BF56">
        <f>(BE56-(((BF$14)-(IF((($C56*BF$16)-($D56*$J$60))&lt;0,0,(($C56*BF$16)-($D56*$J$60)))+(($B$12-$C56)*BF$16)))*BF$17))-((($C56*BF$16)-($D56*$J$61))*BF$39)</f>
        <v>4999.9999999999982</v>
      </c>
      <c r="BG56">
        <f>(BF56-(((BG$14)-(IF((($C56*BG$16)-($D56*$J$60))&lt;0,0,(($C56*BG$16)-($D56*$J$60)))+(($B$12-$C56)*BG$16)))*BG$17))-((($C56*BG$16)-($D56*$J$61))*BG$39)</f>
        <v>4999.9999999999936</v>
      </c>
      <c r="BH56">
        <f>(BG56-(((BH$14)-(IF((($C56*BH$16)-($D56*$J$60))&lt;0,0,(($C56*BH$16)-($D56*$J$60)))+(($B$12-$C56)*BH$16)))*BH$17))-((($C56*BH$16)-($D56*$J$61))*BH$39)</f>
        <v>4999.9999999999936</v>
      </c>
      <c r="BI56">
        <f>(BH56-(((BI$14)-(IF((($C56*BI$16)-($D56*$J$60))&lt;0,0,(($C56*BI$16)-($D56*$J$60)))+(($B$12-$C56)*BI$16)))*BI$17))-((($C56*BI$16)-($D56*$J$61))*BI$39)</f>
        <v>4999.9999999999936</v>
      </c>
      <c r="BJ56">
        <f>(BI56-(((BJ$14)-(IF((($C56*BJ$16)-($D56*$J$60))&lt;0,0,(($C56*BJ$16)-($D56*$J$60)))+(($B$12-$C56)*BJ$16)))*BJ$17))-((($C56*BJ$16)-($D56*$J$61))*BJ$39)</f>
        <v>4999.9999999999891</v>
      </c>
      <c r="BK56">
        <f>(BJ56-(((BK$14)-(IF((($C56*BK$16)-($D56*$J$60))&lt;0,0,(($C56*BK$16)-($D56*$J$60)))+(($B$12-$C56)*BK$16)))*BK$17))-((($C56*BK$16)-($D56*$J$61))*BK$39)</f>
        <v>4999.9999999999891</v>
      </c>
      <c r="BL56">
        <f>(BK56-(((BL$14)-(IF((($C56*BL$16)-($D56*$J$60))&lt;0,0,(($C56*BL$16)-($D56*$J$60)))+(($B$12-$C56)*BL$16)))*BL$17))-((($C56*BL$16)-($D56*$J$61))*BL$39)</f>
        <v>4999.9999999999891</v>
      </c>
      <c r="BM56">
        <f>(BL56-(((BM$14)-(IF((($C56*BM$16)-($D56*$J$60))&lt;0,0,(($C56*BM$16)-($D56*$J$60)))+(($B$12-$C56)*BM$16)))*BM$17))-((($C56*BM$16)-($D56*$J$61))*BM$39)</f>
        <v>4999.9999999999891</v>
      </c>
      <c r="BN56">
        <f>(BM56-(((BN$14)-(IF((($C56*BN$16)-($D56*$J$60))&lt;0,0,(($C56*BN$16)-($D56*$J$60)))+(($B$12-$C56)*BN$16)))*BN$17))-((($C56*BN$16)-($D56*$J$61))*BN$39)</f>
        <v>4999.9999999999891</v>
      </c>
      <c r="BO56">
        <f>(BN56-(((BO$14)-(IF((($C56*BO$16)-($D56*$J$60))&lt;0,0,(($C56*BO$16)-($D56*$J$60)))+(($B$12-$C56)*BO$16)))*BO$17))-((($C56*BO$16)-($D56*$J$61))*BO$39)</f>
        <v>4999.9999999999891</v>
      </c>
      <c r="BP56">
        <f>(BO56-(((BP$14)-(IF((($C56*BP$16)-($D56*$J$60))&lt;0,0,(($C56*BP$16)-($D56*$J$60)))+(($B$12-$C56)*BP$16)))*BP$17))-((($C56*BP$16)-($D56*$J$61))*BP$39)</f>
        <v>4999.9999999999891</v>
      </c>
    </row>
    <row r="57" spans="1:68" x14ac:dyDescent="0.25">
      <c r="B57" s="1"/>
      <c r="C57" s="1"/>
      <c r="D57" s="1"/>
      <c r="E57">
        <f>Tableau12[[#This Row],[Cout unitaire]]+$F$61</f>
        <v>5000</v>
      </c>
      <c r="F57">
        <f>(E57-(((F$14)-(IF((($C57*F$16)-($D57*$J$60))&lt;0,0,(($C57*F$16)-($D57*$J$60)))+(($B$12-$C57)*F$16)))*F$17))-((($C57*F$16)-($D57*$J$61))*F$39)</f>
        <v>5000</v>
      </c>
      <c r="G57">
        <f>(F57-(((G$14)-(IF((($C57*G$16)-($D57*$J$60))&lt;0,0,(($C57*G$16)-($D57*$J$60)))+(($B$12-$C57)*G$16)))*G$17))-((($C57*G$16)-($D57*$J$61))*G$39)</f>
        <v>5000</v>
      </c>
      <c r="H57">
        <f>(G57-(((H$14)-(IF((($C57*H$16)-($D57*$J$60))&lt;0,0,(($C57*H$16)-($D57*$J$60)))+(($B$12-$C57)*H$16)))*H$17))-((($C57*H$16)-($D57*$J$61))*H$39)</f>
        <v>5000</v>
      </c>
      <c r="I57">
        <f>(H57-(((I$14)-(IF((($C57*I$16)-($D57*$J$60))&lt;0,0,(($C57*I$16)-($D57*$J$60)))+(($B$12-$C57)*I$16)))*I$17))-((($C57*I$16)-($D57*$J$61))*I$39)</f>
        <v>5000</v>
      </c>
      <c r="J57">
        <f>(I57-(((J$14)-(IF((($C57*J$16)-($D57*$J$60))&lt;0,0,(($C57*J$16)-($D57*$J$60)))+(($B$12-$C57)*J$16)))*J$17))-((($C57*J$16)-($D57*$J$61))*J$39)</f>
        <v>5000</v>
      </c>
      <c r="K57">
        <f>(J57-(((K$14)-(IF((($C57*K$16)-($D57*$J$60))&lt;0,0,(($C57*K$16)-($D57*$J$60)))+(($B$12-$C57)*K$16)))*K$17))-((($C57*K$16)-($D57*$J$61))*K$39)</f>
        <v>5000</v>
      </c>
      <c r="L57">
        <f>(K57-(((L$14)-(IF((($C57*L$16)-($D57*$J$60))&lt;0,0,(($C57*L$16)-($D57*$J$60)))+(($B$12-$C57)*L$16)))*L$17))-((($C57*L$16)-($D57*$J$61))*L$39)</f>
        <v>5000</v>
      </c>
      <c r="M57">
        <f>(L57-(((M$14)-(IF((($C57*M$16)-($D57*$J$60))&lt;0,0,(($C57*M$16)-($D57*$J$60)))+(($B$12-$C57)*M$16)))*M$17))-((($C57*M$16)-($D57*$J$61))*M$39)</f>
        <v>5000</v>
      </c>
      <c r="N57">
        <f>(M57-(((N$14)-(IF((($C57*N$16)-($D57*$J$60))&lt;0,0,(($C57*N$16)-($D57*$J$60)))+(($B$12-$C57)*N$16)))*N$17))-((($C57*N$16)-($D57*$J$61))*N$39)</f>
        <v>5000</v>
      </c>
      <c r="O57">
        <f>(N57-(((O$14)-(IF((($C57*O$16)-($D57*$J$60))&lt;0,0,(($C57*O$16)-($D57*$J$60)))+(($B$12-$C57)*O$16)))*O$17))-((($C57*O$16)-($D57*$J$61))*O$39)</f>
        <v>5000</v>
      </c>
      <c r="P57">
        <f>(O57-(((P$14)-(IF((($C57*P$16)-($D57*$J$60))&lt;0,0,(($C57*P$16)-($D57*$J$60)))+(($B$12-$C57)*P$16)))*P$17))-((($C57*P$16)-($D57*$J$61))*P$39)</f>
        <v>5000</v>
      </c>
      <c r="Q57">
        <f>(P57-(((Q$14)-(IF((($C57*Q$16)-($D57*$J$60))&lt;0,0,(($C57*Q$16)-($D57*$J$60)))+(($B$12-$C57)*Q$16)))*Q$17))-((($C57*Q$16)-($D57*$J$61))*Q$39)</f>
        <v>5000</v>
      </c>
      <c r="R57">
        <f>(Q57-(((R$14)-(IF((($C57*R$16)-($D57*$J$60))&lt;0,0,(($C57*R$16)-($D57*$J$60)))+(($B$12-$C57)*R$16)))*R$17))-((($C57*R$16)-($D57*$J$61))*R$39)</f>
        <v>5000</v>
      </c>
      <c r="S57">
        <f>(R57-(((S$14)-(IF((($C57*S$16)-($D57*$J$60))&lt;0,0,(($C57*S$16)-($D57*$J$60)))+(($B$12-$C57)*S$16)))*S$17))-((($C57*S$16)-($D57*$J$61))*S$39)</f>
        <v>5000</v>
      </c>
      <c r="T57">
        <f>(S57-(((T$14)-(IF((($C57*T$16)-($D57*$J$60))&lt;0,0,(($C57*T$16)-($D57*$J$60)))+(($B$12-$C57)*T$16)))*T$17))-((($C57*T$16)-($D57*$J$61))*T$39)</f>
        <v>5000</v>
      </c>
      <c r="U57">
        <f>(T57-(((U$14)-(IF((($C57*U$16)-($D57*$J$60))&lt;0,0,(($C57*U$16)-($D57*$J$60)))+(($B$12-$C57)*U$16)))*U$17))-((($C57*U$16)-($D57*$J$61))*U$39)</f>
        <v>5000</v>
      </c>
      <c r="V57">
        <f>(U57-(((V$14)-(IF((($C57*V$16)-($D57*$J$60))&lt;0,0,(($C57*V$16)-($D57*$J$60)))+(($B$12-$C57)*V$16)))*V$17))-((($C57*V$16)-($D57*$J$61))*V$39)</f>
        <v>5000</v>
      </c>
      <c r="W57">
        <f>(V57-(((W$14)-(IF((($C57*W$16)-($D57*$J$60))&lt;0,0,(($C57*W$16)-($D57*$J$60)))+(($B$12-$C57)*W$16)))*W$17))-((($C57*W$16)-($D57*$J$61))*W$39)</f>
        <v>5000</v>
      </c>
      <c r="X57">
        <f>(W57-(((X$14)-(IF((($C57*X$16)-($D57*$J$60))&lt;0,0,(($C57*X$16)-($D57*$J$60)))+(($B$12-$C57)*X$16)))*X$17))-((($C57*X$16)-($D57*$J$61))*X$39)</f>
        <v>5000</v>
      </c>
      <c r="Y57">
        <f>(X57-(((Y$14)-(IF((($C57*Y$16)-($D57*$J$60))&lt;0,0,(($C57*Y$16)-($D57*$J$60)))+(($B$12-$C57)*Y$16)))*Y$17))-((($C57*Y$16)-($D57*$J$61))*Y$39)</f>
        <v>5000</v>
      </c>
      <c r="Z57">
        <f>(Y57-(((Z$14)-(IF((($C57*Z$16)-($D57*$J$60))&lt;0,0,(($C57*Z$16)-($D57*$J$60)))+(($B$12-$C57)*Z$16)))*Z$17))-((($C57*Z$16)-($D57*$J$61))*Z$39)</f>
        <v>5000</v>
      </c>
      <c r="AA57">
        <f>(Z57-(((AA$14)-(IF((($C57*AA$16)-($D57*$J$60))&lt;0,0,(($C57*AA$16)-($D57*$J$60)))+(($B$12-$C57)*AA$16)))*AA$17))-((($C57*AA$16)-($D57*$J$61))*AA$39)</f>
        <v>5000</v>
      </c>
      <c r="AB57">
        <f>(AA57-(((AB$14)-(IF((($C57*AB$16)-($D57*$J$60))&lt;0,0,(($C57*AB$16)-($D57*$J$60)))+(($B$12-$C57)*AB$16)))*AB$17))-((($C57*AB$16)-($D57*$J$61))*AB$39)</f>
        <v>5000</v>
      </c>
      <c r="AC57">
        <f>(AB57-(((AC$14)-(IF((($C57*AC$16)-($D57*$J$60))&lt;0,0,(($C57*AC$16)-($D57*$J$60)))+(($B$12-$C57)*AC$16)))*AC$17))-((($C57*AC$16)-($D57*$J$61))*AC$39)</f>
        <v>5000</v>
      </c>
      <c r="AD57">
        <f>(AC57-(((AD$14)-(IF((($C57*AD$16)-($D57*$J$60))&lt;0,0,(($C57*AD$16)-($D57*$J$60)))+(($B$12-$C57)*AD$16)))*AD$17))-((($C57*AD$16)-($D57*$J$61))*AD$39)</f>
        <v>5000</v>
      </c>
      <c r="AE57">
        <f>(AD57-(((AE$14)-(IF((($C57*AE$16)-($D57*$J$60))&lt;0,0,(($C57*AE$16)-($D57*$J$60)))+(($B$12-$C57)*AE$16)))*AE$17))-((($C57*AE$16)-($D57*$J$61))*AE$39)</f>
        <v>5000</v>
      </c>
      <c r="AF57">
        <f>(AE57-(((AF$14)-(IF((($C57*AF$16)-($D57*$J$60))&lt;0,0,(($C57*AF$16)-($D57*$J$60)))+(($B$12-$C57)*AF$16)))*AF$17))-((($C57*AF$16)-($D57*$J$61))*AF$39)</f>
        <v>4999.9999999999991</v>
      </c>
      <c r="AG57">
        <f>(AF57-(((AG$14)-(IF((($C57*AG$16)-($D57*$J$60))&lt;0,0,(($C57*AG$16)-($D57*$J$60)))+(($B$12-$C57)*AG$16)))*AG$17))-((($C57*AG$16)-($D57*$J$61))*AG$39)</f>
        <v>4999.9999999999991</v>
      </c>
      <c r="AH57">
        <f>(AG57-(((AH$14)-(IF((($C57*AH$16)-($D57*$J$60))&lt;0,0,(($C57*AH$16)-($D57*$J$60)))+(($B$12-$C57)*AH$16)))*AH$17))-((($C57*AH$16)-($D57*$J$61))*AH$39)</f>
        <v>4999.9999999999991</v>
      </c>
      <c r="AI57">
        <f>(AH57-(((AI$14)-(IF((($C57*AI$16)-($D57*$J$60))&lt;0,0,(($C57*AI$16)-($D57*$J$60)))+(($B$12-$C57)*AI$16)))*AI$17))-((($C57*AI$16)-($D57*$J$61))*AI$39)</f>
        <v>4999.9999999999991</v>
      </c>
      <c r="AJ57">
        <f>(AI57-(((AJ$14)-(IF((($C57*AJ$16)-($D57*$J$60))&lt;0,0,(($C57*AJ$16)-($D57*$J$60)))+(($B$12-$C57)*AJ$16)))*AJ$17))-((($C57*AJ$16)-($D57*$J$61))*AJ$39)</f>
        <v>4999.9999999999991</v>
      </c>
      <c r="AK57">
        <f>(AJ57-(((AK$14)-(IF((($C57*AK$16)-($D57*$J$60))&lt;0,0,(($C57*AK$16)-($D57*$J$60)))+(($B$12-$C57)*AK$16)))*AK$17))-((($C57*AK$16)-($D57*$J$61))*AK$39)</f>
        <v>4999.9999999999991</v>
      </c>
      <c r="AL57">
        <f>(AK57-(((AL$14)-(IF((($C57*AL$16)-($D57*$J$60))&lt;0,0,(($C57*AL$16)-($D57*$J$60)))+(($B$12-$C57)*AL$16)))*AL$17))-((($C57*AL$16)-($D57*$J$61))*AL$39)</f>
        <v>4999.9999999999991</v>
      </c>
      <c r="AM57">
        <f>(AL57-(((AM$14)-(IF((($C57*AM$16)-($D57*$J$60))&lt;0,0,(($C57*AM$16)-($D57*$J$60)))+(($B$12-$C57)*AM$16)))*AM$17))-((($C57*AM$16)-($D57*$J$61))*AM$39)</f>
        <v>4999.9999999999991</v>
      </c>
      <c r="AN57">
        <f>(AM57-(((AN$14)-(IF((($C57*AN$16)-($D57*$J$60))&lt;0,0,(($C57*AN$16)-($D57*$J$60)))+(($B$12-$C57)*AN$16)))*AN$17))-((($C57*AN$16)-($D57*$J$61))*AN$39)</f>
        <v>4999.9999999999982</v>
      </c>
      <c r="AO57">
        <f>(AN57-(((AO$14)-(IF((($C57*AO$16)-($D57*$J$60))&lt;0,0,(($C57*AO$16)-($D57*$J$60)))+(($B$12-$C57)*AO$16)))*AO$17))-((($C57*AO$16)-($D57*$J$61))*AO$39)</f>
        <v>4999.9999999999982</v>
      </c>
      <c r="AP57">
        <f>(AO57-(((AP$14)-(IF((($C57*AP$16)-($D57*$J$60))&lt;0,0,(($C57*AP$16)-($D57*$J$60)))+(($B$12-$C57)*AP$16)))*AP$17))-((($C57*AP$16)-($D57*$J$61))*AP$39)</f>
        <v>4999.9999999999982</v>
      </c>
      <c r="AQ57">
        <f>(AP57-(((AQ$14)-(IF((($C57*AQ$16)-($D57*$J$60))&lt;0,0,(($C57*AQ$16)-($D57*$J$60)))+(($B$12-$C57)*AQ$16)))*AQ$17))-((($C57*AQ$16)-($D57*$J$61))*AQ$39)</f>
        <v>4999.9999999999982</v>
      </c>
      <c r="AR57">
        <f>(AQ57-(((AR$14)-(IF((($C57*AR$16)-($D57*$J$60))&lt;0,0,(($C57*AR$16)-($D57*$J$60)))+(($B$12-$C57)*AR$16)))*AR$17))-((($C57*AR$16)-($D57*$J$61))*AR$39)</f>
        <v>4999.9999999999982</v>
      </c>
      <c r="AS57">
        <f>(AR57-(((AS$14)-(IF((($C57*AS$16)-($D57*$J$60))&lt;0,0,(($C57*AS$16)-($D57*$J$60)))+(($B$12-$C57)*AS$16)))*AS$17))-((($C57*AS$16)-($D57*$J$61))*AS$39)</f>
        <v>4999.9999999999982</v>
      </c>
      <c r="AT57">
        <f>(AS57-(((AT$14)-(IF((($C57*AT$16)-($D57*$J$60))&lt;0,0,(($C57*AT$16)-($D57*$J$60)))+(($B$12-$C57)*AT$16)))*AT$17))-((($C57*AT$16)-($D57*$J$61))*AT$39)</f>
        <v>4999.9999999999982</v>
      </c>
      <c r="AU57">
        <f>(AT57-(((AU$14)-(IF((($C57*AU$16)-($D57*$J$60))&lt;0,0,(($C57*AU$16)-($D57*$J$60)))+(($B$12-$C57)*AU$16)))*AU$17))-((($C57*AU$16)-($D57*$J$61))*AU$39)</f>
        <v>4999.9999999999982</v>
      </c>
      <c r="AV57">
        <f>(AU57-(((AV$14)-(IF((($C57*AV$16)-($D57*$J$60))&lt;0,0,(($C57*AV$16)-($D57*$J$60)))+(($B$12-$C57)*AV$16)))*AV$17))-((($C57*AV$16)-($D57*$J$61))*AV$39)</f>
        <v>4999.9999999999982</v>
      </c>
      <c r="AW57">
        <f>(AV57-(((AW$14)-(IF((($C57*AW$16)-($D57*$J$60))&lt;0,0,(($C57*AW$16)-($D57*$J$60)))+(($B$12-$C57)*AW$16)))*AW$17))-((($C57*AW$16)-($D57*$J$61))*AW$39)</f>
        <v>4999.9999999999982</v>
      </c>
      <c r="AX57">
        <f>(AW57-(((AX$14)-(IF((($C57*AX$16)-($D57*$J$60))&lt;0,0,(($C57*AX$16)-($D57*$J$60)))+(($B$12-$C57)*AX$16)))*AX$17))-((($C57*AX$16)-($D57*$J$61))*AX$39)</f>
        <v>4999.9999999999982</v>
      </c>
      <c r="AY57">
        <f>(AX57-(((AY$14)-(IF((($C57*AY$16)-($D57*$J$60))&lt;0,0,(($C57*AY$16)-($D57*$J$60)))+(($B$12-$C57)*AY$16)))*AY$17))-((($C57*AY$16)-($D57*$J$61))*AY$39)</f>
        <v>4999.9999999999982</v>
      </c>
      <c r="AZ57">
        <f>(AY57-(((AZ$14)-(IF((($C57*AZ$16)-($D57*$J$60))&lt;0,0,(($C57*AZ$16)-($D57*$J$60)))+(($B$12-$C57)*AZ$16)))*AZ$17))-((($C57*AZ$16)-($D57*$J$61))*AZ$39)</f>
        <v>4999.9999999999982</v>
      </c>
      <c r="BA57">
        <f>(AZ57-(((BA$14)-(IF((($C57*BA$16)-($D57*$J$60))&lt;0,0,(($C57*BA$16)-($D57*$J$60)))+(($B$12-$C57)*BA$16)))*BA$17))-((($C57*BA$16)-($D57*$J$61))*BA$39)</f>
        <v>4999.9999999999982</v>
      </c>
      <c r="BB57">
        <f>(BA57-(((BB$14)-(IF((($C57*BB$16)-($D57*$J$60))&lt;0,0,(($C57*BB$16)-($D57*$J$60)))+(($B$12-$C57)*BB$16)))*BB$17))-((($C57*BB$16)-($D57*$J$61))*BB$39)</f>
        <v>4999.9999999999982</v>
      </c>
      <c r="BC57">
        <f>(BB57-(((BC$14)-(IF((($C57*BC$16)-($D57*$J$60))&lt;0,0,(($C57*BC$16)-($D57*$J$60)))+(($B$12-$C57)*BC$16)))*BC$17))-((($C57*BC$16)-($D57*$J$61))*BC$39)</f>
        <v>4999.9999999999982</v>
      </c>
      <c r="BD57">
        <f>(BC57-(((BD$14)-(IF((($C57*BD$16)-($D57*$J$60))&lt;0,0,(($C57*BD$16)-($D57*$J$60)))+(($B$12-$C57)*BD$16)))*BD$17))-((($C57*BD$16)-($D57*$J$61))*BD$39)</f>
        <v>4999.9999999999982</v>
      </c>
      <c r="BE57">
        <f>(BD57-(((BE$14)-(IF((($C57*BE$16)-($D57*$J$60))&lt;0,0,(($C57*BE$16)-($D57*$J$60)))+(($B$12-$C57)*BE$16)))*BE$17))-((($C57*BE$16)-($D57*$J$61))*BE$39)</f>
        <v>4999.9999999999982</v>
      </c>
      <c r="BF57">
        <f>(BE57-(((BF$14)-(IF((($C57*BF$16)-($D57*$J$60))&lt;0,0,(($C57*BF$16)-($D57*$J$60)))+(($B$12-$C57)*BF$16)))*BF$17))-((($C57*BF$16)-($D57*$J$61))*BF$39)</f>
        <v>4999.9999999999982</v>
      </c>
      <c r="BG57">
        <f>(BF57-(((BG$14)-(IF((($C57*BG$16)-($D57*$J$60))&lt;0,0,(($C57*BG$16)-($D57*$J$60)))+(($B$12-$C57)*BG$16)))*BG$17))-((($C57*BG$16)-($D57*$J$61))*BG$39)</f>
        <v>4999.9999999999936</v>
      </c>
      <c r="BH57">
        <f>(BG57-(((BH$14)-(IF((($C57*BH$16)-($D57*$J$60))&lt;0,0,(($C57*BH$16)-($D57*$J$60)))+(($B$12-$C57)*BH$16)))*BH$17))-((($C57*BH$16)-($D57*$J$61))*BH$39)</f>
        <v>4999.9999999999936</v>
      </c>
      <c r="BI57">
        <f>(BH57-(((BI$14)-(IF((($C57*BI$16)-($D57*$J$60))&lt;0,0,(($C57*BI$16)-($D57*$J$60)))+(($B$12-$C57)*BI$16)))*BI$17))-((($C57*BI$16)-($D57*$J$61))*BI$39)</f>
        <v>4999.9999999999936</v>
      </c>
      <c r="BJ57">
        <f>(BI57-(((BJ$14)-(IF((($C57*BJ$16)-($D57*$J$60))&lt;0,0,(($C57*BJ$16)-($D57*$J$60)))+(($B$12-$C57)*BJ$16)))*BJ$17))-((($C57*BJ$16)-($D57*$J$61))*BJ$39)</f>
        <v>4999.9999999999891</v>
      </c>
      <c r="BK57">
        <f>(BJ57-(((BK$14)-(IF((($C57*BK$16)-($D57*$J$60))&lt;0,0,(($C57*BK$16)-($D57*$J$60)))+(($B$12-$C57)*BK$16)))*BK$17))-((($C57*BK$16)-($D57*$J$61))*BK$39)</f>
        <v>4999.9999999999891</v>
      </c>
      <c r="BL57">
        <f>(BK57-(((BL$14)-(IF((($C57*BL$16)-($D57*$J$60))&lt;0,0,(($C57*BL$16)-($D57*$J$60)))+(($B$12-$C57)*BL$16)))*BL$17))-((($C57*BL$16)-($D57*$J$61))*BL$39)</f>
        <v>4999.9999999999891</v>
      </c>
      <c r="BM57">
        <f>(BL57-(((BM$14)-(IF((($C57*BM$16)-($D57*$J$60))&lt;0,0,(($C57*BM$16)-($D57*$J$60)))+(($B$12-$C57)*BM$16)))*BM$17))-((($C57*BM$16)-($D57*$J$61))*BM$39)</f>
        <v>4999.9999999999891</v>
      </c>
      <c r="BN57">
        <f>(BM57-(((BN$14)-(IF((($C57*BN$16)-($D57*$J$60))&lt;0,0,(($C57*BN$16)-($D57*$J$60)))+(($B$12-$C57)*BN$16)))*BN$17))-((($C57*BN$16)-($D57*$J$61))*BN$39)</f>
        <v>4999.9999999999891</v>
      </c>
      <c r="BO57">
        <f>(BN57-(((BO$14)-(IF((($C57*BO$16)-($D57*$J$60))&lt;0,0,(($C57*BO$16)-($D57*$J$60)))+(($B$12-$C57)*BO$16)))*BO$17))-((($C57*BO$16)-($D57*$J$61))*BO$39)</f>
        <v>4999.9999999999891</v>
      </c>
      <c r="BP57">
        <f>(BO57-(((BP$14)-(IF((($C57*BP$16)-($D57*$J$60))&lt;0,0,(($C57*BP$16)-($D57*$J$60)))+(($B$12-$C57)*BP$16)))*BP$17))-((($C57*BP$16)-($D57*$J$61))*BP$39)</f>
        <v>4999.9999999999891</v>
      </c>
    </row>
    <row r="60" spans="1:68" x14ac:dyDescent="0.25">
      <c r="A60" t="s">
        <v>76</v>
      </c>
      <c r="F60" s="1">
        <v>1000</v>
      </c>
      <c r="H60" t="s">
        <v>75</v>
      </c>
      <c r="J60" s="1">
        <v>0.65</v>
      </c>
    </row>
    <row r="61" spans="1:68" x14ac:dyDescent="0.25">
      <c r="A61" t="s">
        <v>74</v>
      </c>
      <c r="F61" s="1">
        <v>5000</v>
      </c>
      <c r="H61" t="s">
        <v>73</v>
      </c>
      <c r="J61" s="1">
        <v>0.35</v>
      </c>
    </row>
    <row r="63" spans="1:68" x14ac:dyDescent="0.25">
      <c r="A63" s="6"/>
      <c r="B63" s="6"/>
      <c r="C63" s="6"/>
      <c r="D63" s="6"/>
      <c r="E63" s="6"/>
      <c r="F63" s="6"/>
      <c r="G63" s="6"/>
      <c r="H63" s="6"/>
      <c r="I63" s="6"/>
      <c r="J63" s="6"/>
      <c r="K63" s="6"/>
      <c r="L63" s="6"/>
      <c r="M63" s="6"/>
      <c r="N63" s="6"/>
      <c r="O63" s="6"/>
      <c r="P63" s="6"/>
      <c r="Q63" s="6"/>
      <c r="R63" s="6"/>
      <c r="S63" s="6"/>
      <c r="T63" s="6"/>
      <c r="U63" s="6"/>
      <c r="V63" s="6"/>
      <c r="W63" s="6"/>
      <c r="X63" s="6"/>
      <c r="Y63" s="6"/>
      <c r="Z63" s="6"/>
      <c r="AA63" s="6"/>
      <c r="AB63" s="6"/>
      <c r="AC63" s="6"/>
      <c r="AD63" s="6"/>
      <c r="AE63" s="6"/>
      <c r="AF63" s="6"/>
      <c r="AG63" s="6"/>
      <c r="AH63" s="6"/>
      <c r="AI63" s="6"/>
      <c r="AJ63" s="6"/>
      <c r="AK63" s="6"/>
      <c r="AL63" s="6"/>
      <c r="AM63" s="6"/>
      <c r="AN63" s="6"/>
      <c r="AO63" s="6"/>
      <c r="AP63" s="6"/>
      <c r="AQ63" s="6"/>
      <c r="AR63" s="6"/>
      <c r="AS63" s="6"/>
      <c r="AT63" s="6"/>
      <c r="AU63" s="6"/>
      <c r="AV63" s="6"/>
      <c r="AW63" s="6"/>
      <c r="AX63" s="6"/>
      <c r="AY63" s="6"/>
      <c r="AZ63" s="6"/>
      <c r="BA63" s="6"/>
      <c r="BB63" s="6"/>
      <c r="BC63" s="6"/>
      <c r="BD63" s="6"/>
      <c r="BE63" s="6"/>
      <c r="BF63" s="6"/>
      <c r="BG63" s="6"/>
      <c r="BH63" s="6"/>
      <c r="BI63" s="6"/>
      <c r="BJ63" s="6"/>
      <c r="BK63" s="6"/>
      <c r="BL63" s="6"/>
      <c r="BM63" s="6"/>
      <c r="BN63" s="6"/>
      <c r="BO63" s="6"/>
      <c r="BP63" s="6"/>
    </row>
    <row r="64" spans="1:68" ht="21" x14ac:dyDescent="0.35">
      <c r="A64" s="5" t="s">
        <v>72</v>
      </c>
      <c r="B64" s="5"/>
      <c r="C64" s="5"/>
      <c r="D64" s="5"/>
      <c r="E64" s="5"/>
      <c r="F64" s="5"/>
      <c r="G64" s="5"/>
      <c r="H64" s="5"/>
      <c r="I64" s="5"/>
      <c r="J64" s="5"/>
      <c r="K64" s="5"/>
      <c r="L64" s="5"/>
      <c r="M64" s="5"/>
      <c r="N64" s="5"/>
      <c r="O64" s="5"/>
      <c r="P64" s="5"/>
      <c r="Q64" s="5"/>
      <c r="R64" s="5"/>
      <c r="S64" s="5"/>
      <c r="T64" s="5"/>
      <c r="U64" s="5"/>
      <c r="V64" s="5"/>
    </row>
    <row r="65" spans="1:68" x14ac:dyDescent="0.25">
      <c r="A65" t="s">
        <v>71</v>
      </c>
      <c r="B65" t="s">
        <v>69</v>
      </c>
      <c r="C65" t="s">
        <v>68</v>
      </c>
      <c r="D65" t="s">
        <v>67</v>
      </c>
      <c r="E65" t="s">
        <v>66</v>
      </c>
      <c r="F65" t="s">
        <v>65</v>
      </c>
      <c r="G65" t="s">
        <v>64</v>
      </c>
      <c r="H65" t="s">
        <v>63</v>
      </c>
      <c r="I65" t="s">
        <v>62</v>
      </c>
      <c r="J65" t="s">
        <v>61</v>
      </c>
      <c r="K65" t="s">
        <v>60</v>
      </c>
      <c r="L65" t="s">
        <v>59</v>
      </c>
      <c r="M65" t="s">
        <v>58</v>
      </c>
      <c r="N65" t="s">
        <v>57</v>
      </c>
      <c r="O65" t="s">
        <v>56</v>
      </c>
      <c r="P65" t="s">
        <v>55</v>
      </c>
      <c r="Q65" t="s">
        <v>54</v>
      </c>
      <c r="R65" t="s">
        <v>53</v>
      </c>
      <c r="S65" t="s">
        <v>52</v>
      </c>
      <c r="T65" t="s">
        <v>51</v>
      </c>
      <c r="U65" t="s">
        <v>50</v>
      </c>
      <c r="V65" t="s">
        <v>49</v>
      </c>
      <c r="W65" t="s">
        <v>48</v>
      </c>
      <c r="X65" t="s">
        <v>47</v>
      </c>
      <c r="Y65" t="s">
        <v>46</v>
      </c>
      <c r="Z65" t="s">
        <v>45</v>
      </c>
      <c r="AA65" t="s">
        <v>44</v>
      </c>
      <c r="AB65" t="s">
        <v>43</v>
      </c>
      <c r="AC65" t="s">
        <v>42</v>
      </c>
      <c r="AD65" t="s">
        <v>41</v>
      </c>
      <c r="AE65" t="s">
        <v>40</v>
      </c>
      <c r="AF65" t="s">
        <v>39</v>
      </c>
      <c r="AG65" t="s">
        <v>38</v>
      </c>
      <c r="AH65" t="s">
        <v>37</v>
      </c>
      <c r="AI65" t="s">
        <v>36</v>
      </c>
      <c r="AJ65" t="s">
        <v>35</v>
      </c>
      <c r="AK65" t="s">
        <v>34</v>
      </c>
      <c r="AL65" t="s">
        <v>33</v>
      </c>
      <c r="AM65" t="s">
        <v>32</v>
      </c>
      <c r="AN65" t="s">
        <v>31</v>
      </c>
      <c r="AO65" t="s">
        <v>30</v>
      </c>
      <c r="AP65" t="s">
        <v>29</v>
      </c>
      <c r="AQ65" t="s">
        <v>28</v>
      </c>
      <c r="AR65" t="s">
        <v>27</v>
      </c>
      <c r="AS65" t="s">
        <v>26</v>
      </c>
      <c r="AT65" t="s">
        <v>25</v>
      </c>
      <c r="AU65" t="s">
        <v>24</v>
      </c>
      <c r="AV65" t="s">
        <v>23</v>
      </c>
      <c r="AW65" t="s">
        <v>22</v>
      </c>
      <c r="AX65" t="s">
        <v>21</v>
      </c>
      <c r="AY65" t="s">
        <v>20</v>
      </c>
      <c r="AZ65" t="s">
        <v>19</v>
      </c>
      <c r="BA65" t="s">
        <v>18</v>
      </c>
      <c r="BB65" t="s">
        <v>17</v>
      </c>
      <c r="BC65" t="s">
        <v>16</v>
      </c>
      <c r="BD65" t="s">
        <v>15</v>
      </c>
      <c r="BE65" t="s">
        <v>14</v>
      </c>
      <c r="BF65" t="s">
        <v>13</v>
      </c>
      <c r="BG65" t="s">
        <v>12</v>
      </c>
      <c r="BH65" t="s">
        <v>11</v>
      </c>
      <c r="BI65" t="s">
        <v>10</v>
      </c>
      <c r="BJ65" t="s">
        <v>9</v>
      </c>
      <c r="BK65" t="s">
        <v>8</v>
      </c>
      <c r="BL65" t="s">
        <v>7</v>
      </c>
      <c r="BM65" t="s">
        <v>6</v>
      </c>
      <c r="BN65" t="s">
        <v>5</v>
      </c>
      <c r="BO65" t="s">
        <v>4</v>
      </c>
      <c r="BP65" t="s">
        <v>3</v>
      </c>
    </row>
    <row r="66" spans="1:68" x14ac:dyDescent="0.25">
      <c r="B66" s="1"/>
      <c r="C66" s="1"/>
      <c r="D66" s="1"/>
      <c r="E66">
        <f>Tableau13[[#This Row],[Cout unitaire]]+$F$79</f>
        <v>10000</v>
      </c>
      <c r="F66" s="2">
        <f>(E66-(((F$14)-(IF((($C66*F$16)-($D66*1))&lt;0,0,(($C66*F$16)-($D66*1)))+(($B$12-$C66)*F$16)))*F$17))-$F$77</f>
        <v>10000</v>
      </c>
      <c r="G66" s="2">
        <f>(F66-(((G$14)-(IF((($C66*G$16)-($D66*1))&lt;0,0,(($C66*G$16)-($D66*1)))+(($B$12-$C66)*G$16)))*G$17))-$F$77</f>
        <v>10000</v>
      </c>
      <c r="H66" s="2">
        <f>(G66-(((H$14)-(IF((($C66*H$16)-($D66*1))&lt;0,0,(($C66*H$16)-($D66*1)))+(($B$12-$C66)*H$16)))*H$17))-$F$77</f>
        <v>10000</v>
      </c>
      <c r="I66" s="2">
        <f>(H66-(((I$14)-(IF((($C66*I$16)-($D66*1))&lt;0,0,(($C66*I$16)-($D66*1)))+(($B$12-$C66)*I$16)))*I$17))-$F$77</f>
        <v>10000</v>
      </c>
      <c r="J66" s="2">
        <f>(I66-(((J$14)-(IF((($C66*J$16)-($D66*1))&lt;0,0,(($C66*J$16)-($D66*1)))+(($B$12-$C66)*J$16)))*J$17))-$F$77</f>
        <v>10000</v>
      </c>
      <c r="K66" s="2">
        <f>(J66-(((K$14)-(IF((($C66*K$16)-($D66*1))&lt;0,0,(($C66*K$16)-($D66*1)))+(($B$12-$C66)*K$16)))*K$17))-$F$77</f>
        <v>10000</v>
      </c>
      <c r="L66" s="2">
        <f>(K66-(((L$14)-(IF((($C66*L$16)-($D66*1))&lt;0,0,(($C66*L$16)-($D66*1)))+(($B$12-$C66)*L$16)))*L$17))-$F$77</f>
        <v>10000</v>
      </c>
      <c r="M66" s="2">
        <f>(L66-(((M$14)-(IF((($C66*M$16)-($D66*1))&lt;0,0,(($C66*M$16)-($D66*1)))+(($B$12-$C66)*M$16)))*M$17))-$F$77</f>
        <v>10000</v>
      </c>
      <c r="N66" s="2">
        <f>(M66-(((N$14)-(IF((($C66*N$16)-($D66*1))&lt;0,0,(($C66*N$16)-($D66*1)))+(($B$12-$C66)*N$16)))*N$17))-$F$77</f>
        <v>10000</v>
      </c>
      <c r="O66" s="2">
        <f>(N66-(((O$14)-(IF((($C66*O$16)-($D66*1))&lt;0,0,(($C66*O$16)-($D66*1)))+(($B$12-$C66)*O$16)))*O$17))-$F$77</f>
        <v>10000</v>
      </c>
      <c r="P66" s="2">
        <f>(O66-(((P$14)-(IF((($C66*P$16)-($D66*1))&lt;0,0,(($C66*P$16)-($D66*1)))+(($B$12-$C66)*P$16)))*P$17))-$F$77</f>
        <v>10000</v>
      </c>
      <c r="Q66" s="2">
        <f>(P66-(((Q$14)-(IF((($C66*Q$16)-($D66*1))&lt;0,0,(($C66*Q$16)-($D66*1)))+(($B$12-$C66)*Q$16)))*Q$17))-$F$77</f>
        <v>10000</v>
      </c>
      <c r="R66" s="2">
        <f>(Q66-(((R$14)-(IF((($C66*R$16)-($D66*1))&lt;0,0,(($C66*R$16)-($D66*1)))+(($B$12-$C66)*R$16)))*R$17))-$F$77</f>
        <v>10000</v>
      </c>
      <c r="S66" s="2">
        <f>(R66-(((S$14)-(IF((($C66*S$16)-($D66*1))&lt;0,0,(($C66*S$16)-($D66*1)))+(($B$12-$C66)*S$16)))*S$17))-$F$77</f>
        <v>10000</v>
      </c>
      <c r="T66" s="2">
        <f>(S66-(((T$14)-(IF((($C66*T$16)-($D66*1))&lt;0,0,(($C66*T$16)-($D66*1)))+(($B$12-$C66)*T$16)))*T$17))-$F$77</f>
        <v>10000</v>
      </c>
      <c r="U66" s="2">
        <f>(T66-(((U$14)-(IF((($C66*U$16)-($D66*1))&lt;0,0,(($C66*U$16)-($D66*1)))+(($B$12-$C66)*U$16)))*U$17))-$F$77</f>
        <v>10000</v>
      </c>
      <c r="V66" s="2">
        <f>(U66-(((V$14)-(IF((($C66*V$16)-($D66*1))&lt;0,0,(($C66*V$16)-($D66*1)))+(($B$12-$C66)*V$16)))*V$17))-$F$77</f>
        <v>10000</v>
      </c>
      <c r="W66" s="2">
        <f>(V66-(((W$14)-(IF((($C66*W$16)-($D66*1))&lt;0,0,(($C66*W$16)-($D66*1)))+(($B$12-$C66)*W$16)))*W$17))-$F$77</f>
        <v>10000</v>
      </c>
      <c r="X66" s="2">
        <f>(W66-(((X$14)-(IF((($C66*X$16)-($D66*1))&lt;0,0,(($C66*X$16)-($D66*1)))+(($B$12-$C66)*X$16)))*X$17))-$F$77</f>
        <v>10000</v>
      </c>
      <c r="Y66" s="2">
        <f>(X66-(((Y$14)-(IF((($C66*Y$16)-($D66*1))&lt;0,0,(($C66*Y$16)-($D66*1)))+(($B$12-$C66)*Y$16)))*Y$17))-$F$77</f>
        <v>10000</v>
      </c>
      <c r="Z66" s="2">
        <f>(Y66-(((Z$14)-(IF((($C66*Z$16)-($D66*1))&lt;0,0,(($C66*Z$16)-($D66*1)))+(($B$12-$C66)*Z$16)))*Z$17))-$F$77</f>
        <v>10000</v>
      </c>
      <c r="AA66" s="2">
        <f>(Z66-(((AA$14)-(IF((($C66*AA$16)-($D66*1))&lt;0,0,(($C66*AA$16)-($D66*1)))+(($B$12-$C66)*AA$16)))*AA$17))-$F$77</f>
        <v>10000</v>
      </c>
      <c r="AB66" s="2">
        <f>(AA66-(((AB$14)-(IF((($C66*AB$16)-($D66*1))&lt;0,0,(($C66*AB$16)-($D66*1)))+(($B$12-$C66)*AB$16)))*AB$17))-$F$77</f>
        <v>10000</v>
      </c>
      <c r="AC66" s="2">
        <f>(AB66-(((AC$14)-(IF((($C66*AC$16)-($D66*1))&lt;0,0,(($C66*AC$16)-($D66*1)))+(($B$12-$C66)*AC$16)))*AC$17))-$F$77</f>
        <v>10000</v>
      </c>
      <c r="AD66" s="2">
        <f>(AC66-(((AD$14)-(IF((($C66*AD$16)-($D66*1))&lt;0,0,(($C66*AD$16)-($D66*1)))+(($B$12-$C66)*AD$16)))*AD$17))-$F$77</f>
        <v>10000</v>
      </c>
      <c r="AE66" s="2">
        <f>(AD66-(((AE$14)-(IF((($C66*AE$16)-($D66*1))&lt;0,0,(($C66*AE$16)-($D66*1)))+(($B$12-$C66)*AE$16)))*AE$17))-$F$77</f>
        <v>10000</v>
      </c>
      <c r="AF66" s="2">
        <f>(AE66-(((AF$14)-(IF((($C66*AF$16)-($D66*1))&lt;0,0,(($C66*AF$16)-($D66*1)))+(($B$12-$C66)*AF$16)))*AF$17))-$F$77</f>
        <v>10000</v>
      </c>
      <c r="AG66" s="2">
        <f>(AF66-(((AG$14)-(IF((($C66*AG$16)-($D66*1))&lt;0,0,(($C66*AG$16)-($D66*1)))+(($B$12-$C66)*AG$16)))*AG$17))-$F$77</f>
        <v>10000</v>
      </c>
      <c r="AH66" s="2">
        <f>(AG66-(((AH$14)-(IF((($C66*AH$16)-($D66*1))&lt;0,0,(($C66*AH$16)-($D66*1)))+(($B$12-$C66)*AH$16)))*AH$17))-$F$77</f>
        <v>10000</v>
      </c>
      <c r="AI66" s="2">
        <f>(AH66-(((AI$14)-(IF((($C66*AI$16)-($D66*1))&lt;0,0,(($C66*AI$16)-($D66*1)))+(($B$12-$C66)*AI$16)))*AI$17))-$F$77</f>
        <v>10000</v>
      </c>
      <c r="AJ66" s="2">
        <f>(AI66-(((AJ$14)-(IF((($C66*AJ$16)-($D66*1))&lt;0,0,(($C66*AJ$16)-($D66*1)))+(($B$12-$C66)*AJ$16)))*AJ$17))-$F$77</f>
        <v>10000</v>
      </c>
      <c r="AK66" s="2">
        <f>(AJ66-(((AK$14)-(IF((($C66*AK$16)-($D66*1))&lt;0,0,(($C66*AK$16)-($D66*1)))+(($B$12-$C66)*AK$16)))*AK$17))-$F$77</f>
        <v>10000</v>
      </c>
      <c r="AL66" s="2">
        <f>(AK66-(((AL$14)-(IF((($C66*AL$16)-($D66*1))&lt;0,0,(($C66*AL$16)-($D66*1)))+(($B$12-$C66)*AL$16)))*AL$17))-$F$77</f>
        <v>10000</v>
      </c>
      <c r="AM66" s="2">
        <f>(AL66-(((AM$14)-(IF((($C66*AM$16)-($D66*1))&lt;0,0,(($C66*AM$16)-($D66*1)))+(($B$12-$C66)*AM$16)))*AM$17))-$F$77</f>
        <v>10000</v>
      </c>
      <c r="AN66" s="2">
        <f>(AM66-(((AN$14)-(IF((($C66*AN$16)-($D66*1))&lt;0,0,(($C66*AN$16)-($D66*1)))+(($B$12-$C66)*AN$16)))*AN$17))-$F$77</f>
        <v>9999.9999999999982</v>
      </c>
      <c r="AO66" s="2">
        <f>(AN66-(((AO$14)-(IF((($C66*AO$16)-($D66*1))&lt;0,0,(($C66*AO$16)-($D66*1)))+(($B$12-$C66)*AO$16)))*AO$17))-$F$77</f>
        <v>9999.9999999999982</v>
      </c>
      <c r="AP66" s="2">
        <f>(AO66-(((AP$14)-(IF((($C66*AP$16)-($D66*1))&lt;0,0,(($C66*AP$16)-($D66*1)))+(($B$12-$C66)*AP$16)))*AP$17))-$F$77</f>
        <v>9999.9999999999982</v>
      </c>
      <c r="AQ66" s="2">
        <f>(AP66-(((AQ$14)-(IF((($C66*AQ$16)-($D66*1))&lt;0,0,(($C66*AQ$16)-($D66*1)))+(($B$12-$C66)*AQ$16)))*AQ$17))-$F$77</f>
        <v>9999.9999999999982</v>
      </c>
      <c r="AR66" s="2">
        <f>(AQ66-(((AR$14)-(IF((($C66*AR$16)-($D66*1))&lt;0,0,(($C66*AR$16)-($D66*1)))+(($B$12-$C66)*AR$16)))*AR$17))-$F$77</f>
        <v>9999.9999999999982</v>
      </c>
      <c r="AS66" s="2">
        <f>(AR66-(((AS$14)-(IF((($C66*AS$16)-($D66*1))&lt;0,0,(($C66*AS$16)-($D66*1)))+(($B$12-$C66)*AS$16)))*AS$17))-$F$77</f>
        <v>9999.9999999999982</v>
      </c>
      <c r="AT66" s="2">
        <f>(AS66-(((AT$14)-(IF((($C66*AT$16)-($D66*1))&lt;0,0,(($C66*AT$16)-($D66*1)))+(($B$12-$C66)*AT$16)))*AT$17))-$F$77</f>
        <v>9999.9999999999982</v>
      </c>
      <c r="AU66" s="2">
        <f>(AT66-(((AU$14)-(IF((($C66*AU$16)-($D66*1))&lt;0,0,(($C66*AU$16)-($D66*1)))+(($B$12-$C66)*AU$16)))*AU$17))-$F$77</f>
        <v>9999.9999999999982</v>
      </c>
      <c r="AV66" s="2">
        <f>(AU66-(((AV$14)-(IF((($C66*AV$16)-($D66*1))&lt;0,0,(($C66*AV$16)-($D66*1)))+(($B$12-$C66)*AV$16)))*AV$17))-$F$77</f>
        <v>9999.9999999999982</v>
      </c>
      <c r="AW66" s="2">
        <f>(AV66-(((AW$14)-(IF((($C66*AW$16)-($D66*1))&lt;0,0,(($C66*AW$16)-($D66*1)))+(($B$12-$C66)*AW$16)))*AW$17))-$F$77</f>
        <v>9999.9999999999982</v>
      </c>
      <c r="AX66" s="2">
        <f>(AW66-(((AX$14)-(IF((($C66*AX$16)-($D66*1))&lt;0,0,(($C66*AX$16)-($D66*1)))+(($B$12-$C66)*AX$16)))*AX$17))-$F$77</f>
        <v>9999.9999999999982</v>
      </c>
      <c r="AY66" s="2">
        <f>(AX66-(((AY$14)-(IF((($C66*AY$16)-($D66*1))&lt;0,0,(($C66*AY$16)-($D66*1)))+(($B$12-$C66)*AY$16)))*AY$17))-$F$77</f>
        <v>9999.9999999999982</v>
      </c>
      <c r="AZ66" s="2">
        <f>(AY66-(((AZ$14)-(IF((($C66*AZ$16)-($D66*1))&lt;0,0,(($C66*AZ$16)-($D66*1)))+(($B$12-$C66)*AZ$16)))*AZ$17))-$F$77</f>
        <v>9999.9999999999982</v>
      </c>
      <c r="BA66" s="2">
        <f>(AZ66-(((BA$14)-(IF((($C66*BA$16)-($D66*1))&lt;0,0,(($C66*BA$16)-($D66*1)))+(($B$12-$C66)*BA$16)))*BA$17))-$F$77</f>
        <v>9999.9999999999982</v>
      </c>
      <c r="BB66" s="2">
        <f>(BA66-(((BB$14)-(IF((($C66*BB$16)-($D66*1))&lt;0,0,(($C66*BB$16)-($D66*1)))+(($B$12-$C66)*BB$16)))*BB$17))-$F$77</f>
        <v>9999.9999999999982</v>
      </c>
      <c r="BC66" s="2">
        <f>(BB66-(((BC$14)-(IF((($C66*BC$16)-($D66*1))&lt;0,0,(($C66*BC$16)-($D66*1)))+(($B$12-$C66)*BC$16)))*BC$17))-$F$77</f>
        <v>9999.9999999999982</v>
      </c>
      <c r="BD66" s="2">
        <f>(BC66-(((BD$14)-(IF((($C66*BD$16)-($D66*1))&lt;0,0,(($C66*BD$16)-($D66*1)))+(($B$12-$C66)*BD$16)))*BD$17))-$F$77</f>
        <v>9999.9999999999982</v>
      </c>
      <c r="BE66" s="2">
        <f>(BD66-(((BE$14)-(IF((($C66*BE$16)-($D66*1))&lt;0,0,(($C66*BE$16)-($D66*1)))+(($B$12-$C66)*BE$16)))*BE$17))-$F$77</f>
        <v>9999.9999999999982</v>
      </c>
      <c r="BF66" s="2">
        <f>(BE66-(((BF$14)-(IF((($C66*BF$16)-($D66*1))&lt;0,0,(($C66*BF$16)-($D66*1)))+(($B$12-$C66)*BF$16)))*BF$17))-$F$77</f>
        <v>9999.9999999999982</v>
      </c>
      <c r="BG66" s="2">
        <f>(BF66-(((BG$14)-(IF((($C66*BG$16)-($D66*1))&lt;0,0,(($C66*BG$16)-($D66*1)))+(($B$12-$C66)*BG$16)))*BG$17))-$F$77</f>
        <v>9999.9999999999945</v>
      </c>
      <c r="BH66" s="2">
        <f>(BG66-(((BH$14)-(IF((($C66*BH$16)-($D66*1))&lt;0,0,(($C66*BH$16)-($D66*1)))+(($B$12-$C66)*BH$16)))*BH$17))-$F$77</f>
        <v>9999.9999999999945</v>
      </c>
      <c r="BI66" s="2">
        <f>(BH66-(((BI$14)-(IF((($C66*BI$16)-($D66*1))&lt;0,0,(($C66*BI$16)-($D66*1)))+(($B$12-$C66)*BI$16)))*BI$17))-$F$77</f>
        <v>9999.9999999999945</v>
      </c>
      <c r="BJ66" s="2">
        <f>(BI66-(((BJ$14)-(IF((($C66*BJ$16)-($D66*1))&lt;0,0,(($C66*BJ$16)-($D66*1)))+(($B$12-$C66)*BJ$16)))*BJ$17))-$F$77</f>
        <v>9999.9999999999891</v>
      </c>
      <c r="BK66" s="2">
        <f>(BJ66-(((BK$14)-(IF((($C66*BK$16)-($D66*1))&lt;0,0,(($C66*BK$16)-($D66*1)))+(($B$12-$C66)*BK$16)))*BK$17))-$F$77</f>
        <v>9999.9999999999891</v>
      </c>
      <c r="BL66" s="2">
        <f>(BK66-(((BL$14)-(IF((($C66*BL$16)-($D66*1))&lt;0,0,(($C66*BL$16)-($D66*1)))+(($B$12-$C66)*BL$16)))*BL$17))-$F$77</f>
        <v>9999.9999999999891</v>
      </c>
      <c r="BM66" s="2">
        <f>(BL66-(((BM$14)-(IF((($C66*BM$16)-($D66*1))&lt;0,0,(($C66*BM$16)-($D66*1)))+(($B$12-$C66)*BM$16)))*BM$17))-$F$77</f>
        <v>9999.9999999999891</v>
      </c>
      <c r="BN66" s="2">
        <f>(BM66-(((BN$14)-(IF((($C66*BN$16)-($D66*1))&lt;0,0,(($C66*BN$16)-($D66*1)))+(($B$12-$C66)*BN$16)))*BN$17))-$F$77</f>
        <v>9999.9999999999891</v>
      </c>
      <c r="BO66" s="2">
        <f>(BN66-(((BO$14)-(IF((($C66*BO$16)-($D66*1))&lt;0,0,(($C66*BO$16)-($D66*1)))+(($B$12-$C66)*BO$16)))*BO$17))-$F$77</f>
        <v>9999.9999999999891</v>
      </c>
      <c r="BP66" s="2">
        <f>(BO66-(((BP$14)-(IF((($C66*BP$16)-($D66*1))&lt;0,0,(($C66*BP$16)-($D66*1)))+(($B$12-$C66)*BP$16)))*BP$17))-$F$77</f>
        <v>9999.9999999999891</v>
      </c>
    </row>
    <row r="67" spans="1:68" x14ac:dyDescent="0.25">
      <c r="B67" s="1"/>
      <c r="C67" s="1"/>
      <c r="D67" s="1"/>
      <c r="E67">
        <f>Tableau13[[#This Row],[Cout unitaire]]+$F$79</f>
        <v>10000</v>
      </c>
      <c r="F67" s="2">
        <f>(E67-(((F$14)-(IF((($C67*F$16)-($D67*1))&lt;0,0,(($C67*F$16)-($D67*1)))+(($B$12-$C67)*F$16)))*F$17))-$F$77</f>
        <v>10000</v>
      </c>
      <c r="G67" s="2">
        <f>(F67-(((G$14)-(IF((($C67*G$16)-($D67*1))&lt;0,0,(($C67*G$16)-($D67*1)))+(($B$12-$C67)*G$16)))*G$17))-$F$77</f>
        <v>10000</v>
      </c>
      <c r="H67" s="2">
        <f>(G67-(((H$14)-(IF((($C67*H$16)-($D67*1))&lt;0,0,(($C67*H$16)-($D67*1)))+(($B$12-$C67)*H$16)))*H$17))-$F$77</f>
        <v>10000</v>
      </c>
      <c r="I67" s="2">
        <f>(H67-(((I$14)-(IF((($C67*I$16)-($D67*1))&lt;0,0,(($C67*I$16)-($D67*1)))+(($B$12-$C67)*I$16)))*I$17))-$F$77</f>
        <v>10000</v>
      </c>
      <c r="J67" s="2">
        <f>(I67-(((J$14)-(IF((($C67*J$16)-($D67*1))&lt;0,0,(($C67*J$16)-($D67*1)))+(($B$12-$C67)*J$16)))*J$17))-$F$77</f>
        <v>10000</v>
      </c>
      <c r="K67" s="2">
        <f>(J67-(((K$14)-(IF((($C67*K$16)-($D67*1))&lt;0,0,(($C67*K$16)-($D67*1)))+(($B$12-$C67)*K$16)))*K$17))-$F$77</f>
        <v>10000</v>
      </c>
      <c r="L67" s="2">
        <f>(K67-(((L$14)-(IF((($C67*L$16)-($D67*1))&lt;0,0,(($C67*L$16)-($D67*1)))+(($B$12-$C67)*L$16)))*L$17))-$F$77</f>
        <v>10000</v>
      </c>
      <c r="M67" s="2">
        <f>(L67-(((M$14)-(IF((($C67*M$16)-($D67*1))&lt;0,0,(($C67*M$16)-($D67*1)))+(($B$12-$C67)*M$16)))*M$17))-$F$77</f>
        <v>10000</v>
      </c>
      <c r="N67" s="2">
        <f>(M67-(((N$14)-(IF((($C67*N$16)-($D67*1))&lt;0,0,(($C67*N$16)-($D67*1)))+(($B$12-$C67)*N$16)))*N$17))-$F$77</f>
        <v>10000</v>
      </c>
      <c r="O67" s="2">
        <f>(N67-(((O$14)-(IF((($C67*O$16)-($D67*1))&lt;0,0,(($C67*O$16)-($D67*1)))+(($B$12-$C67)*O$16)))*O$17))-$F$77</f>
        <v>10000</v>
      </c>
      <c r="P67" s="2">
        <f>(O67-(((P$14)-(IF((($C67*P$16)-($D67*1))&lt;0,0,(($C67*P$16)-($D67*1)))+(($B$12-$C67)*P$16)))*P$17))-$F$77</f>
        <v>10000</v>
      </c>
      <c r="Q67" s="2">
        <f>(P67-(((Q$14)-(IF((($C67*Q$16)-($D67*1))&lt;0,0,(($C67*Q$16)-($D67*1)))+(($B$12-$C67)*Q$16)))*Q$17))-$F$77</f>
        <v>10000</v>
      </c>
      <c r="R67" s="2">
        <f>(Q67-(((R$14)-(IF((($C67*R$16)-($D67*1))&lt;0,0,(($C67*R$16)-($D67*1)))+(($B$12-$C67)*R$16)))*R$17))-$F$77</f>
        <v>10000</v>
      </c>
      <c r="S67" s="2">
        <f>(R67-(((S$14)-(IF((($C67*S$16)-($D67*1))&lt;0,0,(($C67*S$16)-($D67*1)))+(($B$12-$C67)*S$16)))*S$17))-$F$77</f>
        <v>10000</v>
      </c>
      <c r="T67" s="2">
        <f>(S67-(((T$14)-(IF((($C67*T$16)-($D67*1))&lt;0,0,(($C67*T$16)-($D67*1)))+(($B$12-$C67)*T$16)))*T$17))-$F$77</f>
        <v>10000</v>
      </c>
      <c r="U67" s="2">
        <f>(T67-(((U$14)-(IF((($C67*U$16)-($D67*1))&lt;0,0,(($C67*U$16)-($D67*1)))+(($B$12-$C67)*U$16)))*U$17))-$F$77</f>
        <v>10000</v>
      </c>
      <c r="V67" s="2">
        <f>(U67-(((V$14)-(IF((($C67*V$16)-($D67*1))&lt;0,0,(($C67*V$16)-($D67*1)))+(($B$12-$C67)*V$16)))*V$17))-$F$77</f>
        <v>10000</v>
      </c>
      <c r="W67" s="2">
        <f>(V67-(((W$14)-(IF((($C67*W$16)-($D67*1))&lt;0,0,(($C67*W$16)-($D67*1)))+(($B$12-$C67)*W$16)))*W$17))-$F$77</f>
        <v>10000</v>
      </c>
      <c r="X67" s="2">
        <f>(W67-(((X$14)-(IF((($C67*X$16)-($D67*1))&lt;0,0,(($C67*X$16)-($D67*1)))+(($B$12-$C67)*X$16)))*X$17))-$F$77</f>
        <v>10000</v>
      </c>
      <c r="Y67" s="2">
        <f>(X67-(((Y$14)-(IF((($C67*Y$16)-($D67*1))&lt;0,0,(($C67*Y$16)-($D67*1)))+(($B$12-$C67)*Y$16)))*Y$17))-$F$77</f>
        <v>10000</v>
      </c>
      <c r="Z67" s="2">
        <f>(Y67-(((Z$14)-(IF((($C67*Z$16)-($D67*1))&lt;0,0,(($C67*Z$16)-($D67*1)))+(($B$12-$C67)*Z$16)))*Z$17))-$F$77</f>
        <v>10000</v>
      </c>
      <c r="AA67" s="2">
        <f>(Z67-(((AA$14)-(IF((($C67*AA$16)-($D67*1))&lt;0,0,(($C67*AA$16)-($D67*1)))+(($B$12-$C67)*AA$16)))*AA$17))-$F$77</f>
        <v>10000</v>
      </c>
      <c r="AB67" s="2">
        <f>(AA67-(((AB$14)-(IF((($C67*AB$16)-($D67*1))&lt;0,0,(($C67*AB$16)-($D67*1)))+(($B$12-$C67)*AB$16)))*AB$17))-$F$77</f>
        <v>10000</v>
      </c>
      <c r="AC67" s="2">
        <f>(AB67-(((AC$14)-(IF((($C67*AC$16)-($D67*1))&lt;0,0,(($C67*AC$16)-($D67*1)))+(($B$12-$C67)*AC$16)))*AC$17))-$F$77</f>
        <v>10000</v>
      </c>
      <c r="AD67" s="2">
        <f>(AC67-(((AD$14)-(IF((($C67*AD$16)-($D67*1))&lt;0,0,(($C67*AD$16)-($D67*1)))+(($B$12-$C67)*AD$16)))*AD$17))-$F$77</f>
        <v>10000</v>
      </c>
      <c r="AE67" s="2">
        <f>(AD67-(((AE$14)-(IF((($C67*AE$16)-($D67*1))&lt;0,0,(($C67*AE$16)-($D67*1)))+(($B$12-$C67)*AE$16)))*AE$17))-$F$77</f>
        <v>10000</v>
      </c>
      <c r="AF67" s="2">
        <f>(AE67-(((AF$14)-(IF((($C67*AF$16)-($D67*1))&lt;0,0,(($C67*AF$16)-($D67*1)))+(($B$12-$C67)*AF$16)))*AF$17))-$F$77</f>
        <v>10000</v>
      </c>
      <c r="AG67" s="2">
        <f>(AF67-(((AG$14)-(IF((($C67*AG$16)-($D67*1))&lt;0,0,(($C67*AG$16)-($D67*1)))+(($B$12-$C67)*AG$16)))*AG$17))-$F$77</f>
        <v>10000</v>
      </c>
      <c r="AH67" s="2">
        <f>(AG67-(((AH$14)-(IF((($C67*AH$16)-($D67*1))&lt;0,0,(($C67*AH$16)-($D67*1)))+(($B$12-$C67)*AH$16)))*AH$17))-$F$77</f>
        <v>10000</v>
      </c>
      <c r="AI67" s="2">
        <f>(AH67-(((AI$14)-(IF((($C67*AI$16)-($D67*1))&lt;0,0,(($C67*AI$16)-($D67*1)))+(($B$12-$C67)*AI$16)))*AI$17))-$F$77</f>
        <v>10000</v>
      </c>
      <c r="AJ67" s="2">
        <f>(AI67-(((AJ$14)-(IF((($C67*AJ$16)-($D67*1))&lt;0,0,(($C67*AJ$16)-($D67*1)))+(($B$12-$C67)*AJ$16)))*AJ$17))-$F$77</f>
        <v>10000</v>
      </c>
      <c r="AK67" s="2">
        <f>(AJ67-(((AK$14)-(IF((($C67*AK$16)-($D67*1))&lt;0,0,(($C67*AK$16)-($D67*1)))+(($B$12-$C67)*AK$16)))*AK$17))-$F$77</f>
        <v>10000</v>
      </c>
      <c r="AL67" s="2">
        <f>(AK67-(((AL$14)-(IF((($C67*AL$16)-($D67*1))&lt;0,0,(($C67*AL$16)-($D67*1)))+(($B$12-$C67)*AL$16)))*AL$17))-$F$77</f>
        <v>10000</v>
      </c>
      <c r="AM67" s="2">
        <f>(AL67-(((AM$14)-(IF((($C67*AM$16)-($D67*1))&lt;0,0,(($C67*AM$16)-($D67*1)))+(($B$12-$C67)*AM$16)))*AM$17))-$F$77</f>
        <v>10000</v>
      </c>
      <c r="AN67" s="2">
        <f>(AM67-(((AN$14)-(IF((($C67*AN$16)-($D67*1))&lt;0,0,(($C67*AN$16)-($D67*1)))+(($B$12-$C67)*AN$16)))*AN$17))-$F$77</f>
        <v>9999.9999999999982</v>
      </c>
      <c r="AO67" s="2">
        <f>(AN67-(((AO$14)-(IF((($C67*AO$16)-($D67*1))&lt;0,0,(($C67*AO$16)-($D67*1)))+(($B$12-$C67)*AO$16)))*AO$17))-$F$77</f>
        <v>9999.9999999999982</v>
      </c>
      <c r="AP67" s="2">
        <f>(AO67-(((AP$14)-(IF((($C67*AP$16)-($D67*1))&lt;0,0,(($C67*AP$16)-($D67*1)))+(($B$12-$C67)*AP$16)))*AP$17))-$F$77</f>
        <v>9999.9999999999982</v>
      </c>
      <c r="AQ67" s="2">
        <f>(AP67-(((AQ$14)-(IF((($C67*AQ$16)-($D67*1))&lt;0,0,(($C67*AQ$16)-($D67*1)))+(($B$12-$C67)*AQ$16)))*AQ$17))-$F$77</f>
        <v>9999.9999999999982</v>
      </c>
      <c r="AR67" s="2">
        <f>(AQ67-(((AR$14)-(IF((($C67*AR$16)-($D67*1))&lt;0,0,(($C67*AR$16)-($D67*1)))+(($B$12-$C67)*AR$16)))*AR$17))-$F$77</f>
        <v>9999.9999999999982</v>
      </c>
      <c r="AS67" s="2">
        <f>(AR67-(((AS$14)-(IF((($C67*AS$16)-($D67*1))&lt;0,0,(($C67*AS$16)-($D67*1)))+(($B$12-$C67)*AS$16)))*AS$17))-$F$77</f>
        <v>9999.9999999999982</v>
      </c>
      <c r="AT67" s="2">
        <f>(AS67-(((AT$14)-(IF((($C67*AT$16)-($D67*1))&lt;0,0,(($C67*AT$16)-($D67*1)))+(($B$12-$C67)*AT$16)))*AT$17))-$F$77</f>
        <v>9999.9999999999982</v>
      </c>
      <c r="AU67" s="2">
        <f>(AT67-(((AU$14)-(IF((($C67*AU$16)-($D67*1))&lt;0,0,(($C67*AU$16)-($D67*1)))+(($B$12-$C67)*AU$16)))*AU$17))-$F$77</f>
        <v>9999.9999999999982</v>
      </c>
      <c r="AV67" s="2">
        <f>(AU67-(((AV$14)-(IF((($C67*AV$16)-($D67*1))&lt;0,0,(($C67*AV$16)-($D67*1)))+(($B$12-$C67)*AV$16)))*AV$17))-$F$77</f>
        <v>9999.9999999999982</v>
      </c>
      <c r="AW67" s="2">
        <f>(AV67-(((AW$14)-(IF((($C67*AW$16)-($D67*1))&lt;0,0,(($C67*AW$16)-($D67*1)))+(($B$12-$C67)*AW$16)))*AW$17))-$F$77</f>
        <v>9999.9999999999982</v>
      </c>
      <c r="AX67" s="2">
        <f>(AW67-(((AX$14)-(IF((($C67*AX$16)-($D67*1))&lt;0,0,(($C67*AX$16)-($D67*1)))+(($B$12-$C67)*AX$16)))*AX$17))-$F$77</f>
        <v>9999.9999999999982</v>
      </c>
      <c r="AY67" s="2">
        <f>(AX67-(((AY$14)-(IF((($C67*AY$16)-($D67*1))&lt;0,0,(($C67*AY$16)-($D67*1)))+(($B$12-$C67)*AY$16)))*AY$17))-$F$77</f>
        <v>9999.9999999999982</v>
      </c>
      <c r="AZ67" s="2">
        <f>(AY67-(((AZ$14)-(IF((($C67*AZ$16)-($D67*1))&lt;0,0,(($C67*AZ$16)-($D67*1)))+(($B$12-$C67)*AZ$16)))*AZ$17))-$F$77</f>
        <v>9999.9999999999982</v>
      </c>
      <c r="BA67" s="2">
        <f>(AZ67-(((BA$14)-(IF((($C67*BA$16)-($D67*1))&lt;0,0,(($C67*BA$16)-($D67*1)))+(($B$12-$C67)*BA$16)))*BA$17))-$F$77</f>
        <v>9999.9999999999982</v>
      </c>
      <c r="BB67" s="2">
        <f>(BA67-(((BB$14)-(IF((($C67*BB$16)-($D67*1))&lt;0,0,(($C67*BB$16)-($D67*1)))+(($B$12-$C67)*BB$16)))*BB$17))-$F$77</f>
        <v>9999.9999999999982</v>
      </c>
      <c r="BC67" s="2">
        <f>(BB67-(((BC$14)-(IF((($C67*BC$16)-($D67*1))&lt;0,0,(($C67*BC$16)-($D67*1)))+(($B$12-$C67)*BC$16)))*BC$17))-$F$77</f>
        <v>9999.9999999999982</v>
      </c>
      <c r="BD67" s="2">
        <f>(BC67-(((BD$14)-(IF((($C67*BD$16)-($D67*1))&lt;0,0,(($C67*BD$16)-($D67*1)))+(($B$12-$C67)*BD$16)))*BD$17))-$F$77</f>
        <v>9999.9999999999982</v>
      </c>
      <c r="BE67" s="2">
        <f>(BD67-(((BE$14)-(IF((($C67*BE$16)-($D67*1))&lt;0,0,(($C67*BE$16)-($D67*1)))+(($B$12-$C67)*BE$16)))*BE$17))-$F$77</f>
        <v>9999.9999999999982</v>
      </c>
      <c r="BF67" s="2">
        <f>(BE67-(((BF$14)-(IF((($C67*BF$16)-($D67*1))&lt;0,0,(($C67*BF$16)-($D67*1)))+(($B$12-$C67)*BF$16)))*BF$17))-$F$77</f>
        <v>9999.9999999999982</v>
      </c>
      <c r="BG67" s="2">
        <f>(BF67-(((BG$14)-(IF((($C67*BG$16)-($D67*1))&lt;0,0,(($C67*BG$16)-($D67*1)))+(($B$12-$C67)*BG$16)))*BG$17))-$F$77</f>
        <v>9999.9999999999945</v>
      </c>
      <c r="BH67" s="2">
        <f>(BG67-(((BH$14)-(IF((($C67*BH$16)-($D67*1))&lt;0,0,(($C67*BH$16)-($D67*1)))+(($B$12-$C67)*BH$16)))*BH$17))-$F$77</f>
        <v>9999.9999999999945</v>
      </c>
      <c r="BI67" s="2">
        <f>(BH67-(((BI$14)-(IF((($C67*BI$16)-($D67*1))&lt;0,0,(($C67*BI$16)-($D67*1)))+(($B$12-$C67)*BI$16)))*BI$17))-$F$77</f>
        <v>9999.9999999999945</v>
      </c>
      <c r="BJ67" s="2">
        <f>(BI67-(((BJ$14)-(IF((($C67*BJ$16)-($D67*1))&lt;0,0,(($C67*BJ$16)-($D67*1)))+(($B$12-$C67)*BJ$16)))*BJ$17))-$F$77</f>
        <v>9999.9999999999891</v>
      </c>
      <c r="BK67" s="2">
        <f>(BJ67-(((BK$14)-(IF((($C67*BK$16)-($D67*1))&lt;0,0,(($C67*BK$16)-($D67*1)))+(($B$12-$C67)*BK$16)))*BK$17))-$F$77</f>
        <v>9999.9999999999891</v>
      </c>
      <c r="BL67" s="2">
        <f>(BK67-(((BL$14)-(IF((($C67*BL$16)-($D67*1))&lt;0,0,(($C67*BL$16)-($D67*1)))+(($B$12-$C67)*BL$16)))*BL$17))-$F$77</f>
        <v>9999.9999999999891</v>
      </c>
      <c r="BM67" s="2">
        <f>(BL67-(((BM$14)-(IF((($C67*BM$16)-($D67*1))&lt;0,0,(($C67*BM$16)-($D67*1)))+(($B$12-$C67)*BM$16)))*BM$17))-$F$77</f>
        <v>9999.9999999999891</v>
      </c>
      <c r="BN67" s="2">
        <f>(BM67-(((BN$14)-(IF((($C67*BN$16)-($D67*1))&lt;0,0,(($C67*BN$16)-($D67*1)))+(($B$12-$C67)*BN$16)))*BN$17))-$F$77</f>
        <v>9999.9999999999891</v>
      </c>
      <c r="BO67" s="2">
        <f>(BN67-(((BO$14)-(IF((($C67*BO$16)-($D67*1))&lt;0,0,(($C67*BO$16)-($D67*1)))+(($B$12-$C67)*BO$16)))*BO$17))-$F$77</f>
        <v>9999.9999999999891</v>
      </c>
      <c r="BP67" s="2">
        <f>(BO67-(((BP$14)-(IF((($C67*BP$16)-($D67*1))&lt;0,0,(($C67*BP$16)-($D67*1)))+(($B$12-$C67)*BP$16)))*BP$17))-$F$77</f>
        <v>9999.9999999999891</v>
      </c>
    </row>
    <row r="68" spans="1:68" x14ac:dyDescent="0.25">
      <c r="B68" s="1"/>
      <c r="C68" s="1"/>
      <c r="D68" s="1"/>
      <c r="E68">
        <f>Tableau13[[#This Row],[Cout unitaire]]+$F$79</f>
        <v>10000</v>
      </c>
      <c r="F68" s="2">
        <f>(E68-(((F$14)-(IF((($C68*F$16)-($D68*1))&lt;0,0,(($C68*F$16)-($D68*1)))+(($B$12-$C68)*F$16)))*F$17))-$F$77</f>
        <v>10000</v>
      </c>
      <c r="G68" s="2">
        <f>(F68-(((G$14)-(IF((($C68*G$16)-($D68*1))&lt;0,0,(($C68*G$16)-($D68*1)))+(($B$12-$C68)*G$16)))*G$17))-$F$77</f>
        <v>10000</v>
      </c>
      <c r="H68" s="2">
        <f>(G68-(((H$14)-(IF((($C68*H$16)-($D68*1))&lt;0,0,(($C68*H$16)-($D68*1)))+(($B$12-$C68)*H$16)))*H$17))-$F$77</f>
        <v>10000</v>
      </c>
      <c r="I68" s="2">
        <f>(H68-(((I$14)-(IF((($C68*I$16)-($D68*1))&lt;0,0,(($C68*I$16)-($D68*1)))+(($B$12-$C68)*I$16)))*I$17))-$F$77</f>
        <v>10000</v>
      </c>
      <c r="J68" s="2">
        <f>(I68-(((J$14)-(IF((($C68*J$16)-($D68*1))&lt;0,0,(($C68*J$16)-($D68*1)))+(($B$12-$C68)*J$16)))*J$17))-$F$77</f>
        <v>10000</v>
      </c>
      <c r="K68" s="2">
        <f>(J68-(((K$14)-(IF((($C68*K$16)-($D68*1))&lt;0,0,(($C68*K$16)-($D68*1)))+(($B$12-$C68)*K$16)))*K$17))-$F$77</f>
        <v>10000</v>
      </c>
      <c r="L68" s="2">
        <f>(K68-(((L$14)-(IF((($C68*L$16)-($D68*1))&lt;0,0,(($C68*L$16)-($D68*1)))+(($B$12-$C68)*L$16)))*L$17))-$F$77</f>
        <v>10000</v>
      </c>
      <c r="M68" s="2">
        <f>(L68-(((M$14)-(IF((($C68*M$16)-($D68*1))&lt;0,0,(($C68*M$16)-($D68*1)))+(($B$12-$C68)*M$16)))*M$17))-$F$77</f>
        <v>10000</v>
      </c>
      <c r="N68" s="2">
        <f>(M68-(((N$14)-(IF((($C68*N$16)-($D68*1))&lt;0,0,(($C68*N$16)-($D68*1)))+(($B$12-$C68)*N$16)))*N$17))-$F$77</f>
        <v>10000</v>
      </c>
      <c r="O68" s="2">
        <f>(N68-(((O$14)-(IF((($C68*O$16)-($D68*1))&lt;0,0,(($C68*O$16)-($D68*1)))+(($B$12-$C68)*O$16)))*O$17))-$F$77</f>
        <v>10000</v>
      </c>
      <c r="P68" s="2">
        <f>(O68-(((P$14)-(IF((($C68*P$16)-($D68*1))&lt;0,0,(($C68*P$16)-($D68*1)))+(($B$12-$C68)*P$16)))*P$17))-$F$77</f>
        <v>10000</v>
      </c>
      <c r="Q68" s="2">
        <f>(P68-(((Q$14)-(IF((($C68*Q$16)-($D68*1))&lt;0,0,(($C68*Q$16)-($D68*1)))+(($B$12-$C68)*Q$16)))*Q$17))-$F$77</f>
        <v>10000</v>
      </c>
      <c r="R68" s="2">
        <f>(Q68-(((R$14)-(IF((($C68*R$16)-($D68*1))&lt;0,0,(($C68*R$16)-($D68*1)))+(($B$12-$C68)*R$16)))*R$17))-$F$77</f>
        <v>10000</v>
      </c>
      <c r="S68" s="2">
        <f>(R68-(((S$14)-(IF((($C68*S$16)-($D68*1))&lt;0,0,(($C68*S$16)-($D68*1)))+(($B$12-$C68)*S$16)))*S$17))-$F$77</f>
        <v>10000</v>
      </c>
      <c r="T68" s="2">
        <f>(S68-(((T$14)-(IF((($C68*T$16)-($D68*1))&lt;0,0,(($C68*T$16)-($D68*1)))+(($B$12-$C68)*T$16)))*T$17))-$F$77</f>
        <v>10000</v>
      </c>
      <c r="U68" s="2">
        <f>(T68-(((U$14)-(IF((($C68*U$16)-($D68*1))&lt;0,0,(($C68*U$16)-($D68*1)))+(($B$12-$C68)*U$16)))*U$17))-$F$77</f>
        <v>10000</v>
      </c>
      <c r="V68" s="2">
        <f>(U68-(((V$14)-(IF((($C68*V$16)-($D68*1))&lt;0,0,(($C68*V$16)-($D68*1)))+(($B$12-$C68)*V$16)))*V$17))-$F$77</f>
        <v>10000</v>
      </c>
      <c r="W68" s="2">
        <f>(V68-(((W$14)-(IF((($C68*W$16)-($D68*1))&lt;0,0,(($C68*W$16)-($D68*1)))+(($B$12-$C68)*W$16)))*W$17))-$F$77</f>
        <v>10000</v>
      </c>
      <c r="X68" s="2">
        <f>(W68-(((X$14)-(IF((($C68*X$16)-($D68*1))&lt;0,0,(($C68*X$16)-($D68*1)))+(($B$12-$C68)*X$16)))*X$17))-$F$77</f>
        <v>10000</v>
      </c>
      <c r="Y68" s="2">
        <f>(X68-(((Y$14)-(IF((($C68*Y$16)-($D68*1))&lt;0,0,(($C68*Y$16)-($D68*1)))+(($B$12-$C68)*Y$16)))*Y$17))-$F$77</f>
        <v>10000</v>
      </c>
      <c r="Z68" s="2">
        <f>(Y68-(((Z$14)-(IF((($C68*Z$16)-($D68*1))&lt;0,0,(($C68*Z$16)-($D68*1)))+(($B$12-$C68)*Z$16)))*Z$17))-$F$77</f>
        <v>10000</v>
      </c>
      <c r="AA68" s="2">
        <f>(Z68-(((AA$14)-(IF((($C68*AA$16)-($D68*1))&lt;0,0,(($C68*AA$16)-($D68*1)))+(($B$12-$C68)*AA$16)))*AA$17))-$F$77</f>
        <v>10000</v>
      </c>
      <c r="AB68" s="2">
        <f>(AA68-(((AB$14)-(IF((($C68*AB$16)-($D68*1))&lt;0,0,(($C68*AB$16)-($D68*1)))+(($B$12-$C68)*AB$16)))*AB$17))-$F$77</f>
        <v>10000</v>
      </c>
      <c r="AC68" s="2">
        <f>(AB68-(((AC$14)-(IF((($C68*AC$16)-($D68*1))&lt;0,0,(($C68*AC$16)-($D68*1)))+(($B$12-$C68)*AC$16)))*AC$17))-$F$77</f>
        <v>10000</v>
      </c>
      <c r="AD68" s="2">
        <f>(AC68-(((AD$14)-(IF((($C68*AD$16)-($D68*1))&lt;0,0,(($C68*AD$16)-($D68*1)))+(($B$12-$C68)*AD$16)))*AD$17))-$F$77</f>
        <v>10000</v>
      </c>
      <c r="AE68" s="2">
        <f>(AD68-(((AE$14)-(IF((($C68*AE$16)-($D68*1))&lt;0,0,(($C68*AE$16)-($D68*1)))+(($B$12-$C68)*AE$16)))*AE$17))-$F$77</f>
        <v>10000</v>
      </c>
      <c r="AF68" s="2">
        <f>(AE68-(((AF$14)-(IF((($C68*AF$16)-($D68*1))&lt;0,0,(($C68*AF$16)-($D68*1)))+(($B$12-$C68)*AF$16)))*AF$17))-$F$77</f>
        <v>10000</v>
      </c>
      <c r="AG68" s="2">
        <f>(AF68-(((AG$14)-(IF((($C68*AG$16)-($D68*1))&lt;0,0,(($C68*AG$16)-($D68*1)))+(($B$12-$C68)*AG$16)))*AG$17))-$F$77</f>
        <v>10000</v>
      </c>
      <c r="AH68" s="2">
        <f>(AG68-(((AH$14)-(IF((($C68*AH$16)-($D68*1))&lt;0,0,(($C68*AH$16)-($D68*1)))+(($B$12-$C68)*AH$16)))*AH$17))-$F$77</f>
        <v>10000</v>
      </c>
      <c r="AI68" s="2">
        <f>(AH68-(((AI$14)-(IF((($C68*AI$16)-($D68*1))&lt;0,0,(($C68*AI$16)-($D68*1)))+(($B$12-$C68)*AI$16)))*AI$17))-$F$77</f>
        <v>10000</v>
      </c>
      <c r="AJ68" s="2">
        <f>(AI68-(((AJ$14)-(IF((($C68*AJ$16)-($D68*1))&lt;0,0,(($C68*AJ$16)-($D68*1)))+(($B$12-$C68)*AJ$16)))*AJ$17))-$F$77</f>
        <v>10000</v>
      </c>
      <c r="AK68" s="2">
        <f>(AJ68-(((AK$14)-(IF((($C68*AK$16)-($D68*1))&lt;0,0,(($C68*AK$16)-($D68*1)))+(($B$12-$C68)*AK$16)))*AK$17))-$F$77</f>
        <v>10000</v>
      </c>
      <c r="AL68" s="2">
        <f>(AK68-(((AL$14)-(IF((($C68*AL$16)-($D68*1))&lt;0,0,(($C68*AL$16)-($D68*1)))+(($B$12-$C68)*AL$16)))*AL$17))-$F$77</f>
        <v>10000</v>
      </c>
      <c r="AM68" s="2">
        <f>(AL68-(((AM$14)-(IF((($C68*AM$16)-($D68*1))&lt;0,0,(($C68*AM$16)-($D68*1)))+(($B$12-$C68)*AM$16)))*AM$17))-$F$77</f>
        <v>10000</v>
      </c>
      <c r="AN68" s="2">
        <f>(AM68-(((AN$14)-(IF((($C68*AN$16)-($D68*1))&lt;0,0,(($C68*AN$16)-($D68*1)))+(($B$12-$C68)*AN$16)))*AN$17))-$F$77</f>
        <v>9999.9999999999982</v>
      </c>
      <c r="AO68" s="2">
        <f>(AN68-(((AO$14)-(IF((($C68*AO$16)-($D68*1))&lt;0,0,(($C68*AO$16)-($D68*1)))+(($B$12-$C68)*AO$16)))*AO$17))-$F$77</f>
        <v>9999.9999999999982</v>
      </c>
      <c r="AP68" s="2">
        <f>(AO68-(((AP$14)-(IF((($C68*AP$16)-($D68*1))&lt;0,0,(($C68*AP$16)-($D68*1)))+(($B$12-$C68)*AP$16)))*AP$17))-$F$77</f>
        <v>9999.9999999999982</v>
      </c>
      <c r="AQ68" s="2">
        <f>(AP68-(((AQ$14)-(IF((($C68*AQ$16)-($D68*1))&lt;0,0,(($C68*AQ$16)-($D68*1)))+(($B$12-$C68)*AQ$16)))*AQ$17))-$F$77</f>
        <v>9999.9999999999982</v>
      </c>
      <c r="AR68" s="2">
        <f>(AQ68-(((AR$14)-(IF((($C68*AR$16)-($D68*1))&lt;0,0,(($C68*AR$16)-($D68*1)))+(($B$12-$C68)*AR$16)))*AR$17))-$F$77</f>
        <v>9999.9999999999982</v>
      </c>
      <c r="AS68" s="2">
        <f>(AR68-(((AS$14)-(IF((($C68*AS$16)-($D68*1))&lt;0,0,(($C68*AS$16)-($D68*1)))+(($B$12-$C68)*AS$16)))*AS$17))-$F$77</f>
        <v>9999.9999999999982</v>
      </c>
      <c r="AT68" s="2">
        <f>(AS68-(((AT$14)-(IF((($C68*AT$16)-($D68*1))&lt;0,0,(($C68*AT$16)-($D68*1)))+(($B$12-$C68)*AT$16)))*AT$17))-$F$77</f>
        <v>9999.9999999999982</v>
      </c>
      <c r="AU68" s="2">
        <f>(AT68-(((AU$14)-(IF((($C68*AU$16)-($D68*1))&lt;0,0,(($C68*AU$16)-($D68*1)))+(($B$12-$C68)*AU$16)))*AU$17))-$F$77</f>
        <v>9999.9999999999982</v>
      </c>
      <c r="AV68" s="2">
        <f>(AU68-(((AV$14)-(IF((($C68*AV$16)-($D68*1))&lt;0,0,(($C68*AV$16)-($D68*1)))+(($B$12-$C68)*AV$16)))*AV$17))-$F$77</f>
        <v>9999.9999999999982</v>
      </c>
      <c r="AW68" s="2">
        <f>(AV68-(((AW$14)-(IF((($C68*AW$16)-($D68*1))&lt;0,0,(($C68*AW$16)-($D68*1)))+(($B$12-$C68)*AW$16)))*AW$17))-$F$77</f>
        <v>9999.9999999999982</v>
      </c>
      <c r="AX68" s="2">
        <f>(AW68-(((AX$14)-(IF((($C68*AX$16)-($D68*1))&lt;0,0,(($C68*AX$16)-($D68*1)))+(($B$12-$C68)*AX$16)))*AX$17))-$F$77</f>
        <v>9999.9999999999982</v>
      </c>
      <c r="AY68" s="2">
        <f>(AX68-(((AY$14)-(IF((($C68*AY$16)-($D68*1))&lt;0,0,(($C68*AY$16)-($D68*1)))+(($B$12-$C68)*AY$16)))*AY$17))-$F$77</f>
        <v>9999.9999999999982</v>
      </c>
      <c r="AZ68" s="2">
        <f>(AY68-(((AZ$14)-(IF((($C68*AZ$16)-($D68*1))&lt;0,0,(($C68*AZ$16)-($D68*1)))+(($B$12-$C68)*AZ$16)))*AZ$17))-$F$77</f>
        <v>9999.9999999999982</v>
      </c>
      <c r="BA68" s="2">
        <f>(AZ68-(((BA$14)-(IF((($C68*BA$16)-($D68*1))&lt;0,0,(($C68*BA$16)-($D68*1)))+(($B$12-$C68)*BA$16)))*BA$17))-$F$77</f>
        <v>9999.9999999999982</v>
      </c>
      <c r="BB68" s="2">
        <f>(BA68-(((BB$14)-(IF((($C68*BB$16)-($D68*1))&lt;0,0,(($C68*BB$16)-($D68*1)))+(($B$12-$C68)*BB$16)))*BB$17))-$F$77</f>
        <v>9999.9999999999982</v>
      </c>
      <c r="BC68" s="2">
        <f>(BB68-(((BC$14)-(IF((($C68*BC$16)-($D68*1))&lt;0,0,(($C68*BC$16)-($D68*1)))+(($B$12-$C68)*BC$16)))*BC$17))-$F$77</f>
        <v>9999.9999999999982</v>
      </c>
      <c r="BD68" s="2">
        <f>(BC68-(((BD$14)-(IF((($C68*BD$16)-($D68*1))&lt;0,0,(($C68*BD$16)-($D68*1)))+(($B$12-$C68)*BD$16)))*BD$17))-$F$77</f>
        <v>9999.9999999999982</v>
      </c>
      <c r="BE68" s="2">
        <f>(BD68-(((BE$14)-(IF((($C68*BE$16)-($D68*1))&lt;0,0,(($C68*BE$16)-($D68*1)))+(($B$12-$C68)*BE$16)))*BE$17))-$F$77</f>
        <v>9999.9999999999982</v>
      </c>
      <c r="BF68" s="2">
        <f>(BE68-(((BF$14)-(IF((($C68*BF$16)-($D68*1))&lt;0,0,(($C68*BF$16)-($D68*1)))+(($B$12-$C68)*BF$16)))*BF$17))-$F$77</f>
        <v>9999.9999999999982</v>
      </c>
      <c r="BG68" s="2">
        <f>(BF68-(((BG$14)-(IF((($C68*BG$16)-($D68*1))&lt;0,0,(($C68*BG$16)-($D68*1)))+(($B$12-$C68)*BG$16)))*BG$17))-$F$77</f>
        <v>9999.9999999999945</v>
      </c>
      <c r="BH68" s="2">
        <f>(BG68-(((BH$14)-(IF((($C68*BH$16)-($D68*1))&lt;0,0,(($C68*BH$16)-($D68*1)))+(($B$12-$C68)*BH$16)))*BH$17))-$F$77</f>
        <v>9999.9999999999945</v>
      </c>
      <c r="BI68" s="2">
        <f>(BH68-(((BI$14)-(IF((($C68*BI$16)-($D68*1))&lt;0,0,(($C68*BI$16)-($D68*1)))+(($B$12-$C68)*BI$16)))*BI$17))-$F$77</f>
        <v>9999.9999999999945</v>
      </c>
      <c r="BJ68" s="2">
        <f>(BI68-(((BJ$14)-(IF((($C68*BJ$16)-($D68*1))&lt;0,0,(($C68*BJ$16)-($D68*1)))+(($B$12-$C68)*BJ$16)))*BJ$17))-$F$77</f>
        <v>9999.9999999999891</v>
      </c>
      <c r="BK68" s="2">
        <f>(BJ68-(((BK$14)-(IF((($C68*BK$16)-($D68*1))&lt;0,0,(($C68*BK$16)-($D68*1)))+(($B$12-$C68)*BK$16)))*BK$17))-$F$77</f>
        <v>9999.9999999999891</v>
      </c>
      <c r="BL68" s="2">
        <f>(BK68-(((BL$14)-(IF((($C68*BL$16)-($D68*1))&lt;0,0,(($C68*BL$16)-($D68*1)))+(($B$12-$C68)*BL$16)))*BL$17))-$F$77</f>
        <v>9999.9999999999891</v>
      </c>
      <c r="BM68" s="2">
        <f>(BL68-(((BM$14)-(IF((($C68*BM$16)-($D68*1))&lt;0,0,(($C68*BM$16)-($D68*1)))+(($B$12-$C68)*BM$16)))*BM$17))-$F$77</f>
        <v>9999.9999999999891</v>
      </c>
      <c r="BN68" s="2">
        <f>(BM68-(((BN$14)-(IF((($C68*BN$16)-($D68*1))&lt;0,0,(($C68*BN$16)-($D68*1)))+(($B$12-$C68)*BN$16)))*BN$17))-$F$77</f>
        <v>9999.9999999999891</v>
      </c>
      <c r="BO68" s="2">
        <f>(BN68-(((BO$14)-(IF((($C68*BO$16)-($D68*1))&lt;0,0,(($C68*BO$16)-($D68*1)))+(($B$12-$C68)*BO$16)))*BO$17))-$F$77</f>
        <v>9999.9999999999891</v>
      </c>
      <c r="BP68" s="2">
        <f>(BO68-(((BP$14)-(IF((($C68*BP$16)-($D68*1))&lt;0,0,(($C68*BP$16)-($D68*1)))+(($B$12-$C68)*BP$16)))*BP$17))-$F$77</f>
        <v>9999.9999999999891</v>
      </c>
    </row>
    <row r="69" spans="1:68" x14ac:dyDescent="0.25">
      <c r="B69" s="1"/>
      <c r="C69" s="1"/>
      <c r="D69" s="1"/>
      <c r="E69">
        <f>Tableau13[[#This Row],[Cout unitaire]]+$F$79</f>
        <v>10000</v>
      </c>
      <c r="F69" s="2">
        <f>(E69-(((F$14)-(IF((($C69*F$16)-($D69*1))&lt;0,0,(($C69*F$16)-($D69*1)))+(($B$12-$C69)*F$16)))*F$17))-$F$77</f>
        <v>10000</v>
      </c>
      <c r="G69" s="2">
        <f>(F69-(((G$14)-(IF((($C69*G$16)-($D69*1))&lt;0,0,(($C69*G$16)-($D69*1)))+(($B$12-$C69)*G$16)))*G$17))-$F$77</f>
        <v>10000</v>
      </c>
      <c r="H69" s="2">
        <f>(G69-(((H$14)-(IF((($C69*H$16)-($D69*1))&lt;0,0,(($C69*H$16)-($D69*1)))+(($B$12-$C69)*H$16)))*H$17))-$F$77</f>
        <v>10000</v>
      </c>
      <c r="I69" s="2">
        <f>(H69-(((I$14)-(IF((($C69*I$16)-($D69*1))&lt;0,0,(($C69*I$16)-($D69*1)))+(($B$12-$C69)*I$16)))*I$17))-$F$77</f>
        <v>10000</v>
      </c>
      <c r="J69" s="2">
        <f>(I69-(((J$14)-(IF((($C69*J$16)-($D69*1))&lt;0,0,(($C69*J$16)-($D69*1)))+(($B$12-$C69)*J$16)))*J$17))-$F$77</f>
        <v>10000</v>
      </c>
      <c r="K69" s="2">
        <f>(J69-(((K$14)-(IF((($C69*K$16)-($D69*1))&lt;0,0,(($C69*K$16)-($D69*1)))+(($B$12-$C69)*K$16)))*K$17))-$F$77</f>
        <v>10000</v>
      </c>
      <c r="L69" s="2">
        <f>(K69-(((L$14)-(IF((($C69*L$16)-($D69*1))&lt;0,0,(($C69*L$16)-($D69*1)))+(($B$12-$C69)*L$16)))*L$17))-$F$77</f>
        <v>10000</v>
      </c>
      <c r="M69" s="2">
        <f>(L69-(((M$14)-(IF((($C69*M$16)-($D69*1))&lt;0,0,(($C69*M$16)-($D69*1)))+(($B$12-$C69)*M$16)))*M$17))-$F$77</f>
        <v>10000</v>
      </c>
      <c r="N69" s="2">
        <f>(M69-(((N$14)-(IF((($C69*N$16)-($D69*1))&lt;0,0,(($C69*N$16)-($D69*1)))+(($B$12-$C69)*N$16)))*N$17))-$F$77</f>
        <v>10000</v>
      </c>
      <c r="O69" s="2">
        <f>(N69-(((O$14)-(IF((($C69*O$16)-($D69*1))&lt;0,0,(($C69*O$16)-($D69*1)))+(($B$12-$C69)*O$16)))*O$17))-$F$77</f>
        <v>10000</v>
      </c>
      <c r="P69" s="2">
        <f>(O69-(((P$14)-(IF((($C69*P$16)-($D69*1))&lt;0,0,(($C69*P$16)-($D69*1)))+(($B$12-$C69)*P$16)))*P$17))-$F$77</f>
        <v>10000</v>
      </c>
      <c r="Q69" s="2">
        <f>(P69-(((Q$14)-(IF((($C69*Q$16)-($D69*1))&lt;0,0,(($C69*Q$16)-($D69*1)))+(($B$12-$C69)*Q$16)))*Q$17))-$F$77</f>
        <v>10000</v>
      </c>
      <c r="R69" s="2">
        <f>(Q69-(((R$14)-(IF((($C69*R$16)-($D69*1))&lt;0,0,(($C69*R$16)-($D69*1)))+(($B$12-$C69)*R$16)))*R$17))-$F$77</f>
        <v>10000</v>
      </c>
      <c r="S69" s="2">
        <f>(R69-(((S$14)-(IF((($C69*S$16)-($D69*1))&lt;0,0,(($C69*S$16)-($D69*1)))+(($B$12-$C69)*S$16)))*S$17))-$F$77</f>
        <v>10000</v>
      </c>
      <c r="T69" s="2">
        <f>(S69-(((T$14)-(IF((($C69*T$16)-($D69*1))&lt;0,0,(($C69*T$16)-($D69*1)))+(($B$12-$C69)*T$16)))*T$17))-$F$77</f>
        <v>10000</v>
      </c>
      <c r="U69" s="2">
        <f>(T69-(((U$14)-(IF((($C69*U$16)-($D69*1))&lt;0,0,(($C69*U$16)-($D69*1)))+(($B$12-$C69)*U$16)))*U$17))-$F$77</f>
        <v>10000</v>
      </c>
      <c r="V69" s="2">
        <f>(U69-(((V$14)-(IF((($C69*V$16)-($D69*1))&lt;0,0,(($C69*V$16)-($D69*1)))+(($B$12-$C69)*V$16)))*V$17))-$F$77</f>
        <v>10000</v>
      </c>
      <c r="W69" s="2">
        <f>(V69-(((W$14)-(IF((($C69*W$16)-($D69*1))&lt;0,0,(($C69*W$16)-($D69*1)))+(($B$12-$C69)*W$16)))*W$17))-$F$77</f>
        <v>10000</v>
      </c>
      <c r="X69" s="2">
        <f>(W69-(((X$14)-(IF((($C69*X$16)-($D69*1))&lt;0,0,(($C69*X$16)-($D69*1)))+(($B$12-$C69)*X$16)))*X$17))-$F$77</f>
        <v>10000</v>
      </c>
      <c r="Y69" s="2">
        <f>(X69-(((Y$14)-(IF((($C69*Y$16)-($D69*1))&lt;0,0,(($C69*Y$16)-($D69*1)))+(($B$12-$C69)*Y$16)))*Y$17))-$F$77</f>
        <v>10000</v>
      </c>
      <c r="Z69" s="2">
        <f>(Y69-(((Z$14)-(IF((($C69*Z$16)-($D69*1))&lt;0,0,(($C69*Z$16)-($D69*1)))+(($B$12-$C69)*Z$16)))*Z$17))-$F$77</f>
        <v>10000</v>
      </c>
      <c r="AA69" s="2">
        <f>(Z69-(((AA$14)-(IF((($C69*AA$16)-($D69*1))&lt;0,0,(($C69*AA$16)-($D69*1)))+(($B$12-$C69)*AA$16)))*AA$17))-$F$77</f>
        <v>10000</v>
      </c>
      <c r="AB69" s="2">
        <f>(AA69-(((AB$14)-(IF((($C69*AB$16)-($D69*1))&lt;0,0,(($C69*AB$16)-($D69*1)))+(($B$12-$C69)*AB$16)))*AB$17))-$F$77</f>
        <v>10000</v>
      </c>
      <c r="AC69" s="2">
        <f>(AB69-(((AC$14)-(IF((($C69*AC$16)-($D69*1))&lt;0,0,(($C69*AC$16)-($D69*1)))+(($B$12-$C69)*AC$16)))*AC$17))-$F$77</f>
        <v>10000</v>
      </c>
      <c r="AD69" s="2">
        <f>(AC69-(((AD$14)-(IF((($C69*AD$16)-($D69*1))&lt;0,0,(($C69*AD$16)-($D69*1)))+(($B$12-$C69)*AD$16)))*AD$17))-$F$77</f>
        <v>10000</v>
      </c>
      <c r="AE69" s="2">
        <f>(AD69-(((AE$14)-(IF((($C69*AE$16)-($D69*1))&lt;0,0,(($C69*AE$16)-($D69*1)))+(($B$12-$C69)*AE$16)))*AE$17))-$F$77</f>
        <v>10000</v>
      </c>
      <c r="AF69" s="2">
        <f>(AE69-(((AF$14)-(IF((($C69*AF$16)-($D69*1))&lt;0,0,(($C69*AF$16)-($D69*1)))+(($B$12-$C69)*AF$16)))*AF$17))-$F$77</f>
        <v>10000</v>
      </c>
      <c r="AG69" s="2">
        <f>(AF69-(((AG$14)-(IF((($C69*AG$16)-($D69*1))&lt;0,0,(($C69*AG$16)-($D69*1)))+(($B$12-$C69)*AG$16)))*AG$17))-$F$77</f>
        <v>10000</v>
      </c>
      <c r="AH69" s="2">
        <f>(AG69-(((AH$14)-(IF((($C69*AH$16)-($D69*1))&lt;0,0,(($C69*AH$16)-($D69*1)))+(($B$12-$C69)*AH$16)))*AH$17))-$F$77</f>
        <v>10000</v>
      </c>
      <c r="AI69" s="2">
        <f>(AH69-(((AI$14)-(IF((($C69*AI$16)-($D69*1))&lt;0,0,(($C69*AI$16)-($D69*1)))+(($B$12-$C69)*AI$16)))*AI$17))-$F$77</f>
        <v>10000</v>
      </c>
      <c r="AJ69" s="2">
        <f>(AI69-(((AJ$14)-(IF((($C69*AJ$16)-($D69*1))&lt;0,0,(($C69*AJ$16)-($D69*1)))+(($B$12-$C69)*AJ$16)))*AJ$17))-$F$77</f>
        <v>10000</v>
      </c>
      <c r="AK69" s="2">
        <f>(AJ69-(((AK$14)-(IF((($C69*AK$16)-($D69*1))&lt;0,0,(($C69*AK$16)-($D69*1)))+(($B$12-$C69)*AK$16)))*AK$17))-$F$77</f>
        <v>10000</v>
      </c>
      <c r="AL69" s="2">
        <f>(AK69-(((AL$14)-(IF((($C69*AL$16)-($D69*1))&lt;0,0,(($C69*AL$16)-($D69*1)))+(($B$12-$C69)*AL$16)))*AL$17))-$F$77</f>
        <v>10000</v>
      </c>
      <c r="AM69" s="2">
        <f>(AL69-(((AM$14)-(IF((($C69*AM$16)-($D69*1))&lt;0,0,(($C69*AM$16)-($D69*1)))+(($B$12-$C69)*AM$16)))*AM$17))-$F$77</f>
        <v>10000</v>
      </c>
      <c r="AN69" s="2">
        <f>(AM69-(((AN$14)-(IF((($C69*AN$16)-($D69*1))&lt;0,0,(($C69*AN$16)-($D69*1)))+(($B$12-$C69)*AN$16)))*AN$17))-$F$77</f>
        <v>9999.9999999999982</v>
      </c>
      <c r="AO69" s="2">
        <f>(AN69-(((AO$14)-(IF((($C69*AO$16)-($D69*1))&lt;0,0,(($C69*AO$16)-($D69*1)))+(($B$12-$C69)*AO$16)))*AO$17))-$F$77</f>
        <v>9999.9999999999982</v>
      </c>
      <c r="AP69" s="2">
        <f>(AO69-(((AP$14)-(IF((($C69*AP$16)-($D69*1))&lt;0,0,(($C69*AP$16)-($D69*1)))+(($B$12-$C69)*AP$16)))*AP$17))-$F$77</f>
        <v>9999.9999999999982</v>
      </c>
      <c r="AQ69" s="2">
        <f>(AP69-(((AQ$14)-(IF((($C69*AQ$16)-($D69*1))&lt;0,0,(($C69*AQ$16)-($D69*1)))+(($B$12-$C69)*AQ$16)))*AQ$17))-$F$77</f>
        <v>9999.9999999999982</v>
      </c>
      <c r="AR69" s="2">
        <f>(AQ69-(((AR$14)-(IF((($C69*AR$16)-($D69*1))&lt;0,0,(($C69*AR$16)-($D69*1)))+(($B$12-$C69)*AR$16)))*AR$17))-$F$77</f>
        <v>9999.9999999999982</v>
      </c>
      <c r="AS69" s="2">
        <f>(AR69-(((AS$14)-(IF((($C69*AS$16)-($D69*1))&lt;0,0,(($C69*AS$16)-($D69*1)))+(($B$12-$C69)*AS$16)))*AS$17))-$F$77</f>
        <v>9999.9999999999982</v>
      </c>
      <c r="AT69" s="2">
        <f>(AS69-(((AT$14)-(IF((($C69*AT$16)-($D69*1))&lt;0,0,(($C69*AT$16)-($D69*1)))+(($B$12-$C69)*AT$16)))*AT$17))-$F$77</f>
        <v>9999.9999999999982</v>
      </c>
      <c r="AU69" s="2">
        <f>(AT69-(((AU$14)-(IF((($C69*AU$16)-($D69*1))&lt;0,0,(($C69*AU$16)-($D69*1)))+(($B$12-$C69)*AU$16)))*AU$17))-$F$77</f>
        <v>9999.9999999999982</v>
      </c>
      <c r="AV69" s="2">
        <f>(AU69-(((AV$14)-(IF((($C69*AV$16)-($D69*1))&lt;0,0,(($C69*AV$16)-($D69*1)))+(($B$12-$C69)*AV$16)))*AV$17))-$F$77</f>
        <v>9999.9999999999982</v>
      </c>
      <c r="AW69" s="2">
        <f>(AV69-(((AW$14)-(IF((($C69*AW$16)-($D69*1))&lt;0,0,(($C69*AW$16)-($D69*1)))+(($B$12-$C69)*AW$16)))*AW$17))-$F$77</f>
        <v>9999.9999999999982</v>
      </c>
      <c r="AX69" s="2">
        <f>(AW69-(((AX$14)-(IF((($C69*AX$16)-($D69*1))&lt;0,0,(($C69*AX$16)-($D69*1)))+(($B$12-$C69)*AX$16)))*AX$17))-$F$77</f>
        <v>9999.9999999999982</v>
      </c>
      <c r="AY69" s="2">
        <f>(AX69-(((AY$14)-(IF((($C69*AY$16)-($D69*1))&lt;0,0,(($C69*AY$16)-($D69*1)))+(($B$12-$C69)*AY$16)))*AY$17))-$F$77</f>
        <v>9999.9999999999982</v>
      </c>
      <c r="AZ69" s="2">
        <f>(AY69-(((AZ$14)-(IF((($C69*AZ$16)-($D69*1))&lt;0,0,(($C69*AZ$16)-($D69*1)))+(($B$12-$C69)*AZ$16)))*AZ$17))-$F$77</f>
        <v>9999.9999999999982</v>
      </c>
      <c r="BA69" s="2">
        <f>(AZ69-(((BA$14)-(IF((($C69*BA$16)-($D69*1))&lt;0,0,(($C69*BA$16)-($D69*1)))+(($B$12-$C69)*BA$16)))*BA$17))-$F$77</f>
        <v>9999.9999999999982</v>
      </c>
      <c r="BB69" s="2">
        <f>(BA69-(((BB$14)-(IF((($C69*BB$16)-($D69*1))&lt;0,0,(($C69*BB$16)-($D69*1)))+(($B$12-$C69)*BB$16)))*BB$17))-$F$77</f>
        <v>9999.9999999999982</v>
      </c>
      <c r="BC69" s="2">
        <f>(BB69-(((BC$14)-(IF((($C69*BC$16)-($D69*1))&lt;0,0,(($C69*BC$16)-($D69*1)))+(($B$12-$C69)*BC$16)))*BC$17))-$F$77</f>
        <v>9999.9999999999982</v>
      </c>
      <c r="BD69" s="2">
        <f>(BC69-(((BD$14)-(IF((($C69*BD$16)-($D69*1))&lt;0,0,(($C69*BD$16)-($D69*1)))+(($B$12-$C69)*BD$16)))*BD$17))-$F$77</f>
        <v>9999.9999999999982</v>
      </c>
      <c r="BE69" s="2">
        <f>(BD69-(((BE$14)-(IF((($C69*BE$16)-($D69*1))&lt;0,0,(($C69*BE$16)-($D69*1)))+(($B$12-$C69)*BE$16)))*BE$17))-$F$77</f>
        <v>9999.9999999999982</v>
      </c>
      <c r="BF69" s="2">
        <f>(BE69-(((BF$14)-(IF((($C69*BF$16)-($D69*1))&lt;0,0,(($C69*BF$16)-($D69*1)))+(($B$12-$C69)*BF$16)))*BF$17))-$F$77</f>
        <v>9999.9999999999982</v>
      </c>
      <c r="BG69" s="2">
        <f>(BF69-(((BG$14)-(IF((($C69*BG$16)-($D69*1))&lt;0,0,(($C69*BG$16)-($D69*1)))+(($B$12-$C69)*BG$16)))*BG$17))-$F$77</f>
        <v>9999.9999999999945</v>
      </c>
      <c r="BH69" s="2">
        <f>(BG69-(((BH$14)-(IF((($C69*BH$16)-($D69*1))&lt;0,0,(($C69*BH$16)-($D69*1)))+(($B$12-$C69)*BH$16)))*BH$17))-$F$77</f>
        <v>9999.9999999999945</v>
      </c>
      <c r="BI69" s="2">
        <f>(BH69-(((BI$14)-(IF((($C69*BI$16)-($D69*1))&lt;0,0,(($C69*BI$16)-($D69*1)))+(($B$12-$C69)*BI$16)))*BI$17))-$F$77</f>
        <v>9999.9999999999945</v>
      </c>
      <c r="BJ69" s="2">
        <f>(BI69-(((BJ$14)-(IF((($C69*BJ$16)-($D69*1))&lt;0,0,(($C69*BJ$16)-($D69*1)))+(($B$12-$C69)*BJ$16)))*BJ$17))-$F$77</f>
        <v>9999.9999999999891</v>
      </c>
      <c r="BK69" s="2">
        <f>(BJ69-(((BK$14)-(IF((($C69*BK$16)-($D69*1))&lt;0,0,(($C69*BK$16)-($D69*1)))+(($B$12-$C69)*BK$16)))*BK$17))-$F$77</f>
        <v>9999.9999999999891</v>
      </c>
      <c r="BL69" s="2">
        <f>(BK69-(((BL$14)-(IF((($C69*BL$16)-($D69*1))&lt;0,0,(($C69*BL$16)-($D69*1)))+(($B$12-$C69)*BL$16)))*BL$17))-$F$77</f>
        <v>9999.9999999999891</v>
      </c>
      <c r="BM69" s="2">
        <f>(BL69-(((BM$14)-(IF((($C69*BM$16)-($D69*1))&lt;0,0,(($C69*BM$16)-($D69*1)))+(($B$12-$C69)*BM$16)))*BM$17))-$F$77</f>
        <v>9999.9999999999891</v>
      </c>
      <c r="BN69" s="2">
        <f>(BM69-(((BN$14)-(IF((($C69*BN$16)-($D69*1))&lt;0,0,(($C69*BN$16)-($D69*1)))+(($B$12-$C69)*BN$16)))*BN$17))-$F$77</f>
        <v>9999.9999999999891</v>
      </c>
      <c r="BO69" s="2">
        <f>(BN69-(((BO$14)-(IF((($C69*BO$16)-($D69*1))&lt;0,0,(($C69*BO$16)-($D69*1)))+(($B$12-$C69)*BO$16)))*BO$17))-$F$77</f>
        <v>9999.9999999999891</v>
      </c>
      <c r="BP69" s="2">
        <f>(BO69-(((BP$14)-(IF((($C69*BP$16)-($D69*1))&lt;0,0,(($C69*BP$16)-($D69*1)))+(($B$12-$C69)*BP$16)))*BP$17))-$F$77</f>
        <v>9999.9999999999891</v>
      </c>
    </row>
    <row r="71" spans="1:68" x14ac:dyDescent="0.25">
      <c r="A71" t="s">
        <v>70</v>
      </c>
      <c r="B71" t="s">
        <v>69</v>
      </c>
      <c r="C71" t="s">
        <v>68</v>
      </c>
      <c r="D71" t="s">
        <v>67</v>
      </c>
      <c r="E71" t="s">
        <v>66</v>
      </c>
      <c r="F71" t="s">
        <v>65</v>
      </c>
      <c r="G71" t="s">
        <v>64</v>
      </c>
      <c r="H71" t="s">
        <v>63</v>
      </c>
      <c r="I71" t="s">
        <v>62</v>
      </c>
      <c r="J71" t="s">
        <v>61</v>
      </c>
      <c r="K71" t="s">
        <v>60</v>
      </c>
      <c r="L71" t="s">
        <v>59</v>
      </c>
      <c r="M71" t="s">
        <v>58</v>
      </c>
      <c r="N71" t="s">
        <v>57</v>
      </c>
      <c r="O71" t="s">
        <v>56</v>
      </c>
      <c r="P71" t="s">
        <v>55</v>
      </c>
      <c r="Q71" t="s">
        <v>54</v>
      </c>
      <c r="R71" t="s">
        <v>53</v>
      </c>
      <c r="S71" t="s">
        <v>52</v>
      </c>
      <c r="T71" t="s">
        <v>51</v>
      </c>
      <c r="U71" t="s">
        <v>50</v>
      </c>
      <c r="V71" t="s">
        <v>49</v>
      </c>
      <c r="W71" t="s">
        <v>48</v>
      </c>
      <c r="X71" t="s">
        <v>47</v>
      </c>
      <c r="Y71" t="s">
        <v>46</v>
      </c>
      <c r="Z71" t="s">
        <v>45</v>
      </c>
      <c r="AA71" t="s">
        <v>44</v>
      </c>
      <c r="AB71" t="s">
        <v>43</v>
      </c>
      <c r="AC71" t="s">
        <v>42</v>
      </c>
      <c r="AD71" t="s">
        <v>41</v>
      </c>
      <c r="AE71" t="s">
        <v>40</v>
      </c>
      <c r="AF71" t="s">
        <v>39</v>
      </c>
      <c r="AG71" t="s">
        <v>38</v>
      </c>
      <c r="AH71" t="s">
        <v>37</v>
      </c>
      <c r="AI71" t="s">
        <v>36</v>
      </c>
      <c r="AJ71" t="s">
        <v>35</v>
      </c>
      <c r="AK71" t="s">
        <v>34</v>
      </c>
      <c r="AL71" t="s">
        <v>33</v>
      </c>
      <c r="AM71" t="s">
        <v>32</v>
      </c>
      <c r="AN71" t="s">
        <v>31</v>
      </c>
      <c r="AO71" t="s">
        <v>30</v>
      </c>
      <c r="AP71" t="s">
        <v>29</v>
      </c>
      <c r="AQ71" t="s">
        <v>28</v>
      </c>
      <c r="AR71" t="s">
        <v>27</v>
      </c>
      <c r="AS71" t="s">
        <v>26</v>
      </c>
      <c r="AT71" t="s">
        <v>25</v>
      </c>
      <c r="AU71" t="s">
        <v>24</v>
      </c>
      <c r="AV71" t="s">
        <v>23</v>
      </c>
      <c r="AW71" t="s">
        <v>22</v>
      </c>
      <c r="AX71" t="s">
        <v>21</v>
      </c>
      <c r="AY71" t="s">
        <v>20</v>
      </c>
      <c r="AZ71" t="s">
        <v>19</v>
      </c>
      <c r="BA71" t="s">
        <v>18</v>
      </c>
      <c r="BB71" t="s">
        <v>17</v>
      </c>
      <c r="BC71" t="s">
        <v>16</v>
      </c>
      <c r="BD71" t="s">
        <v>15</v>
      </c>
      <c r="BE71" t="s">
        <v>14</v>
      </c>
      <c r="BF71" t="s">
        <v>13</v>
      </c>
      <c r="BG71" t="s">
        <v>12</v>
      </c>
      <c r="BH71" t="s">
        <v>11</v>
      </c>
      <c r="BI71" t="s">
        <v>10</v>
      </c>
      <c r="BJ71" t="s">
        <v>9</v>
      </c>
      <c r="BK71" t="s">
        <v>8</v>
      </c>
      <c r="BL71" t="s">
        <v>7</v>
      </c>
      <c r="BM71" t="s">
        <v>6</v>
      </c>
      <c r="BN71" t="s">
        <v>5</v>
      </c>
      <c r="BO71" t="s">
        <v>4</v>
      </c>
      <c r="BP71" t="s">
        <v>3</v>
      </c>
    </row>
    <row r="72" spans="1:68" x14ac:dyDescent="0.25">
      <c r="B72" s="1"/>
      <c r="C72" s="1"/>
      <c r="D72" s="1"/>
      <c r="E72">
        <f>B72+F$79</f>
        <v>10000</v>
      </c>
      <c r="F72" s="2">
        <f>(E72-(((F$14)-(IF((($C72*F$16)-($D72*1))&lt;0,0,(($C72*F$16)-($D72*1)))+(($B$12-$C72)*F$16)))*F$17))-$F$77</f>
        <v>10000</v>
      </c>
      <c r="G72" s="2">
        <f>(F72-(((G$14)-(IF((($C72*G$16)-($D72*1))&lt;0,0,(($C72*G$16)-($D72*1)))+(($B$12-$C72)*G$16)))*G$17))-$F$77</f>
        <v>10000</v>
      </c>
      <c r="H72" s="2">
        <f>(G72-(((H$14)-(IF((($C72*H$16)-($D72*1))&lt;0,0,(($C72*H$16)-($D72*1)))+(($B$12-$C72)*H$16)))*H$17))-$F$77</f>
        <v>10000</v>
      </c>
      <c r="I72" s="2">
        <f>(H72-(((I$14)-(IF((($C72*I$16)-($D72*1))&lt;0,0,(($C72*I$16)-($D72*1)))+(($B$12-$C72)*I$16)))*I$17))-$F$77</f>
        <v>10000</v>
      </c>
      <c r="J72" s="2">
        <f>(I72-(((J$14)-(IF((($C72*J$16)-($D72*1))&lt;0,0,(($C72*J$16)-($D72*1)))+(($B$12-$C72)*J$16)))*J$17))-$F$77</f>
        <v>10000</v>
      </c>
      <c r="K72" s="2">
        <f>(J72-(((K$14)-(IF((($C72*K$16)-($D72*1))&lt;0,0,(($C72*K$16)-($D72*1)))+(($B$12-$C72)*K$16)))*K$17))-$F$77</f>
        <v>10000</v>
      </c>
      <c r="L72" s="2">
        <f>(K72-(((L$14)-(IF((($C72*L$16)-($D72*1))&lt;0,0,(($C72*L$16)-($D72*1)))+(($B$12-$C72)*L$16)))*L$17))-$F$77</f>
        <v>10000</v>
      </c>
      <c r="M72" s="2">
        <f>(L72-(((M$14)-(IF((($C72*M$16)-($D72*1))&lt;0,0,(($C72*M$16)-($D72*1)))+(($B$12-$C72)*M$16)))*M$17))-$F$77</f>
        <v>10000</v>
      </c>
      <c r="N72" s="2">
        <f>(M72-(((N$14)-(IF((($C72*N$16)-($D72*1))&lt;0,0,(($C72*N$16)-($D72*1)))+(($B$12-$C72)*N$16)))*N$17))-$F$77</f>
        <v>10000</v>
      </c>
      <c r="O72" s="2">
        <f>(N72-(((O$14)-(IF((($C72*O$16)-($D72*1))&lt;0,0,(($C72*O$16)-($D72*1)))+(($B$12-$C72)*O$16)))*O$17))-$F$77</f>
        <v>10000</v>
      </c>
      <c r="P72" s="2">
        <f>(O72-(((P$14)-(IF((($C72*P$16)-($D72*1))&lt;0,0,(($C72*P$16)-($D72*1)))+(($B$12-$C72)*P$16)))*P$17))-$F$77</f>
        <v>10000</v>
      </c>
      <c r="Q72" s="2">
        <f>(P72-(((Q$14)-(IF((($C72*Q$16)-($D72*1))&lt;0,0,(($C72*Q$16)-($D72*1)))+(($B$12-$C72)*Q$16)))*Q$17))-$F$77</f>
        <v>10000</v>
      </c>
      <c r="R72" s="2">
        <f>(Q72-(((R$14)-(IF((($C72*R$16)-($D72*1))&lt;0,0,(($C72*R$16)-($D72*1)))+(($B$12-$C72)*R$16)))*R$17))-$F$77</f>
        <v>10000</v>
      </c>
      <c r="S72" s="2">
        <f>(R72-(((S$14)-(IF((($C72*S$16)-($D72*1))&lt;0,0,(($C72*S$16)-($D72*1)))+(($B$12-$C72)*S$16)))*S$17))-$F$77</f>
        <v>10000</v>
      </c>
      <c r="T72" s="2">
        <f>(S72-(((T$14)-(IF((($C72*T$16)-($D72*1))&lt;0,0,(($C72*T$16)-($D72*1)))+(($B$12-$C72)*T$16)))*T$17))-$F$77</f>
        <v>10000</v>
      </c>
      <c r="U72" s="2">
        <f>(T72-(((U$14)-(IF((($C72*U$16)-($D72*1))&lt;0,0,(($C72*U$16)-($D72*1)))+(($B$12-$C72)*U$16)))*U$17))-$F$77</f>
        <v>10000</v>
      </c>
      <c r="V72" s="2">
        <f>(U72-(((V$14)-(IF((($C72*V$16)-($D72*1))&lt;0,0,(($C72*V$16)-($D72*1)))+(($B$12-$C72)*V$16)))*V$17))-$F$77</f>
        <v>10000</v>
      </c>
      <c r="W72" s="2">
        <f>(V72-(((W$14)-(IF((($C72*W$16)-($D72*1))&lt;0,0,(($C72*W$16)-($D72*1)))+(($B$12-$C72)*W$16)))*W$17))-$F$77</f>
        <v>10000</v>
      </c>
      <c r="X72" s="2">
        <f>(W72-(((X$14)-(IF((($C72*X$16)-($D72*1))&lt;0,0,(($C72*X$16)-($D72*1)))+(($B$12-$C72)*X$16)))*X$17))-$F$77</f>
        <v>10000</v>
      </c>
      <c r="Y72" s="2">
        <f>(X72-(((Y$14)-(IF((($C72*Y$16)-($D72*1))&lt;0,0,(($C72*Y$16)-($D72*1)))+(($B$12-$C72)*Y$16)))*Y$17))-$F$77</f>
        <v>10000</v>
      </c>
      <c r="Z72" s="2">
        <f>(Y72-(((Z$14)-(IF((($C72*Z$16)-($D72*1))&lt;0,0,(($C72*Z$16)-($D72*1)))+(($B$12-$C72)*Z$16)))*Z$17))-$F$77</f>
        <v>10000</v>
      </c>
      <c r="AA72" s="2">
        <f>(Z72-(((AA$14)-(IF((($C72*AA$16)-($D72*1))&lt;0,0,(($C72*AA$16)-($D72*1)))+(($B$12-$C72)*AA$16)))*AA$17))-$F$77</f>
        <v>10000</v>
      </c>
      <c r="AB72" s="2">
        <f>(AA72-(((AB$14)-(IF((($C72*AB$16)-($D72*1))&lt;0,0,(($C72*AB$16)-($D72*1)))+(($B$12-$C72)*AB$16)))*AB$17))-$F$77</f>
        <v>10000</v>
      </c>
      <c r="AC72" s="2">
        <f>(AB72-(((AC$14)-(IF((($C72*AC$16)-($D72*1))&lt;0,0,(($C72*AC$16)-($D72*1)))+(($B$12-$C72)*AC$16)))*AC$17))-$F$77</f>
        <v>10000</v>
      </c>
      <c r="AD72" s="2">
        <f>(AC72-(((AD$14)-(IF((($C72*AD$16)-($D72*1))&lt;0,0,(($C72*AD$16)-($D72*1)))+(($B$12-$C72)*AD$16)))*AD$17))-$F$77</f>
        <v>10000</v>
      </c>
      <c r="AE72" s="2">
        <f>(AD72-(((AE$14)-(IF((($C72*AE$16)-($D72*1))&lt;0,0,(($C72*AE$16)-($D72*1)))+(($B$12-$C72)*AE$16)))*AE$17))-$F$77</f>
        <v>10000</v>
      </c>
      <c r="AF72" s="2">
        <f>(AE72-(((AF$14)-(IF((($C72*AF$16)-($D72*1))&lt;0,0,(($C72*AF$16)-($D72*1)))+(($B$12-$C72)*AF$16)))*AF$17))-$F$77</f>
        <v>10000</v>
      </c>
      <c r="AG72" s="2">
        <f>(AF72-(((AG$14)-(IF((($C72*AG$16)-($D72*1))&lt;0,0,(($C72*AG$16)-($D72*1)))+(($B$12-$C72)*AG$16)))*AG$17))-$F$77</f>
        <v>10000</v>
      </c>
      <c r="AH72" s="2">
        <f>(AG72-(((AH$14)-(IF((($C72*AH$16)-($D72*1))&lt;0,0,(($C72*AH$16)-($D72*1)))+(($B$12-$C72)*AH$16)))*AH$17))-$F$77</f>
        <v>10000</v>
      </c>
      <c r="AI72" s="2">
        <f>(AH72-(((AI$14)-(IF((($C72*AI$16)-($D72*1))&lt;0,0,(($C72*AI$16)-($D72*1)))+(($B$12-$C72)*AI$16)))*AI$17))-$F$77</f>
        <v>10000</v>
      </c>
      <c r="AJ72" s="2">
        <f>(AI72-(((AJ$14)-(IF((($C72*AJ$16)-($D72*1))&lt;0,0,(($C72*AJ$16)-($D72*1)))+(($B$12-$C72)*AJ$16)))*AJ$17))-$F$77</f>
        <v>10000</v>
      </c>
      <c r="AK72" s="2">
        <f>(AJ72-(((AK$14)-(IF((($C72*AK$16)-($D72*1))&lt;0,0,(($C72*AK$16)-($D72*1)))+(($B$12-$C72)*AK$16)))*AK$17))-$F$77</f>
        <v>10000</v>
      </c>
      <c r="AL72" s="2">
        <f>(AK72-(((AL$14)-(IF((($C72*AL$16)-($D72*1))&lt;0,0,(($C72*AL$16)-($D72*1)))+(($B$12-$C72)*AL$16)))*AL$17))-$F$77</f>
        <v>10000</v>
      </c>
      <c r="AM72" s="2">
        <f>(AL72-(((AM$14)-(IF((($C72*AM$16)-($D72*1))&lt;0,0,(($C72*AM$16)-($D72*1)))+(($B$12-$C72)*AM$16)))*AM$17))-$F$77</f>
        <v>10000</v>
      </c>
      <c r="AN72" s="2">
        <f>(AM72-(((AN$14)-(IF((($C72*AN$16)-($D72*1))&lt;0,0,(($C72*AN$16)-($D72*1)))+(($B$12-$C72)*AN$16)))*AN$17))-$F$77</f>
        <v>9999.9999999999982</v>
      </c>
      <c r="AO72" s="2">
        <f>(AN72-(((AO$14)-(IF((($C72*AO$16)-($D72*1))&lt;0,0,(($C72*AO$16)-($D72*1)))+(($B$12-$C72)*AO$16)))*AO$17))-$F$77</f>
        <v>9999.9999999999982</v>
      </c>
      <c r="AP72" s="2">
        <f>(AO72-(((AP$14)-(IF((($C72*AP$16)-($D72*1))&lt;0,0,(($C72*AP$16)-($D72*1)))+(($B$12-$C72)*AP$16)))*AP$17))-$F$77</f>
        <v>9999.9999999999982</v>
      </c>
      <c r="AQ72" s="2">
        <f>(AP72-(((AQ$14)-(IF((($C72*AQ$16)-($D72*1))&lt;0,0,(($C72*AQ$16)-($D72*1)))+(($B$12-$C72)*AQ$16)))*AQ$17))-$F$77</f>
        <v>9999.9999999999982</v>
      </c>
      <c r="AR72" s="2">
        <f>(AQ72-(((AR$14)-(IF((($C72*AR$16)-($D72*1))&lt;0,0,(($C72*AR$16)-($D72*1)))+(($B$12-$C72)*AR$16)))*AR$17))-$F$77</f>
        <v>9999.9999999999982</v>
      </c>
      <c r="AS72" s="2">
        <f>(AR72-(((AS$14)-(IF((($C72*AS$16)-($D72*1))&lt;0,0,(($C72*AS$16)-($D72*1)))+(($B$12-$C72)*AS$16)))*AS$17))-$F$77</f>
        <v>9999.9999999999982</v>
      </c>
      <c r="AT72" s="2">
        <f>(AS72-(((AT$14)-(IF((($C72*AT$16)-($D72*1))&lt;0,0,(($C72*AT$16)-($D72*1)))+(($B$12-$C72)*AT$16)))*AT$17))-$F$77</f>
        <v>9999.9999999999982</v>
      </c>
      <c r="AU72" s="2">
        <f>(AT72-(((AU$14)-(IF((($C72*AU$16)-($D72*1))&lt;0,0,(($C72*AU$16)-($D72*1)))+(($B$12-$C72)*AU$16)))*AU$17))-$F$77</f>
        <v>9999.9999999999982</v>
      </c>
      <c r="AV72" s="2">
        <f>(AU72-(((AV$14)-(IF((($C72*AV$16)-($D72*1))&lt;0,0,(($C72*AV$16)-($D72*1)))+(($B$12-$C72)*AV$16)))*AV$17))-$F$77</f>
        <v>9999.9999999999982</v>
      </c>
      <c r="AW72" s="2">
        <f>(AV72-(((AW$14)-(IF((($C72*AW$16)-($D72*1))&lt;0,0,(($C72*AW$16)-($D72*1)))+(($B$12-$C72)*AW$16)))*AW$17))-$F$77</f>
        <v>9999.9999999999982</v>
      </c>
      <c r="AX72" s="2">
        <f>(AW72-(((AX$14)-(IF((($C72*AX$16)-($D72*1))&lt;0,0,(($C72*AX$16)-($D72*1)))+(($B$12-$C72)*AX$16)))*AX$17))-$F$77</f>
        <v>9999.9999999999982</v>
      </c>
      <c r="AY72" s="2">
        <f>(AX72-(((AY$14)-(IF((($C72*AY$16)-($D72*1))&lt;0,0,(($C72*AY$16)-($D72*1)))+(($B$12-$C72)*AY$16)))*AY$17))-$F$77</f>
        <v>9999.9999999999982</v>
      </c>
      <c r="AZ72" s="2">
        <f>(AY72-(((AZ$14)-(IF((($C72*AZ$16)-($D72*1))&lt;0,0,(($C72*AZ$16)-($D72*1)))+(($B$12-$C72)*AZ$16)))*AZ$17))-$F$77</f>
        <v>9999.9999999999982</v>
      </c>
      <c r="BA72" s="2">
        <f>(AZ72-(((BA$14)-(IF((($C72*BA$16)-($D72*1))&lt;0,0,(($C72*BA$16)-($D72*1)))+(($B$12-$C72)*BA$16)))*BA$17))-$F$77</f>
        <v>9999.9999999999982</v>
      </c>
      <c r="BB72" s="2">
        <f>(BA72-(((BB$14)-(IF((($C72*BB$16)-($D72*1))&lt;0,0,(($C72*BB$16)-($D72*1)))+(($B$12-$C72)*BB$16)))*BB$17))-$F$77</f>
        <v>9999.9999999999982</v>
      </c>
      <c r="BC72" s="2">
        <f>(BB72-(((BC$14)-(IF((($C72*BC$16)-($D72*1))&lt;0,0,(($C72*BC$16)-($D72*1)))+(($B$12-$C72)*BC$16)))*BC$17))-$F$77</f>
        <v>9999.9999999999982</v>
      </c>
      <c r="BD72" s="2">
        <f>(BC72-(((BD$14)-(IF((($C72*BD$16)-($D72*1))&lt;0,0,(($C72*BD$16)-($D72*1)))+(($B$12-$C72)*BD$16)))*BD$17))-$F$77</f>
        <v>9999.9999999999982</v>
      </c>
      <c r="BE72" s="2">
        <f>(BD72-(((BE$14)-(IF((($C72*BE$16)-($D72*1))&lt;0,0,(($C72*BE$16)-($D72*1)))+(($B$12-$C72)*BE$16)))*BE$17))-$F$77</f>
        <v>9999.9999999999982</v>
      </c>
      <c r="BF72" s="2">
        <f>(BE72-(((BF$14)-(IF((($C72*BF$16)-($D72*1))&lt;0,0,(($C72*BF$16)-($D72*1)))+(($B$12-$C72)*BF$16)))*BF$17))-$F$77</f>
        <v>9999.9999999999982</v>
      </c>
      <c r="BG72" s="2">
        <f>(BF72-(((BG$14)-(IF((($C72*BG$16)-($D72*1))&lt;0,0,(($C72*BG$16)-($D72*1)))+(($B$12-$C72)*BG$16)))*BG$17))-$F$77</f>
        <v>9999.9999999999945</v>
      </c>
      <c r="BH72" s="2">
        <f>(BG72-(((BH$14)-(IF((($C72*BH$16)-($D72*1))&lt;0,0,(($C72*BH$16)-($D72*1)))+(($B$12-$C72)*BH$16)))*BH$17))-$F$77</f>
        <v>9999.9999999999945</v>
      </c>
      <c r="BI72" s="2">
        <f>(BH72-(((BI$14)-(IF((($C72*BI$16)-($D72*1))&lt;0,0,(($C72*BI$16)-($D72*1)))+(($B$12-$C72)*BI$16)))*BI$17))-$F$77</f>
        <v>9999.9999999999945</v>
      </c>
      <c r="BJ72" s="2">
        <f>(BI72-(((BJ$14)-(IF((($C72*BJ$16)-($D72*1))&lt;0,0,(($C72*BJ$16)-($D72*1)))+(($B$12-$C72)*BJ$16)))*BJ$17))-$F$77</f>
        <v>9999.9999999999891</v>
      </c>
      <c r="BK72" s="2">
        <f>(BJ72-(((BK$14)-(IF((($C72*BK$16)-($D72*1))&lt;0,0,(($C72*BK$16)-($D72*1)))+(($B$12-$C72)*BK$16)))*BK$17))-$F$77</f>
        <v>9999.9999999999891</v>
      </c>
      <c r="BL72" s="2">
        <f>(BK72-(((BL$14)-(IF((($C72*BL$16)-($D72*1))&lt;0,0,(($C72*BL$16)-($D72*1)))+(($B$12-$C72)*BL$16)))*BL$17))-$F$77</f>
        <v>9999.9999999999891</v>
      </c>
      <c r="BM72" s="2">
        <f>(BL72-(((BM$14)-(IF((($C72*BM$16)-($D72*1))&lt;0,0,(($C72*BM$16)-($D72*1)))+(($B$12-$C72)*BM$16)))*BM$17))-$F$77</f>
        <v>9999.9999999999891</v>
      </c>
      <c r="BN72" s="2">
        <f>(BM72-(((BN$14)-(IF((($C72*BN$16)-($D72*1))&lt;0,0,(($C72*BN$16)-($D72*1)))+(($B$12-$C72)*BN$16)))*BN$17))-$F$77</f>
        <v>9999.9999999999891</v>
      </c>
      <c r="BO72" s="2">
        <f>(BN72-(((BO$14)-(IF((($C72*BO$16)-($D72*1))&lt;0,0,(($C72*BO$16)-($D72*1)))+(($B$12-$C72)*BO$16)))*BO$17))-$F$77</f>
        <v>9999.9999999999891</v>
      </c>
      <c r="BP72" s="2">
        <f>(BO72-(((BP$14)-(IF((($C72*BP$16)-($D72*1))&lt;0,0,(($C72*BP$16)-($D72*1)))+(($B$12-$C72)*BP$16)))*BP$17))-$F$77</f>
        <v>9999.9999999999891</v>
      </c>
    </row>
    <row r="73" spans="1:68" x14ac:dyDescent="0.25">
      <c r="B73" s="1"/>
      <c r="C73" s="1"/>
      <c r="D73" s="1"/>
      <c r="E73">
        <f>B73+F$79</f>
        <v>10000</v>
      </c>
      <c r="F73" s="2">
        <f>(E73-(((F$14)-(IF((($C73*F$16)-($D73*1))&lt;0,0,(($C73*F$16)-($D73*1)))+(($B$12-$C73)*F$16)))*F$17))-$F$77</f>
        <v>10000</v>
      </c>
      <c r="G73" s="2">
        <f>(F73-(((G$14)-(IF((($C73*G$16)-($D73*1))&lt;0,0,(($C73*G$16)-($D73*1)))+(($B$12-$C73)*G$16)))*G$17))-$F$77</f>
        <v>10000</v>
      </c>
      <c r="H73" s="2">
        <f>(G73-(((H$14)-(IF((($C73*H$16)-($D73*1))&lt;0,0,(($C73*H$16)-($D73*1)))+(($B$12-$C73)*H$16)))*H$17))-$F$77</f>
        <v>10000</v>
      </c>
      <c r="I73" s="2">
        <f>(H73-(((I$14)-(IF((($C73*I$16)-($D73*1))&lt;0,0,(($C73*I$16)-($D73*1)))+(($B$12-$C73)*I$16)))*I$17))-$F$77</f>
        <v>10000</v>
      </c>
      <c r="J73" s="2">
        <f>(I73-(((J$14)-(IF((($C73*J$16)-($D73*1))&lt;0,0,(($C73*J$16)-($D73*1)))+(($B$12-$C73)*J$16)))*J$17))-$F$77</f>
        <v>10000</v>
      </c>
      <c r="K73" s="2">
        <f>(J73-(((K$14)-(IF((($C73*K$16)-($D73*1))&lt;0,0,(($C73*K$16)-($D73*1)))+(($B$12-$C73)*K$16)))*K$17))-$F$77</f>
        <v>10000</v>
      </c>
      <c r="L73" s="2">
        <f>(K73-(((L$14)-(IF((($C73*L$16)-($D73*1))&lt;0,0,(($C73*L$16)-($D73*1)))+(($B$12-$C73)*L$16)))*L$17))-$F$77</f>
        <v>10000</v>
      </c>
      <c r="M73" s="2">
        <f>(L73-(((M$14)-(IF((($C73*M$16)-($D73*1))&lt;0,0,(($C73*M$16)-($D73*1)))+(($B$12-$C73)*M$16)))*M$17))-$F$77</f>
        <v>10000</v>
      </c>
      <c r="N73" s="2">
        <f>(M73-(((N$14)-(IF((($C73*N$16)-($D73*1))&lt;0,0,(($C73*N$16)-($D73*1)))+(($B$12-$C73)*N$16)))*N$17))-$F$77</f>
        <v>10000</v>
      </c>
      <c r="O73" s="2">
        <f>(N73-(((O$14)-(IF((($C73*O$16)-($D73*1))&lt;0,0,(($C73*O$16)-($D73*1)))+(($B$12-$C73)*O$16)))*O$17))-$F$77</f>
        <v>10000</v>
      </c>
      <c r="P73" s="2">
        <f>(O73-(((P$14)-(IF((($C73*P$16)-($D73*1))&lt;0,0,(($C73*P$16)-($D73*1)))+(($B$12-$C73)*P$16)))*P$17))-$F$77</f>
        <v>10000</v>
      </c>
      <c r="Q73" s="2">
        <f>(P73-(((Q$14)-(IF((($C73*Q$16)-($D73*1))&lt;0,0,(($C73*Q$16)-($D73*1)))+(($B$12-$C73)*Q$16)))*Q$17))-$F$77</f>
        <v>10000</v>
      </c>
      <c r="R73" s="2">
        <f>(Q73-(((R$14)-(IF((($C73*R$16)-($D73*1))&lt;0,0,(($C73*R$16)-($D73*1)))+(($B$12-$C73)*R$16)))*R$17))-$F$77</f>
        <v>10000</v>
      </c>
      <c r="S73" s="2">
        <f>(R73-(((S$14)-(IF((($C73*S$16)-($D73*1))&lt;0,0,(($C73*S$16)-($D73*1)))+(($B$12-$C73)*S$16)))*S$17))-$F$77</f>
        <v>10000</v>
      </c>
      <c r="T73" s="2">
        <f>(S73-(((T$14)-(IF((($C73*T$16)-($D73*1))&lt;0,0,(($C73*T$16)-($D73*1)))+(($B$12-$C73)*T$16)))*T$17))-$F$77</f>
        <v>10000</v>
      </c>
      <c r="U73" s="2">
        <f>(T73-(((U$14)-(IF((($C73*U$16)-($D73*1))&lt;0,0,(($C73*U$16)-($D73*1)))+(($B$12-$C73)*U$16)))*U$17))-$F$77</f>
        <v>10000</v>
      </c>
      <c r="V73" s="2">
        <f>(U73-(((V$14)-(IF((($C73*V$16)-($D73*1))&lt;0,0,(($C73*V$16)-($D73*1)))+(($B$12-$C73)*V$16)))*V$17))-$F$77</f>
        <v>10000</v>
      </c>
      <c r="W73" s="2">
        <f>(V73-(((W$14)-(IF((($C73*W$16)-($D73*1))&lt;0,0,(($C73*W$16)-($D73*1)))+(($B$12-$C73)*W$16)))*W$17))-$F$77</f>
        <v>10000</v>
      </c>
      <c r="X73" s="2">
        <f>(W73-(((X$14)-(IF((($C73*X$16)-($D73*1))&lt;0,0,(($C73*X$16)-($D73*1)))+(($B$12-$C73)*X$16)))*X$17))-$F$77</f>
        <v>10000</v>
      </c>
      <c r="Y73" s="2">
        <f>(X73-(((Y$14)-(IF((($C73*Y$16)-($D73*1))&lt;0,0,(($C73*Y$16)-($D73*1)))+(($B$12-$C73)*Y$16)))*Y$17))-$F$77</f>
        <v>10000</v>
      </c>
      <c r="Z73" s="2">
        <f>(Y73-(((Z$14)-(IF((($C73*Z$16)-($D73*1))&lt;0,0,(($C73*Z$16)-($D73*1)))+(($B$12-$C73)*Z$16)))*Z$17))-$F$77</f>
        <v>10000</v>
      </c>
      <c r="AA73" s="2">
        <f>(Z73-(((AA$14)-(IF((($C73*AA$16)-($D73*1))&lt;0,0,(($C73*AA$16)-($D73*1)))+(($B$12-$C73)*AA$16)))*AA$17))-$F$77</f>
        <v>10000</v>
      </c>
      <c r="AB73" s="2">
        <f>(AA73-(((AB$14)-(IF((($C73*AB$16)-($D73*1))&lt;0,0,(($C73*AB$16)-($D73*1)))+(($B$12-$C73)*AB$16)))*AB$17))-$F$77</f>
        <v>10000</v>
      </c>
      <c r="AC73" s="2">
        <f>(AB73-(((AC$14)-(IF((($C73*AC$16)-($D73*1))&lt;0,0,(($C73*AC$16)-($D73*1)))+(($B$12-$C73)*AC$16)))*AC$17))-$F$77</f>
        <v>10000</v>
      </c>
      <c r="AD73" s="2">
        <f>(AC73-(((AD$14)-(IF((($C73*AD$16)-($D73*1))&lt;0,0,(($C73*AD$16)-($D73*1)))+(($B$12-$C73)*AD$16)))*AD$17))-$F$77</f>
        <v>10000</v>
      </c>
      <c r="AE73" s="2">
        <f>(AD73-(((AE$14)-(IF((($C73*AE$16)-($D73*1))&lt;0,0,(($C73*AE$16)-($D73*1)))+(($B$12-$C73)*AE$16)))*AE$17))-$F$77</f>
        <v>10000</v>
      </c>
      <c r="AF73" s="2">
        <f>(AE73-(((AF$14)-(IF((($C73*AF$16)-($D73*1))&lt;0,0,(($C73*AF$16)-($D73*1)))+(($B$12-$C73)*AF$16)))*AF$17))-$F$77</f>
        <v>10000</v>
      </c>
      <c r="AG73" s="2">
        <f>(AF73-(((AG$14)-(IF((($C73*AG$16)-($D73*1))&lt;0,0,(($C73*AG$16)-($D73*1)))+(($B$12-$C73)*AG$16)))*AG$17))-$F$77</f>
        <v>10000</v>
      </c>
      <c r="AH73" s="2">
        <f>(AG73-(((AH$14)-(IF((($C73*AH$16)-($D73*1))&lt;0,0,(($C73*AH$16)-($D73*1)))+(($B$12-$C73)*AH$16)))*AH$17))-$F$77</f>
        <v>10000</v>
      </c>
      <c r="AI73" s="2">
        <f>(AH73-(((AI$14)-(IF((($C73*AI$16)-($D73*1))&lt;0,0,(($C73*AI$16)-($D73*1)))+(($B$12-$C73)*AI$16)))*AI$17))-$F$77</f>
        <v>10000</v>
      </c>
      <c r="AJ73" s="2">
        <f>(AI73-(((AJ$14)-(IF((($C73*AJ$16)-($D73*1))&lt;0,0,(($C73*AJ$16)-($D73*1)))+(($B$12-$C73)*AJ$16)))*AJ$17))-$F$77</f>
        <v>10000</v>
      </c>
      <c r="AK73" s="2">
        <f>(AJ73-(((AK$14)-(IF((($C73*AK$16)-($D73*1))&lt;0,0,(($C73*AK$16)-($D73*1)))+(($B$12-$C73)*AK$16)))*AK$17))-$F$77</f>
        <v>10000</v>
      </c>
      <c r="AL73" s="2">
        <f>(AK73-(((AL$14)-(IF((($C73*AL$16)-($D73*1))&lt;0,0,(($C73*AL$16)-($D73*1)))+(($B$12-$C73)*AL$16)))*AL$17))-$F$77</f>
        <v>10000</v>
      </c>
      <c r="AM73" s="2">
        <f>(AL73-(((AM$14)-(IF((($C73*AM$16)-($D73*1))&lt;0,0,(($C73*AM$16)-($D73*1)))+(($B$12-$C73)*AM$16)))*AM$17))-$F$77</f>
        <v>10000</v>
      </c>
      <c r="AN73" s="2">
        <f>(AM73-(((AN$14)-(IF((($C73*AN$16)-($D73*1))&lt;0,0,(($C73*AN$16)-($D73*1)))+(($B$12-$C73)*AN$16)))*AN$17))-$F$77</f>
        <v>9999.9999999999982</v>
      </c>
      <c r="AO73" s="2">
        <f>(AN73-(((AO$14)-(IF((($C73*AO$16)-($D73*1))&lt;0,0,(($C73*AO$16)-($D73*1)))+(($B$12-$C73)*AO$16)))*AO$17))-$F$77</f>
        <v>9999.9999999999982</v>
      </c>
      <c r="AP73" s="2">
        <f>(AO73-(((AP$14)-(IF((($C73*AP$16)-($D73*1))&lt;0,0,(($C73*AP$16)-($D73*1)))+(($B$12-$C73)*AP$16)))*AP$17))-$F$77</f>
        <v>9999.9999999999982</v>
      </c>
      <c r="AQ73" s="2">
        <f>(AP73-(((AQ$14)-(IF((($C73*AQ$16)-($D73*1))&lt;0,0,(($C73*AQ$16)-($D73*1)))+(($B$12-$C73)*AQ$16)))*AQ$17))-$F$77</f>
        <v>9999.9999999999982</v>
      </c>
      <c r="AR73" s="2">
        <f>(AQ73-(((AR$14)-(IF((($C73*AR$16)-($D73*1))&lt;0,0,(($C73*AR$16)-($D73*1)))+(($B$12-$C73)*AR$16)))*AR$17))-$F$77</f>
        <v>9999.9999999999982</v>
      </c>
      <c r="AS73" s="2">
        <f>(AR73-(((AS$14)-(IF((($C73*AS$16)-($D73*1))&lt;0,0,(($C73*AS$16)-($D73*1)))+(($B$12-$C73)*AS$16)))*AS$17))-$F$77</f>
        <v>9999.9999999999982</v>
      </c>
      <c r="AT73" s="2">
        <f>(AS73-(((AT$14)-(IF((($C73*AT$16)-($D73*1))&lt;0,0,(($C73*AT$16)-($D73*1)))+(($B$12-$C73)*AT$16)))*AT$17))-$F$77</f>
        <v>9999.9999999999982</v>
      </c>
      <c r="AU73" s="2">
        <f>(AT73-(((AU$14)-(IF((($C73*AU$16)-($D73*1))&lt;0,0,(($C73*AU$16)-($D73*1)))+(($B$12-$C73)*AU$16)))*AU$17))-$F$77</f>
        <v>9999.9999999999982</v>
      </c>
      <c r="AV73" s="2">
        <f>(AU73-(((AV$14)-(IF((($C73*AV$16)-($D73*1))&lt;0,0,(($C73*AV$16)-($D73*1)))+(($B$12-$C73)*AV$16)))*AV$17))-$F$77</f>
        <v>9999.9999999999982</v>
      </c>
      <c r="AW73" s="2">
        <f>(AV73-(((AW$14)-(IF((($C73*AW$16)-($D73*1))&lt;0,0,(($C73*AW$16)-($D73*1)))+(($B$12-$C73)*AW$16)))*AW$17))-$F$77</f>
        <v>9999.9999999999982</v>
      </c>
      <c r="AX73" s="2">
        <f>(AW73-(((AX$14)-(IF((($C73*AX$16)-($D73*1))&lt;0,0,(($C73*AX$16)-($D73*1)))+(($B$12-$C73)*AX$16)))*AX$17))-$F$77</f>
        <v>9999.9999999999982</v>
      </c>
      <c r="AY73" s="2">
        <f>(AX73-(((AY$14)-(IF((($C73*AY$16)-($D73*1))&lt;0,0,(($C73*AY$16)-($D73*1)))+(($B$12-$C73)*AY$16)))*AY$17))-$F$77</f>
        <v>9999.9999999999982</v>
      </c>
      <c r="AZ73" s="2">
        <f>(AY73-(((AZ$14)-(IF((($C73*AZ$16)-($D73*1))&lt;0,0,(($C73*AZ$16)-($D73*1)))+(($B$12-$C73)*AZ$16)))*AZ$17))-$F$77</f>
        <v>9999.9999999999982</v>
      </c>
      <c r="BA73" s="2">
        <f>(AZ73-(((BA$14)-(IF((($C73*BA$16)-($D73*1))&lt;0,0,(($C73*BA$16)-($D73*1)))+(($B$12-$C73)*BA$16)))*BA$17))-$F$77</f>
        <v>9999.9999999999982</v>
      </c>
      <c r="BB73" s="2">
        <f>(BA73-(((BB$14)-(IF((($C73*BB$16)-($D73*1))&lt;0,0,(($C73*BB$16)-($D73*1)))+(($B$12-$C73)*BB$16)))*BB$17))-$F$77</f>
        <v>9999.9999999999982</v>
      </c>
      <c r="BC73" s="2">
        <f>(BB73-(((BC$14)-(IF((($C73*BC$16)-($D73*1))&lt;0,0,(($C73*BC$16)-($D73*1)))+(($B$12-$C73)*BC$16)))*BC$17))-$F$77</f>
        <v>9999.9999999999982</v>
      </c>
      <c r="BD73" s="2">
        <f>(BC73-(((BD$14)-(IF((($C73*BD$16)-($D73*1))&lt;0,0,(($C73*BD$16)-($D73*1)))+(($B$12-$C73)*BD$16)))*BD$17))-$F$77</f>
        <v>9999.9999999999982</v>
      </c>
      <c r="BE73" s="2">
        <f>(BD73-(((BE$14)-(IF((($C73*BE$16)-($D73*1))&lt;0,0,(($C73*BE$16)-($D73*1)))+(($B$12-$C73)*BE$16)))*BE$17))-$F$77</f>
        <v>9999.9999999999982</v>
      </c>
      <c r="BF73" s="2">
        <f>(BE73-(((BF$14)-(IF((($C73*BF$16)-($D73*1))&lt;0,0,(($C73*BF$16)-($D73*1)))+(($B$12-$C73)*BF$16)))*BF$17))-$F$77</f>
        <v>9999.9999999999982</v>
      </c>
      <c r="BG73" s="2">
        <f>(BF73-(((BG$14)-(IF((($C73*BG$16)-($D73*1))&lt;0,0,(($C73*BG$16)-($D73*1)))+(($B$12-$C73)*BG$16)))*BG$17))-$F$77</f>
        <v>9999.9999999999945</v>
      </c>
      <c r="BH73" s="2">
        <f>(BG73-(((BH$14)-(IF((($C73*BH$16)-($D73*1))&lt;0,0,(($C73*BH$16)-($D73*1)))+(($B$12-$C73)*BH$16)))*BH$17))-$F$77</f>
        <v>9999.9999999999945</v>
      </c>
      <c r="BI73" s="2">
        <f>(BH73-(((BI$14)-(IF((($C73*BI$16)-($D73*1))&lt;0,0,(($C73*BI$16)-($D73*1)))+(($B$12-$C73)*BI$16)))*BI$17))-$F$77</f>
        <v>9999.9999999999945</v>
      </c>
      <c r="BJ73" s="2">
        <f>(BI73-(((BJ$14)-(IF((($C73*BJ$16)-($D73*1))&lt;0,0,(($C73*BJ$16)-($D73*1)))+(($B$12-$C73)*BJ$16)))*BJ$17))-$F$77</f>
        <v>9999.9999999999891</v>
      </c>
      <c r="BK73" s="2">
        <f>(BJ73-(((BK$14)-(IF((($C73*BK$16)-($D73*1))&lt;0,0,(($C73*BK$16)-($D73*1)))+(($B$12-$C73)*BK$16)))*BK$17))-$F$77</f>
        <v>9999.9999999999891</v>
      </c>
      <c r="BL73" s="2">
        <f>(BK73-(((BL$14)-(IF((($C73*BL$16)-($D73*1))&lt;0,0,(($C73*BL$16)-($D73*1)))+(($B$12-$C73)*BL$16)))*BL$17))-$F$77</f>
        <v>9999.9999999999891</v>
      </c>
      <c r="BM73" s="2">
        <f>(BL73-(((BM$14)-(IF((($C73*BM$16)-($D73*1))&lt;0,0,(($C73*BM$16)-($D73*1)))+(($B$12-$C73)*BM$16)))*BM$17))-$F$77</f>
        <v>9999.9999999999891</v>
      </c>
      <c r="BN73" s="2">
        <f>(BM73-(((BN$14)-(IF((($C73*BN$16)-($D73*1))&lt;0,0,(($C73*BN$16)-($D73*1)))+(($B$12-$C73)*BN$16)))*BN$17))-$F$77</f>
        <v>9999.9999999999891</v>
      </c>
      <c r="BO73" s="2">
        <f>(BN73-(((BO$14)-(IF((($C73*BO$16)-($D73*1))&lt;0,0,(($C73*BO$16)-($D73*1)))+(($B$12-$C73)*BO$16)))*BO$17))-$F$77</f>
        <v>9999.9999999999891</v>
      </c>
      <c r="BP73" s="2">
        <f>(BO73-(((BP$14)-(IF((($C73*BP$16)-($D73*1))&lt;0,0,(($C73*BP$16)-($D73*1)))+(($B$12-$C73)*BP$16)))*BP$17))-$F$77</f>
        <v>9999.9999999999891</v>
      </c>
    </row>
    <row r="74" spans="1:68" x14ac:dyDescent="0.25">
      <c r="B74" s="4"/>
      <c r="C74" s="4"/>
      <c r="D74" s="4"/>
      <c r="E74" s="3">
        <f>B74+F$79</f>
        <v>10000</v>
      </c>
      <c r="F74" s="2">
        <f>(E74-(((F$14)-(IF((($C74*F$16)-($D74*1))&lt;0,0,(($C74*F$16)-($D74*1)))+(($B$12-$C74)*F$16)))*F$17))-$F$77</f>
        <v>10000</v>
      </c>
      <c r="G74" s="2">
        <f>(F74-(((G$14)-(IF((($C74*G$16)-($D74*1))&lt;0,0,(($C74*G$16)-($D74*1)))+(($B$12-$C74)*G$16)))*G$17))-$F$77</f>
        <v>10000</v>
      </c>
      <c r="H74" s="2">
        <f>(G74-(((H$14)-(IF((($C74*H$16)-($D74*1))&lt;0,0,(($C74*H$16)-($D74*1)))+(($B$12-$C74)*H$16)))*H$17))-$F$77</f>
        <v>10000</v>
      </c>
      <c r="I74" s="2">
        <f>(H74-(((I$14)-(IF((($C74*I$16)-($D74*1))&lt;0,0,(($C74*I$16)-($D74*1)))+(($B$12-$C74)*I$16)))*I$17))-$F$77</f>
        <v>10000</v>
      </c>
      <c r="J74" s="2">
        <f>(I74-(((J$14)-(IF((($C74*J$16)-($D74*1))&lt;0,0,(($C74*J$16)-($D74*1)))+(($B$12-$C74)*J$16)))*J$17))-$F$77</f>
        <v>10000</v>
      </c>
      <c r="K74" s="2">
        <f>(J74-(((K$14)-(IF((($C74*K$16)-($D74*1))&lt;0,0,(($C74*K$16)-($D74*1)))+(($B$12-$C74)*K$16)))*K$17))-$F$77</f>
        <v>10000</v>
      </c>
      <c r="L74" s="2">
        <f>(K74-(((L$14)-(IF((($C74*L$16)-($D74*1))&lt;0,0,(($C74*L$16)-($D74*1)))+(($B$12-$C74)*L$16)))*L$17))-$F$77</f>
        <v>10000</v>
      </c>
      <c r="M74" s="2">
        <f>(L74-(((M$14)-(IF((($C74*M$16)-($D74*1))&lt;0,0,(($C74*M$16)-($D74*1)))+(($B$12-$C74)*M$16)))*M$17))-$F$77</f>
        <v>10000</v>
      </c>
      <c r="N74" s="2">
        <f>(M74-(((N$14)-(IF((($C74*N$16)-($D74*1))&lt;0,0,(($C74*N$16)-($D74*1)))+(($B$12-$C74)*N$16)))*N$17))-$F$77</f>
        <v>10000</v>
      </c>
      <c r="O74" s="2">
        <f>(N74-(((O$14)-(IF((($C74*O$16)-($D74*1))&lt;0,0,(($C74*O$16)-($D74*1)))+(($B$12-$C74)*O$16)))*O$17))-$F$77</f>
        <v>10000</v>
      </c>
      <c r="P74" s="2">
        <f>(O74-(((P$14)-(IF((($C74*P$16)-($D74*1))&lt;0,0,(($C74*P$16)-($D74*1)))+(($B$12-$C74)*P$16)))*P$17))-$F$77</f>
        <v>10000</v>
      </c>
      <c r="Q74" s="2">
        <f>(P74-(((Q$14)-(IF((($C74*Q$16)-($D74*1))&lt;0,0,(($C74*Q$16)-($D74*1)))+(($B$12-$C74)*Q$16)))*Q$17))-$F$77</f>
        <v>10000</v>
      </c>
      <c r="R74" s="2">
        <f>(Q74-(((R$14)-(IF((($C74*R$16)-($D74*1))&lt;0,0,(($C74*R$16)-($D74*1)))+(($B$12-$C74)*R$16)))*R$17))-$F$77</f>
        <v>10000</v>
      </c>
      <c r="S74" s="2">
        <f>(R74-(((S$14)-(IF((($C74*S$16)-($D74*1))&lt;0,0,(($C74*S$16)-($D74*1)))+(($B$12-$C74)*S$16)))*S$17))-$F$77</f>
        <v>10000</v>
      </c>
      <c r="T74" s="2">
        <f>(S74-(((T$14)-(IF((($C74*T$16)-($D74*1))&lt;0,0,(($C74*T$16)-($D74*1)))+(($B$12-$C74)*T$16)))*T$17))-$F$77</f>
        <v>10000</v>
      </c>
      <c r="U74" s="2">
        <f>(T74-(((U$14)-(IF((($C74*U$16)-($D74*1))&lt;0,0,(($C74*U$16)-($D74*1)))+(($B$12-$C74)*U$16)))*U$17))-$F$77</f>
        <v>10000</v>
      </c>
      <c r="V74" s="2">
        <f>(U74-(((V$14)-(IF((($C74*V$16)-($D74*1))&lt;0,0,(($C74*V$16)-($D74*1)))+(($B$12-$C74)*V$16)))*V$17))-$F$77</f>
        <v>10000</v>
      </c>
      <c r="W74" s="2">
        <f>(V74-(((W$14)-(IF((($C74*W$16)-($D74*1))&lt;0,0,(($C74*W$16)-($D74*1)))+(($B$12-$C74)*W$16)))*W$17))-$F$77</f>
        <v>10000</v>
      </c>
      <c r="X74" s="2">
        <f>(W74-(((X$14)-(IF((($C74*X$16)-($D74*1))&lt;0,0,(($C74*X$16)-($D74*1)))+(($B$12-$C74)*X$16)))*X$17))-$F$77</f>
        <v>10000</v>
      </c>
      <c r="Y74" s="2">
        <f>(X74-(((Y$14)-(IF((($C74*Y$16)-($D74*1))&lt;0,0,(($C74*Y$16)-($D74*1)))+(($B$12-$C74)*Y$16)))*Y$17))-$F$77</f>
        <v>10000</v>
      </c>
      <c r="Z74" s="2">
        <f>(Y74-(((Z$14)-(IF((($C74*Z$16)-($D74*1))&lt;0,0,(($C74*Z$16)-($D74*1)))+(($B$12-$C74)*Z$16)))*Z$17))-$F$77</f>
        <v>10000</v>
      </c>
      <c r="AA74" s="2">
        <f>(Z74-(((AA$14)-(IF((($C74*AA$16)-($D74*1))&lt;0,0,(($C74*AA$16)-($D74*1)))+(($B$12-$C74)*AA$16)))*AA$17))-$F$77</f>
        <v>10000</v>
      </c>
      <c r="AB74" s="2">
        <f>(AA74-(((AB$14)-(IF((($C74*AB$16)-($D74*1))&lt;0,0,(($C74*AB$16)-($D74*1)))+(($B$12-$C74)*AB$16)))*AB$17))-$F$77</f>
        <v>10000</v>
      </c>
      <c r="AC74" s="2">
        <f>(AB74-(((AC$14)-(IF((($C74*AC$16)-($D74*1))&lt;0,0,(($C74*AC$16)-($D74*1)))+(($B$12-$C74)*AC$16)))*AC$17))-$F$77</f>
        <v>10000</v>
      </c>
      <c r="AD74" s="2">
        <f>(AC74-(((AD$14)-(IF((($C74*AD$16)-($D74*1))&lt;0,0,(($C74*AD$16)-($D74*1)))+(($B$12-$C74)*AD$16)))*AD$17))-$F$77</f>
        <v>10000</v>
      </c>
      <c r="AE74" s="2">
        <f>(AD74-(((AE$14)-(IF((($C74*AE$16)-($D74*1))&lt;0,0,(($C74*AE$16)-($D74*1)))+(($B$12-$C74)*AE$16)))*AE$17))-$F$77</f>
        <v>10000</v>
      </c>
      <c r="AF74" s="2">
        <f>(AE74-(((AF$14)-(IF((($C74*AF$16)-($D74*1))&lt;0,0,(($C74*AF$16)-($D74*1)))+(($B$12-$C74)*AF$16)))*AF$17))-$F$77</f>
        <v>10000</v>
      </c>
      <c r="AG74" s="2">
        <f>(AF74-(((AG$14)-(IF((($C74*AG$16)-($D74*1))&lt;0,0,(($C74*AG$16)-($D74*1)))+(($B$12-$C74)*AG$16)))*AG$17))-$F$77</f>
        <v>10000</v>
      </c>
      <c r="AH74" s="2">
        <f>(AG74-(((AH$14)-(IF((($C74*AH$16)-($D74*1))&lt;0,0,(($C74*AH$16)-($D74*1)))+(($B$12-$C74)*AH$16)))*AH$17))-$F$77</f>
        <v>10000</v>
      </c>
      <c r="AI74" s="2">
        <f>(AH74-(((AI$14)-(IF((($C74*AI$16)-($D74*1))&lt;0,0,(($C74*AI$16)-($D74*1)))+(($B$12-$C74)*AI$16)))*AI$17))-$F$77</f>
        <v>10000</v>
      </c>
      <c r="AJ74" s="2">
        <f>(AI74-(((AJ$14)-(IF((($C74*AJ$16)-($D74*1))&lt;0,0,(($C74*AJ$16)-($D74*1)))+(($B$12-$C74)*AJ$16)))*AJ$17))-$F$77</f>
        <v>10000</v>
      </c>
      <c r="AK74" s="2">
        <f>(AJ74-(((AK$14)-(IF((($C74*AK$16)-($D74*1))&lt;0,0,(($C74*AK$16)-($D74*1)))+(($B$12-$C74)*AK$16)))*AK$17))-$F$77</f>
        <v>10000</v>
      </c>
      <c r="AL74" s="2">
        <f>(AK74-(((AL$14)-(IF((($C74*AL$16)-($D74*1))&lt;0,0,(($C74*AL$16)-($D74*1)))+(($B$12-$C74)*AL$16)))*AL$17))-$F$77</f>
        <v>10000</v>
      </c>
      <c r="AM74" s="2">
        <f>(AL74-(((AM$14)-(IF((($C74*AM$16)-($D74*1))&lt;0,0,(($C74*AM$16)-($D74*1)))+(($B$12-$C74)*AM$16)))*AM$17))-$F$77</f>
        <v>10000</v>
      </c>
      <c r="AN74" s="2">
        <f>(AM74-(((AN$14)-(IF((($C74*AN$16)-($D74*1))&lt;0,0,(($C74*AN$16)-($D74*1)))+(($B$12-$C74)*AN$16)))*AN$17))-$F$77</f>
        <v>9999.9999999999982</v>
      </c>
      <c r="AO74" s="2">
        <f>(AN74-(((AO$14)-(IF((($C74*AO$16)-($D74*1))&lt;0,0,(($C74*AO$16)-($D74*1)))+(($B$12-$C74)*AO$16)))*AO$17))-$F$77</f>
        <v>9999.9999999999982</v>
      </c>
      <c r="AP74" s="2">
        <f>(AO74-(((AP$14)-(IF((($C74*AP$16)-($D74*1))&lt;0,0,(($C74*AP$16)-($D74*1)))+(($B$12-$C74)*AP$16)))*AP$17))-$F$77</f>
        <v>9999.9999999999982</v>
      </c>
      <c r="AQ74" s="2">
        <f>(AP74-(((AQ$14)-(IF((($C74*AQ$16)-($D74*1))&lt;0,0,(($C74*AQ$16)-($D74*1)))+(($B$12-$C74)*AQ$16)))*AQ$17))-$F$77</f>
        <v>9999.9999999999982</v>
      </c>
      <c r="AR74" s="2">
        <f>(AQ74-(((AR$14)-(IF((($C74*AR$16)-($D74*1))&lt;0,0,(($C74*AR$16)-($D74*1)))+(($B$12-$C74)*AR$16)))*AR$17))-$F$77</f>
        <v>9999.9999999999982</v>
      </c>
      <c r="AS74" s="2">
        <f>(AR74-(((AS$14)-(IF((($C74*AS$16)-($D74*1))&lt;0,0,(($C74*AS$16)-($D74*1)))+(($B$12-$C74)*AS$16)))*AS$17))-$F$77</f>
        <v>9999.9999999999982</v>
      </c>
      <c r="AT74" s="2">
        <f>(AS74-(((AT$14)-(IF((($C74*AT$16)-($D74*1))&lt;0,0,(($C74*AT$16)-($D74*1)))+(($B$12-$C74)*AT$16)))*AT$17))-$F$77</f>
        <v>9999.9999999999982</v>
      </c>
      <c r="AU74" s="2">
        <f>(AT74-(((AU$14)-(IF((($C74*AU$16)-($D74*1))&lt;0,0,(($C74*AU$16)-($D74*1)))+(($B$12-$C74)*AU$16)))*AU$17))-$F$77</f>
        <v>9999.9999999999982</v>
      </c>
      <c r="AV74" s="2">
        <f>(AU74-(((AV$14)-(IF((($C74*AV$16)-($D74*1))&lt;0,0,(($C74*AV$16)-($D74*1)))+(($B$12-$C74)*AV$16)))*AV$17))-$F$77</f>
        <v>9999.9999999999982</v>
      </c>
      <c r="AW74" s="2">
        <f>(AV74-(((AW$14)-(IF((($C74*AW$16)-($D74*1))&lt;0,0,(($C74*AW$16)-($D74*1)))+(($B$12-$C74)*AW$16)))*AW$17))-$F$77</f>
        <v>9999.9999999999982</v>
      </c>
      <c r="AX74" s="2">
        <f>(AW74-(((AX$14)-(IF((($C74*AX$16)-($D74*1))&lt;0,0,(($C74*AX$16)-($D74*1)))+(($B$12-$C74)*AX$16)))*AX$17))-$F$77</f>
        <v>9999.9999999999982</v>
      </c>
      <c r="AY74" s="2">
        <f>(AX74-(((AY$14)-(IF((($C74*AY$16)-($D74*1))&lt;0,0,(($C74*AY$16)-($D74*1)))+(($B$12-$C74)*AY$16)))*AY$17))-$F$77</f>
        <v>9999.9999999999982</v>
      </c>
      <c r="AZ74" s="2">
        <f>(AY74-(((AZ$14)-(IF((($C74*AZ$16)-($D74*1))&lt;0,0,(($C74*AZ$16)-($D74*1)))+(($B$12-$C74)*AZ$16)))*AZ$17))-$F$77</f>
        <v>9999.9999999999982</v>
      </c>
      <c r="BA74" s="2">
        <f>(AZ74-(((BA$14)-(IF((($C74*BA$16)-($D74*1))&lt;0,0,(($C74*BA$16)-($D74*1)))+(($B$12-$C74)*BA$16)))*BA$17))-$F$77</f>
        <v>9999.9999999999982</v>
      </c>
      <c r="BB74" s="2">
        <f>(BA74-(((BB$14)-(IF((($C74*BB$16)-($D74*1))&lt;0,0,(($C74*BB$16)-($D74*1)))+(($B$12-$C74)*BB$16)))*BB$17))-$F$77</f>
        <v>9999.9999999999982</v>
      </c>
      <c r="BC74" s="2">
        <f>(BB74-(((BC$14)-(IF((($C74*BC$16)-($D74*1))&lt;0,0,(($C74*BC$16)-($D74*1)))+(($B$12-$C74)*BC$16)))*BC$17))-$F$77</f>
        <v>9999.9999999999982</v>
      </c>
      <c r="BD74" s="2">
        <f>(BC74-(((BD$14)-(IF((($C74*BD$16)-($D74*1))&lt;0,0,(($C74*BD$16)-($D74*1)))+(($B$12-$C74)*BD$16)))*BD$17))-$F$77</f>
        <v>9999.9999999999982</v>
      </c>
      <c r="BE74" s="2">
        <f>(BD74-(((BE$14)-(IF((($C74*BE$16)-($D74*1))&lt;0,0,(($C74*BE$16)-($D74*1)))+(($B$12-$C74)*BE$16)))*BE$17))-$F$77</f>
        <v>9999.9999999999982</v>
      </c>
      <c r="BF74" s="2">
        <f>(BE74-(((BF$14)-(IF((($C74*BF$16)-($D74*1))&lt;0,0,(($C74*BF$16)-($D74*1)))+(($B$12-$C74)*BF$16)))*BF$17))-$F$77</f>
        <v>9999.9999999999982</v>
      </c>
      <c r="BG74" s="2">
        <f>(BF74-(((BG$14)-(IF((($C74*BG$16)-($D74*1))&lt;0,0,(($C74*BG$16)-($D74*1)))+(($B$12-$C74)*BG$16)))*BG$17))-$F$77</f>
        <v>9999.9999999999945</v>
      </c>
      <c r="BH74" s="2">
        <f>(BG74-(((BH$14)-(IF((($C74*BH$16)-($D74*1))&lt;0,0,(($C74*BH$16)-($D74*1)))+(($B$12-$C74)*BH$16)))*BH$17))-$F$77</f>
        <v>9999.9999999999945</v>
      </c>
      <c r="BI74" s="2">
        <f>(BH74-(((BI$14)-(IF((($C74*BI$16)-($D74*1))&lt;0,0,(($C74*BI$16)-($D74*1)))+(($B$12-$C74)*BI$16)))*BI$17))-$F$77</f>
        <v>9999.9999999999945</v>
      </c>
      <c r="BJ74" s="2">
        <f>(BI74-(((BJ$14)-(IF((($C74*BJ$16)-($D74*1))&lt;0,0,(($C74*BJ$16)-($D74*1)))+(($B$12-$C74)*BJ$16)))*BJ$17))-$F$77</f>
        <v>9999.9999999999891</v>
      </c>
      <c r="BK74" s="2">
        <f>(BJ74-(((BK$14)-(IF((($C74*BK$16)-($D74*1))&lt;0,0,(($C74*BK$16)-($D74*1)))+(($B$12-$C74)*BK$16)))*BK$17))-$F$77</f>
        <v>9999.9999999999891</v>
      </c>
      <c r="BL74" s="2">
        <f>(BK74-(((BL$14)-(IF((($C74*BL$16)-($D74*1))&lt;0,0,(($C74*BL$16)-($D74*1)))+(($B$12-$C74)*BL$16)))*BL$17))-$F$77</f>
        <v>9999.9999999999891</v>
      </c>
      <c r="BM74" s="2">
        <f>(BL74-(((BM$14)-(IF((($C74*BM$16)-($D74*1))&lt;0,0,(($C74*BM$16)-($D74*1)))+(($B$12-$C74)*BM$16)))*BM$17))-$F$77</f>
        <v>9999.9999999999891</v>
      </c>
      <c r="BN74" s="2">
        <f>(BM74-(((BN$14)-(IF((($C74*BN$16)-($D74*1))&lt;0,0,(($C74*BN$16)-($D74*1)))+(($B$12-$C74)*BN$16)))*BN$17))-$F$77</f>
        <v>9999.9999999999891</v>
      </c>
      <c r="BO74" s="2">
        <f>(BN74-(((BO$14)-(IF((($C74*BO$16)-($D74*1))&lt;0,0,(($C74*BO$16)-($D74*1)))+(($B$12-$C74)*BO$16)))*BO$17))-$F$77</f>
        <v>9999.9999999999891</v>
      </c>
      <c r="BP74" s="2">
        <f>(BO74-(((BP$14)-(IF((($C74*BP$16)-($D74*1))&lt;0,0,(($C74*BP$16)-($D74*1)))+(($B$12-$C74)*BP$16)))*BP$17))-$F$77</f>
        <v>9999.9999999999891</v>
      </c>
    </row>
    <row r="75" spans="1:68" x14ac:dyDescent="0.25">
      <c r="B75" s="1"/>
      <c r="C75" s="1"/>
      <c r="D75" s="1"/>
      <c r="E75">
        <f>B75+F$79</f>
        <v>10000</v>
      </c>
      <c r="F75" s="2">
        <f>(E75-(((F$14)-(IF((($C75*F$16)-($D75*1))&lt;0,0,(($C75*F$16)-($D75*1)))+(($B$12-$C75)*F$16)))*F$17))-$F$77</f>
        <v>10000</v>
      </c>
      <c r="G75" s="2">
        <f>(F75-(((G$14)-(IF((($C75*G$16)-($D75*1))&lt;0,0,(($C75*G$16)-($D75*1)))+(($B$12-$C75)*G$16)))*G$17))-$F$77</f>
        <v>10000</v>
      </c>
      <c r="H75" s="2">
        <f>(G75-(((H$14)-(IF((($C75*H$16)-($D75*1))&lt;0,0,(($C75*H$16)-($D75*1)))+(($B$12-$C75)*H$16)))*H$17))-$F$77</f>
        <v>10000</v>
      </c>
      <c r="I75" s="2">
        <f>(H75-(((I$14)-(IF((($C75*I$16)-($D75*1))&lt;0,0,(($C75*I$16)-($D75*1)))+(($B$12-$C75)*I$16)))*I$17))-$F$77</f>
        <v>10000</v>
      </c>
      <c r="J75" s="2">
        <f>(I75-(((J$14)-(IF((($C75*J$16)-($D75*1))&lt;0,0,(($C75*J$16)-($D75*1)))+(($B$12-$C75)*J$16)))*J$17))-$F$77</f>
        <v>10000</v>
      </c>
      <c r="K75" s="2">
        <f>(J75-(((K$14)-(IF((($C75*K$16)-($D75*1))&lt;0,0,(($C75*K$16)-($D75*1)))+(($B$12-$C75)*K$16)))*K$17))-$F$77</f>
        <v>10000</v>
      </c>
      <c r="L75" s="2">
        <f>(K75-(((L$14)-(IF((($C75*L$16)-($D75*1))&lt;0,0,(($C75*L$16)-($D75*1)))+(($B$12-$C75)*L$16)))*L$17))-$F$77</f>
        <v>10000</v>
      </c>
      <c r="M75" s="2">
        <f>(L75-(((M$14)-(IF((($C75*M$16)-($D75*1))&lt;0,0,(($C75*M$16)-($D75*1)))+(($B$12-$C75)*M$16)))*M$17))-$F$77</f>
        <v>10000</v>
      </c>
      <c r="N75" s="2">
        <f>(M75-(((N$14)-(IF((($C75*N$16)-($D75*1))&lt;0,0,(($C75*N$16)-($D75*1)))+(($B$12-$C75)*N$16)))*N$17))-$F$77</f>
        <v>10000</v>
      </c>
      <c r="O75" s="2">
        <f>(N75-(((O$14)-(IF((($C75*O$16)-($D75*1))&lt;0,0,(($C75*O$16)-($D75*1)))+(($B$12-$C75)*O$16)))*O$17))-$F$77</f>
        <v>10000</v>
      </c>
      <c r="P75" s="2">
        <f>(O75-(((P$14)-(IF((($C75*P$16)-($D75*1))&lt;0,0,(($C75*P$16)-($D75*1)))+(($B$12-$C75)*P$16)))*P$17))-$F$77</f>
        <v>10000</v>
      </c>
      <c r="Q75" s="2">
        <f>(P75-(((Q$14)-(IF((($C75*Q$16)-($D75*1))&lt;0,0,(($C75*Q$16)-($D75*1)))+(($B$12-$C75)*Q$16)))*Q$17))-$F$77</f>
        <v>10000</v>
      </c>
      <c r="R75" s="2">
        <f>(Q75-(((R$14)-(IF((($C75*R$16)-($D75*1))&lt;0,0,(($C75*R$16)-($D75*1)))+(($B$12-$C75)*R$16)))*R$17))-$F$77</f>
        <v>10000</v>
      </c>
      <c r="S75" s="2">
        <f>(R75-(((S$14)-(IF((($C75*S$16)-($D75*1))&lt;0,0,(($C75*S$16)-($D75*1)))+(($B$12-$C75)*S$16)))*S$17))-$F$77</f>
        <v>10000</v>
      </c>
      <c r="T75" s="2">
        <f>(S75-(((T$14)-(IF((($C75*T$16)-($D75*1))&lt;0,0,(($C75*T$16)-($D75*1)))+(($B$12-$C75)*T$16)))*T$17))-$F$77</f>
        <v>10000</v>
      </c>
      <c r="U75" s="2">
        <f>(T75-(((U$14)-(IF((($C75*U$16)-($D75*1))&lt;0,0,(($C75*U$16)-($D75*1)))+(($B$12-$C75)*U$16)))*U$17))-$F$77</f>
        <v>10000</v>
      </c>
      <c r="V75" s="2">
        <f>(U75-(((V$14)-(IF((($C75*V$16)-($D75*1))&lt;0,0,(($C75*V$16)-($D75*1)))+(($B$12-$C75)*V$16)))*V$17))-$F$77</f>
        <v>10000</v>
      </c>
      <c r="W75" s="2">
        <f>(V75-(((W$14)-(IF((($C75*W$16)-($D75*1))&lt;0,0,(($C75*W$16)-($D75*1)))+(($B$12-$C75)*W$16)))*W$17))-$F$77</f>
        <v>10000</v>
      </c>
      <c r="X75" s="2">
        <f>(W75-(((X$14)-(IF((($C75*X$16)-($D75*1))&lt;0,0,(($C75*X$16)-($D75*1)))+(($B$12-$C75)*X$16)))*X$17))-$F$77</f>
        <v>10000</v>
      </c>
      <c r="Y75" s="2">
        <f>(X75-(((Y$14)-(IF((($C75*Y$16)-($D75*1))&lt;0,0,(($C75*Y$16)-($D75*1)))+(($B$12-$C75)*Y$16)))*Y$17))-$F$77</f>
        <v>10000</v>
      </c>
      <c r="Z75" s="2">
        <f>(Y75-(((Z$14)-(IF((($C75*Z$16)-($D75*1))&lt;0,0,(($C75*Z$16)-($D75*1)))+(($B$12-$C75)*Z$16)))*Z$17))-$F$77</f>
        <v>10000</v>
      </c>
      <c r="AA75" s="2">
        <f>(Z75-(((AA$14)-(IF((($C75*AA$16)-($D75*1))&lt;0,0,(($C75*AA$16)-($D75*1)))+(($B$12-$C75)*AA$16)))*AA$17))-$F$77</f>
        <v>10000</v>
      </c>
      <c r="AB75" s="2">
        <f>(AA75-(((AB$14)-(IF((($C75*AB$16)-($D75*1))&lt;0,0,(($C75*AB$16)-($D75*1)))+(($B$12-$C75)*AB$16)))*AB$17))-$F$77</f>
        <v>10000</v>
      </c>
      <c r="AC75" s="2">
        <f>(AB75-(((AC$14)-(IF((($C75*AC$16)-($D75*1))&lt;0,0,(($C75*AC$16)-($D75*1)))+(($B$12-$C75)*AC$16)))*AC$17))-$F$77</f>
        <v>10000</v>
      </c>
      <c r="AD75" s="2">
        <f>(AC75-(((AD$14)-(IF((($C75*AD$16)-($D75*1))&lt;0,0,(($C75*AD$16)-($D75*1)))+(($B$12-$C75)*AD$16)))*AD$17))-$F$77</f>
        <v>10000</v>
      </c>
      <c r="AE75" s="2">
        <f>(AD75-(((AE$14)-(IF((($C75*AE$16)-($D75*1))&lt;0,0,(($C75*AE$16)-($D75*1)))+(($B$12-$C75)*AE$16)))*AE$17))-$F$77</f>
        <v>10000</v>
      </c>
      <c r="AF75" s="2">
        <f>(AE75-(((AF$14)-(IF((($C75*AF$16)-($D75*1))&lt;0,0,(($C75*AF$16)-($D75*1)))+(($B$12-$C75)*AF$16)))*AF$17))-$F$77</f>
        <v>10000</v>
      </c>
      <c r="AG75" s="2">
        <f>(AF75-(((AG$14)-(IF((($C75*AG$16)-($D75*1))&lt;0,0,(($C75*AG$16)-($D75*1)))+(($B$12-$C75)*AG$16)))*AG$17))-$F$77</f>
        <v>10000</v>
      </c>
      <c r="AH75" s="2">
        <f>(AG75-(((AH$14)-(IF((($C75*AH$16)-($D75*1))&lt;0,0,(($C75*AH$16)-($D75*1)))+(($B$12-$C75)*AH$16)))*AH$17))-$F$77</f>
        <v>10000</v>
      </c>
      <c r="AI75" s="2">
        <f>(AH75-(((AI$14)-(IF((($C75*AI$16)-($D75*1))&lt;0,0,(($C75*AI$16)-($D75*1)))+(($B$12-$C75)*AI$16)))*AI$17))-$F$77</f>
        <v>10000</v>
      </c>
      <c r="AJ75" s="2">
        <f>(AI75-(((AJ$14)-(IF((($C75*AJ$16)-($D75*1))&lt;0,0,(($C75*AJ$16)-($D75*1)))+(($B$12-$C75)*AJ$16)))*AJ$17))-$F$77</f>
        <v>10000</v>
      </c>
      <c r="AK75" s="2">
        <f>(AJ75-(((AK$14)-(IF((($C75*AK$16)-($D75*1))&lt;0,0,(($C75*AK$16)-($D75*1)))+(($B$12-$C75)*AK$16)))*AK$17))-$F$77</f>
        <v>10000</v>
      </c>
      <c r="AL75" s="2">
        <f>(AK75-(((AL$14)-(IF((($C75*AL$16)-($D75*1))&lt;0,0,(($C75*AL$16)-($D75*1)))+(($B$12-$C75)*AL$16)))*AL$17))-$F$77</f>
        <v>10000</v>
      </c>
      <c r="AM75" s="2">
        <f>(AL75-(((AM$14)-(IF((($C75*AM$16)-($D75*1))&lt;0,0,(($C75*AM$16)-($D75*1)))+(($B$12-$C75)*AM$16)))*AM$17))-$F$77</f>
        <v>10000</v>
      </c>
      <c r="AN75" s="2">
        <f>(AM75-(((AN$14)-(IF((($C75*AN$16)-($D75*1))&lt;0,0,(($C75*AN$16)-($D75*1)))+(($B$12-$C75)*AN$16)))*AN$17))-$F$77</f>
        <v>9999.9999999999982</v>
      </c>
      <c r="AO75" s="2">
        <f>(AN75-(((AO$14)-(IF((($C75*AO$16)-($D75*1))&lt;0,0,(($C75*AO$16)-($D75*1)))+(($B$12-$C75)*AO$16)))*AO$17))-$F$77</f>
        <v>9999.9999999999982</v>
      </c>
      <c r="AP75" s="2">
        <f>(AO75-(((AP$14)-(IF((($C75*AP$16)-($D75*1))&lt;0,0,(($C75*AP$16)-($D75*1)))+(($B$12-$C75)*AP$16)))*AP$17))-$F$77</f>
        <v>9999.9999999999982</v>
      </c>
      <c r="AQ75" s="2">
        <f>(AP75-(((AQ$14)-(IF((($C75*AQ$16)-($D75*1))&lt;0,0,(($C75*AQ$16)-($D75*1)))+(($B$12-$C75)*AQ$16)))*AQ$17))-$F$77</f>
        <v>9999.9999999999982</v>
      </c>
      <c r="AR75" s="2">
        <f>(AQ75-(((AR$14)-(IF((($C75*AR$16)-($D75*1))&lt;0,0,(($C75*AR$16)-($D75*1)))+(($B$12-$C75)*AR$16)))*AR$17))-$F$77</f>
        <v>9999.9999999999982</v>
      </c>
      <c r="AS75" s="2">
        <f>(AR75-(((AS$14)-(IF((($C75*AS$16)-($D75*1))&lt;0,0,(($C75*AS$16)-($D75*1)))+(($B$12-$C75)*AS$16)))*AS$17))-$F$77</f>
        <v>9999.9999999999982</v>
      </c>
      <c r="AT75" s="2">
        <f>(AS75-(((AT$14)-(IF((($C75*AT$16)-($D75*1))&lt;0,0,(($C75*AT$16)-($D75*1)))+(($B$12-$C75)*AT$16)))*AT$17))-$F$77</f>
        <v>9999.9999999999982</v>
      </c>
      <c r="AU75" s="2">
        <f>(AT75-(((AU$14)-(IF((($C75*AU$16)-($D75*1))&lt;0,0,(($C75*AU$16)-($D75*1)))+(($B$12-$C75)*AU$16)))*AU$17))-$F$77</f>
        <v>9999.9999999999982</v>
      </c>
      <c r="AV75" s="2">
        <f>(AU75-(((AV$14)-(IF((($C75*AV$16)-($D75*1))&lt;0,0,(($C75*AV$16)-($D75*1)))+(($B$12-$C75)*AV$16)))*AV$17))-$F$77</f>
        <v>9999.9999999999982</v>
      </c>
      <c r="AW75" s="2">
        <f>(AV75-(((AW$14)-(IF((($C75*AW$16)-($D75*1))&lt;0,0,(($C75*AW$16)-($D75*1)))+(($B$12-$C75)*AW$16)))*AW$17))-$F$77</f>
        <v>9999.9999999999982</v>
      </c>
      <c r="AX75" s="2">
        <f>(AW75-(((AX$14)-(IF((($C75*AX$16)-($D75*1))&lt;0,0,(($C75*AX$16)-($D75*1)))+(($B$12-$C75)*AX$16)))*AX$17))-$F$77</f>
        <v>9999.9999999999982</v>
      </c>
      <c r="AY75" s="2">
        <f>(AX75-(((AY$14)-(IF((($C75*AY$16)-($D75*1))&lt;0,0,(($C75*AY$16)-($D75*1)))+(($B$12-$C75)*AY$16)))*AY$17))-$F$77</f>
        <v>9999.9999999999982</v>
      </c>
      <c r="AZ75" s="2">
        <f>(AY75-(((AZ$14)-(IF((($C75*AZ$16)-($D75*1))&lt;0,0,(($C75*AZ$16)-($D75*1)))+(($B$12-$C75)*AZ$16)))*AZ$17))-$F$77</f>
        <v>9999.9999999999982</v>
      </c>
      <c r="BA75" s="2">
        <f>(AZ75-(((BA$14)-(IF((($C75*BA$16)-($D75*1))&lt;0,0,(($C75*BA$16)-($D75*1)))+(($B$12-$C75)*BA$16)))*BA$17))-$F$77</f>
        <v>9999.9999999999982</v>
      </c>
      <c r="BB75" s="2">
        <f>(BA75-(((BB$14)-(IF((($C75*BB$16)-($D75*1))&lt;0,0,(($C75*BB$16)-($D75*1)))+(($B$12-$C75)*BB$16)))*BB$17))-$F$77</f>
        <v>9999.9999999999982</v>
      </c>
      <c r="BC75" s="2">
        <f>(BB75-(((BC$14)-(IF((($C75*BC$16)-($D75*1))&lt;0,0,(($C75*BC$16)-($D75*1)))+(($B$12-$C75)*BC$16)))*BC$17))-$F$77</f>
        <v>9999.9999999999982</v>
      </c>
      <c r="BD75" s="2">
        <f>(BC75-(((BD$14)-(IF((($C75*BD$16)-($D75*1))&lt;0,0,(($C75*BD$16)-($D75*1)))+(($B$12-$C75)*BD$16)))*BD$17))-$F$77</f>
        <v>9999.9999999999982</v>
      </c>
      <c r="BE75" s="2">
        <f>(BD75-(((BE$14)-(IF((($C75*BE$16)-($D75*1))&lt;0,0,(($C75*BE$16)-($D75*1)))+(($B$12-$C75)*BE$16)))*BE$17))-$F$77</f>
        <v>9999.9999999999982</v>
      </c>
      <c r="BF75" s="2">
        <f>(BE75-(((BF$14)-(IF((($C75*BF$16)-($D75*1))&lt;0,0,(($C75*BF$16)-($D75*1)))+(($B$12-$C75)*BF$16)))*BF$17))-$F$77</f>
        <v>9999.9999999999982</v>
      </c>
      <c r="BG75" s="2">
        <f>(BF75-(((BG$14)-(IF((($C75*BG$16)-($D75*1))&lt;0,0,(($C75*BG$16)-($D75*1)))+(($B$12-$C75)*BG$16)))*BG$17))-$F$77</f>
        <v>9999.9999999999945</v>
      </c>
      <c r="BH75" s="2">
        <f>(BG75-(((BH$14)-(IF((($C75*BH$16)-($D75*1))&lt;0,0,(($C75*BH$16)-($D75*1)))+(($B$12-$C75)*BH$16)))*BH$17))-$F$77</f>
        <v>9999.9999999999945</v>
      </c>
      <c r="BI75" s="2">
        <f>(BH75-(((BI$14)-(IF((($C75*BI$16)-($D75*1))&lt;0,0,(($C75*BI$16)-($D75*1)))+(($B$12-$C75)*BI$16)))*BI$17))-$F$77</f>
        <v>9999.9999999999945</v>
      </c>
      <c r="BJ75" s="2">
        <f>(BI75-(((BJ$14)-(IF((($C75*BJ$16)-($D75*1))&lt;0,0,(($C75*BJ$16)-($D75*1)))+(($B$12-$C75)*BJ$16)))*BJ$17))-$F$77</f>
        <v>9999.9999999999891</v>
      </c>
      <c r="BK75" s="2">
        <f>(BJ75-(((BK$14)-(IF((($C75*BK$16)-($D75*1))&lt;0,0,(($C75*BK$16)-($D75*1)))+(($B$12-$C75)*BK$16)))*BK$17))-$F$77</f>
        <v>9999.9999999999891</v>
      </c>
      <c r="BL75" s="2">
        <f>(BK75-(((BL$14)-(IF((($C75*BL$16)-($D75*1))&lt;0,0,(($C75*BL$16)-($D75*1)))+(($B$12-$C75)*BL$16)))*BL$17))-$F$77</f>
        <v>9999.9999999999891</v>
      </c>
      <c r="BM75" s="2">
        <f>(BL75-(((BM$14)-(IF((($C75*BM$16)-($D75*1))&lt;0,0,(($C75*BM$16)-($D75*1)))+(($B$12-$C75)*BM$16)))*BM$17))-$F$77</f>
        <v>9999.9999999999891</v>
      </c>
      <c r="BN75" s="2">
        <f>(BM75-(((BN$14)-(IF((($C75*BN$16)-($D75*1))&lt;0,0,(($C75*BN$16)-($D75*1)))+(($B$12-$C75)*BN$16)))*BN$17))-$F$77</f>
        <v>9999.9999999999891</v>
      </c>
      <c r="BO75" s="2">
        <f>(BN75-(((BO$14)-(IF((($C75*BO$16)-($D75*1))&lt;0,0,(($C75*BO$16)-($D75*1)))+(($B$12-$C75)*BO$16)))*BO$17))-$F$77</f>
        <v>9999.9999999999891</v>
      </c>
      <c r="BP75" s="2">
        <f>(BO75-(((BP$14)-(IF((($C75*BP$16)-($D75*1))&lt;0,0,(($C75*BP$16)-($D75*1)))+(($B$12-$C75)*BP$16)))*BP$17))-$F$77</f>
        <v>9999.9999999999891</v>
      </c>
    </row>
    <row r="77" spans="1:68" x14ac:dyDescent="0.25">
      <c r="A77" t="s">
        <v>2</v>
      </c>
      <c r="F77" s="1">
        <f>((D72/1)*F78)/100</f>
        <v>0</v>
      </c>
    </row>
    <row r="78" spans="1:68" x14ac:dyDescent="0.25">
      <c r="A78" t="s">
        <v>1</v>
      </c>
      <c r="F78" s="1">
        <v>20</v>
      </c>
    </row>
    <row r="79" spans="1:68" x14ac:dyDescent="0.25">
      <c r="A79" t="s">
        <v>0</v>
      </c>
      <c r="F79" s="1">
        <v>10000</v>
      </c>
    </row>
  </sheetData>
  <mergeCells count="7">
    <mergeCell ref="A64:V64"/>
    <mergeCell ref="A1:V1"/>
    <mergeCell ref="A24:V24"/>
    <mergeCell ref="A46:V46"/>
    <mergeCell ref="B39:E39"/>
    <mergeCell ref="B40:E40"/>
    <mergeCell ref="B41:E41"/>
  </mergeCells>
  <conditionalFormatting sqref="A2:BP10 A25:BP31">
    <cfRule type="cellIs" dxfId="13" priority="8" operator="lessThan">
      <formula>0</formula>
    </cfRule>
  </conditionalFormatting>
  <conditionalFormatting sqref="A47:BP51">
    <cfRule type="cellIs" dxfId="12" priority="7" operator="lessThan">
      <formula>0</formula>
    </cfRule>
  </conditionalFormatting>
  <conditionalFormatting sqref="A36:BP38 A39:B39 F39:BP39">
    <cfRule type="cellIs" dxfId="11" priority="6" operator="lessThan">
      <formula>0</formula>
    </cfRule>
  </conditionalFormatting>
  <conditionalFormatting sqref="A33:BP35">
    <cfRule type="cellIs" dxfId="10" priority="4" operator="lessThan">
      <formula>0</formula>
    </cfRule>
  </conditionalFormatting>
  <conditionalFormatting sqref="F54:BP57">
    <cfRule type="cellIs" dxfId="9" priority="3" operator="lessThan">
      <formula>0</formula>
    </cfRule>
  </conditionalFormatting>
  <conditionalFormatting sqref="A32:BP32">
    <cfRule type="cellIs" dxfId="8" priority="5" operator="lessThan">
      <formula>0</formula>
    </cfRule>
  </conditionalFormatting>
  <conditionalFormatting sqref="F66:BP69">
    <cfRule type="cellIs" dxfId="7" priority="2" operator="lessThan">
      <formula>0</formula>
    </cfRule>
  </conditionalFormatting>
  <conditionalFormatting sqref="F72:BP75">
    <cfRule type="cellIs" dxfId="6" priority="1" operator="lessThan">
      <formula>0</formula>
    </cfRule>
  </conditionalFormatting>
  <pageMargins left="0.7" right="0.7" top="0.75" bottom="0.75" header="0.3" footer="0.3"/>
  <pageSetup paperSize="9" orientation="portrait" r:id="rId1"/>
  <tableParts count="7">
    <tablePart r:id="rId2"/>
    <tablePart r:id="rId3"/>
    <tablePart r:id="rId4"/>
    <tablePart r:id="rId5"/>
    <tablePart r:id="rId6"/>
    <tablePart r:id="rId7"/>
    <tablePart r:id="rId8"/>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8"/>
  <sheetViews>
    <sheetView view="pageBreakPreview" zoomScaleNormal="100" zoomScaleSheetLayoutView="100" workbookViewId="0">
      <selection activeCell="G11" sqref="G11"/>
    </sheetView>
  </sheetViews>
  <sheetFormatPr baseColWidth="10" defaultRowHeight="15" x14ac:dyDescent="0.25"/>
  <cols>
    <col min="1" max="1" width="5.42578125" customWidth="1"/>
    <col min="2" max="2" width="12.85546875" customWidth="1"/>
    <col min="3" max="3" width="19.42578125" customWidth="1"/>
    <col min="4" max="4" width="12.5703125" customWidth="1"/>
    <col min="5" max="5" width="11.5703125" customWidth="1"/>
    <col min="6" max="6" width="12.85546875" customWidth="1"/>
    <col min="7" max="7" width="11.7109375" customWidth="1"/>
    <col min="8" max="8" width="12.85546875" customWidth="1"/>
    <col min="9" max="9" width="17" customWidth="1"/>
    <col min="10" max="10" width="18.5703125" customWidth="1"/>
  </cols>
  <sheetData>
    <row r="1" spans="1:20" ht="24" thickBot="1" x14ac:dyDescent="0.3">
      <c r="A1" s="29" t="s">
        <v>95</v>
      </c>
      <c r="B1" s="30"/>
      <c r="C1" s="30"/>
      <c r="D1" s="30"/>
      <c r="E1" s="30"/>
      <c r="F1" s="30"/>
      <c r="G1" s="30"/>
      <c r="H1" s="30"/>
      <c r="I1" s="30"/>
      <c r="J1" s="30"/>
      <c r="K1" s="33"/>
      <c r="L1" s="33"/>
      <c r="M1" s="27"/>
      <c r="N1" s="27"/>
      <c r="O1" s="27"/>
      <c r="P1" s="27"/>
      <c r="Q1" s="27"/>
      <c r="R1" s="27"/>
      <c r="S1" s="27"/>
      <c r="T1" s="27"/>
    </row>
    <row r="2" spans="1:20" x14ac:dyDescent="0.25">
      <c r="A2" t="s">
        <v>98</v>
      </c>
    </row>
    <row r="4" spans="1:20" ht="15" customHeight="1" x14ac:dyDescent="0.25">
      <c r="A4" s="31" t="s">
        <v>96</v>
      </c>
      <c r="B4" s="31"/>
      <c r="C4" s="31"/>
      <c r="D4" s="31"/>
      <c r="E4" s="31"/>
      <c r="F4" s="31"/>
      <c r="G4" s="31"/>
      <c r="H4" s="31"/>
      <c r="I4" s="31"/>
      <c r="J4" s="31"/>
      <c r="K4" s="34"/>
      <c r="L4" s="34"/>
    </row>
    <row r="5" spans="1:20" x14ac:dyDescent="0.25">
      <c r="A5" s="31"/>
      <c r="B5" s="31"/>
      <c r="C5" s="31"/>
      <c r="D5" s="31"/>
      <c r="E5" s="31"/>
      <c r="F5" s="31"/>
      <c r="G5" s="31"/>
      <c r="H5" s="31"/>
      <c r="I5" s="31"/>
      <c r="J5" s="31"/>
      <c r="K5" s="34"/>
      <c r="L5" s="34"/>
    </row>
    <row r="6" spans="1:20" x14ac:dyDescent="0.25">
      <c r="A6" s="31"/>
      <c r="B6" s="31"/>
      <c r="C6" s="31"/>
      <c r="D6" s="31"/>
      <c r="E6" s="31"/>
      <c r="F6" s="31"/>
      <c r="G6" s="31"/>
      <c r="H6" s="31"/>
      <c r="I6" s="31"/>
      <c r="J6" s="31"/>
      <c r="K6" s="34"/>
      <c r="L6" s="34"/>
    </row>
    <row r="7" spans="1:20" x14ac:dyDescent="0.25">
      <c r="A7" s="32" t="s">
        <v>97</v>
      </c>
      <c r="B7" s="32"/>
      <c r="C7" s="32"/>
      <c r="D7" s="32"/>
      <c r="E7" s="32"/>
      <c r="F7" s="32"/>
      <c r="G7" s="32"/>
      <c r="H7" s="32"/>
      <c r="I7" s="32"/>
      <c r="J7" s="32"/>
      <c r="K7" s="35"/>
      <c r="L7" s="35"/>
    </row>
    <row r="8" spans="1:20" x14ac:dyDescent="0.25">
      <c r="A8" s="32"/>
      <c r="B8" s="32"/>
      <c r="C8" s="32"/>
      <c r="D8" s="32"/>
      <c r="E8" s="32"/>
      <c r="F8" s="32"/>
      <c r="G8" s="32"/>
      <c r="H8" s="32"/>
      <c r="I8" s="32"/>
      <c r="J8" s="32"/>
      <c r="K8" s="35"/>
      <c r="L8" s="35"/>
    </row>
    <row r="10" spans="1:20" ht="30" customHeight="1" thickBot="1" x14ac:dyDescent="0.3">
      <c r="A10" s="60" t="s">
        <v>101</v>
      </c>
      <c r="B10" s="61" t="s">
        <v>105</v>
      </c>
      <c r="C10" s="62" t="s">
        <v>102</v>
      </c>
      <c r="D10" s="62" t="s">
        <v>103</v>
      </c>
      <c r="E10" s="63" t="s">
        <v>104</v>
      </c>
      <c r="F10" s="70" t="s">
        <v>67</v>
      </c>
      <c r="G10" s="71" t="s">
        <v>107</v>
      </c>
      <c r="H10" s="75" t="s">
        <v>108</v>
      </c>
      <c r="I10" s="64" t="s">
        <v>109</v>
      </c>
      <c r="J10" s="65" t="s">
        <v>110</v>
      </c>
    </row>
    <row r="11" spans="1:20" x14ac:dyDescent="0.25">
      <c r="A11" s="56">
        <v>1</v>
      </c>
      <c r="B11" s="55" t="s">
        <v>71</v>
      </c>
      <c r="C11" s="55" t="s">
        <v>111</v>
      </c>
      <c r="D11" s="55">
        <v>29500</v>
      </c>
      <c r="E11" s="55">
        <v>280</v>
      </c>
      <c r="F11" s="58">
        <v>1320</v>
      </c>
      <c r="G11" s="72">
        <f>INDEX(0,MATCH(D11,Tableau8[Coûts unitaires]),0)</f>
        <v>0</v>
      </c>
      <c r="H11" s="38"/>
      <c r="I11" s="55"/>
      <c r="J11" s="58"/>
    </row>
    <row r="12" spans="1:20" x14ac:dyDescent="0.25">
      <c r="A12" s="57">
        <v>2</v>
      </c>
      <c r="B12" s="55"/>
      <c r="C12" s="38"/>
      <c r="D12" s="38"/>
      <c r="E12" s="38"/>
      <c r="F12" s="59"/>
      <c r="G12" s="73" t="e">
        <f>INDEX(0,MATCH(D12,Tableau8[Coûts unitaires]),0)</f>
        <v>#N/A</v>
      </c>
      <c r="H12" s="38"/>
      <c r="I12" s="38"/>
      <c r="J12" s="59"/>
    </row>
    <row r="13" spans="1:20" x14ac:dyDescent="0.25">
      <c r="A13" s="57">
        <v>3</v>
      </c>
      <c r="B13" s="55"/>
      <c r="C13" s="38"/>
      <c r="D13" s="38"/>
      <c r="E13" s="38"/>
      <c r="F13" s="59"/>
      <c r="G13" s="73" t="e">
        <f>INDEX(0,MATCH(D13,Tableau8[Coûts unitaires]),0)</f>
        <v>#N/A</v>
      </c>
      <c r="H13" s="38"/>
      <c r="I13" s="38"/>
      <c r="J13" s="59"/>
    </row>
    <row r="14" spans="1:20" x14ac:dyDescent="0.25">
      <c r="A14" s="57">
        <v>4</v>
      </c>
      <c r="B14" s="55"/>
      <c r="C14" s="38"/>
      <c r="D14" s="38"/>
      <c r="E14" s="38"/>
      <c r="F14" s="59"/>
      <c r="G14" s="73" t="e">
        <f>INDEX(0,MATCH(D14,Tableau8[Coûts unitaires]),0)</f>
        <v>#N/A</v>
      </c>
      <c r="H14" s="38"/>
      <c r="I14" s="38"/>
      <c r="J14" s="59"/>
    </row>
    <row r="15" spans="1:20" x14ac:dyDescent="0.25">
      <c r="A15" s="57">
        <v>5</v>
      </c>
      <c r="B15" s="55"/>
      <c r="C15" s="38"/>
      <c r="D15" s="38"/>
      <c r="E15" s="38"/>
      <c r="F15" s="59"/>
      <c r="G15" s="73" t="e">
        <f>INDEX(0,MATCH(D15,Tableau8[Coûts unitaires]),0)</f>
        <v>#N/A</v>
      </c>
      <c r="H15" s="38"/>
      <c r="I15" s="38"/>
      <c r="J15" s="59"/>
    </row>
    <row r="16" spans="1:20" x14ac:dyDescent="0.25">
      <c r="A16" s="57">
        <v>6</v>
      </c>
      <c r="B16" s="55"/>
      <c r="C16" s="38"/>
      <c r="D16" s="38"/>
      <c r="E16" s="38"/>
      <c r="F16" s="59"/>
      <c r="G16" s="73" t="e">
        <f>INDEX(0,MATCH(D16,Tableau8[Coûts unitaires]),0)</f>
        <v>#N/A</v>
      </c>
      <c r="H16" s="38"/>
      <c r="I16" s="38"/>
      <c r="J16" s="59"/>
    </row>
    <row r="17" spans="1:20" x14ac:dyDescent="0.25">
      <c r="A17" s="66">
        <v>7</v>
      </c>
      <c r="B17" s="67"/>
      <c r="C17" s="68"/>
      <c r="D17" s="68"/>
      <c r="E17" s="68"/>
      <c r="F17" s="69"/>
      <c r="G17" s="74" t="e">
        <f>INDEX(0,MATCH(D17,Tableau8[Coûts unitaires]),0)</f>
        <v>#N/A</v>
      </c>
      <c r="H17" s="38"/>
      <c r="I17" s="68"/>
      <c r="J17" s="69"/>
    </row>
    <row r="19" spans="1:20" ht="21" x14ac:dyDescent="0.35">
      <c r="A19" s="36" t="s">
        <v>94</v>
      </c>
      <c r="B19" s="36"/>
      <c r="C19" s="36"/>
      <c r="D19" s="36"/>
      <c r="E19" s="36"/>
      <c r="F19" s="36"/>
      <c r="G19" s="36"/>
      <c r="H19" s="36"/>
      <c r="I19" s="36"/>
      <c r="J19" s="36"/>
      <c r="K19" s="28"/>
      <c r="L19" s="28"/>
      <c r="M19" s="28"/>
      <c r="N19" s="28"/>
      <c r="O19" s="28"/>
      <c r="P19" s="28"/>
      <c r="Q19" s="28"/>
      <c r="R19" s="28"/>
      <c r="S19" s="28"/>
      <c r="T19" s="28"/>
    </row>
    <row r="20" spans="1:20" ht="15" customHeight="1" x14ac:dyDescent="0.25">
      <c r="A20" s="26" t="s">
        <v>99</v>
      </c>
      <c r="B20" s="26"/>
      <c r="C20" s="26"/>
      <c r="D20" s="26"/>
      <c r="E20" s="26"/>
      <c r="F20" s="26"/>
      <c r="G20" s="26"/>
      <c r="H20" s="26"/>
      <c r="I20" s="26"/>
      <c r="J20" s="26"/>
    </row>
    <row r="21" spans="1:20" x14ac:dyDescent="0.25">
      <c r="A21" s="26"/>
      <c r="B21" s="26"/>
      <c r="C21" s="26"/>
      <c r="D21" s="26"/>
      <c r="E21" s="26"/>
      <c r="F21" s="26"/>
      <c r="G21" s="26"/>
      <c r="H21" s="26"/>
      <c r="I21" s="26"/>
      <c r="J21" s="26"/>
    </row>
    <row r="22" spans="1:20" x14ac:dyDescent="0.25">
      <c r="A22" s="26"/>
      <c r="B22" s="26"/>
      <c r="C22" s="26"/>
      <c r="D22" s="26"/>
      <c r="E22" s="26"/>
      <c r="F22" s="26"/>
      <c r="G22" s="26"/>
      <c r="H22" s="26"/>
      <c r="I22" s="26"/>
      <c r="J22" s="26"/>
    </row>
    <row r="25" spans="1:20" ht="15.75" thickBot="1" x14ac:dyDescent="0.3">
      <c r="A25" t="s">
        <v>92</v>
      </c>
      <c r="B25">
        <v>365</v>
      </c>
    </row>
    <row r="26" spans="1:20" ht="30" customHeight="1" x14ac:dyDescent="0.25">
      <c r="A26" s="45" t="s">
        <v>91</v>
      </c>
      <c r="B26" s="46"/>
      <c r="C26" s="46"/>
      <c r="D26" s="46"/>
      <c r="E26" s="51" t="s">
        <v>100</v>
      </c>
      <c r="F26" s="3"/>
    </row>
    <row r="27" spans="1:20" ht="17.25" customHeight="1" x14ac:dyDescent="0.25">
      <c r="A27" s="41" t="s">
        <v>90</v>
      </c>
      <c r="B27" s="39"/>
      <c r="C27" s="39"/>
      <c r="D27" s="47">
        <v>6762</v>
      </c>
      <c r="E27" s="52">
        <v>6762</v>
      </c>
    </row>
    <row r="28" spans="1:20" x14ac:dyDescent="0.25">
      <c r="A28" s="42" t="s">
        <v>89</v>
      </c>
      <c r="B28" s="40"/>
      <c r="C28" s="40"/>
      <c r="D28" s="48">
        <v>2.4E-2</v>
      </c>
      <c r="E28" s="54">
        <v>2.4E-2</v>
      </c>
    </row>
    <row r="29" spans="1:20" x14ac:dyDescent="0.25">
      <c r="A29" s="42" t="s">
        <v>88</v>
      </c>
      <c r="B29" s="40"/>
      <c r="C29" s="40"/>
      <c r="D29" s="49">
        <f>D27/B25</f>
        <v>18.526027397260275</v>
      </c>
      <c r="E29" s="52">
        <v>18.526</v>
      </c>
    </row>
    <row r="30" spans="1:20" x14ac:dyDescent="0.25">
      <c r="A30" s="42" t="s">
        <v>87</v>
      </c>
      <c r="B30" s="40"/>
      <c r="C30" s="40"/>
      <c r="D30" s="47">
        <v>0.14399999999999999</v>
      </c>
      <c r="E30" s="52">
        <v>0.14399999999999999</v>
      </c>
    </row>
    <row r="31" spans="1:20" ht="15.75" thickBot="1" x14ac:dyDescent="0.3">
      <c r="A31" s="43" t="s">
        <v>86</v>
      </c>
      <c r="B31" s="44"/>
      <c r="C31" s="44"/>
      <c r="D31" s="50">
        <v>0.04</v>
      </c>
      <c r="E31" s="53">
        <v>0.04</v>
      </c>
    </row>
    <row r="32" spans="1:20" x14ac:dyDescent="0.25">
      <c r="A32" s="37"/>
      <c r="B32" s="37"/>
      <c r="C32" s="37"/>
    </row>
    <row r="33" spans="1:20" ht="21" x14ac:dyDescent="0.35">
      <c r="A33" s="36" t="s">
        <v>83</v>
      </c>
      <c r="B33" s="36"/>
      <c r="C33" s="36"/>
      <c r="D33" s="36"/>
      <c r="E33" s="36"/>
      <c r="F33" s="36"/>
      <c r="G33" s="36"/>
      <c r="H33" s="36"/>
      <c r="I33" s="36"/>
      <c r="J33" s="36"/>
      <c r="K33" s="28"/>
      <c r="L33" s="28"/>
      <c r="M33" s="28"/>
      <c r="N33" s="28"/>
      <c r="O33" s="28"/>
      <c r="P33" s="28"/>
      <c r="Q33" s="28"/>
      <c r="R33" s="28"/>
      <c r="S33" s="28"/>
      <c r="T33" s="28"/>
    </row>
    <row r="46" spans="1:20" ht="21" x14ac:dyDescent="0.35">
      <c r="A46" s="36" t="s">
        <v>77</v>
      </c>
      <c r="B46" s="36"/>
      <c r="C46" s="36"/>
      <c r="D46" s="36"/>
      <c r="E46" s="36"/>
      <c r="F46" s="36"/>
      <c r="G46" s="36"/>
      <c r="H46" s="36"/>
      <c r="I46" s="36"/>
      <c r="J46" s="36"/>
    </row>
    <row r="61" spans="1:10" ht="21" x14ac:dyDescent="0.35">
      <c r="A61" s="36" t="s">
        <v>72</v>
      </c>
      <c r="B61" s="36"/>
      <c r="C61" s="36"/>
      <c r="D61" s="36"/>
      <c r="E61" s="36"/>
      <c r="F61" s="36"/>
      <c r="G61" s="36"/>
      <c r="H61" s="36"/>
      <c r="I61" s="36"/>
      <c r="J61" s="36"/>
    </row>
    <row r="77" spans="1:1" x14ac:dyDescent="0.25">
      <c r="A77" t="s">
        <v>71</v>
      </c>
    </row>
    <row r="78" spans="1:1" x14ac:dyDescent="0.25">
      <c r="A78" t="s">
        <v>70</v>
      </c>
    </row>
  </sheetData>
  <mergeCells count="14">
    <mergeCell ref="A29:C29"/>
    <mergeCell ref="A30:C30"/>
    <mergeCell ref="A31:C31"/>
    <mergeCell ref="A26:D26"/>
    <mergeCell ref="A46:J46"/>
    <mergeCell ref="A61:J61"/>
    <mergeCell ref="A20:J22"/>
    <mergeCell ref="A4:J6"/>
    <mergeCell ref="A7:J8"/>
    <mergeCell ref="A1:J1"/>
    <mergeCell ref="A19:J19"/>
    <mergeCell ref="A33:J33"/>
    <mergeCell ref="A27:C27"/>
    <mergeCell ref="A28:C28"/>
  </mergeCells>
  <dataValidations count="1">
    <dataValidation type="list" allowBlank="1" showInputMessage="1" showErrorMessage="1" sqref="B11:B17">
      <formula1>$A$77:$A$78</formula1>
    </dataValidation>
  </dataValidations>
  <pageMargins left="0.25" right="0.25" top="0.75" bottom="0.75" header="0.3" footer="0.3"/>
  <pageSetup paperSize="9" orientation="landscape"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Rentabilité Prod</vt:lpstr>
      <vt:lpstr>Données</vt:lpstr>
      <vt:lpstr>Données!Zone_d_impression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c:creator>
  <cp:lastModifiedBy>admin</cp:lastModifiedBy>
  <dcterms:created xsi:type="dcterms:W3CDTF">2015-04-16T09:44:00Z</dcterms:created>
  <dcterms:modified xsi:type="dcterms:W3CDTF">2015-04-16T15:03:14Z</dcterms:modified>
</cp:coreProperties>
</file>