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is Winkler\Desktop\"/>
    </mc:Choice>
  </mc:AlternateContent>
  <bookViews>
    <workbookView xWindow="0" yWindow="0" windowWidth="18000" windowHeight="10086" activeTab="2"/>
  </bookViews>
  <sheets>
    <sheet name="Index" sheetId="2" r:id="rId1"/>
    <sheet name="Commandes" sheetId="1" r:id="rId2"/>
    <sheet name="Registre_Commandes_Validée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  <c r="E14" i="1" s="1"/>
  <c r="C5" i="1"/>
  <c r="E5" i="1" s="1"/>
  <c r="F5" i="1" l="1"/>
  <c r="E6" i="1"/>
  <c r="F14" i="1"/>
  <c r="E15" i="1"/>
</calcChain>
</file>

<file path=xl/sharedStrings.xml><?xml version="1.0" encoding="utf-8"?>
<sst xmlns="http://schemas.openxmlformats.org/spreadsheetml/2006/main" count="54" uniqueCount="18">
  <si>
    <t>Client 1</t>
  </si>
  <si>
    <t>Article</t>
  </si>
  <si>
    <t>Prix Unitaire</t>
  </si>
  <si>
    <t>AA</t>
  </si>
  <si>
    <t>BB</t>
  </si>
  <si>
    <t>CC</t>
  </si>
  <si>
    <t>DD</t>
  </si>
  <si>
    <t>EE</t>
  </si>
  <si>
    <t>FF</t>
  </si>
  <si>
    <t>II</t>
  </si>
  <si>
    <t>GG</t>
  </si>
  <si>
    <t>HH</t>
  </si>
  <si>
    <t>JJ</t>
  </si>
  <si>
    <t>LL</t>
  </si>
  <si>
    <t>Quantité</t>
  </si>
  <si>
    <t>Total</t>
  </si>
  <si>
    <t>Client 2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</si>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</sst>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44" fontId="0" fillId="0" borderId="0" xfId="1" applyFont="1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44" fontId="4" fillId="0" borderId="0" xfId="1" applyFont="1" applyAlignment="1">
      <alignment horizontal="center"/>
    </xf>
    <xf numFmtId="0" fontId="3" fillId="0" borderId="0" xfId="0" applyFont="1"/>
    <xf numFmtId="44" fontId="0" fillId="0" borderId="0" xfId="0" applyNumberFormat="1"/>
    <xf numFmtId="0" fontId="0" fillId="0" borderId="0" xfId="0" applyNumberFormat="1"/>
  </cellXfs>
  <cellStyles count="2">
    <cellStyle name="Monétaire" xfId="1" builtinId="4"/>
    <cellStyle name="Normal" xfId="0" builtinId="0"/>
  </cellStyles>
  <dxfs count="16"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numFmt numFmtId="0" formatCode="General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354330</xdr:colOff>
      <xdr:row>2</xdr:row>
      <xdr:rowOff>179070</xdr:rowOff>
    </xdr:from>
    <xdr:to>
      <xdr:col>9</xdr:col>
      <xdr:colOff>521970</xdr:colOff>
      <xdr:row>7</xdr:row>
      <xdr:rowOff>26670</xdr:rowOff>
    </xdr:to>
    <xdr:sp macro="" textlink="">
      <xdr:nvSpPr>
        <xdr:cNvPr id="2" name="ZoneTexte 1"/>
        <xdr:cNvSpPr txBox="1"/>
      </xdr:nvSpPr>
      <xdr:spPr>
        <a:xfrm>
          <a:off x="6023610" y="544830"/>
          <a:ext cx="1752600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Bouton Macro_Client1</a:t>
          </a:r>
        </a:p>
      </xdr:txBody>
    </xdr:sp>
    <xdr:clientData/>
  </xdr:twoCellAnchor>
  <xdr:twoCellAnchor>
    <xdr:from>
      <xdr:col>7</xdr:col>
      <xdr:colOff>453390</xdr:colOff>
      <xdr:row>13</xdr:row>
      <xdr:rowOff>60960</xdr:rowOff>
    </xdr:from>
    <xdr:to>
      <xdr:col>9</xdr:col>
      <xdr:colOff>621030</xdr:colOff>
      <xdr:row>17</xdr:row>
      <xdr:rowOff>91440</xdr:rowOff>
    </xdr:to>
    <xdr:sp macro="" textlink="">
      <xdr:nvSpPr>
        <xdr:cNvPr id="3" name="ZoneTexte 2"/>
        <xdr:cNvSpPr txBox="1"/>
      </xdr:nvSpPr>
      <xdr:spPr>
        <a:xfrm>
          <a:off x="6122670" y="2438400"/>
          <a:ext cx="1752600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Bouton Macro_Client2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Index" displayName="Index" ref="B2:C13" totalsRowShown="0" headerRowDxfId="15" dataDxfId="14">
  <autoFilter ref="B2:C13"/>
  <tableColumns count="2">
    <tableColumn id="1" name="Article" dataDxfId="13"/>
    <tableColumn id="2" name="Prix Unitaire" dataDxfId="12" dataCellStyle="Moné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Commandes_Client1" displayName="Commandes_Client1" ref="B4:F6" totalsRowCount="1">
  <autoFilter ref="B4:F5"/>
  <tableColumns count="5">
    <tableColumn id="1" name="Article" totalsRowLabel="Total"/>
    <tableColumn id="2" name="Prix Unitaire" totalsRowDxfId="11" dataCellStyle="Monétaire">
      <calculatedColumnFormula>IFERROR(VLOOKUP(Commandes_Client1[[#This Row],[Article]],Index[],2,FALSE),"")</calculatedColumnFormula>
    </tableColumn>
    <tableColumn id="3" name="Quantité"/>
    <tableColumn id="4" name="Total" totalsRowFunction="sum" totalsRowDxfId="10" dataCellStyle="Monétaire">
      <calculatedColumnFormula>IFERROR(Commandes_Client1[[#This Row],[Prix Unitaire]]*Commandes_Client1[[#This Row],[Quantité]],"")</calculatedColumnFormula>
    </tableColumn>
    <tableColumn id="5" name="Client" dataDxfId="9">
      <calculatedColumnFormula>IF(Commandes_Client1[Total]="","",$B$2)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Commandes_Client2" displayName="Commandes_Client2" ref="B13:F15" totalsRowCount="1" headerRowDxfId="8" headerRowBorderDxfId="7" tableBorderDxfId="6">
  <autoFilter ref="B13:F14"/>
  <tableColumns count="5">
    <tableColumn id="1" name="Article" totalsRowLabel="Total"/>
    <tableColumn id="2" name="Prix Unitaire" dataDxfId="5" dataCellStyle="Monétaire">
      <calculatedColumnFormula>IFERROR(VLOOKUP(Commandes_Client2[[#This Row],[Article]],Index[],2,FALSE),"")</calculatedColumnFormula>
    </tableColumn>
    <tableColumn id="3" name="Quantité"/>
    <tableColumn id="4" name="Total" totalsRowFunction="sum" dataDxfId="4">
      <calculatedColumnFormula>IFERROR(Commandes_Client2[[#This Row],[Prix Unitaire]]*Commandes_Client2[[#This Row],[Quantité]],"")</calculatedColumnFormula>
    </tableColumn>
    <tableColumn id="5" name="Client" dataDxfId="3">
      <calculatedColumnFormula>IF(Commandes_Client2[Total]="","",$B$11)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7" name="Registre" displayName="Registre" ref="A1:E12" totalsRowShown="0" headerRowDxfId="2" headerRowBorderDxfId="1" tableBorderDxfId="0">
  <autoFilter ref="A1:E12"/>
  <tableColumns count="5">
    <tableColumn id="1" name="Article"/>
    <tableColumn id="2" name="Prix Unitaire" dataCellStyle="Monétaire"/>
    <tableColumn id="3" name="Quantité"/>
    <tableColumn id="4" name="Total" dataCellStyle="Monétaire"/>
    <tableColumn id="5" name="Cli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6" sqref="C6"/>
    </sheetView>
  </sheetViews>
  <sheetFormatPr baseColWidth="10" defaultRowHeight="14.4" x14ac:dyDescent="0.55000000000000004"/>
  <cols>
    <col min="3" max="3" width="12.62890625" customWidth="1"/>
  </cols>
  <sheetData>
    <row r="2" spans="2:3" x14ac:dyDescent="0.55000000000000004">
      <c r="B2" s="2" t="s">
        <v>1</v>
      </c>
      <c r="C2" s="2" t="s">
        <v>2</v>
      </c>
    </row>
    <row r="3" spans="2:3" x14ac:dyDescent="0.55000000000000004">
      <c r="B3" s="2" t="s">
        <v>3</v>
      </c>
      <c r="C3" s="3">
        <v>17</v>
      </c>
    </row>
    <row r="4" spans="2:3" x14ac:dyDescent="0.55000000000000004">
      <c r="B4" s="2" t="s">
        <v>4</v>
      </c>
      <c r="C4" s="3">
        <v>5</v>
      </c>
    </row>
    <row r="5" spans="2:3" x14ac:dyDescent="0.55000000000000004">
      <c r="B5" s="2" t="s">
        <v>5</v>
      </c>
      <c r="C5" s="7">
        <v>3</v>
      </c>
    </row>
    <row r="6" spans="2:3" x14ac:dyDescent="0.55000000000000004">
      <c r="B6" s="2" t="s">
        <v>6</v>
      </c>
      <c r="C6" s="7">
        <v>11</v>
      </c>
    </row>
    <row r="7" spans="2:3" x14ac:dyDescent="0.55000000000000004">
      <c r="B7" s="2" t="s">
        <v>7</v>
      </c>
      <c r="C7" s="7">
        <v>8</v>
      </c>
    </row>
    <row r="8" spans="2:3" x14ac:dyDescent="0.55000000000000004">
      <c r="B8" s="2" t="s">
        <v>8</v>
      </c>
      <c r="C8" s="7">
        <v>16</v>
      </c>
    </row>
    <row r="9" spans="2:3" x14ac:dyDescent="0.55000000000000004">
      <c r="B9" s="2" t="s">
        <v>10</v>
      </c>
      <c r="C9" s="7">
        <v>6</v>
      </c>
    </row>
    <row r="10" spans="2:3" x14ac:dyDescent="0.55000000000000004">
      <c r="B10" s="2" t="s">
        <v>11</v>
      </c>
      <c r="C10" s="7">
        <v>5</v>
      </c>
    </row>
    <row r="11" spans="2:3" x14ac:dyDescent="0.55000000000000004">
      <c r="B11" s="2" t="s">
        <v>9</v>
      </c>
      <c r="C11" s="7">
        <v>21</v>
      </c>
    </row>
    <row r="12" spans="2:3" x14ac:dyDescent="0.55000000000000004">
      <c r="B12" s="2" t="s">
        <v>12</v>
      </c>
      <c r="C12" s="7">
        <v>11</v>
      </c>
    </row>
    <row r="13" spans="2:3" x14ac:dyDescent="0.55000000000000004">
      <c r="B13" s="2" t="s">
        <v>13</v>
      </c>
      <c r="C13" s="3">
        <v>17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5"/>
  <sheetViews>
    <sheetView workbookViewId="0">
      <selection activeCell="C13" sqref="C13"/>
    </sheetView>
  </sheetViews>
  <sheetFormatPr baseColWidth="10" defaultRowHeight="14.4" x14ac:dyDescent="0.55000000000000004"/>
  <cols>
    <col min="3" max="3" width="12.62890625" customWidth="1"/>
  </cols>
  <sheetData>
    <row r="2" spans="2:6" x14ac:dyDescent="0.55000000000000004">
      <c r="B2" s="8" t="s">
        <v>0</v>
      </c>
    </row>
    <row r="4" spans="2:6" x14ac:dyDescent="0.55000000000000004">
      <c r="B4" t="s">
        <v>1</v>
      </c>
      <c r="C4" t="s">
        <v>2</v>
      </c>
      <c r="D4" t="s">
        <v>14</v>
      </c>
      <c r="E4" t="s">
        <v>15</v>
      </c>
      <c r="F4" t="s">
        <v>17</v>
      </c>
    </row>
    <row r="5" spans="2:6" x14ac:dyDescent="0.55000000000000004">
      <c r="C5" s="1" t="str">
        <f>IFERROR(VLOOKUP(Commandes_Client1[[#This Row],[Article]],Index[],2,FALSE),"")</f>
        <v/>
      </c>
      <c r="E5" s="1" t="str">
        <f>IFERROR(Commandes_Client1[[#This Row],[Prix Unitaire]]*Commandes_Client1[[#This Row],[Quantité]],"")</f>
        <v/>
      </c>
      <c r="F5" t="str">
        <f>IF(Commandes_Client1[Total]="","",$B$2)</f>
        <v/>
      </c>
    </row>
    <row r="6" spans="2:6" x14ac:dyDescent="0.55000000000000004">
      <c r="B6" t="s">
        <v>15</v>
      </c>
      <c r="C6" s="10"/>
      <c r="E6" s="9">
        <f>SUBTOTAL(109,Commandes_Client1[Total])</f>
        <v>0</v>
      </c>
    </row>
    <row r="7" spans="2:6" x14ac:dyDescent="0.55000000000000004">
      <c r="C7" s="1"/>
      <c r="E7" s="1"/>
    </row>
    <row r="8" spans="2:6" x14ac:dyDescent="0.55000000000000004">
      <c r="C8" s="1"/>
      <c r="E8" s="1"/>
    </row>
    <row r="11" spans="2:6" x14ac:dyDescent="0.55000000000000004">
      <c r="B11" s="8" t="s">
        <v>16</v>
      </c>
    </row>
    <row r="13" spans="2:6" x14ac:dyDescent="0.55000000000000004">
      <c r="B13" s="4" t="s">
        <v>1</v>
      </c>
      <c r="C13" s="5" t="s">
        <v>2</v>
      </c>
      <c r="D13" s="5" t="s">
        <v>14</v>
      </c>
      <c r="E13" s="6" t="s">
        <v>15</v>
      </c>
      <c r="F13" t="s">
        <v>17</v>
      </c>
    </row>
    <row r="14" spans="2:6" x14ac:dyDescent="0.55000000000000004">
      <c r="C14" s="1" t="str">
        <f>IFERROR(VLOOKUP(Commandes_Client2[[#This Row],[Article]],Index[],2,FALSE),"")</f>
        <v/>
      </c>
      <c r="E14" s="1" t="str">
        <f>IFERROR(Commandes_Client2[[#This Row],[Prix Unitaire]]*Commandes_Client2[[#This Row],[Quantité]],"")</f>
        <v/>
      </c>
      <c r="F14" t="str">
        <f>IF(Commandes_Client2[Total]="","",$B$11)</f>
        <v/>
      </c>
    </row>
    <row r="15" spans="2:6" x14ac:dyDescent="0.55000000000000004">
      <c r="B15" t="s">
        <v>15</v>
      </c>
      <c r="C15" s="10"/>
      <c r="E15" s="9">
        <f>SUBTOTAL(109,Commandes_Client2[Total])</f>
        <v>0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C24" sqref="C24"/>
    </sheetView>
  </sheetViews>
  <sheetFormatPr baseColWidth="10" defaultRowHeight="14.4" x14ac:dyDescent="0.55000000000000004"/>
  <cols>
    <col min="2" max="2" width="12.62890625" customWidth="1"/>
  </cols>
  <sheetData>
    <row r="1" spans="1:5" x14ac:dyDescent="0.55000000000000004">
      <c r="A1" s="4" t="s">
        <v>1</v>
      </c>
      <c r="B1" s="5" t="s">
        <v>2</v>
      </c>
      <c r="C1" s="5" t="s">
        <v>14</v>
      </c>
      <c r="D1" s="6" t="s">
        <v>15</v>
      </c>
      <c r="E1" s="6" t="s">
        <v>17</v>
      </c>
    </row>
    <row r="2" spans="1:5" x14ac:dyDescent="0.55000000000000004">
      <c r="A2" t="s">
        <v>4</v>
      </c>
      <c r="B2" s="1">
        <v>5</v>
      </c>
      <c r="C2">
        <v>2</v>
      </c>
      <c r="D2" s="1">
        <v>10</v>
      </c>
      <c r="E2" t="s">
        <v>0</v>
      </c>
    </row>
    <row r="3" spans="1:5" x14ac:dyDescent="0.55000000000000004">
      <c r="A3" t="s">
        <v>9</v>
      </c>
      <c r="B3" s="1">
        <v>21</v>
      </c>
      <c r="C3">
        <v>12</v>
      </c>
      <c r="D3" s="1">
        <v>252</v>
      </c>
      <c r="E3" t="s">
        <v>0</v>
      </c>
    </row>
    <row r="4" spans="1:5" x14ac:dyDescent="0.55000000000000004">
      <c r="A4" t="s">
        <v>7</v>
      </c>
      <c r="B4" s="1">
        <v>8</v>
      </c>
      <c r="C4">
        <v>4</v>
      </c>
      <c r="D4" s="1">
        <v>32</v>
      </c>
      <c r="E4" t="s">
        <v>0</v>
      </c>
    </row>
    <row r="5" spans="1:5" x14ac:dyDescent="0.55000000000000004">
      <c r="A5" t="s">
        <v>4</v>
      </c>
      <c r="B5" s="1">
        <v>5</v>
      </c>
      <c r="C5">
        <v>4</v>
      </c>
      <c r="D5" s="1">
        <v>20</v>
      </c>
      <c r="E5" t="s">
        <v>16</v>
      </c>
    </row>
    <row r="6" spans="1:5" x14ac:dyDescent="0.55000000000000004">
      <c r="A6" t="s">
        <v>5</v>
      </c>
      <c r="B6" s="1">
        <v>3</v>
      </c>
      <c r="C6">
        <v>55</v>
      </c>
      <c r="D6" s="1">
        <v>165</v>
      </c>
      <c r="E6" t="s">
        <v>16</v>
      </c>
    </row>
    <row r="7" spans="1:5" x14ac:dyDescent="0.55000000000000004">
      <c r="A7" t="s">
        <v>8</v>
      </c>
      <c r="B7" s="1">
        <v>16</v>
      </c>
      <c r="C7">
        <v>4</v>
      </c>
      <c r="D7" s="1">
        <v>64</v>
      </c>
      <c r="E7" t="s">
        <v>16</v>
      </c>
    </row>
    <row r="8" spans="1:5" x14ac:dyDescent="0.55000000000000004">
      <c r="A8" t="s">
        <v>13</v>
      </c>
      <c r="B8" s="1">
        <v>17</v>
      </c>
      <c r="C8">
        <v>33</v>
      </c>
      <c r="D8" s="1">
        <v>561</v>
      </c>
      <c r="E8" t="s">
        <v>16</v>
      </c>
    </row>
    <row r="9" spans="1:5" x14ac:dyDescent="0.55000000000000004">
      <c r="A9" t="s">
        <v>7</v>
      </c>
      <c r="B9" s="1">
        <v>8</v>
      </c>
      <c r="C9">
        <v>5</v>
      </c>
      <c r="D9" s="1">
        <v>40</v>
      </c>
      <c r="E9" t="s">
        <v>16</v>
      </c>
    </row>
    <row r="10" spans="1:5" x14ac:dyDescent="0.55000000000000004">
      <c r="A10" t="s">
        <v>11</v>
      </c>
      <c r="B10" s="1">
        <v>5</v>
      </c>
      <c r="C10">
        <v>23</v>
      </c>
      <c r="D10" s="1">
        <v>115</v>
      </c>
      <c r="E10" t="s">
        <v>16</v>
      </c>
    </row>
    <row r="11" spans="1:5" x14ac:dyDescent="0.55000000000000004">
      <c r="A11" t="s">
        <v>9</v>
      </c>
      <c r="B11" s="1">
        <v>21</v>
      </c>
      <c r="C11">
        <v>45</v>
      </c>
      <c r="D11" s="1">
        <v>945</v>
      </c>
      <c r="E11" t="s">
        <v>16</v>
      </c>
    </row>
    <row r="12" spans="1:5" x14ac:dyDescent="0.55000000000000004">
      <c r="A12" t="s">
        <v>12</v>
      </c>
      <c r="B12" s="1">
        <v>11</v>
      </c>
      <c r="C12">
        <v>23</v>
      </c>
      <c r="D12" s="1">
        <v>253</v>
      </c>
      <c r="E12" t="s">
        <v>16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Index</vt:lpstr>
      <vt:lpstr>Commandes</vt:lpstr>
      <vt:lpstr>Registre_Commandes_Validées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2020-07-18T13:53:29Z</dcterms:created>
  <dcterms:modified xsi:type="dcterms:W3CDTF">2020-07-18T14:28:12Z</dcterms:modified>
</cp:coreProperties>
</file>